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https://kingsteeltw-my.sharepoint.com/personal/polar_kingsteel_com/Documents/999-生活/IT鐵人/2025/"/>
    </mc:Choice>
  </mc:AlternateContent>
  <xr:revisionPtr revIDLastSave="0" documentId="8_{DA2912B6-DF5F-464D-911D-1D9FC5AFFB6D}" xr6:coauthVersionLast="46" xr6:coauthVersionMax="46" xr10:uidLastSave="{00000000-0000-0000-0000-000000000000}"/>
  <bookViews>
    <workbookView xWindow="-120" yWindow="-120" windowWidth="29040" windowHeight="17520" tabRatio="809" firstSheet="4" activeTab="12" xr2:uid="{00000000-000D-0000-FFFF-FFFF00000000}"/>
  </bookViews>
  <sheets>
    <sheet name="説明" sheetId="16" r:id="rId1"/>
    <sheet name="a" sheetId="19" state="hidden" r:id="rId2"/>
    <sheet name="b" sheetId="20" state="hidden" r:id="rId3"/>
    <sheet name="c" sheetId="21" state="hidden" r:id="rId4"/>
    <sheet name="月排班" sheetId="22" r:id="rId5"/>
    <sheet name="管控公式" sheetId="37" r:id="rId6"/>
    <sheet name="0902-0908" sheetId="32" r:id="rId7"/>
    <sheet name="0909-0915" sheetId="33" r:id="rId8"/>
    <sheet name="0916-0922" sheetId="34" r:id="rId9"/>
    <sheet name="0923-0929" sheetId="35" r:id="rId10"/>
    <sheet name="0930-1006" sheetId="36" r:id="rId11"/>
    <sheet name="1007-1013" sheetId="39" r:id="rId12"/>
    <sheet name="1014-1020" sheetId="40" r:id="rId13"/>
    <sheet name="1021-1027" sheetId="41" r:id="rId14"/>
    <sheet name="1028-1103" sheetId="42" r:id="rId15"/>
    <sheet name="班表10" sheetId="44" state="hidden" r:id="rId16"/>
    <sheet name="w (予備) (2)" sheetId="14" state="hidden" r:id="rId17"/>
    <sheet name="wp (予備) (2)" sheetId="15" state="hidden" r:id="rId18"/>
  </sheets>
  <externalReferences>
    <externalReference r:id="rId19"/>
  </externalReferences>
  <definedNames>
    <definedName name="_xlnm.Print_Area" localSheetId="6">'0902-0908'!$A$1:$T$131</definedName>
    <definedName name="_xlnm.Print_Area" localSheetId="7">'0909-0915'!$A$1:$T$134</definedName>
    <definedName name="_xlnm.Print_Area" localSheetId="8">'0916-0922'!$A$1:$T$134</definedName>
    <definedName name="_xlnm.Print_Area" localSheetId="9">'0923-0929'!$A$1:$T$134</definedName>
    <definedName name="_xlnm.Print_Area" localSheetId="10">'0930-1006'!$A$1:$T$134</definedName>
    <definedName name="_xlnm.Print_Area" localSheetId="11">'1007-1013'!$A$1:$T$134</definedName>
    <definedName name="_xlnm.Print_Area" localSheetId="12">'1014-1020'!$A$1:$T$134</definedName>
    <definedName name="_xlnm.Print_Area" localSheetId="13">'1021-1027'!$A$1:$T$134</definedName>
    <definedName name="_xlnm.Print_Area" localSheetId="14">'1028-1103'!$A$1:$T$134</definedName>
    <definedName name="_xlnm.Print_Area" localSheetId="1">a!$A$1:$T$98</definedName>
    <definedName name="_xlnm.Print_Area" localSheetId="2">b!$A$1:$T$98</definedName>
    <definedName name="_xlnm.Print_Area" localSheetId="3">'c'!$A$1:$T$98</definedName>
    <definedName name="_xlnm.Print_Area" localSheetId="16">'w (予備) (2)'!$A$1:$T$98</definedName>
    <definedName name="_xlnm.Print_Area" localSheetId="17">'wp (予備) (2)'!$B$1:$Q$66</definedName>
    <definedName name="_xlnm.Print_Area" localSheetId="4">月排班!$A$1:$FU$117</definedName>
    <definedName name="_xlnm.Print_Area" localSheetId="15">班表10!$A$1:$T$134</definedName>
    <definedName name="_xlnm.Print_Area" localSheetId="5">管控公式!$A$1:$FV$117</definedName>
    <definedName name="_xlnm.Print_Area" localSheetId="0">説明!$A$1:$V$27</definedName>
    <definedName name="_xlnm.Print_Titles" localSheetId="4">月排班!$A:$B</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4" i="39" l="1"/>
  <c r="CM14" i="22" l="1"/>
  <c r="FR4" i="22" l="1"/>
  <c r="FO4" i="22"/>
  <c r="Z8" i="32" l="1"/>
  <c r="FS8" i="22"/>
  <c r="FS9" i="22"/>
  <c r="FS10" i="22"/>
  <c r="FT10" i="22" s="1"/>
  <c r="FS11" i="22"/>
  <c r="FS12" i="22"/>
  <c r="FS13" i="22"/>
  <c r="FS14" i="22"/>
  <c r="FT14" i="22" s="1"/>
  <c r="FS15" i="22"/>
  <c r="FT15" i="22" s="1"/>
  <c r="FS16" i="22"/>
  <c r="FT16" i="22" s="1"/>
  <c r="FS17" i="22"/>
  <c r="FS18" i="22"/>
  <c r="FS19" i="22"/>
  <c r="FS20" i="22"/>
  <c r="FS21" i="22"/>
  <c r="FS22" i="22"/>
  <c r="FS23" i="22"/>
  <c r="FS24" i="22"/>
  <c r="FS25" i="22"/>
  <c r="FS26" i="22"/>
  <c r="FS27" i="22"/>
  <c r="FS28" i="22"/>
  <c r="FS29" i="22"/>
  <c r="FS30" i="22"/>
  <c r="FS31" i="22"/>
  <c r="FS32" i="22"/>
  <c r="FS33" i="22"/>
  <c r="FS34" i="22"/>
  <c r="FS35" i="22"/>
  <c r="FS36" i="22"/>
  <c r="FS37" i="22"/>
  <c r="FS38" i="22"/>
  <c r="FT38" i="22" s="1"/>
  <c r="FS39" i="22"/>
  <c r="FS40" i="22"/>
  <c r="FS41" i="22"/>
  <c r="FS42" i="22"/>
  <c r="FS43" i="22"/>
  <c r="FS44" i="22"/>
  <c r="FS45" i="22"/>
  <c r="FS46" i="22"/>
  <c r="FS47" i="22"/>
  <c r="FS48" i="22"/>
  <c r="FS49" i="22"/>
  <c r="FS7" i="22"/>
  <c r="FT7" i="22" s="1"/>
  <c r="FS6" i="22"/>
  <c r="FT6" i="22" s="1"/>
  <c r="FS5" i="22"/>
  <c r="FT5" i="22" s="1"/>
  <c r="FP17" i="22"/>
  <c r="FP8" i="22"/>
  <c r="FQ8" i="22" s="1"/>
  <c r="FP9" i="22"/>
  <c r="FP10" i="22"/>
  <c r="FP11" i="22"/>
  <c r="FP12" i="22"/>
  <c r="FP13" i="22"/>
  <c r="FP14" i="22"/>
  <c r="FP15" i="22"/>
  <c r="FP16" i="22"/>
  <c r="FQ16" i="22" s="1"/>
  <c r="FP18" i="22"/>
  <c r="FP19" i="22"/>
  <c r="FP20" i="22"/>
  <c r="FP21" i="22"/>
  <c r="FP22" i="22"/>
  <c r="FP23" i="22"/>
  <c r="FP24" i="22"/>
  <c r="FP25" i="22"/>
  <c r="FQ25" i="22" s="1"/>
  <c r="FP26" i="22"/>
  <c r="FP27" i="22"/>
  <c r="FP28" i="22"/>
  <c r="FP29" i="22"/>
  <c r="FP30" i="22"/>
  <c r="FP31" i="22"/>
  <c r="FP32" i="22"/>
  <c r="FP33" i="22"/>
  <c r="FP34" i="22"/>
  <c r="FP35" i="22"/>
  <c r="FP36" i="22"/>
  <c r="FP37" i="22"/>
  <c r="FP38" i="22"/>
  <c r="FP39" i="22"/>
  <c r="FP40" i="22"/>
  <c r="FP41" i="22"/>
  <c r="FQ41" i="22" s="1"/>
  <c r="FP42" i="22"/>
  <c r="FP43" i="22"/>
  <c r="FP44" i="22"/>
  <c r="FP45" i="22"/>
  <c r="FP46" i="22"/>
  <c r="FP47" i="22"/>
  <c r="FP48" i="22"/>
  <c r="FP49" i="22"/>
  <c r="FQ49" i="22" s="1"/>
  <c r="FP7" i="22"/>
  <c r="FP6" i="22"/>
  <c r="FQ6" i="22" s="1"/>
  <c r="FP5" i="22"/>
  <c r="FQ5" i="22" s="1"/>
  <c r="C3" i="32"/>
  <c r="C133" i="32" s="1"/>
  <c r="C163" i="32" s="1"/>
  <c r="FM110" i="22"/>
  <c r="FK110" i="22"/>
  <c r="FI110" i="22"/>
  <c r="FG110" i="22"/>
  <c r="FE110" i="22"/>
  <c r="FC110" i="22"/>
  <c r="FA110" i="22"/>
  <c r="FN109" i="22"/>
  <c r="FM109" i="22"/>
  <c r="FL109" i="22"/>
  <c r="FK109" i="22"/>
  <c r="FJ109" i="22"/>
  <c r="FI109" i="22"/>
  <c r="FH109" i="22"/>
  <c r="FG109" i="22"/>
  <c r="FF109" i="22"/>
  <c r="FE109" i="22"/>
  <c r="FD109" i="22"/>
  <c r="FC109" i="22"/>
  <c r="FB109" i="22"/>
  <c r="FA109" i="22"/>
  <c r="FM107" i="22"/>
  <c r="FK107" i="22"/>
  <c r="FI107" i="22"/>
  <c r="FG107" i="22"/>
  <c r="FE107" i="22"/>
  <c r="FC107" i="22"/>
  <c r="FA107" i="22"/>
  <c r="FN106" i="22"/>
  <c r="FM106" i="22"/>
  <c r="FL106" i="22"/>
  <c r="FK106" i="22"/>
  <c r="FJ106" i="22"/>
  <c r="FI106" i="22"/>
  <c r="FH106" i="22"/>
  <c r="FG106" i="22"/>
  <c r="FF106" i="22"/>
  <c r="FE106" i="22"/>
  <c r="FD106" i="22"/>
  <c r="FC106" i="22"/>
  <c r="FB106" i="22"/>
  <c r="FA106" i="22"/>
  <c r="FM104" i="22"/>
  <c r="FK104" i="22"/>
  <c r="FI104" i="22"/>
  <c r="FG104" i="22"/>
  <c r="FE104" i="22"/>
  <c r="FC104" i="22"/>
  <c r="FA104" i="22"/>
  <c r="FN103" i="22"/>
  <c r="FM103" i="22"/>
  <c r="FL103" i="22"/>
  <c r="FK103" i="22"/>
  <c r="FJ103" i="22"/>
  <c r="FI103" i="22"/>
  <c r="FH103" i="22"/>
  <c r="FG103" i="22"/>
  <c r="FF103" i="22"/>
  <c r="FE103" i="22"/>
  <c r="FD103" i="22"/>
  <c r="FC103" i="22"/>
  <c r="FB103" i="22"/>
  <c r="FA103" i="22"/>
  <c r="FM101" i="22"/>
  <c r="FK101" i="22"/>
  <c r="FI101" i="22"/>
  <c r="FG101" i="22"/>
  <c r="FE101" i="22"/>
  <c r="FC101" i="22"/>
  <c r="FA101" i="22"/>
  <c r="FN100" i="22"/>
  <c r="FM100" i="22"/>
  <c r="FL100" i="22"/>
  <c r="FK100" i="22"/>
  <c r="FJ100" i="22"/>
  <c r="FI100" i="22"/>
  <c r="FH100" i="22"/>
  <c r="FG100" i="22"/>
  <c r="FF100" i="22"/>
  <c r="FE100" i="22"/>
  <c r="FD100" i="22"/>
  <c r="FC100" i="22"/>
  <c r="FB100" i="22"/>
  <c r="FA100" i="22"/>
  <c r="FM98" i="22"/>
  <c r="FK98" i="22"/>
  <c r="FI98" i="22"/>
  <c r="FG98" i="22"/>
  <c r="FE98" i="22"/>
  <c r="FC98" i="22"/>
  <c r="FA98" i="22"/>
  <c r="FN97" i="22"/>
  <c r="FM97" i="22"/>
  <c r="FL97" i="22"/>
  <c r="FK97" i="22"/>
  <c r="FJ97" i="22"/>
  <c r="FI97" i="22"/>
  <c r="FH97" i="22"/>
  <c r="FG97" i="22"/>
  <c r="FF97" i="22"/>
  <c r="FE97" i="22"/>
  <c r="FD97" i="22"/>
  <c r="FC97" i="22"/>
  <c r="FB97" i="22"/>
  <c r="FA97" i="22"/>
  <c r="FM95" i="22"/>
  <c r="FK95" i="22"/>
  <c r="FI95" i="22"/>
  <c r="FG95" i="22"/>
  <c r="FE95" i="22"/>
  <c r="FC95" i="22"/>
  <c r="FA95" i="22"/>
  <c r="FN94" i="22"/>
  <c r="FM94" i="22"/>
  <c r="FL94" i="22"/>
  <c r="FK94" i="22"/>
  <c r="FJ94" i="22"/>
  <c r="FI94" i="22"/>
  <c r="FH94" i="22"/>
  <c r="FG94" i="22"/>
  <c r="FF94" i="22"/>
  <c r="FE94" i="22"/>
  <c r="FD94" i="22"/>
  <c r="FC94" i="22"/>
  <c r="FB94" i="22"/>
  <c r="FA94" i="22"/>
  <c r="FM92" i="22"/>
  <c r="FK92" i="22"/>
  <c r="FI92" i="22"/>
  <c r="FG92" i="22"/>
  <c r="FE92" i="22"/>
  <c r="FC92" i="22"/>
  <c r="FA92" i="22"/>
  <c r="FN91" i="22"/>
  <c r="FM91" i="22"/>
  <c r="FL91" i="22"/>
  <c r="FK91" i="22"/>
  <c r="FJ91" i="22"/>
  <c r="FI91" i="22"/>
  <c r="FH91" i="22"/>
  <c r="FG91" i="22"/>
  <c r="FF91" i="22"/>
  <c r="FE91" i="22"/>
  <c r="FD91" i="22"/>
  <c r="FC91" i="22"/>
  <c r="FB91" i="22"/>
  <c r="FA91" i="22"/>
  <c r="FM89" i="22"/>
  <c r="FK89" i="22"/>
  <c r="FI89" i="22"/>
  <c r="FG89" i="22"/>
  <c r="FE89" i="22"/>
  <c r="FC89" i="22"/>
  <c r="FA89" i="22"/>
  <c r="FN88" i="22"/>
  <c r="FM88" i="22"/>
  <c r="FL88" i="22"/>
  <c r="FK88" i="22"/>
  <c r="FJ88" i="22"/>
  <c r="FI88" i="22"/>
  <c r="FH88" i="22"/>
  <c r="FG88" i="22"/>
  <c r="FF88" i="22"/>
  <c r="FE88" i="22"/>
  <c r="FD88" i="22"/>
  <c r="FC88" i="22"/>
  <c r="FB88" i="22"/>
  <c r="FA88" i="22"/>
  <c r="FM86" i="22"/>
  <c r="FK86" i="22"/>
  <c r="FI86" i="22"/>
  <c r="FG86" i="22"/>
  <c r="FE86" i="22"/>
  <c r="FC86" i="22"/>
  <c r="FA86" i="22"/>
  <c r="FN85" i="22"/>
  <c r="FM85" i="22"/>
  <c r="FL85" i="22"/>
  <c r="FK85" i="22"/>
  <c r="FJ85" i="22"/>
  <c r="FI85" i="22"/>
  <c r="FH85" i="22"/>
  <c r="FG85" i="22"/>
  <c r="FF85" i="22"/>
  <c r="FE85" i="22"/>
  <c r="FD85" i="22"/>
  <c r="FC85" i="22"/>
  <c r="FB85" i="22"/>
  <c r="FA85" i="22"/>
  <c r="FM83" i="22"/>
  <c r="FK83" i="22"/>
  <c r="FI83" i="22"/>
  <c r="FG83" i="22"/>
  <c r="FE83" i="22"/>
  <c r="FC83" i="22"/>
  <c r="FA83" i="22"/>
  <c r="FN82" i="22"/>
  <c r="FM82" i="22"/>
  <c r="FL82" i="22"/>
  <c r="FK82" i="22"/>
  <c r="FJ82" i="22"/>
  <c r="FI82" i="22"/>
  <c r="FH82" i="22"/>
  <c r="FG82" i="22"/>
  <c r="FF82" i="22"/>
  <c r="FE82" i="22"/>
  <c r="FD82" i="22"/>
  <c r="FC82" i="22"/>
  <c r="FB82" i="22"/>
  <c r="FA82" i="22"/>
  <c r="FM79" i="22"/>
  <c r="FK79" i="22"/>
  <c r="FI79" i="22"/>
  <c r="FG79" i="22"/>
  <c r="FE79" i="22"/>
  <c r="FC79" i="22"/>
  <c r="FA79" i="22"/>
  <c r="FN78" i="22"/>
  <c r="FM78" i="22"/>
  <c r="FL78" i="22"/>
  <c r="FK78" i="22"/>
  <c r="FJ78" i="22"/>
  <c r="FI78" i="22"/>
  <c r="FH78" i="22"/>
  <c r="FG78" i="22"/>
  <c r="FF78" i="22"/>
  <c r="FE78" i="22"/>
  <c r="FD78" i="22"/>
  <c r="FC78" i="22"/>
  <c r="FB78" i="22"/>
  <c r="FA78" i="22"/>
  <c r="FM76" i="22"/>
  <c r="FK76" i="22"/>
  <c r="FI76" i="22"/>
  <c r="FG76" i="22"/>
  <c r="FE76" i="22"/>
  <c r="FC76" i="22"/>
  <c r="FA76" i="22"/>
  <c r="FN75" i="22"/>
  <c r="FM75" i="22"/>
  <c r="FL75" i="22"/>
  <c r="FK75" i="22"/>
  <c r="FJ75" i="22"/>
  <c r="FI75" i="22"/>
  <c r="FH75" i="22"/>
  <c r="FG75" i="22"/>
  <c r="FF75" i="22"/>
  <c r="FE75" i="22"/>
  <c r="FD75" i="22"/>
  <c r="FC75" i="22"/>
  <c r="FB75" i="22"/>
  <c r="FA75" i="22"/>
  <c r="FM73" i="22"/>
  <c r="FK73" i="22"/>
  <c r="FI73" i="22"/>
  <c r="FG73" i="22"/>
  <c r="FE73" i="22"/>
  <c r="FC73" i="22"/>
  <c r="FA73" i="22"/>
  <c r="FN72" i="22"/>
  <c r="FM72" i="22"/>
  <c r="FL72" i="22"/>
  <c r="FK72" i="22"/>
  <c r="FJ72" i="22"/>
  <c r="FI72" i="22"/>
  <c r="FH72" i="22"/>
  <c r="FG72" i="22"/>
  <c r="FF72" i="22"/>
  <c r="FE72" i="22"/>
  <c r="FD72" i="22"/>
  <c r="FC72" i="22"/>
  <c r="FB72" i="22"/>
  <c r="FA72" i="22"/>
  <c r="FM70" i="22"/>
  <c r="FK70" i="22"/>
  <c r="FI70" i="22"/>
  <c r="FG70" i="22"/>
  <c r="FE70" i="22"/>
  <c r="FC70" i="22"/>
  <c r="FA70" i="22"/>
  <c r="FN69" i="22"/>
  <c r="FM69" i="22"/>
  <c r="FL69" i="22"/>
  <c r="FK69" i="22"/>
  <c r="FJ69" i="22"/>
  <c r="FI69" i="22"/>
  <c r="FH69" i="22"/>
  <c r="FG69" i="22"/>
  <c r="FF69" i="22"/>
  <c r="FE69" i="22"/>
  <c r="FD69" i="22"/>
  <c r="FC69" i="22"/>
  <c r="FB69" i="22"/>
  <c r="FA69" i="22"/>
  <c r="FM67" i="22"/>
  <c r="FK67" i="22"/>
  <c r="FI67" i="22"/>
  <c r="FG67" i="22"/>
  <c r="FE67" i="22"/>
  <c r="FC67" i="22"/>
  <c r="FA67" i="22"/>
  <c r="FN66" i="22"/>
  <c r="FM66" i="22"/>
  <c r="FL66" i="22"/>
  <c r="FK66" i="22"/>
  <c r="FJ66" i="22"/>
  <c r="FI66" i="22"/>
  <c r="FH66" i="22"/>
  <c r="FG66" i="22"/>
  <c r="FF66" i="22"/>
  <c r="FE66" i="22"/>
  <c r="FD66" i="22"/>
  <c r="FC66" i="22"/>
  <c r="FB66" i="22"/>
  <c r="FA66" i="22"/>
  <c r="FM64" i="22"/>
  <c r="FK64" i="22"/>
  <c r="FI64" i="22"/>
  <c r="FG64" i="22"/>
  <c r="FE64" i="22"/>
  <c r="FC64" i="22"/>
  <c r="FA64" i="22"/>
  <c r="FN63" i="22"/>
  <c r="FM63" i="22"/>
  <c r="FL63" i="22"/>
  <c r="FK63" i="22"/>
  <c r="FJ63" i="22"/>
  <c r="FI63" i="22"/>
  <c r="FH63" i="22"/>
  <c r="FG63" i="22"/>
  <c r="FF63" i="22"/>
  <c r="FE63" i="22"/>
  <c r="FD63" i="22"/>
  <c r="FC63" i="22"/>
  <c r="FB63" i="22"/>
  <c r="FA63" i="22"/>
  <c r="FM61" i="22"/>
  <c r="FK61" i="22"/>
  <c r="FI61" i="22"/>
  <c r="FG61" i="22"/>
  <c r="FE61" i="22"/>
  <c r="FC61" i="22"/>
  <c r="FA61" i="22"/>
  <c r="FN60" i="22"/>
  <c r="FM60" i="22"/>
  <c r="FL60" i="22"/>
  <c r="FK60" i="22"/>
  <c r="FJ60" i="22"/>
  <c r="FI60" i="22"/>
  <c r="FH60" i="22"/>
  <c r="FG60" i="22"/>
  <c r="FF60" i="22"/>
  <c r="FE60" i="22"/>
  <c r="FD60" i="22"/>
  <c r="FC60" i="22"/>
  <c r="FB60" i="22"/>
  <c r="FA60" i="22"/>
  <c r="FM58" i="22"/>
  <c r="FK58" i="22"/>
  <c r="FI58" i="22"/>
  <c r="FG58" i="22"/>
  <c r="FE58" i="22"/>
  <c r="FC58" i="22"/>
  <c r="FA58" i="22"/>
  <c r="FN57" i="22"/>
  <c r="FM57" i="22"/>
  <c r="FL57" i="22"/>
  <c r="FK57" i="22"/>
  <c r="FJ57" i="22"/>
  <c r="FI57" i="22"/>
  <c r="FH57" i="22"/>
  <c r="FG57" i="22"/>
  <c r="FF57" i="22"/>
  <c r="FE57" i="22"/>
  <c r="FD57" i="22"/>
  <c r="FC57" i="22"/>
  <c r="FB57" i="22"/>
  <c r="FA57" i="22"/>
  <c r="FM55" i="22"/>
  <c r="FK55" i="22"/>
  <c r="FI55" i="22"/>
  <c r="FG55" i="22"/>
  <c r="FE55" i="22"/>
  <c r="FC55" i="22"/>
  <c r="FA55" i="22"/>
  <c r="FN54" i="22"/>
  <c r="FM54" i="22"/>
  <c r="FL54" i="22"/>
  <c r="FK54" i="22"/>
  <c r="FJ54" i="22"/>
  <c r="FI54" i="22"/>
  <c r="FH54" i="22"/>
  <c r="FG54" i="22"/>
  <c r="FF54" i="22"/>
  <c r="FE54" i="22"/>
  <c r="FD54" i="22"/>
  <c r="FC54" i="22"/>
  <c r="FB54" i="22"/>
  <c r="FA54" i="22"/>
  <c r="FM52" i="22"/>
  <c r="FK52" i="22"/>
  <c r="FI52" i="22"/>
  <c r="FG52" i="22"/>
  <c r="FE52" i="22"/>
  <c r="FC52" i="22"/>
  <c r="FA52" i="22"/>
  <c r="FN51" i="22"/>
  <c r="FM51" i="22"/>
  <c r="FL51" i="22"/>
  <c r="FK51" i="22"/>
  <c r="FJ51" i="22"/>
  <c r="FI51" i="22"/>
  <c r="FH51" i="22"/>
  <c r="FG51" i="22"/>
  <c r="FF51" i="22"/>
  <c r="FE51" i="22"/>
  <c r="FD51" i="22"/>
  <c r="FC51" i="22"/>
  <c r="FB51" i="22"/>
  <c r="FA51" i="22"/>
  <c r="FM48" i="22"/>
  <c r="FK48" i="22"/>
  <c r="FI48" i="22"/>
  <c r="FG48" i="22"/>
  <c r="FE48" i="22"/>
  <c r="FC48" i="22"/>
  <c r="FA48" i="22"/>
  <c r="FN47" i="22"/>
  <c r="FM47" i="22"/>
  <c r="FL47" i="22"/>
  <c r="FK47" i="22"/>
  <c r="FJ47" i="22"/>
  <c r="FI47" i="22"/>
  <c r="FH47" i="22"/>
  <c r="FG47" i="22"/>
  <c r="FF47" i="22"/>
  <c r="FE47" i="22"/>
  <c r="FD47" i="22"/>
  <c r="FC47" i="22"/>
  <c r="FB47" i="22"/>
  <c r="FA47" i="22"/>
  <c r="FM45" i="22"/>
  <c r="FK45" i="22"/>
  <c r="FI45" i="22"/>
  <c r="FG45" i="22"/>
  <c r="FE45" i="22"/>
  <c r="FC45" i="22"/>
  <c r="FA45" i="22"/>
  <c r="FN44" i="22"/>
  <c r="FM44" i="22"/>
  <c r="FL44" i="22"/>
  <c r="FK44" i="22"/>
  <c r="FJ44" i="22"/>
  <c r="FI44" i="22"/>
  <c r="FH44" i="22"/>
  <c r="FG44" i="22"/>
  <c r="FF44" i="22"/>
  <c r="FE44" i="22"/>
  <c r="FD44" i="22"/>
  <c r="FC44" i="22"/>
  <c r="FB44" i="22"/>
  <c r="FA44" i="22"/>
  <c r="FM42" i="22"/>
  <c r="FK42" i="22"/>
  <c r="FI42" i="22"/>
  <c r="FG42" i="22"/>
  <c r="FE42" i="22"/>
  <c r="FC42" i="22"/>
  <c r="FA42" i="22"/>
  <c r="FN41" i="22"/>
  <c r="FM41" i="22"/>
  <c r="FL41" i="22"/>
  <c r="FK41" i="22"/>
  <c r="FJ41" i="22"/>
  <c r="FI41" i="22"/>
  <c r="FH41" i="22"/>
  <c r="FG41" i="22"/>
  <c r="FF41" i="22"/>
  <c r="FE41" i="22"/>
  <c r="FD41" i="22"/>
  <c r="FC41" i="22"/>
  <c r="FB41" i="22"/>
  <c r="FA41" i="22"/>
  <c r="FM39" i="22"/>
  <c r="FK39" i="22"/>
  <c r="FI39" i="22"/>
  <c r="FG39" i="22"/>
  <c r="FE39" i="22"/>
  <c r="FC39" i="22"/>
  <c r="FA39" i="22"/>
  <c r="FN38" i="22"/>
  <c r="FM38" i="22"/>
  <c r="FL38" i="22"/>
  <c r="FK38" i="22"/>
  <c r="FJ38" i="22"/>
  <c r="FI38" i="22"/>
  <c r="FH38" i="22"/>
  <c r="FG38" i="22"/>
  <c r="FF38" i="22"/>
  <c r="FE38" i="22"/>
  <c r="FD38" i="22"/>
  <c r="FC38" i="22"/>
  <c r="FB38" i="22"/>
  <c r="FA38" i="22"/>
  <c r="FM36" i="22"/>
  <c r="FK36" i="22"/>
  <c r="FI36" i="22"/>
  <c r="FG36" i="22"/>
  <c r="FE36" i="22"/>
  <c r="FC36" i="22"/>
  <c r="FA36" i="22"/>
  <c r="FN35" i="22"/>
  <c r="FM35" i="22"/>
  <c r="FL35" i="22"/>
  <c r="FK35" i="22"/>
  <c r="FJ35" i="22"/>
  <c r="FI35" i="22"/>
  <c r="FH35" i="22"/>
  <c r="FG35" i="22"/>
  <c r="FF35" i="22"/>
  <c r="FE35" i="22"/>
  <c r="FD35" i="22"/>
  <c r="FC35" i="22"/>
  <c r="FB35" i="22"/>
  <c r="FA35" i="22"/>
  <c r="FM33" i="22"/>
  <c r="FK33" i="22"/>
  <c r="FI33" i="22"/>
  <c r="FG33" i="22"/>
  <c r="FE33" i="22"/>
  <c r="FC33" i="22"/>
  <c r="FA33" i="22"/>
  <c r="FN32" i="22"/>
  <c r="FM32" i="22"/>
  <c r="FL32" i="22"/>
  <c r="FK32" i="22"/>
  <c r="FJ32" i="22"/>
  <c r="FI32" i="22"/>
  <c r="FH32" i="22"/>
  <c r="FG32" i="22"/>
  <c r="FF32" i="22"/>
  <c r="FE32" i="22"/>
  <c r="FD32" i="22"/>
  <c r="FC32" i="22"/>
  <c r="FB32" i="22"/>
  <c r="FA32" i="22"/>
  <c r="FM30" i="22"/>
  <c r="FK30" i="22"/>
  <c r="FI30" i="22"/>
  <c r="FG30" i="22"/>
  <c r="FE30" i="22"/>
  <c r="FC30" i="22"/>
  <c r="FA30" i="22"/>
  <c r="FN29" i="22"/>
  <c r="FM29" i="22"/>
  <c r="FL29" i="22"/>
  <c r="FK29" i="22"/>
  <c r="FJ29" i="22"/>
  <c r="FI29" i="22"/>
  <c r="FH29" i="22"/>
  <c r="FG29" i="22"/>
  <c r="FF29" i="22"/>
  <c r="FE29" i="22"/>
  <c r="FD29" i="22"/>
  <c r="FC29" i="22"/>
  <c r="FB29" i="22"/>
  <c r="FA29" i="22"/>
  <c r="FM27" i="22"/>
  <c r="FK27" i="22"/>
  <c r="FI27" i="22"/>
  <c r="FG27" i="22"/>
  <c r="FE27" i="22"/>
  <c r="FC27" i="22"/>
  <c r="FA27" i="22"/>
  <c r="FN26" i="22"/>
  <c r="FM26" i="22"/>
  <c r="FL26" i="22"/>
  <c r="FK26" i="22"/>
  <c r="FJ26" i="22"/>
  <c r="FI26" i="22"/>
  <c r="FH26" i="22"/>
  <c r="FG26" i="22"/>
  <c r="FF26" i="22"/>
  <c r="FE26" i="22"/>
  <c r="FD26" i="22"/>
  <c r="FC26" i="22"/>
  <c r="FB26" i="22"/>
  <c r="FA26" i="22"/>
  <c r="FM24" i="22"/>
  <c r="FK24" i="22"/>
  <c r="FI24" i="22"/>
  <c r="FG24" i="22"/>
  <c r="FE24" i="22"/>
  <c r="FC24" i="22"/>
  <c r="FA24" i="22"/>
  <c r="FN23" i="22"/>
  <c r="FM23" i="22"/>
  <c r="FL23" i="22"/>
  <c r="FK23" i="22"/>
  <c r="FJ23" i="22"/>
  <c r="FI23" i="22"/>
  <c r="FH23" i="22"/>
  <c r="FG23" i="22"/>
  <c r="FF23" i="22"/>
  <c r="FE23" i="22"/>
  <c r="FD23" i="22"/>
  <c r="FC23" i="22"/>
  <c r="FB23" i="22"/>
  <c r="FA23" i="22"/>
  <c r="FM21" i="22"/>
  <c r="FK21" i="22"/>
  <c r="FI21" i="22"/>
  <c r="FG21" i="22"/>
  <c r="FE21" i="22"/>
  <c r="FC21" i="22"/>
  <c r="FA21" i="22"/>
  <c r="FN20" i="22"/>
  <c r="FM20" i="22"/>
  <c r="FL20" i="22"/>
  <c r="FK20" i="22"/>
  <c r="FJ20" i="22"/>
  <c r="FI20" i="22"/>
  <c r="FH20" i="22"/>
  <c r="FG20" i="22"/>
  <c r="FF20" i="22"/>
  <c r="FE20" i="22"/>
  <c r="FD20" i="22"/>
  <c r="FC20" i="22"/>
  <c r="FB20" i="22"/>
  <c r="FA20" i="22"/>
  <c r="FM18" i="22"/>
  <c r="FK18" i="22"/>
  <c r="FI18" i="22"/>
  <c r="FG18" i="22"/>
  <c r="FE18" i="22"/>
  <c r="FC18" i="22"/>
  <c r="FA18" i="22"/>
  <c r="FN17" i="22"/>
  <c r="FM17" i="22"/>
  <c r="FL17" i="22"/>
  <c r="FK17" i="22"/>
  <c r="FJ17" i="22"/>
  <c r="FI17" i="22"/>
  <c r="FH17" i="22"/>
  <c r="FG17" i="22"/>
  <c r="FF17" i="22"/>
  <c r="FE17" i="22"/>
  <c r="FD17" i="22"/>
  <c r="FC17" i="22"/>
  <c r="FB17" i="22"/>
  <c r="FA17" i="22"/>
  <c r="FM15" i="22"/>
  <c r="FK15" i="22"/>
  <c r="FI15" i="22"/>
  <c r="FG15" i="22"/>
  <c r="FE15" i="22"/>
  <c r="FC15" i="22"/>
  <c r="FA15" i="22"/>
  <c r="FN14" i="22"/>
  <c r="FM14" i="22"/>
  <c r="FL14" i="22"/>
  <c r="FK14" i="22"/>
  <c r="FJ14" i="22"/>
  <c r="FI14" i="22"/>
  <c r="FH14" i="22"/>
  <c r="FG14" i="22"/>
  <c r="FF14" i="22"/>
  <c r="FE14" i="22"/>
  <c r="FD14" i="22"/>
  <c r="FC14" i="22"/>
  <c r="FB14" i="22"/>
  <c r="FA14" i="22"/>
  <c r="FM12" i="22"/>
  <c r="FK12" i="22"/>
  <c r="FI12" i="22"/>
  <c r="FG12" i="22"/>
  <c r="FE12" i="22"/>
  <c r="FC12" i="22"/>
  <c r="FA12" i="22"/>
  <c r="FN11" i="22"/>
  <c r="FM11" i="22"/>
  <c r="FL11" i="22"/>
  <c r="FK11" i="22"/>
  <c r="FJ11" i="22"/>
  <c r="FI11" i="22"/>
  <c r="FH11" i="22"/>
  <c r="FG11" i="22"/>
  <c r="FF11" i="22"/>
  <c r="FE11" i="22"/>
  <c r="FD11" i="22"/>
  <c r="FC11" i="22"/>
  <c r="FB11" i="22"/>
  <c r="FA11" i="22"/>
  <c r="FM9" i="22"/>
  <c r="FK9" i="22"/>
  <c r="FI9" i="22"/>
  <c r="FG9" i="22"/>
  <c r="FE9" i="22"/>
  <c r="FC9" i="22"/>
  <c r="FA9" i="22"/>
  <c r="FN8" i="22"/>
  <c r="FM8" i="22"/>
  <c r="FL8" i="22"/>
  <c r="FK8" i="22"/>
  <c r="FJ8" i="22"/>
  <c r="FI8" i="22"/>
  <c r="FH8" i="22"/>
  <c r="FG8" i="22"/>
  <c r="FF8" i="22"/>
  <c r="FE8" i="22"/>
  <c r="FD8" i="22"/>
  <c r="FC8" i="22"/>
  <c r="FB8" i="22"/>
  <c r="FA8" i="22"/>
  <c r="FB5" i="22"/>
  <c r="FC5" i="22"/>
  <c r="FD5" i="22"/>
  <c r="FE5" i="22"/>
  <c r="FF5" i="22"/>
  <c r="FG5" i="22"/>
  <c r="FH5" i="22"/>
  <c r="FI5" i="22"/>
  <c r="FJ5" i="22"/>
  <c r="FK5" i="22"/>
  <c r="FL5" i="22"/>
  <c r="FM5" i="22"/>
  <c r="FN5" i="22"/>
  <c r="FC6" i="22"/>
  <c r="FE6" i="22"/>
  <c r="FG6" i="22"/>
  <c r="FI6" i="22"/>
  <c r="FK6" i="22"/>
  <c r="FM6" i="22"/>
  <c r="FA6" i="22"/>
  <c r="FA5" i="22"/>
  <c r="P203" i="44"/>
  <c r="O203" i="44"/>
  <c r="N203" i="44"/>
  <c r="M203" i="44"/>
  <c r="L203" i="44"/>
  <c r="K203" i="44"/>
  <c r="J203" i="44"/>
  <c r="I203" i="44"/>
  <c r="H203" i="44"/>
  <c r="G203" i="44"/>
  <c r="F203" i="44"/>
  <c r="E203" i="44"/>
  <c r="D203" i="44"/>
  <c r="C203" i="44"/>
  <c r="P202" i="44"/>
  <c r="O202" i="44"/>
  <c r="N202" i="44"/>
  <c r="M202" i="44"/>
  <c r="L202" i="44"/>
  <c r="K202" i="44"/>
  <c r="J202" i="44"/>
  <c r="I202" i="44"/>
  <c r="H202" i="44"/>
  <c r="G202" i="44"/>
  <c r="F202" i="44"/>
  <c r="E202" i="44"/>
  <c r="D202" i="44"/>
  <c r="C202" i="44"/>
  <c r="P201" i="44"/>
  <c r="O201" i="44"/>
  <c r="N201" i="44"/>
  <c r="M201" i="44"/>
  <c r="L201" i="44"/>
  <c r="K201" i="44"/>
  <c r="J201" i="44"/>
  <c r="I201" i="44"/>
  <c r="H201" i="44"/>
  <c r="G201" i="44"/>
  <c r="F201" i="44"/>
  <c r="E201" i="44"/>
  <c r="D201" i="44"/>
  <c r="C201" i="44"/>
  <c r="P200" i="44"/>
  <c r="O200" i="44"/>
  <c r="N200" i="44"/>
  <c r="M200" i="44"/>
  <c r="L200" i="44"/>
  <c r="K200" i="44"/>
  <c r="J200" i="44"/>
  <c r="I200" i="44"/>
  <c r="H200" i="44"/>
  <c r="G200" i="44"/>
  <c r="F200" i="44"/>
  <c r="E200" i="44"/>
  <c r="D200" i="44"/>
  <c r="C200" i="44"/>
  <c r="P199" i="44"/>
  <c r="O199" i="44"/>
  <c r="N199" i="44"/>
  <c r="M199" i="44"/>
  <c r="L199" i="44"/>
  <c r="K199" i="44"/>
  <c r="J199" i="44"/>
  <c r="I199" i="44"/>
  <c r="H199" i="44"/>
  <c r="G199" i="44"/>
  <c r="F199" i="44"/>
  <c r="E199" i="44"/>
  <c r="D199" i="44"/>
  <c r="C199" i="44"/>
  <c r="P198" i="44"/>
  <c r="O198" i="44"/>
  <c r="N198" i="44"/>
  <c r="M198" i="44"/>
  <c r="L198" i="44"/>
  <c r="K198" i="44"/>
  <c r="J198" i="44"/>
  <c r="I198" i="44"/>
  <c r="H198" i="44"/>
  <c r="G198" i="44"/>
  <c r="F198" i="44"/>
  <c r="E198" i="44"/>
  <c r="D198" i="44"/>
  <c r="C198" i="44"/>
  <c r="P197" i="44"/>
  <c r="O197" i="44"/>
  <c r="N197" i="44"/>
  <c r="M197" i="44"/>
  <c r="L197" i="44"/>
  <c r="K197" i="44"/>
  <c r="J197" i="44"/>
  <c r="I197" i="44"/>
  <c r="H197" i="44"/>
  <c r="G197" i="44"/>
  <c r="F197" i="44"/>
  <c r="E197" i="44"/>
  <c r="D197" i="44"/>
  <c r="C197" i="44"/>
  <c r="P196" i="44"/>
  <c r="O196" i="44"/>
  <c r="N196" i="44"/>
  <c r="M196" i="44"/>
  <c r="L196" i="44"/>
  <c r="K196" i="44"/>
  <c r="J196" i="44"/>
  <c r="I196" i="44"/>
  <c r="H196" i="44"/>
  <c r="G196" i="44"/>
  <c r="F196" i="44"/>
  <c r="E196" i="44"/>
  <c r="D196" i="44"/>
  <c r="C196" i="44"/>
  <c r="P195" i="44"/>
  <c r="O195" i="44"/>
  <c r="N195" i="44"/>
  <c r="M195" i="44"/>
  <c r="L195" i="44"/>
  <c r="K195" i="44"/>
  <c r="J195" i="44"/>
  <c r="I195" i="44"/>
  <c r="H195" i="44"/>
  <c r="G195" i="44"/>
  <c r="F195" i="44"/>
  <c r="E195" i="44"/>
  <c r="D195" i="44"/>
  <c r="C195" i="44"/>
  <c r="P194" i="44"/>
  <c r="O194" i="44"/>
  <c r="N194" i="44"/>
  <c r="M194" i="44"/>
  <c r="L194" i="44"/>
  <c r="K194" i="44"/>
  <c r="J194" i="44"/>
  <c r="I194" i="44"/>
  <c r="H194" i="44"/>
  <c r="G194" i="44"/>
  <c r="F194" i="44"/>
  <c r="E194" i="44"/>
  <c r="D194" i="44"/>
  <c r="C194" i="44"/>
  <c r="P193" i="44"/>
  <c r="O193" i="44"/>
  <c r="N193" i="44"/>
  <c r="M193" i="44"/>
  <c r="L193" i="44"/>
  <c r="K193" i="44"/>
  <c r="J193" i="44"/>
  <c r="I193" i="44"/>
  <c r="H193" i="44"/>
  <c r="G193" i="44"/>
  <c r="F193" i="44"/>
  <c r="E193" i="44"/>
  <c r="D193" i="44"/>
  <c r="C193" i="44"/>
  <c r="P192" i="44"/>
  <c r="O192" i="44"/>
  <c r="N192" i="44"/>
  <c r="M192" i="44"/>
  <c r="L192" i="44"/>
  <c r="K192" i="44"/>
  <c r="J192" i="44"/>
  <c r="I192" i="44"/>
  <c r="H192" i="44"/>
  <c r="G192" i="44"/>
  <c r="F192" i="44"/>
  <c r="E192" i="44"/>
  <c r="D192" i="44"/>
  <c r="C192" i="44"/>
  <c r="P191" i="44"/>
  <c r="O191" i="44"/>
  <c r="N191" i="44"/>
  <c r="M191" i="44"/>
  <c r="L191" i="44"/>
  <c r="K191" i="44"/>
  <c r="J191" i="44"/>
  <c r="I191" i="44"/>
  <c r="H191" i="44"/>
  <c r="G191" i="44"/>
  <c r="F191" i="44"/>
  <c r="E191" i="44"/>
  <c r="D191" i="44"/>
  <c r="C191" i="44"/>
  <c r="P190" i="44"/>
  <c r="O190" i="44"/>
  <c r="N190" i="44"/>
  <c r="M190" i="44"/>
  <c r="L190" i="44"/>
  <c r="K190" i="44"/>
  <c r="J190" i="44"/>
  <c r="I190" i="44"/>
  <c r="H190" i="44"/>
  <c r="G190" i="44"/>
  <c r="F190" i="44"/>
  <c r="E190" i="44"/>
  <c r="D190" i="44"/>
  <c r="C190" i="44"/>
  <c r="P189" i="44"/>
  <c r="O189" i="44"/>
  <c r="N189" i="44"/>
  <c r="M189" i="44"/>
  <c r="L189" i="44"/>
  <c r="K189" i="44"/>
  <c r="J189" i="44"/>
  <c r="I189" i="44"/>
  <c r="H189" i="44"/>
  <c r="G189" i="44"/>
  <c r="F189" i="44"/>
  <c r="E189" i="44"/>
  <c r="D189" i="44"/>
  <c r="C189" i="44"/>
  <c r="P188" i="44"/>
  <c r="O188" i="44"/>
  <c r="N188" i="44"/>
  <c r="M188" i="44"/>
  <c r="L188" i="44"/>
  <c r="K188" i="44"/>
  <c r="J188" i="44"/>
  <c r="I188" i="44"/>
  <c r="H188" i="44"/>
  <c r="G188" i="44"/>
  <c r="F188" i="44"/>
  <c r="E188" i="44"/>
  <c r="D188" i="44"/>
  <c r="C188" i="44"/>
  <c r="P187" i="44"/>
  <c r="O187" i="44"/>
  <c r="N187" i="44"/>
  <c r="M187" i="44"/>
  <c r="L187" i="44"/>
  <c r="K187" i="44"/>
  <c r="J187" i="44"/>
  <c r="I187" i="44"/>
  <c r="H187" i="44"/>
  <c r="G187" i="44"/>
  <c r="F187" i="44"/>
  <c r="E187" i="44"/>
  <c r="D187" i="44"/>
  <c r="C187" i="44"/>
  <c r="P186" i="44"/>
  <c r="O186" i="44"/>
  <c r="N186" i="44"/>
  <c r="M186" i="44"/>
  <c r="L186" i="44"/>
  <c r="K186" i="44"/>
  <c r="J186" i="44"/>
  <c r="I186" i="44"/>
  <c r="H186" i="44"/>
  <c r="G186" i="44"/>
  <c r="F186" i="44"/>
  <c r="E186" i="44"/>
  <c r="D186" i="44"/>
  <c r="C186" i="44"/>
  <c r="P185" i="44"/>
  <c r="O185" i="44"/>
  <c r="N185" i="44"/>
  <c r="M185" i="44"/>
  <c r="L185" i="44"/>
  <c r="K185" i="44"/>
  <c r="J185" i="44"/>
  <c r="I185" i="44"/>
  <c r="H185" i="44"/>
  <c r="G185" i="44"/>
  <c r="F185" i="44"/>
  <c r="E185" i="44"/>
  <c r="D185" i="44"/>
  <c r="C185" i="44"/>
  <c r="P184" i="44"/>
  <c r="O184" i="44"/>
  <c r="N184" i="44"/>
  <c r="M184" i="44"/>
  <c r="L184" i="44"/>
  <c r="K184" i="44"/>
  <c r="J184" i="44"/>
  <c r="I184" i="44"/>
  <c r="H184" i="44"/>
  <c r="G184" i="44"/>
  <c r="F184" i="44"/>
  <c r="E184" i="44"/>
  <c r="D184" i="44"/>
  <c r="C184" i="44"/>
  <c r="P183" i="44"/>
  <c r="O183" i="44"/>
  <c r="N183" i="44"/>
  <c r="M183" i="44"/>
  <c r="L183" i="44"/>
  <c r="K183" i="44"/>
  <c r="J183" i="44"/>
  <c r="I183" i="44"/>
  <c r="H183" i="44"/>
  <c r="G183" i="44"/>
  <c r="F183" i="44"/>
  <c r="E183" i="44"/>
  <c r="D183" i="44"/>
  <c r="C183" i="44"/>
  <c r="P182" i="44"/>
  <c r="O182" i="44"/>
  <c r="N182" i="44"/>
  <c r="M182" i="44"/>
  <c r="L182" i="44"/>
  <c r="K182" i="44"/>
  <c r="J182" i="44"/>
  <c r="I182" i="44"/>
  <c r="H182" i="44"/>
  <c r="G182" i="44"/>
  <c r="F182" i="44"/>
  <c r="E182" i="44"/>
  <c r="D182" i="44"/>
  <c r="C182" i="44"/>
  <c r="P181" i="44"/>
  <c r="O181" i="44"/>
  <c r="N181" i="44"/>
  <c r="M181" i="44"/>
  <c r="L181" i="44"/>
  <c r="K181" i="44"/>
  <c r="J181" i="44"/>
  <c r="I181" i="44"/>
  <c r="H181" i="44"/>
  <c r="G181" i="44"/>
  <c r="F181" i="44"/>
  <c r="E181" i="44"/>
  <c r="D181" i="44"/>
  <c r="C181" i="44"/>
  <c r="P180" i="44"/>
  <c r="O180" i="44"/>
  <c r="N180" i="44"/>
  <c r="M180" i="44"/>
  <c r="L180" i="44"/>
  <c r="K180" i="44"/>
  <c r="J180" i="44"/>
  <c r="I180" i="44"/>
  <c r="H180" i="44"/>
  <c r="G180" i="44"/>
  <c r="F180" i="44"/>
  <c r="E180" i="44"/>
  <c r="D180" i="44"/>
  <c r="C180" i="44"/>
  <c r="P179" i="44"/>
  <c r="O179" i="44"/>
  <c r="N179" i="44"/>
  <c r="M179" i="44"/>
  <c r="L179" i="44"/>
  <c r="K179" i="44"/>
  <c r="J179" i="44"/>
  <c r="I179" i="44"/>
  <c r="H179" i="44"/>
  <c r="G179" i="44"/>
  <c r="F179" i="44"/>
  <c r="E179" i="44"/>
  <c r="D179" i="44"/>
  <c r="C179" i="44"/>
  <c r="P178" i="44"/>
  <c r="O178" i="44"/>
  <c r="N178" i="44"/>
  <c r="M178" i="44"/>
  <c r="L178" i="44"/>
  <c r="K178" i="44"/>
  <c r="J178" i="44"/>
  <c r="I178" i="44"/>
  <c r="H178" i="44"/>
  <c r="G178" i="44"/>
  <c r="F178" i="44"/>
  <c r="E178" i="44"/>
  <c r="D178" i="44"/>
  <c r="C178" i="44"/>
  <c r="P177" i="44"/>
  <c r="O177" i="44"/>
  <c r="N177" i="44"/>
  <c r="M177" i="44"/>
  <c r="L177" i="44"/>
  <c r="K177" i="44"/>
  <c r="J177" i="44"/>
  <c r="I177" i="44"/>
  <c r="H177" i="44"/>
  <c r="G177" i="44"/>
  <c r="F177" i="44"/>
  <c r="E177" i="44"/>
  <c r="D177" i="44"/>
  <c r="C177" i="44"/>
  <c r="P176" i="44"/>
  <c r="O176" i="44"/>
  <c r="N176" i="44"/>
  <c r="M176" i="44"/>
  <c r="L176" i="44"/>
  <c r="K176" i="44"/>
  <c r="J176" i="44"/>
  <c r="I176" i="44"/>
  <c r="H176" i="44"/>
  <c r="G176" i="44"/>
  <c r="F176" i="44"/>
  <c r="E176" i="44"/>
  <c r="D176" i="44"/>
  <c r="C176" i="44"/>
  <c r="P175" i="44"/>
  <c r="O175" i="44"/>
  <c r="N175" i="44"/>
  <c r="M175" i="44"/>
  <c r="L175" i="44"/>
  <c r="K175" i="44"/>
  <c r="J175" i="44"/>
  <c r="I175" i="44"/>
  <c r="H175" i="44"/>
  <c r="G175" i="44"/>
  <c r="F175" i="44"/>
  <c r="E175" i="44"/>
  <c r="D175" i="44"/>
  <c r="C175" i="44"/>
  <c r="P174" i="44"/>
  <c r="O174" i="44"/>
  <c r="N174" i="44"/>
  <c r="M174" i="44"/>
  <c r="L174" i="44"/>
  <c r="K174" i="44"/>
  <c r="J174" i="44"/>
  <c r="I174" i="44"/>
  <c r="H174" i="44"/>
  <c r="G174" i="44"/>
  <c r="F174" i="44"/>
  <c r="E174" i="44"/>
  <c r="D174" i="44"/>
  <c r="C174" i="44"/>
  <c r="P173" i="44"/>
  <c r="O173" i="44"/>
  <c r="N173" i="44"/>
  <c r="M173" i="44"/>
  <c r="L173" i="44"/>
  <c r="K173" i="44"/>
  <c r="J173" i="44"/>
  <c r="I173" i="44"/>
  <c r="H173" i="44"/>
  <c r="G173" i="44"/>
  <c r="F173" i="44"/>
  <c r="E173" i="44"/>
  <c r="D173" i="44"/>
  <c r="C173" i="44"/>
  <c r="P172" i="44"/>
  <c r="O172" i="44"/>
  <c r="N172" i="44"/>
  <c r="M172" i="44"/>
  <c r="L172" i="44"/>
  <c r="K172" i="44"/>
  <c r="J172" i="44"/>
  <c r="I172" i="44"/>
  <c r="H172" i="44"/>
  <c r="G172" i="44"/>
  <c r="F172" i="44"/>
  <c r="E172" i="44"/>
  <c r="D172" i="44"/>
  <c r="C172" i="44"/>
  <c r="P171" i="44"/>
  <c r="O171" i="44"/>
  <c r="N171" i="44"/>
  <c r="M171" i="44"/>
  <c r="L171" i="44"/>
  <c r="K171" i="44"/>
  <c r="J171" i="44"/>
  <c r="I171" i="44"/>
  <c r="H171" i="44"/>
  <c r="G171" i="44"/>
  <c r="F171" i="44"/>
  <c r="E171" i="44"/>
  <c r="D171" i="44"/>
  <c r="C171" i="44"/>
  <c r="P170" i="44"/>
  <c r="O170" i="44"/>
  <c r="N170" i="44"/>
  <c r="M170" i="44"/>
  <c r="L170" i="44"/>
  <c r="K170" i="44"/>
  <c r="J170" i="44"/>
  <c r="I170" i="44"/>
  <c r="H170" i="44"/>
  <c r="G170" i="44"/>
  <c r="F170" i="44"/>
  <c r="E170" i="44"/>
  <c r="D170" i="44"/>
  <c r="C170" i="44"/>
  <c r="P169" i="44"/>
  <c r="O169" i="44"/>
  <c r="N169" i="44"/>
  <c r="M169" i="44"/>
  <c r="L169" i="44"/>
  <c r="K169" i="44"/>
  <c r="J169" i="44"/>
  <c r="I169" i="44"/>
  <c r="H169" i="44"/>
  <c r="G128" i="44" s="1"/>
  <c r="G169" i="44"/>
  <c r="F169" i="44"/>
  <c r="E169" i="44"/>
  <c r="D169" i="44"/>
  <c r="C169" i="44"/>
  <c r="A164" i="44"/>
  <c r="A163" i="44"/>
  <c r="A162" i="44"/>
  <c r="Q161" i="44"/>
  <c r="A161" i="44"/>
  <c r="A160" i="44"/>
  <c r="A159" i="44"/>
  <c r="A158" i="44"/>
  <c r="A157" i="44"/>
  <c r="A156" i="44"/>
  <c r="A155" i="44"/>
  <c r="A154" i="44"/>
  <c r="A153" i="44"/>
  <c r="O146" i="44"/>
  <c r="Q146" i="44" s="1"/>
  <c r="M146" i="44"/>
  <c r="K146" i="44"/>
  <c r="I146" i="44"/>
  <c r="G146" i="44"/>
  <c r="E146" i="44"/>
  <c r="C146" i="44"/>
  <c r="R139" i="44"/>
  <c r="Q138" i="44"/>
  <c r="O137" i="44"/>
  <c r="O167" i="44"/>
  <c r="M137" i="44"/>
  <c r="M167" i="44" s="1"/>
  <c r="K137" i="44"/>
  <c r="K167" i="44" s="1"/>
  <c r="I137" i="44"/>
  <c r="I167" i="44"/>
  <c r="G137" i="44"/>
  <c r="G167" i="44"/>
  <c r="E137" i="44"/>
  <c r="E167" i="44" s="1"/>
  <c r="C137" i="44"/>
  <c r="C167" i="44" s="1"/>
  <c r="A119" i="44"/>
  <c r="P118" i="44"/>
  <c r="FN110" i="22" s="1"/>
  <c r="N118" i="44"/>
  <c r="FL110" i="22" s="1"/>
  <c r="L118" i="44"/>
  <c r="FJ110" i="22" s="1"/>
  <c r="FI110" i="37" s="1"/>
  <c r="J118" i="44"/>
  <c r="FH110" i="22" s="1"/>
  <c r="FG110" i="37" s="1"/>
  <c r="H118" i="44"/>
  <c r="FF110" i="22" s="1"/>
  <c r="F118" i="44"/>
  <c r="FD110" i="22" s="1"/>
  <c r="FC110" i="37" s="1"/>
  <c r="D118" i="44"/>
  <c r="FB110" i="22" s="1"/>
  <c r="FA110" i="37" s="1"/>
  <c r="A118" i="44"/>
  <c r="A117" i="44"/>
  <c r="A116" i="44"/>
  <c r="P115" i="44"/>
  <c r="FN107" i="22" s="1"/>
  <c r="N115" i="44"/>
  <c r="FL107" i="22" s="1"/>
  <c r="L115" i="44"/>
  <c r="FJ107" i="22" s="1"/>
  <c r="J115" i="44"/>
  <c r="FH107" i="22"/>
  <c r="H115" i="44"/>
  <c r="FF107" i="22" s="1"/>
  <c r="F115" i="44"/>
  <c r="D115" i="44"/>
  <c r="FB107" i="22" s="1"/>
  <c r="A115" i="44"/>
  <c r="A114" i="44"/>
  <c r="A113" i="44"/>
  <c r="P112" i="44"/>
  <c r="FN104" i="22" s="1"/>
  <c r="N112" i="44"/>
  <c r="FL104" i="22" s="1"/>
  <c r="L112" i="44"/>
  <c r="FJ104" i="22" s="1"/>
  <c r="J112" i="44"/>
  <c r="FH104" i="22" s="1"/>
  <c r="H112" i="44"/>
  <c r="FF104" i="22" s="1"/>
  <c r="F112" i="44"/>
  <c r="FD104" i="22" s="1"/>
  <c r="D112" i="44"/>
  <c r="FB104" i="22" s="1"/>
  <c r="A112" i="44"/>
  <c r="A111" i="44"/>
  <c r="A110" i="44"/>
  <c r="P109" i="44"/>
  <c r="FN101" i="22" s="1"/>
  <c r="FM101" i="37" s="1"/>
  <c r="N109" i="44"/>
  <c r="FL101" i="22" s="1"/>
  <c r="L109" i="44"/>
  <c r="FJ101" i="22" s="1"/>
  <c r="J109" i="44"/>
  <c r="FH101" i="22" s="1"/>
  <c r="H109" i="44"/>
  <c r="FF101" i="22" s="1"/>
  <c r="F109" i="44"/>
  <c r="FD101" i="22" s="1"/>
  <c r="D109" i="44"/>
  <c r="FB101" i="22" s="1"/>
  <c r="A109" i="44"/>
  <c r="A108" i="44"/>
  <c r="A107" i="44"/>
  <c r="P106" i="44"/>
  <c r="FN98" i="22" s="1"/>
  <c r="FM98" i="37" s="1"/>
  <c r="FM99" i="37" s="1"/>
  <c r="N106" i="44"/>
  <c r="FL98" i="22" s="1"/>
  <c r="L106" i="44"/>
  <c r="FJ98" i="22" s="1"/>
  <c r="J106" i="44"/>
  <c r="FH98" i="22"/>
  <c r="H106" i="44"/>
  <c r="FF98" i="22" s="1"/>
  <c r="F106" i="44"/>
  <c r="FD98" i="22" s="1"/>
  <c r="D106" i="44"/>
  <c r="A106" i="44"/>
  <c r="A105" i="44"/>
  <c r="A104" i="44"/>
  <c r="P103" i="44"/>
  <c r="FN95" i="22" s="1"/>
  <c r="N103" i="44"/>
  <c r="FL95" i="22" s="1"/>
  <c r="L103" i="44"/>
  <c r="FJ95" i="22" s="1"/>
  <c r="J103" i="44"/>
  <c r="FH95" i="22"/>
  <c r="H103" i="44"/>
  <c r="FF95" i="22"/>
  <c r="F103" i="44"/>
  <c r="FD95" i="22" s="1"/>
  <c r="D103" i="44"/>
  <c r="FB95" i="22" s="1"/>
  <c r="A103" i="44"/>
  <c r="A102" i="44"/>
  <c r="A101" i="44"/>
  <c r="P100" i="44"/>
  <c r="FN92" i="22" s="1"/>
  <c r="N100" i="44"/>
  <c r="FL92" i="22" s="1"/>
  <c r="L100" i="44"/>
  <c r="FJ92" i="22" s="1"/>
  <c r="J100" i="44"/>
  <c r="FH92" i="22"/>
  <c r="H100" i="44"/>
  <c r="FF92" i="22" s="1"/>
  <c r="F100" i="44"/>
  <c r="FD92" i="22" s="1"/>
  <c r="D100" i="44"/>
  <c r="FB92" i="22" s="1"/>
  <c r="A100" i="44"/>
  <c r="A99" i="44"/>
  <c r="A98" i="44"/>
  <c r="P97" i="44"/>
  <c r="FN89" i="22" s="1"/>
  <c r="N97" i="44"/>
  <c r="FL89" i="22" s="1"/>
  <c r="L97" i="44"/>
  <c r="FJ89" i="22" s="1"/>
  <c r="J97" i="44"/>
  <c r="FH89" i="22" s="1"/>
  <c r="H97" i="44"/>
  <c r="FF89" i="22" s="1"/>
  <c r="F97" i="44"/>
  <c r="FD89" i="22" s="1"/>
  <c r="FC89" i="37" s="1"/>
  <c r="D97" i="44"/>
  <c r="FB89" i="22" s="1"/>
  <c r="A97" i="44"/>
  <c r="A96" i="44"/>
  <c r="A95" i="44"/>
  <c r="P94" i="44"/>
  <c r="FN86" i="22" s="1"/>
  <c r="N94" i="44"/>
  <c r="FL86" i="22" s="1"/>
  <c r="L94" i="44"/>
  <c r="FJ86" i="22" s="1"/>
  <c r="FI86" i="37" s="1"/>
  <c r="J94" i="44"/>
  <c r="FH86" i="22" s="1"/>
  <c r="H94" i="44"/>
  <c r="FF86" i="22" s="1"/>
  <c r="FE86" i="37" s="1"/>
  <c r="F94" i="44"/>
  <c r="FD86" i="22" s="1"/>
  <c r="D94" i="44"/>
  <c r="A94" i="44"/>
  <c r="A93" i="44"/>
  <c r="A92" i="44"/>
  <c r="P91" i="44"/>
  <c r="FN83" i="22"/>
  <c r="N91" i="44"/>
  <c r="FL83" i="22" s="1"/>
  <c r="L91" i="44"/>
  <c r="FJ83" i="22" s="1"/>
  <c r="J91" i="44"/>
  <c r="FH83" i="22" s="1"/>
  <c r="H91" i="44"/>
  <c r="FF83" i="22" s="1"/>
  <c r="F91" i="44"/>
  <c r="D91" i="44"/>
  <c r="FB83" i="22" s="1"/>
  <c r="A91" i="44"/>
  <c r="A90" i="44"/>
  <c r="A88" i="44"/>
  <c r="P87" i="44"/>
  <c r="FN79" i="22" s="1"/>
  <c r="N87" i="44"/>
  <c r="FL79" i="22" s="1"/>
  <c r="L87" i="44"/>
  <c r="FJ79" i="22" s="1"/>
  <c r="J87" i="44"/>
  <c r="FH79" i="22" s="1"/>
  <c r="H87" i="44"/>
  <c r="FF79" i="22" s="1"/>
  <c r="F87" i="44"/>
  <c r="FD79" i="22" s="1"/>
  <c r="D87" i="44"/>
  <c r="FB79" i="22" s="1"/>
  <c r="A87" i="44"/>
  <c r="A86" i="44"/>
  <c r="A85" i="44"/>
  <c r="P84" i="44"/>
  <c r="FN76" i="22"/>
  <c r="N84" i="44"/>
  <c r="FL76" i="22" s="1"/>
  <c r="L84" i="44"/>
  <c r="FJ76" i="22" s="1"/>
  <c r="J84" i="44"/>
  <c r="FH76" i="22" s="1"/>
  <c r="H84" i="44"/>
  <c r="FF76" i="22" s="1"/>
  <c r="F84" i="44"/>
  <c r="D84" i="44"/>
  <c r="FB76" i="22" s="1"/>
  <c r="A84" i="44"/>
  <c r="A83" i="44"/>
  <c r="A82" i="44"/>
  <c r="P81" i="44"/>
  <c r="FN73" i="22" s="1"/>
  <c r="N81" i="44"/>
  <c r="FL73" i="22" s="1"/>
  <c r="L81" i="44"/>
  <c r="FJ73" i="22" s="1"/>
  <c r="J81" i="44"/>
  <c r="H81" i="44"/>
  <c r="FF73" i="22" s="1"/>
  <c r="F81" i="44"/>
  <c r="FD73" i="22" s="1"/>
  <c r="D81" i="44"/>
  <c r="FB73" i="22" s="1"/>
  <c r="A81" i="44"/>
  <c r="A80" i="44"/>
  <c r="A79" i="44"/>
  <c r="P78" i="44"/>
  <c r="FN70" i="22" s="1"/>
  <c r="N78" i="44"/>
  <c r="FL70" i="22" s="1"/>
  <c r="L78" i="44"/>
  <c r="FJ70" i="22" s="1"/>
  <c r="J78" i="44"/>
  <c r="FH70" i="22" s="1"/>
  <c r="H78" i="44"/>
  <c r="FF70" i="22"/>
  <c r="F78" i="44"/>
  <c r="FD70" i="22" s="1"/>
  <c r="D78" i="44"/>
  <c r="FB70" i="22" s="1"/>
  <c r="A78" i="44"/>
  <c r="A77" i="44"/>
  <c r="A76" i="44"/>
  <c r="P75" i="44"/>
  <c r="FN67" i="22" s="1"/>
  <c r="N75" i="44"/>
  <c r="FL67" i="22" s="1"/>
  <c r="L75" i="44"/>
  <c r="FJ67" i="22" s="1"/>
  <c r="FI67" i="37" s="1"/>
  <c r="J75" i="44"/>
  <c r="FH67" i="22" s="1"/>
  <c r="FG67" i="37" s="1"/>
  <c r="H75" i="44"/>
  <c r="FF67" i="22" s="1"/>
  <c r="F75" i="44"/>
  <c r="FD67" i="22" s="1"/>
  <c r="D75" i="44"/>
  <c r="A75" i="44"/>
  <c r="A74" i="44"/>
  <c r="A73" i="44"/>
  <c r="P72" i="44"/>
  <c r="FN64" i="22" s="1"/>
  <c r="N72" i="44"/>
  <c r="FL64" i="22" s="1"/>
  <c r="FK64" i="37" s="1"/>
  <c r="L72" i="44"/>
  <c r="FJ64" i="22" s="1"/>
  <c r="J72" i="44"/>
  <c r="FH64" i="22" s="1"/>
  <c r="H72" i="44"/>
  <c r="FF64" i="22" s="1"/>
  <c r="FE64" i="37" s="1"/>
  <c r="F72" i="44"/>
  <c r="FD64" i="22" s="1"/>
  <c r="D72" i="44"/>
  <c r="FB64" i="22" s="1"/>
  <c r="A72" i="44"/>
  <c r="A71" i="44"/>
  <c r="A70" i="44"/>
  <c r="P69" i="44"/>
  <c r="FN61" i="22" s="1"/>
  <c r="N69" i="44"/>
  <c r="FL61" i="22" s="1"/>
  <c r="L69" i="44"/>
  <c r="FJ61" i="22" s="1"/>
  <c r="J69" i="44"/>
  <c r="FH61" i="22" s="1"/>
  <c r="H69" i="44"/>
  <c r="FF61" i="22"/>
  <c r="F69" i="44"/>
  <c r="FD61" i="22" s="1"/>
  <c r="D69" i="44"/>
  <c r="FB61" i="22" s="1"/>
  <c r="FA61" i="37" s="1"/>
  <c r="A69" i="44"/>
  <c r="A68" i="44"/>
  <c r="A67" i="44"/>
  <c r="P66" i="44"/>
  <c r="FN58" i="22" s="1"/>
  <c r="FM58" i="37" s="1"/>
  <c r="N66" i="44"/>
  <c r="FL58" i="22" s="1"/>
  <c r="L66" i="44"/>
  <c r="FJ58" i="22" s="1"/>
  <c r="J66" i="44"/>
  <c r="FH58" i="22" s="1"/>
  <c r="H66" i="44"/>
  <c r="FF58" i="22" s="1"/>
  <c r="F66" i="44"/>
  <c r="D66" i="44"/>
  <c r="FB58" i="22"/>
  <c r="A66" i="44"/>
  <c r="A65" i="44"/>
  <c r="A64" i="44"/>
  <c r="P63" i="44"/>
  <c r="N63" i="44"/>
  <c r="FL55" i="22" s="1"/>
  <c r="L63" i="44"/>
  <c r="FJ55" i="22" s="1"/>
  <c r="J63" i="44"/>
  <c r="FH55" i="22" s="1"/>
  <c r="H63" i="44"/>
  <c r="FF55" i="22" s="1"/>
  <c r="F63" i="44"/>
  <c r="D63" i="44"/>
  <c r="A63" i="44"/>
  <c r="A62" i="44"/>
  <c r="A61" i="44"/>
  <c r="P60" i="44"/>
  <c r="FN52" i="22" s="1"/>
  <c r="N60" i="44"/>
  <c r="FL52" i="22" s="1"/>
  <c r="L60" i="44"/>
  <c r="FJ52" i="22"/>
  <c r="J60" i="44"/>
  <c r="FH52" i="22"/>
  <c r="H60" i="44"/>
  <c r="FF52" i="22" s="1"/>
  <c r="F60" i="44"/>
  <c r="FD52" i="22" s="1"/>
  <c r="D60" i="44"/>
  <c r="FB52" i="22"/>
  <c r="A60" i="44"/>
  <c r="A59" i="44"/>
  <c r="A57" i="44"/>
  <c r="P56" i="44"/>
  <c r="FN48" i="22" s="1"/>
  <c r="N56" i="44"/>
  <c r="FL48" i="22" s="1"/>
  <c r="L56" i="44"/>
  <c r="FJ48" i="22" s="1"/>
  <c r="J56" i="44"/>
  <c r="FH48" i="22"/>
  <c r="H56" i="44"/>
  <c r="FF48" i="22" s="1"/>
  <c r="F56" i="44"/>
  <c r="FD48" i="22" s="1"/>
  <c r="D56" i="44"/>
  <c r="A56" i="44"/>
  <c r="A55" i="44"/>
  <c r="A54" i="44"/>
  <c r="P53" i="44"/>
  <c r="N53" i="44"/>
  <c r="FL45" i="22" s="1"/>
  <c r="FK45" i="37" s="1"/>
  <c r="FK46" i="37" s="1"/>
  <c r="L53" i="44"/>
  <c r="FJ45" i="22" s="1"/>
  <c r="J53" i="44"/>
  <c r="FH45" i="22" s="1"/>
  <c r="H53" i="44"/>
  <c r="FF45" i="22" s="1"/>
  <c r="F53" i="44"/>
  <c r="FD45" i="22" s="1"/>
  <c r="D53" i="44"/>
  <c r="FB45" i="22" s="1"/>
  <c r="A53" i="44"/>
  <c r="A52" i="44"/>
  <c r="A51" i="44"/>
  <c r="P50" i="44"/>
  <c r="FN42" i="22" s="1"/>
  <c r="N50" i="44"/>
  <c r="FL42" i="22" s="1"/>
  <c r="L50" i="44"/>
  <c r="FJ42" i="22" s="1"/>
  <c r="J50" i="44"/>
  <c r="FH42" i="22"/>
  <c r="H50" i="44"/>
  <c r="FF42" i="22" s="1"/>
  <c r="F50" i="44"/>
  <c r="D50" i="44"/>
  <c r="FB42" i="22" s="1"/>
  <c r="A50" i="44"/>
  <c r="A49" i="44"/>
  <c r="A48" i="44"/>
  <c r="P47" i="44"/>
  <c r="FN39" i="22" s="1"/>
  <c r="N47" i="44"/>
  <c r="FL39" i="22" s="1"/>
  <c r="L47" i="44"/>
  <c r="FJ39" i="22" s="1"/>
  <c r="J47" i="44"/>
  <c r="FH39" i="22" s="1"/>
  <c r="H47" i="44"/>
  <c r="FF39" i="22" s="1"/>
  <c r="F47" i="44"/>
  <c r="FD39" i="22" s="1"/>
  <c r="D47" i="44"/>
  <c r="FB39" i="22" s="1"/>
  <c r="A47" i="44"/>
  <c r="A46" i="44"/>
  <c r="A45" i="44"/>
  <c r="P44" i="44"/>
  <c r="FN36" i="22" s="1"/>
  <c r="N44" i="44"/>
  <c r="FL36" i="22" s="1"/>
  <c r="L44" i="44"/>
  <c r="FJ36" i="22" s="1"/>
  <c r="J44" i="44"/>
  <c r="FH36" i="22" s="1"/>
  <c r="H44" i="44"/>
  <c r="FF36" i="22" s="1"/>
  <c r="F44" i="44"/>
  <c r="FD36" i="22" s="1"/>
  <c r="D44" i="44"/>
  <c r="FB36" i="22" s="1"/>
  <c r="A44" i="44"/>
  <c r="A43" i="44"/>
  <c r="A42" i="44"/>
  <c r="P41" i="44"/>
  <c r="FN33" i="22" s="1"/>
  <c r="FM33" i="37" s="1"/>
  <c r="N41" i="44"/>
  <c r="FL33" i="22" s="1"/>
  <c r="L41" i="44"/>
  <c r="FJ33" i="22" s="1"/>
  <c r="FI33" i="37" s="1"/>
  <c r="J41" i="44"/>
  <c r="FH33" i="22" s="1"/>
  <c r="H41" i="44"/>
  <c r="FF33" i="22" s="1"/>
  <c r="F41" i="44"/>
  <c r="FD33" i="22" s="1"/>
  <c r="D41" i="44"/>
  <c r="A41" i="44"/>
  <c r="A40" i="44"/>
  <c r="A39" i="44"/>
  <c r="P38" i="44"/>
  <c r="FN30" i="22"/>
  <c r="N38" i="44"/>
  <c r="FL30" i="22" s="1"/>
  <c r="FK30" i="37" s="1"/>
  <c r="L38" i="44"/>
  <c r="FJ30" i="22" s="1"/>
  <c r="FI30" i="37" s="1"/>
  <c r="J38" i="44"/>
  <c r="FH30" i="22" s="1"/>
  <c r="FG30" i="37" s="1"/>
  <c r="H38" i="44"/>
  <c r="FF30" i="22" s="1"/>
  <c r="FE30" i="37" s="1"/>
  <c r="F38" i="44"/>
  <c r="FD30" i="22" s="1"/>
  <c r="D38" i="44"/>
  <c r="FB30" i="22" s="1"/>
  <c r="FA30" i="37" s="1"/>
  <c r="A38" i="44"/>
  <c r="A37" i="44"/>
  <c r="A36" i="44"/>
  <c r="Y35" i="44"/>
  <c r="P35" i="44"/>
  <c r="FN27" i="22" s="1"/>
  <c r="FM27" i="37" s="1"/>
  <c r="N35" i="44"/>
  <c r="FL27" i="22" s="1"/>
  <c r="L35" i="44"/>
  <c r="FJ27" i="22" s="1"/>
  <c r="J35" i="44"/>
  <c r="FH27" i="22" s="1"/>
  <c r="FG27" i="37" s="1"/>
  <c r="H35" i="44"/>
  <c r="FF27" i="22" s="1"/>
  <c r="FE27" i="37" s="1"/>
  <c r="F35" i="44"/>
  <c r="D35" i="44"/>
  <c r="FB27" i="22" s="1"/>
  <c r="A35" i="44"/>
  <c r="A34" i="44"/>
  <c r="A33" i="44"/>
  <c r="P32" i="44"/>
  <c r="FN24" i="22" s="1"/>
  <c r="FM24" i="37" s="1"/>
  <c r="N32" i="44"/>
  <c r="FL24" i="22" s="1"/>
  <c r="FK24" i="37" s="1"/>
  <c r="L32" i="44"/>
  <c r="FJ24" i="22" s="1"/>
  <c r="FI24" i="37" s="1"/>
  <c r="J32" i="44"/>
  <c r="FH24" i="22"/>
  <c r="H32" i="44"/>
  <c r="FF24" i="22"/>
  <c r="F32" i="44"/>
  <c r="FD24" i="22" s="1"/>
  <c r="D32" i="44"/>
  <c r="FB24" i="22" s="1"/>
  <c r="FA24" i="37" s="1"/>
  <c r="A32" i="44"/>
  <c r="A31" i="44"/>
  <c r="A30" i="44"/>
  <c r="P29" i="44"/>
  <c r="FN21" i="22" s="1"/>
  <c r="FM21" i="37" s="1"/>
  <c r="N29" i="44"/>
  <c r="FL21" i="22" s="1"/>
  <c r="L29" i="44"/>
  <c r="FJ21" i="22" s="1"/>
  <c r="J29" i="44"/>
  <c r="FH21" i="22" s="1"/>
  <c r="FG21" i="37" s="1"/>
  <c r="H29" i="44"/>
  <c r="FF21" i="22" s="1"/>
  <c r="F29" i="44"/>
  <c r="FD21" i="22" s="1"/>
  <c r="D29" i="44"/>
  <c r="A29" i="44"/>
  <c r="A28" i="44"/>
  <c r="A27" i="44"/>
  <c r="P26" i="44"/>
  <c r="FN18" i="22" s="1"/>
  <c r="N26" i="44"/>
  <c r="FL18" i="22" s="1"/>
  <c r="L26" i="44"/>
  <c r="FJ18" i="22" s="1"/>
  <c r="J26" i="44"/>
  <c r="FH18" i="22" s="1"/>
  <c r="H26" i="44"/>
  <c r="FF18" i="22" s="1"/>
  <c r="F26" i="44"/>
  <c r="FD18" i="22" s="1"/>
  <c r="FC18" i="37" s="1"/>
  <c r="D26" i="44"/>
  <c r="FB18" i="22" s="1"/>
  <c r="A26" i="44"/>
  <c r="Y25" i="44"/>
  <c r="A25" i="44"/>
  <c r="A24" i="44"/>
  <c r="P23" i="44"/>
  <c r="FN15" i="22"/>
  <c r="N23" i="44"/>
  <c r="FL15" i="22" s="1"/>
  <c r="L23" i="44"/>
  <c r="FJ15" i="22" s="1"/>
  <c r="J23" i="44"/>
  <c r="FH15" i="22" s="1"/>
  <c r="H23" i="44"/>
  <c r="FF15" i="22" s="1"/>
  <c r="F23" i="44"/>
  <c r="FD15" i="22" s="1"/>
  <c r="D23" i="44"/>
  <c r="A23" i="44"/>
  <c r="A22" i="44"/>
  <c r="A21" i="44"/>
  <c r="P20" i="44"/>
  <c r="FN12" i="22" s="1"/>
  <c r="N20" i="44"/>
  <c r="L20" i="44"/>
  <c r="FJ12" i="22" s="1"/>
  <c r="J20" i="44"/>
  <c r="FH12" i="22" s="1"/>
  <c r="H20" i="44"/>
  <c r="FF12" i="22" s="1"/>
  <c r="F20" i="44"/>
  <c r="FD12" i="22" s="1"/>
  <c r="D20" i="44"/>
  <c r="FB12" i="22" s="1"/>
  <c r="A20" i="44"/>
  <c r="A19" i="44"/>
  <c r="A18" i="44"/>
  <c r="P17" i="44"/>
  <c r="FN9" i="22" s="1"/>
  <c r="N17" i="44"/>
  <c r="FL9" i="22" s="1"/>
  <c r="L17" i="44"/>
  <c r="FJ9" i="22" s="1"/>
  <c r="J17" i="44"/>
  <c r="FH9" i="22" s="1"/>
  <c r="H17" i="44"/>
  <c r="FF9" i="22" s="1"/>
  <c r="FE9" i="37" s="1"/>
  <c r="FE10" i="37" s="1"/>
  <c r="F17" i="44"/>
  <c r="FD9" i="22" s="1"/>
  <c r="D17" i="44"/>
  <c r="FB9" i="22" s="1"/>
  <c r="A17" i="44"/>
  <c r="A16" i="44"/>
  <c r="A15" i="44"/>
  <c r="P14" i="44"/>
  <c r="FN6" i="22" s="1"/>
  <c r="N14" i="44"/>
  <c r="FL6" i="22" s="1"/>
  <c r="L14" i="44"/>
  <c r="J14" i="44"/>
  <c r="FH6" i="22" s="1"/>
  <c r="H14" i="44"/>
  <c r="FF6" i="22" s="1"/>
  <c r="F14" i="44"/>
  <c r="D14" i="44"/>
  <c r="A14" i="44"/>
  <c r="A13" i="44"/>
  <c r="A12" i="44"/>
  <c r="Z34" i="44" s="1"/>
  <c r="A11" i="44"/>
  <c r="Y10" i="44"/>
  <c r="Y11" i="44" s="1"/>
  <c r="A10" i="44"/>
  <c r="A9" i="44"/>
  <c r="A8" i="44"/>
  <c r="A7" i="44"/>
  <c r="A6" i="44"/>
  <c r="A5" i="44"/>
  <c r="C3" i="44"/>
  <c r="C136" i="44" s="1"/>
  <c r="C166" i="44" s="1"/>
  <c r="T2" i="44"/>
  <c r="E2" i="44"/>
  <c r="A2" i="44"/>
  <c r="FD55" i="22"/>
  <c r="FB21" i="22"/>
  <c r="FA21" i="37" s="1"/>
  <c r="AE8" i="22"/>
  <c r="AF8" i="22"/>
  <c r="AG8" i="22"/>
  <c r="AH8" i="22"/>
  <c r="AI8" i="22"/>
  <c r="AJ8" i="22"/>
  <c r="AK8" i="22"/>
  <c r="AL8" i="22"/>
  <c r="AM8" i="22"/>
  <c r="AN8" i="22"/>
  <c r="AO8" i="22"/>
  <c r="AP8" i="22"/>
  <c r="AQ8" i="22"/>
  <c r="AR8" i="22"/>
  <c r="AS8" i="22"/>
  <c r="AT8" i="22"/>
  <c r="AU8" i="22"/>
  <c r="AV8" i="22"/>
  <c r="AW8" i="22"/>
  <c r="AX8" i="22"/>
  <c r="AY8" i="22"/>
  <c r="AZ8" i="22"/>
  <c r="BA8" i="22"/>
  <c r="BB8" i="22"/>
  <c r="BC8" i="22"/>
  <c r="BD8" i="22"/>
  <c r="BE8" i="22"/>
  <c r="BF8" i="22"/>
  <c r="BG8" i="22"/>
  <c r="BH8" i="22"/>
  <c r="BI8" i="22"/>
  <c r="BJ8" i="22"/>
  <c r="BK8" i="22"/>
  <c r="BL8" i="22"/>
  <c r="BM8" i="22"/>
  <c r="BN8" i="22"/>
  <c r="BO8" i="22"/>
  <c r="BP8" i="22"/>
  <c r="BQ8" i="22"/>
  <c r="BR8" i="22"/>
  <c r="BS8" i="22"/>
  <c r="BT8" i="22"/>
  <c r="BU8" i="22"/>
  <c r="BV8" i="22"/>
  <c r="BW8" i="22"/>
  <c r="BX8" i="22"/>
  <c r="BY8" i="22"/>
  <c r="BZ8" i="22"/>
  <c r="CA8" i="22"/>
  <c r="CB8" i="22"/>
  <c r="CC8" i="22"/>
  <c r="CD8" i="22"/>
  <c r="CE8" i="22"/>
  <c r="CF8" i="22"/>
  <c r="CG8" i="22"/>
  <c r="CH8" i="22"/>
  <c r="CI8" i="22"/>
  <c r="CJ8" i="22"/>
  <c r="CK8" i="22"/>
  <c r="CL8" i="22"/>
  <c r="CM8" i="22"/>
  <c r="CN8" i="22"/>
  <c r="CO8" i="22"/>
  <c r="CP8" i="22"/>
  <c r="CQ8" i="22"/>
  <c r="CR8" i="22"/>
  <c r="CS8" i="22"/>
  <c r="CT8" i="22"/>
  <c r="CU8" i="22"/>
  <c r="CV8" i="22"/>
  <c r="CW8" i="22"/>
  <c r="CX8" i="22"/>
  <c r="CY8" i="22"/>
  <c r="CZ8" i="22"/>
  <c r="DC8" i="22"/>
  <c r="DD8" i="22"/>
  <c r="DE8" i="22"/>
  <c r="DF8" i="22"/>
  <c r="DG8" i="22"/>
  <c r="DH8" i="22"/>
  <c r="DI8" i="22"/>
  <c r="DJ8" i="22"/>
  <c r="DK8" i="22"/>
  <c r="DL8" i="22"/>
  <c r="DM8" i="22"/>
  <c r="DN8" i="22"/>
  <c r="DO8" i="22"/>
  <c r="DP8" i="22"/>
  <c r="DQ8" i="22"/>
  <c r="DR8" i="22"/>
  <c r="DS8" i="22"/>
  <c r="DT8" i="22"/>
  <c r="DU8" i="22"/>
  <c r="DV8" i="22"/>
  <c r="DW8" i="22"/>
  <c r="DX8" i="22"/>
  <c r="DY8" i="22"/>
  <c r="DZ8" i="22"/>
  <c r="EA8" i="22"/>
  <c r="EB8" i="22"/>
  <c r="EC8" i="22"/>
  <c r="ED8" i="22"/>
  <c r="EE8" i="22"/>
  <c r="EF8" i="22"/>
  <c r="EG8" i="22"/>
  <c r="EH8" i="22"/>
  <c r="EI8" i="22"/>
  <c r="EJ8" i="22"/>
  <c r="T2" i="32"/>
  <c r="A2" i="37"/>
  <c r="AG3" i="37"/>
  <c r="AI3" i="37"/>
  <c r="AK3" i="37"/>
  <c r="AM3" i="37"/>
  <c r="AO3" i="37"/>
  <c r="AQ3" i="37"/>
  <c r="AS3" i="37"/>
  <c r="AU3" i="37"/>
  <c r="AW3" i="37"/>
  <c r="AY3" i="37"/>
  <c r="BA3" i="37"/>
  <c r="BC3" i="37"/>
  <c r="BE3" i="37"/>
  <c r="BG3" i="37"/>
  <c r="BI3" i="37"/>
  <c r="BK3" i="37"/>
  <c r="BM3" i="37"/>
  <c r="BO3" i="37"/>
  <c r="BQ3" i="37"/>
  <c r="BS3" i="37"/>
  <c r="BU3" i="37"/>
  <c r="BW3" i="37"/>
  <c r="BY3" i="37"/>
  <c r="CA3" i="37"/>
  <c r="CC3" i="37"/>
  <c r="CE3" i="37"/>
  <c r="CG3" i="37"/>
  <c r="CI3" i="37"/>
  <c r="CK3" i="37"/>
  <c r="CM3" i="37"/>
  <c r="CO3" i="37"/>
  <c r="CQ3" i="37"/>
  <c r="CS3" i="37"/>
  <c r="CU3" i="37"/>
  <c r="CW3" i="37"/>
  <c r="CY3" i="37"/>
  <c r="DA3" i="37"/>
  <c r="DC3" i="37"/>
  <c r="DE3" i="37"/>
  <c r="DG3" i="37"/>
  <c r="DI3" i="37"/>
  <c r="DK3" i="37"/>
  <c r="DM3" i="37"/>
  <c r="DO3" i="37"/>
  <c r="DQ3" i="37"/>
  <c r="DS3" i="37"/>
  <c r="DU3" i="37"/>
  <c r="DW3" i="37"/>
  <c r="DY3" i="37"/>
  <c r="EA3" i="37"/>
  <c r="EC3" i="37"/>
  <c r="EE3" i="37"/>
  <c r="EG3" i="37"/>
  <c r="EI3" i="37"/>
  <c r="EK3" i="37"/>
  <c r="EM3" i="37"/>
  <c r="EO3" i="37"/>
  <c r="EQ3" i="37"/>
  <c r="ES3" i="37"/>
  <c r="EU3" i="37"/>
  <c r="EW3" i="37"/>
  <c r="EY3" i="37"/>
  <c r="FA3" i="37"/>
  <c r="FC3" i="37"/>
  <c r="FE3" i="37"/>
  <c r="FG3" i="37"/>
  <c r="FI3" i="37"/>
  <c r="FK3" i="37"/>
  <c r="FM3" i="37"/>
  <c r="AE3" i="37"/>
  <c r="FM47" i="37"/>
  <c r="FK47" i="37"/>
  <c r="FI47" i="37"/>
  <c r="FG47" i="37"/>
  <c r="FE47" i="37"/>
  <c r="FC47" i="37"/>
  <c r="FA47" i="37"/>
  <c r="EY47" i="37"/>
  <c r="EW47" i="37"/>
  <c r="EU47" i="37"/>
  <c r="ES47" i="37"/>
  <c r="EQ47" i="37"/>
  <c r="EO47" i="37"/>
  <c r="EM47" i="37"/>
  <c r="EK47" i="37"/>
  <c r="EI47" i="37"/>
  <c r="EG47" i="37"/>
  <c r="EE47" i="37"/>
  <c r="EC47" i="37"/>
  <c r="EA47" i="37"/>
  <c r="DY47" i="37"/>
  <c r="DW47" i="37"/>
  <c r="DU47" i="37"/>
  <c r="DS47" i="37"/>
  <c r="DQ47" i="37"/>
  <c r="DO47" i="37"/>
  <c r="DM47" i="37"/>
  <c r="DK47" i="37"/>
  <c r="DI47" i="37"/>
  <c r="DI49" i="37" s="1"/>
  <c r="DG47" i="37"/>
  <c r="DE47" i="37"/>
  <c r="DC47" i="37"/>
  <c r="DA47" i="37"/>
  <c r="CY47" i="37"/>
  <c r="CW47" i="37"/>
  <c r="CU47" i="37"/>
  <c r="CS47" i="37"/>
  <c r="CQ47" i="37"/>
  <c r="CO47" i="37"/>
  <c r="CM47" i="37"/>
  <c r="CK47" i="37"/>
  <c r="CI47" i="37"/>
  <c r="CG47" i="37"/>
  <c r="CE47" i="37"/>
  <c r="CC47" i="37"/>
  <c r="CA47" i="37"/>
  <c r="BY47" i="37"/>
  <c r="BW47" i="37"/>
  <c r="BU47" i="37"/>
  <c r="BS47" i="37"/>
  <c r="BQ47" i="37"/>
  <c r="BO47" i="37"/>
  <c r="BM47" i="37"/>
  <c r="BK47" i="37"/>
  <c r="BI47" i="37"/>
  <c r="BG47" i="37"/>
  <c r="BE47" i="37"/>
  <c r="BC47" i="37"/>
  <c r="BA47" i="37"/>
  <c r="AY47" i="37"/>
  <c r="AW47" i="37"/>
  <c r="AU47" i="37"/>
  <c r="AS47" i="37"/>
  <c r="AQ47" i="37"/>
  <c r="AO47" i="37"/>
  <c r="AM47" i="37"/>
  <c r="AK47" i="37"/>
  <c r="AI47" i="37"/>
  <c r="AG47" i="37"/>
  <c r="AE47" i="37"/>
  <c r="FM44" i="37"/>
  <c r="FK44" i="37"/>
  <c r="FI44" i="37"/>
  <c r="FG44" i="37"/>
  <c r="FE44" i="37"/>
  <c r="FC44" i="37"/>
  <c r="FA44" i="37"/>
  <c r="EY44" i="37"/>
  <c r="EW44" i="37"/>
  <c r="EU44" i="37"/>
  <c r="ES44" i="37"/>
  <c r="EQ44" i="37"/>
  <c r="EO44" i="37"/>
  <c r="EM44" i="37"/>
  <c r="EK44" i="37"/>
  <c r="EI44" i="37"/>
  <c r="EG44" i="37"/>
  <c r="EE44" i="37"/>
  <c r="EC44" i="37"/>
  <c r="EA44" i="37"/>
  <c r="DY44" i="37"/>
  <c r="DW44" i="37"/>
  <c r="DU44" i="37"/>
  <c r="DS44" i="37"/>
  <c r="DQ44" i="37"/>
  <c r="DO44" i="37"/>
  <c r="DM44" i="37"/>
  <c r="DK44" i="37"/>
  <c r="DI44" i="37"/>
  <c r="DG44" i="37"/>
  <c r="DE44" i="37"/>
  <c r="DC44" i="37"/>
  <c r="DA44" i="37"/>
  <c r="CY44" i="37"/>
  <c r="CW44" i="37"/>
  <c r="CU44" i="37"/>
  <c r="CS44" i="37"/>
  <c r="CQ44" i="37"/>
  <c r="CO44" i="37"/>
  <c r="CM44" i="37"/>
  <c r="CK44" i="37"/>
  <c r="CI44" i="37"/>
  <c r="CG44" i="37"/>
  <c r="CE44" i="37"/>
  <c r="CC44" i="37"/>
  <c r="CA44" i="37"/>
  <c r="BY44" i="37"/>
  <c r="BW44" i="37"/>
  <c r="BU44" i="37"/>
  <c r="BS44" i="37"/>
  <c r="BQ44" i="37"/>
  <c r="BO44" i="37"/>
  <c r="BM44" i="37"/>
  <c r="BK44" i="37"/>
  <c r="BI44" i="37"/>
  <c r="BG44" i="37"/>
  <c r="BE44" i="37"/>
  <c r="BC44" i="37"/>
  <c r="BA44" i="37"/>
  <c r="AY44" i="37"/>
  <c r="AW44" i="37"/>
  <c r="AU44" i="37"/>
  <c r="AS44" i="37"/>
  <c r="AQ44" i="37"/>
  <c r="AO44" i="37"/>
  <c r="AM44" i="37"/>
  <c r="AK44" i="37"/>
  <c r="AI44" i="37"/>
  <c r="AG44" i="37"/>
  <c r="AE44" i="37"/>
  <c r="FM41" i="37"/>
  <c r="FK41" i="37"/>
  <c r="FI41" i="37"/>
  <c r="FG41" i="37"/>
  <c r="FE41" i="37"/>
  <c r="FC41" i="37"/>
  <c r="FA41" i="37"/>
  <c r="EY41" i="37"/>
  <c r="EY43" i="37" s="1"/>
  <c r="EW41" i="37"/>
  <c r="EU41" i="37"/>
  <c r="ES41" i="37"/>
  <c r="EQ41" i="37"/>
  <c r="EO41" i="37"/>
  <c r="EM41" i="37"/>
  <c r="EK41" i="37"/>
  <c r="EI41" i="37"/>
  <c r="EG41" i="37"/>
  <c r="EG43" i="37" s="1"/>
  <c r="EE41" i="37"/>
  <c r="EC41" i="37"/>
  <c r="EA41" i="37"/>
  <c r="DY41" i="37"/>
  <c r="DW41" i="37"/>
  <c r="DU41" i="37"/>
  <c r="DS41" i="37"/>
  <c r="DQ41" i="37"/>
  <c r="DO41" i="37"/>
  <c r="DM41" i="37"/>
  <c r="DK41" i="37"/>
  <c r="DI41" i="37"/>
  <c r="DG41" i="37"/>
  <c r="DE41" i="37"/>
  <c r="DC41" i="37"/>
  <c r="DA41" i="37"/>
  <c r="CY41" i="37"/>
  <c r="CW41" i="37"/>
  <c r="CU41" i="37"/>
  <c r="CS41" i="37"/>
  <c r="CQ41" i="37"/>
  <c r="CO41" i="37"/>
  <c r="CM41" i="37"/>
  <c r="CM43" i="37" s="1"/>
  <c r="CK41" i="37"/>
  <c r="CI41" i="37"/>
  <c r="CG41" i="37"/>
  <c r="CE41" i="37"/>
  <c r="CC41" i="37"/>
  <c r="CA41" i="37"/>
  <c r="BY41" i="37"/>
  <c r="BW41" i="37"/>
  <c r="BU41" i="37"/>
  <c r="BS41" i="37"/>
  <c r="BQ41" i="37"/>
  <c r="BO41" i="37"/>
  <c r="BM41" i="37"/>
  <c r="BK41" i="37"/>
  <c r="BI41" i="37"/>
  <c r="BG41" i="37"/>
  <c r="BG43" i="37" s="1"/>
  <c r="BE41" i="37"/>
  <c r="BC41" i="37"/>
  <c r="BA41" i="37"/>
  <c r="AY41" i="37"/>
  <c r="AW41" i="37"/>
  <c r="AU41" i="37"/>
  <c r="AS41" i="37"/>
  <c r="AQ41" i="37"/>
  <c r="AO41" i="37"/>
  <c r="AM41" i="37"/>
  <c r="AK41" i="37"/>
  <c r="AI41" i="37"/>
  <c r="AG41" i="37"/>
  <c r="AE41" i="37"/>
  <c r="FM38" i="37"/>
  <c r="FK38" i="37"/>
  <c r="FI38" i="37"/>
  <c r="FG38" i="37"/>
  <c r="FE38" i="37"/>
  <c r="FC38" i="37"/>
  <c r="FA38" i="37"/>
  <c r="EY38" i="37"/>
  <c r="EW38" i="37"/>
  <c r="EU38" i="37"/>
  <c r="ES38" i="37"/>
  <c r="EQ38" i="37"/>
  <c r="EO38" i="37"/>
  <c r="EM38" i="37"/>
  <c r="EK38" i="37"/>
  <c r="EI38" i="37"/>
  <c r="EG38" i="37"/>
  <c r="EE38" i="37"/>
  <c r="EC38" i="37"/>
  <c r="EA38" i="37"/>
  <c r="DY38" i="37"/>
  <c r="DW38" i="37"/>
  <c r="DU38" i="37"/>
  <c r="DS38" i="37"/>
  <c r="DQ38" i="37"/>
  <c r="DO38" i="37"/>
  <c r="DM38" i="37"/>
  <c r="DK38" i="37"/>
  <c r="DI38" i="37"/>
  <c r="DG38" i="37"/>
  <c r="DE38" i="37"/>
  <c r="DC38" i="37"/>
  <c r="DA38" i="37"/>
  <c r="CY38" i="37"/>
  <c r="CW38" i="37"/>
  <c r="CU38" i="37"/>
  <c r="CS38" i="37"/>
  <c r="CQ38" i="37"/>
  <c r="CO38" i="37"/>
  <c r="CM38" i="37"/>
  <c r="CK38" i="37"/>
  <c r="CI38" i="37"/>
  <c r="CG38" i="37"/>
  <c r="CE38" i="37"/>
  <c r="CC38" i="37"/>
  <c r="CA38" i="37"/>
  <c r="BY38" i="37"/>
  <c r="BW38" i="37"/>
  <c r="BU38" i="37"/>
  <c r="BS38" i="37"/>
  <c r="BQ38" i="37"/>
  <c r="BO38" i="37"/>
  <c r="BM38" i="37"/>
  <c r="BK38" i="37"/>
  <c r="BI38" i="37"/>
  <c r="BG38" i="37"/>
  <c r="BE38" i="37"/>
  <c r="BC38" i="37"/>
  <c r="BA38" i="37"/>
  <c r="AY38" i="37"/>
  <c r="AW38" i="37"/>
  <c r="AU38" i="37"/>
  <c r="AS38" i="37"/>
  <c r="AQ38" i="37"/>
  <c r="AO38" i="37"/>
  <c r="AM38" i="37"/>
  <c r="AK38" i="37"/>
  <c r="AI38" i="37"/>
  <c r="AG38" i="37"/>
  <c r="AE38" i="37"/>
  <c r="FM35" i="37"/>
  <c r="FK35" i="37"/>
  <c r="FI35" i="37"/>
  <c r="FG35" i="37"/>
  <c r="FE35" i="37"/>
  <c r="FC35" i="37"/>
  <c r="FA35" i="37"/>
  <c r="EY35" i="37"/>
  <c r="EW35" i="37"/>
  <c r="EU35" i="37"/>
  <c r="ES35" i="37"/>
  <c r="EQ35" i="37"/>
  <c r="EO35" i="37"/>
  <c r="EM35" i="37"/>
  <c r="EK35" i="37"/>
  <c r="EI35" i="37"/>
  <c r="EG35" i="37"/>
  <c r="EE35" i="37"/>
  <c r="EC35" i="37"/>
  <c r="EA35" i="37"/>
  <c r="DY35" i="37"/>
  <c r="DW35" i="37"/>
  <c r="DU35" i="37"/>
  <c r="DS35" i="37"/>
  <c r="DQ35" i="37"/>
  <c r="DO35" i="37"/>
  <c r="DM35" i="37"/>
  <c r="DK35" i="37"/>
  <c r="DI35" i="37"/>
  <c r="DG35" i="37"/>
  <c r="DE35" i="37"/>
  <c r="DC35" i="37"/>
  <c r="DA35" i="37"/>
  <c r="CY35" i="37"/>
  <c r="CW35" i="37"/>
  <c r="CU35" i="37"/>
  <c r="CS35" i="37"/>
  <c r="CQ35" i="37"/>
  <c r="CO35" i="37"/>
  <c r="CM35" i="37"/>
  <c r="CK35" i="37"/>
  <c r="CI35" i="37"/>
  <c r="CG35" i="37"/>
  <c r="CE35" i="37"/>
  <c r="CC35" i="37"/>
  <c r="CA35" i="37"/>
  <c r="BY35" i="37"/>
  <c r="BW35" i="37"/>
  <c r="BU35" i="37"/>
  <c r="BS35" i="37"/>
  <c r="BQ35" i="37"/>
  <c r="BO35" i="37"/>
  <c r="BM35" i="37"/>
  <c r="BK35" i="37"/>
  <c r="BI35" i="37"/>
  <c r="BG35" i="37"/>
  <c r="BE35" i="37"/>
  <c r="BC35" i="37"/>
  <c r="BA35" i="37"/>
  <c r="AY35" i="37"/>
  <c r="AW35" i="37"/>
  <c r="AU35" i="37"/>
  <c r="AS35" i="37"/>
  <c r="AQ35" i="37"/>
  <c r="AO35" i="37"/>
  <c r="AM35" i="37"/>
  <c r="AK35" i="37"/>
  <c r="AI35" i="37"/>
  <c r="AG35" i="37"/>
  <c r="AE35" i="37"/>
  <c r="FM32" i="37"/>
  <c r="FK32" i="37"/>
  <c r="FI32" i="37"/>
  <c r="FG32" i="37"/>
  <c r="FE32" i="37"/>
  <c r="FC32" i="37"/>
  <c r="FA32" i="37"/>
  <c r="EY32" i="37"/>
  <c r="EW32" i="37"/>
  <c r="EU32" i="37"/>
  <c r="ES32" i="37"/>
  <c r="EQ32" i="37"/>
  <c r="EO32" i="37"/>
  <c r="EM32" i="37"/>
  <c r="EK32" i="37"/>
  <c r="EI32" i="37"/>
  <c r="EG32" i="37"/>
  <c r="EE32" i="37"/>
  <c r="EC32" i="37"/>
  <c r="EA32" i="37"/>
  <c r="DY32" i="37"/>
  <c r="DW32" i="37"/>
  <c r="DU32" i="37"/>
  <c r="DS32" i="37"/>
  <c r="DQ32" i="37"/>
  <c r="DO32" i="37"/>
  <c r="DM32" i="37"/>
  <c r="DK32" i="37"/>
  <c r="DI32" i="37"/>
  <c r="DG32" i="37"/>
  <c r="DE32" i="37"/>
  <c r="DC32" i="37"/>
  <c r="DA32" i="37"/>
  <c r="CY32" i="37"/>
  <c r="CW32" i="37"/>
  <c r="CU32" i="37"/>
  <c r="CS32" i="37"/>
  <c r="CQ32" i="37"/>
  <c r="CO32" i="37"/>
  <c r="CM32" i="37"/>
  <c r="CK32" i="37"/>
  <c r="CI32" i="37"/>
  <c r="CG32" i="37"/>
  <c r="CE32" i="37"/>
  <c r="CC32" i="37"/>
  <c r="CA32" i="37"/>
  <c r="BY32" i="37"/>
  <c r="BW32" i="37"/>
  <c r="BU32" i="37"/>
  <c r="BS32" i="37"/>
  <c r="BQ32" i="37"/>
  <c r="BO32" i="37"/>
  <c r="BM32" i="37"/>
  <c r="BK32" i="37"/>
  <c r="BI32" i="37"/>
  <c r="BG32" i="37"/>
  <c r="BE32" i="37"/>
  <c r="BC32" i="37"/>
  <c r="BA32" i="37"/>
  <c r="AY32" i="37"/>
  <c r="AW32" i="37"/>
  <c r="AU32" i="37"/>
  <c r="AS32" i="37"/>
  <c r="AQ32" i="37"/>
  <c r="AO32" i="37"/>
  <c r="AM32" i="37"/>
  <c r="AK32" i="37"/>
  <c r="AI32" i="37"/>
  <c r="AG32" i="37"/>
  <c r="AE32" i="37"/>
  <c r="FM29" i="37"/>
  <c r="FK29" i="37"/>
  <c r="FI29" i="37"/>
  <c r="FG29" i="37"/>
  <c r="FE29" i="37"/>
  <c r="FC29" i="37"/>
  <c r="FA29" i="37"/>
  <c r="EY29" i="37"/>
  <c r="EW29" i="37"/>
  <c r="EU29" i="37"/>
  <c r="ES29" i="37"/>
  <c r="EQ29" i="37"/>
  <c r="EO29" i="37"/>
  <c r="EM29" i="37"/>
  <c r="EK29" i="37"/>
  <c r="EI29" i="37"/>
  <c r="EG29" i="37"/>
  <c r="EE29" i="37"/>
  <c r="EC29" i="37"/>
  <c r="EA29" i="37"/>
  <c r="DY29" i="37"/>
  <c r="DW29" i="37"/>
  <c r="DU29" i="37"/>
  <c r="DS29" i="37"/>
  <c r="DQ29" i="37"/>
  <c r="DO29" i="37"/>
  <c r="DM29" i="37"/>
  <c r="DK29" i="37"/>
  <c r="DI29" i="37"/>
  <c r="DG29" i="37"/>
  <c r="DE29" i="37"/>
  <c r="DC29" i="37"/>
  <c r="DA29" i="37"/>
  <c r="CY29" i="37"/>
  <c r="CW29" i="37"/>
  <c r="CU29" i="37"/>
  <c r="CS29" i="37"/>
  <c r="CQ29" i="37"/>
  <c r="CO29" i="37"/>
  <c r="CM29" i="37"/>
  <c r="CK29" i="37"/>
  <c r="CI29" i="37"/>
  <c r="CG29" i="37"/>
  <c r="CE29" i="37"/>
  <c r="CC29" i="37"/>
  <c r="CA29" i="37"/>
  <c r="BY29" i="37"/>
  <c r="BW29" i="37"/>
  <c r="BU29" i="37"/>
  <c r="BS29" i="37"/>
  <c r="BQ29" i="37"/>
  <c r="BO29" i="37"/>
  <c r="BM29" i="37"/>
  <c r="BK29" i="37"/>
  <c r="BI29" i="37"/>
  <c r="BG29" i="37"/>
  <c r="BE29" i="37"/>
  <c r="BC29" i="37"/>
  <c r="BA29" i="37"/>
  <c r="AY29" i="37"/>
  <c r="AW29" i="37"/>
  <c r="AU29" i="37"/>
  <c r="AS29" i="37"/>
  <c r="AQ29" i="37"/>
  <c r="AO29" i="37"/>
  <c r="AM29" i="37"/>
  <c r="AK29" i="37"/>
  <c r="AI29" i="37"/>
  <c r="AG29" i="37"/>
  <c r="AE29" i="37"/>
  <c r="FM26" i="37"/>
  <c r="FK26" i="37"/>
  <c r="FI26" i="37"/>
  <c r="FG26" i="37"/>
  <c r="FE26" i="37"/>
  <c r="FC26" i="37"/>
  <c r="FA26" i="37"/>
  <c r="EY26" i="37"/>
  <c r="EW26" i="37"/>
  <c r="EU26" i="37"/>
  <c r="ES26" i="37"/>
  <c r="EQ26" i="37"/>
  <c r="EO26" i="37"/>
  <c r="EM26" i="37"/>
  <c r="EK26" i="37"/>
  <c r="EI26" i="37"/>
  <c r="EG26" i="37"/>
  <c r="EE26" i="37"/>
  <c r="EC26" i="37"/>
  <c r="EA26" i="37"/>
  <c r="DY26" i="37"/>
  <c r="DW26" i="37"/>
  <c r="DU26" i="37"/>
  <c r="DS26" i="37"/>
  <c r="DQ26" i="37"/>
  <c r="DO26" i="37"/>
  <c r="DM26" i="37"/>
  <c r="DK26" i="37"/>
  <c r="DI26" i="37"/>
  <c r="DG26" i="37"/>
  <c r="DE26" i="37"/>
  <c r="DC26" i="37"/>
  <c r="DA26" i="37"/>
  <c r="CY26" i="37"/>
  <c r="CW26" i="37"/>
  <c r="CU26" i="37"/>
  <c r="CS26" i="37"/>
  <c r="CQ26" i="37"/>
  <c r="CO26" i="37"/>
  <c r="CM26" i="37"/>
  <c r="CK26" i="37"/>
  <c r="CI26" i="37"/>
  <c r="CG26" i="37"/>
  <c r="CE26" i="37"/>
  <c r="CC26" i="37"/>
  <c r="CA26" i="37"/>
  <c r="BY26" i="37"/>
  <c r="BW26" i="37"/>
  <c r="BU26" i="37"/>
  <c r="BS26" i="37"/>
  <c r="BQ26" i="37"/>
  <c r="BO26" i="37"/>
  <c r="BM26" i="37"/>
  <c r="BK26" i="37"/>
  <c r="BI26" i="37"/>
  <c r="BG26" i="37"/>
  <c r="BE26" i="37"/>
  <c r="BC26" i="37"/>
  <c r="BA26" i="37"/>
  <c r="AY26" i="37"/>
  <c r="AW26" i="37"/>
  <c r="AU26" i="37"/>
  <c r="AS26" i="37"/>
  <c r="AQ26" i="37"/>
  <c r="AO26" i="37"/>
  <c r="AM26" i="37"/>
  <c r="AK26" i="37"/>
  <c r="AI26" i="37"/>
  <c r="AG26" i="37"/>
  <c r="AE26" i="37"/>
  <c r="FM23" i="37"/>
  <c r="FK23" i="37"/>
  <c r="FI23" i="37"/>
  <c r="FG23" i="37"/>
  <c r="FE23" i="37"/>
  <c r="FC23" i="37"/>
  <c r="FA23" i="37"/>
  <c r="EY23" i="37"/>
  <c r="EW23" i="37"/>
  <c r="EU23" i="37"/>
  <c r="ES23" i="37"/>
  <c r="EQ23" i="37"/>
  <c r="EO23" i="37"/>
  <c r="EM23" i="37"/>
  <c r="EK23" i="37"/>
  <c r="EI23" i="37"/>
  <c r="EG23" i="37"/>
  <c r="EE23" i="37"/>
  <c r="EC23" i="37"/>
  <c r="EA23" i="37"/>
  <c r="DY23" i="37"/>
  <c r="DW23" i="37"/>
  <c r="DU23" i="37"/>
  <c r="DS23" i="37"/>
  <c r="DQ23" i="37"/>
  <c r="DO23" i="37"/>
  <c r="DM23" i="37"/>
  <c r="DK23" i="37"/>
  <c r="DI23" i="37"/>
  <c r="DG23" i="37"/>
  <c r="DE23" i="37"/>
  <c r="DC23" i="37"/>
  <c r="DA23" i="37"/>
  <c r="CY23" i="37"/>
  <c r="CW23" i="37"/>
  <c r="CU23" i="37"/>
  <c r="CS23" i="37"/>
  <c r="CQ23" i="37"/>
  <c r="CO23" i="37"/>
  <c r="CM23" i="37"/>
  <c r="CK23" i="37"/>
  <c r="CI23" i="37"/>
  <c r="CG23" i="37"/>
  <c r="CE23" i="37"/>
  <c r="CC23" i="37"/>
  <c r="CA23" i="37"/>
  <c r="BY23" i="37"/>
  <c r="BW23" i="37"/>
  <c r="BU23" i="37"/>
  <c r="BS23" i="37"/>
  <c r="BQ23" i="37"/>
  <c r="BO23" i="37"/>
  <c r="BM23" i="37"/>
  <c r="BK23" i="37"/>
  <c r="BI23" i="37"/>
  <c r="BG23" i="37"/>
  <c r="BE23" i="37"/>
  <c r="BC23" i="37"/>
  <c r="BA23" i="37"/>
  <c r="AY23" i="37"/>
  <c r="AW23" i="37"/>
  <c r="AU23" i="37"/>
  <c r="AS23" i="37"/>
  <c r="AQ23" i="37"/>
  <c r="AO23" i="37"/>
  <c r="AM23" i="37"/>
  <c r="AK23" i="37"/>
  <c r="AI23" i="37"/>
  <c r="AG23" i="37"/>
  <c r="AE23" i="37"/>
  <c r="FM20" i="37"/>
  <c r="FK20" i="37"/>
  <c r="FI20" i="37"/>
  <c r="FG20" i="37"/>
  <c r="FE20" i="37"/>
  <c r="FC20" i="37"/>
  <c r="FA20" i="37"/>
  <c r="EY20" i="37"/>
  <c r="EW20" i="37"/>
  <c r="EU20" i="37"/>
  <c r="ES20" i="37"/>
  <c r="EQ20" i="37"/>
  <c r="EO20" i="37"/>
  <c r="EM20" i="37"/>
  <c r="EK20" i="37"/>
  <c r="EI20" i="37"/>
  <c r="EG20" i="37"/>
  <c r="EE20" i="37"/>
  <c r="EC20" i="37"/>
  <c r="EA20" i="37"/>
  <c r="DY20" i="37"/>
  <c r="DW20" i="37"/>
  <c r="DU20" i="37"/>
  <c r="DS20" i="37"/>
  <c r="DQ20" i="37"/>
  <c r="DO20" i="37"/>
  <c r="DM20" i="37"/>
  <c r="DK20" i="37"/>
  <c r="DI20" i="37"/>
  <c r="DG20" i="37"/>
  <c r="DE20" i="37"/>
  <c r="DC20" i="37"/>
  <c r="DA20" i="37"/>
  <c r="CY20" i="37"/>
  <c r="CW20" i="37"/>
  <c r="CU20" i="37"/>
  <c r="CS20" i="37"/>
  <c r="CQ20" i="37"/>
  <c r="CO20" i="37"/>
  <c r="CM20" i="37"/>
  <c r="CK20" i="37"/>
  <c r="CI20" i="37"/>
  <c r="CG20" i="37"/>
  <c r="CE20" i="37"/>
  <c r="CC20" i="37"/>
  <c r="CA20" i="37"/>
  <c r="BY20" i="37"/>
  <c r="BW20" i="37"/>
  <c r="BU20" i="37"/>
  <c r="BS20" i="37"/>
  <c r="BQ20" i="37"/>
  <c r="BO20" i="37"/>
  <c r="BM20" i="37"/>
  <c r="BK20" i="37"/>
  <c r="BI20" i="37"/>
  <c r="BG20" i="37"/>
  <c r="BE20" i="37"/>
  <c r="BC20" i="37"/>
  <c r="BA20" i="37"/>
  <c r="AY20" i="37"/>
  <c r="AW20" i="37"/>
  <c r="AU20" i="37"/>
  <c r="AS20" i="37"/>
  <c r="AQ20" i="37"/>
  <c r="AO20" i="37"/>
  <c r="AM20" i="37"/>
  <c r="AK20" i="37"/>
  <c r="AI20" i="37"/>
  <c r="AG20" i="37"/>
  <c r="AE20" i="37"/>
  <c r="FM17" i="37"/>
  <c r="FM19" i="37" s="1"/>
  <c r="FK17" i="37"/>
  <c r="FI17" i="37"/>
  <c r="FG17" i="37"/>
  <c r="FE17" i="37"/>
  <c r="FC17" i="37"/>
  <c r="FA17" i="37"/>
  <c r="EY17" i="37"/>
  <c r="EW17" i="37"/>
  <c r="EU17" i="37"/>
  <c r="ES17" i="37"/>
  <c r="EQ17" i="37"/>
  <c r="EO17" i="37"/>
  <c r="EM17" i="37"/>
  <c r="EK17" i="37"/>
  <c r="EI17" i="37"/>
  <c r="EG17" i="37"/>
  <c r="EE17" i="37"/>
  <c r="EC17" i="37"/>
  <c r="EA17" i="37"/>
  <c r="DY17" i="37"/>
  <c r="DW17" i="37"/>
  <c r="DU17" i="37"/>
  <c r="DS17" i="37"/>
  <c r="DQ17" i="37"/>
  <c r="DO17" i="37"/>
  <c r="DM17" i="37"/>
  <c r="DK17" i="37"/>
  <c r="DI17" i="37"/>
  <c r="DG17" i="37"/>
  <c r="DE17" i="37"/>
  <c r="DC17" i="37"/>
  <c r="DA17" i="37"/>
  <c r="CY17" i="37"/>
  <c r="CW17" i="37"/>
  <c r="CU17" i="37"/>
  <c r="CS17" i="37"/>
  <c r="CQ17" i="37"/>
  <c r="CO17" i="37"/>
  <c r="CM17" i="37"/>
  <c r="CK17" i="37"/>
  <c r="CI17" i="37"/>
  <c r="CG17" i="37"/>
  <c r="CE17" i="37"/>
  <c r="CC17" i="37"/>
  <c r="CA17" i="37"/>
  <c r="BY17" i="37"/>
  <c r="BW17" i="37"/>
  <c r="BU17" i="37"/>
  <c r="BS17" i="37"/>
  <c r="BQ17" i="37"/>
  <c r="BO17" i="37"/>
  <c r="BM17" i="37"/>
  <c r="BK17" i="37"/>
  <c r="BI17" i="37"/>
  <c r="BG17" i="37"/>
  <c r="BE17" i="37"/>
  <c r="BC17" i="37"/>
  <c r="BA17" i="37"/>
  <c r="AY17" i="37"/>
  <c r="AW17" i="37"/>
  <c r="AU17" i="37"/>
  <c r="AS17" i="37"/>
  <c r="AQ17" i="37"/>
  <c r="AO17" i="37"/>
  <c r="AM17" i="37"/>
  <c r="AK17" i="37"/>
  <c r="AI17" i="37"/>
  <c r="AG17" i="37"/>
  <c r="AE17" i="37"/>
  <c r="FM14" i="37"/>
  <c r="FK14" i="37"/>
  <c r="FI14" i="37"/>
  <c r="FG14" i="37"/>
  <c r="FE14" i="37"/>
  <c r="FC14" i="37"/>
  <c r="FA14" i="37"/>
  <c r="EY14" i="37"/>
  <c r="EW14" i="37"/>
  <c r="EU14" i="37"/>
  <c r="ES14" i="37"/>
  <c r="EQ14" i="37"/>
  <c r="EO14" i="37"/>
  <c r="EM14" i="37"/>
  <c r="EK14" i="37"/>
  <c r="EI14" i="37"/>
  <c r="EG14" i="37"/>
  <c r="EE14" i="37"/>
  <c r="EC14" i="37"/>
  <c r="EA14" i="37"/>
  <c r="DY14" i="37"/>
  <c r="DW14" i="37"/>
  <c r="DU14" i="37"/>
  <c r="DS14" i="37"/>
  <c r="DQ14" i="37"/>
  <c r="DO14" i="37"/>
  <c r="DM14" i="37"/>
  <c r="DK14" i="37"/>
  <c r="DI14" i="37"/>
  <c r="DG14" i="37"/>
  <c r="DE14" i="37"/>
  <c r="DC14" i="37"/>
  <c r="DA14" i="37"/>
  <c r="CY14" i="37"/>
  <c r="CW14" i="37"/>
  <c r="CU14" i="37"/>
  <c r="CS14" i="37"/>
  <c r="CQ14" i="37"/>
  <c r="CO14" i="37"/>
  <c r="CM14" i="37"/>
  <c r="CK14" i="37"/>
  <c r="CI14" i="37"/>
  <c r="CG14" i="37"/>
  <c r="CE14" i="37"/>
  <c r="CC14" i="37"/>
  <c r="CA14" i="37"/>
  <c r="BY14" i="37"/>
  <c r="BW14" i="37"/>
  <c r="BU14" i="37"/>
  <c r="BS14" i="37"/>
  <c r="BQ14" i="37"/>
  <c r="BO14" i="37"/>
  <c r="BM14" i="37"/>
  <c r="BK14" i="37"/>
  <c r="BI14" i="37"/>
  <c r="BG14" i="37"/>
  <c r="BE14" i="37"/>
  <c r="BC14" i="37"/>
  <c r="BA14" i="37"/>
  <c r="AY14" i="37"/>
  <c r="AW14" i="37"/>
  <c r="AU14" i="37"/>
  <c r="AS14" i="37"/>
  <c r="AQ14" i="37"/>
  <c r="AO14" i="37"/>
  <c r="AM14" i="37"/>
  <c r="AK14" i="37"/>
  <c r="AI14" i="37"/>
  <c r="AG14" i="37"/>
  <c r="AE14" i="37"/>
  <c r="FM11" i="37"/>
  <c r="FK11" i="37"/>
  <c r="FI11" i="37"/>
  <c r="FG11" i="37"/>
  <c r="FE11" i="37"/>
  <c r="FE13" i="37" s="1"/>
  <c r="FC11" i="37"/>
  <c r="FA11" i="37"/>
  <c r="EY11" i="37"/>
  <c r="EW11" i="37"/>
  <c r="EU11" i="37"/>
  <c r="ES11" i="37"/>
  <c r="EQ11" i="37"/>
  <c r="EO11" i="37"/>
  <c r="EM11" i="37"/>
  <c r="EK11" i="37"/>
  <c r="EI11" i="37"/>
  <c r="EG11" i="37"/>
  <c r="EE11" i="37"/>
  <c r="EC11" i="37"/>
  <c r="EA11" i="37"/>
  <c r="DY11" i="37"/>
  <c r="DY13" i="37" s="1"/>
  <c r="DW11" i="37"/>
  <c r="DU11" i="37"/>
  <c r="DS11" i="37"/>
  <c r="DQ11" i="37"/>
  <c r="DO11" i="37"/>
  <c r="DM11" i="37"/>
  <c r="DK11" i="37"/>
  <c r="DI11" i="37"/>
  <c r="DG11" i="37"/>
  <c r="DE11" i="37"/>
  <c r="DC11" i="37"/>
  <c r="DA11" i="37"/>
  <c r="CY11" i="37"/>
  <c r="CW11" i="37"/>
  <c r="CU11" i="37"/>
  <c r="CS11" i="37"/>
  <c r="CQ11" i="37"/>
  <c r="CO11" i="37"/>
  <c r="CM11" i="37"/>
  <c r="CK11" i="37"/>
  <c r="CI11" i="37"/>
  <c r="CG11" i="37"/>
  <c r="CE11" i="37"/>
  <c r="CC11" i="37"/>
  <c r="CA11" i="37"/>
  <c r="BY11" i="37"/>
  <c r="BW11" i="37"/>
  <c r="BU11" i="37"/>
  <c r="BS11" i="37"/>
  <c r="BQ11" i="37"/>
  <c r="BO11" i="37"/>
  <c r="BM11" i="37"/>
  <c r="BK11" i="37"/>
  <c r="BI11" i="37"/>
  <c r="BG11" i="37"/>
  <c r="BE11" i="37"/>
  <c r="BC11" i="37"/>
  <c r="BA11" i="37"/>
  <c r="AY11" i="37"/>
  <c r="AW11" i="37"/>
  <c r="AU11" i="37"/>
  <c r="AS11" i="37"/>
  <c r="AQ11" i="37"/>
  <c r="AO11" i="37"/>
  <c r="AM11" i="37"/>
  <c r="AK11" i="37"/>
  <c r="AI11" i="37"/>
  <c r="AG11" i="37"/>
  <c r="AE11" i="37"/>
  <c r="FM8" i="37"/>
  <c r="FK8" i="37"/>
  <c r="FI8" i="37"/>
  <c r="FG8" i="37"/>
  <c r="FE8" i="37"/>
  <c r="FC8" i="37"/>
  <c r="FC10" i="37" s="1"/>
  <c r="FA8" i="37"/>
  <c r="EY8" i="37"/>
  <c r="EW8" i="37"/>
  <c r="EU8" i="37"/>
  <c r="ES8" i="37"/>
  <c r="EQ8" i="37"/>
  <c r="EO8" i="37"/>
  <c r="EM8" i="37"/>
  <c r="EK8" i="37"/>
  <c r="EI8" i="37"/>
  <c r="EG8" i="37"/>
  <c r="EE8" i="37"/>
  <c r="EC8" i="37"/>
  <c r="EA8" i="37"/>
  <c r="DY8" i="37"/>
  <c r="DW8" i="37"/>
  <c r="DU8" i="37"/>
  <c r="DS8" i="37"/>
  <c r="DQ8" i="37"/>
  <c r="DO8" i="37"/>
  <c r="DM8" i="37"/>
  <c r="DK8" i="37"/>
  <c r="DI8" i="37"/>
  <c r="DG8" i="37"/>
  <c r="DE8" i="37"/>
  <c r="DC8" i="37"/>
  <c r="DA8" i="37"/>
  <c r="CY8" i="37"/>
  <c r="CW8" i="37"/>
  <c r="CU8" i="37"/>
  <c r="CS8" i="37"/>
  <c r="CQ8" i="37"/>
  <c r="CO8" i="37"/>
  <c r="CM8" i="37"/>
  <c r="CK8" i="37"/>
  <c r="CI8" i="37"/>
  <c r="CG8" i="37"/>
  <c r="CE8" i="37"/>
  <c r="CC8" i="37"/>
  <c r="CA8" i="37"/>
  <c r="BY8" i="37"/>
  <c r="BW8" i="37"/>
  <c r="BU8" i="37"/>
  <c r="BS8" i="37"/>
  <c r="BQ8" i="37"/>
  <c r="BO8" i="37"/>
  <c r="BM8" i="37"/>
  <c r="BK8" i="37"/>
  <c r="BI8" i="37"/>
  <c r="BG8" i="37"/>
  <c r="BE8" i="37"/>
  <c r="BC8" i="37"/>
  <c r="BA8" i="37"/>
  <c r="AY8" i="37"/>
  <c r="AW8" i="37"/>
  <c r="AU8" i="37"/>
  <c r="AS8" i="37"/>
  <c r="AQ8" i="37"/>
  <c r="AO8" i="37"/>
  <c r="AM8" i="37"/>
  <c r="AK8" i="37"/>
  <c r="AI8" i="37"/>
  <c r="AG8" i="37"/>
  <c r="AE8" i="37"/>
  <c r="D91" i="32"/>
  <c r="P20" i="32"/>
  <c r="AR12" i="22" s="1"/>
  <c r="AQ12" i="37" s="1"/>
  <c r="N20" i="32"/>
  <c r="L20" i="32"/>
  <c r="AN12" i="22" s="1"/>
  <c r="AM12" i="37" s="1"/>
  <c r="J20" i="32"/>
  <c r="H20" i="32"/>
  <c r="F20" i="32"/>
  <c r="AH12" i="22" s="1"/>
  <c r="AG12" i="37" s="1"/>
  <c r="D20" i="32"/>
  <c r="P17" i="32"/>
  <c r="AR9" i="22" s="1"/>
  <c r="AQ9" i="37" s="1"/>
  <c r="N17" i="32"/>
  <c r="AP9" i="22" s="1"/>
  <c r="AO9" i="37" s="1"/>
  <c r="AO10" i="37" s="1"/>
  <c r="L17" i="32"/>
  <c r="J17" i="32"/>
  <c r="H17" i="32"/>
  <c r="F17" i="32"/>
  <c r="D17" i="32"/>
  <c r="AF9" i="22" s="1"/>
  <c r="AE9" i="37" s="1"/>
  <c r="A13" i="33"/>
  <c r="FM78" i="37"/>
  <c r="FK78" i="37"/>
  <c r="FI78" i="37"/>
  <c r="FG78" i="37"/>
  <c r="FE78" i="37"/>
  <c r="FC78" i="37"/>
  <c r="FA78" i="37"/>
  <c r="EY78" i="37"/>
  <c r="EW78" i="37"/>
  <c r="EU78" i="37"/>
  <c r="ES78" i="37"/>
  <c r="EQ78" i="37"/>
  <c r="EO78" i="37"/>
  <c r="EM78" i="37"/>
  <c r="EK78" i="37"/>
  <c r="EI78" i="37"/>
  <c r="EG78" i="37"/>
  <c r="EE78" i="37"/>
  <c r="EC78" i="37"/>
  <c r="EA78" i="37"/>
  <c r="DY78" i="37"/>
  <c r="DW78" i="37"/>
  <c r="DU78" i="37"/>
  <c r="DS78" i="37"/>
  <c r="DQ78" i="37"/>
  <c r="DO78" i="37"/>
  <c r="DM78" i="37"/>
  <c r="DK78" i="37"/>
  <c r="DI78" i="37"/>
  <c r="DG78" i="37"/>
  <c r="DE78" i="37"/>
  <c r="DC78" i="37"/>
  <c r="DA78" i="37"/>
  <c r="CY78" i="37"/>
  <c r="CW78" i="37"/>
  <c r="CU78" i="37"/>
  <c r="CS78" i="37"/>
  <c r="CQ78" i="37"/>
  <c r="CO78" i="37"/>
  <c r="CM78" i="37"/>
  <c r="CK78" i="37"/>
  <c r="CI78" i="37"/>
  <c r="CI119" i="37" s="1"/>
  <c r="CG78" i="37"/>
  <c r="CE78" i="37"/>
  <c r="CC78" i="37"/>
  <c r="CA78" i="37"/>
  <c r="BY78" i="37"/>
  <c r="BW78" i="37"/>
  <c r="BW119" i="37" s="1"/>
  <c r="BW116" i="37" s="1"/>
  <c r="BU78" i="37"/>
  <c r="BS78" i="37"/>
  <c r="BS119" i="37" s="1"/>
  <c r="BQ78" i="37"/>
  <c r="BO78" i="37"/>
  <c r="BM78" i="37"/>
  <c r="BK78" i="37"/>
  <c r="BI78" i="37"/>
  <c r="BG78" i="37"/>
  <c r="BE78" i="37"/>
  <c r="BE119" i="37" s="1"/>
  <c r="BC78" i="37"/>
  <c r="BC119" i="37" s="1"/>
  <c r="BA78" i="37"/>
  <c r="AY78" i="37"/>
  <c r="AW78" i="37"/>
  <c r="AU78" i="37"/>
  <c r="AS78" i="37"/>
  <c r="AQ78" i="37"/>
  <c r="AQ119" i="37" s="1"/>
  <c r="AQ113" i="37" s="1"/>
  <c r="AO78" i="37"/>
  <c r="AM78" i="37"/>
  <c r="AM119" i="37" s="1"/>
  <c r="AK78" i="37"/>
  <c r="AK119" i="37" s="1"/>
  <c r="AI78" i="37"/>
  <c r="AI119" i="37" s="1"/>
  <c r="AG78" i="37"/>
  <c r="AE78" i="37"/>
  <c r="AE119" i="37" s="1"/>
  <c r="FM75" i="37"/>
  <c r="FK75" i="37"/>
  <c r="FI75" i="37"/>
  <c r="FG75" i="37"/>
  <c r="FE75" i="37"/>
  <c r="FC75" i="37"/>
  <c r="FA75" i="37"/>
  <c r="EY75" i="37"/>
  <c r="EW75" i="37"/>
  <c r="EU75" i="37"/>
  <c r="ES75" i="37"/>
  <c r="EQ75" i="37"/>
  <c r="EO75" i="37"/>
  <c r="EM75" i="37"/>
  <c r="EK75" i="37"/>
  <c r="EI75" i="37"/>
  <c r="EG75" i="37"/>
  <c r="EE75" i="37"/>
  <c r="EC75" i="37"/>
  <c r="EA75" i="37"/>
  <c r="DY75" i="37"/>
  <c r="DW75" i="37"/>
  <c r="DU75" i="37"/>
  <c r="DS75" i="37"/>
  <c r="DQ75" i="37"/>
  <c r="DO75" i="37"/>
  <c r="DM75" i="37"/>
  <c r="DK75" i="37"/>
  <c r="DI75" i="37"/>
  <c r="DG75" i="37"/>
  <c r="DE75" i="37"/>
  <c r="DC75" i="37"/>
  <c r="DA75" i="37"/>
  <c r="CY75" i="37"/>
  <c r="CW75" i="37"/>
  <c r="CU75" i="37"/>
  <c r="CS75" i="37"/>
  <c r="CQ75" i="37"/>
  <c r="CO75" i="37"/>
  <c r="CM75" i="37"/>
  <c r="CK75" i="37"/>
  <c r="CI75" i="37"/>
  <c r="CG75" i="37"/>
  <c r="CE75" i="37"/>
  <c r="CC75" i="37"/>
  <c r="CA75" i="37"/>
  <c r="CA118" i="37" s="1"/>
  <c r="BY75" i="37"/>
  <c r="BW75" i="37"/>
  <c r="BU75" i="37"/>
  <c r="BS75" i="37"/>
  <c r="BQ75" i="37"/>
  <c r="BQ118" i="37" s="1"/>
  <c r="BO75" i="37"/>
  <c r="BO118" i="37" s="1"/>
  <c r="BM75" i="37"/>
  <c r="BK75" i="37"/>
  <c r="BI75" i="37"/>
  <c r="BG75" i="37"/>
  <c r="BE75" i="37"/>
  <c r="BC75" i="37"/>
  <c r="BC118" i="37" s="1"/>
  <c r="BC116" i="37" s="1"/>
  <c r="BA75" i="37"/>
  <c r="AY75" i="37"/>
  <c r="AW75" i="37"/>
  <c r="AU75" i="37"/>
  <c r="AU118" i="37" s="1"/>
  <c r="AS75" i="37"/>
  <c r="AQ75" i="37"/>
  <c r="AQ118" i="37" s="1"/>
  <c r="AO75" i="37"/>
  <c r="AM75" i="37"/>
  <c r="AK75" i="37"/>
  <c r="AK118" i="37" s="1"/>
  <c r="AI75" i="37"/>
  <c r="AI118" i="37" s="1"/>
  <c r="AG75" i="37"/>
  <c r="AE75" i="37"/>
  <c r="FM72" i="37"/>
  <c r="FK72" i="37"/>
  <c r="FI72" i="37"/>
  <c r="FG72" i="37"/>
  <c r="FE72" i="37"/>
  <c r="FC72" i="37"/>
  <c r="FA72" i="37"/>
  <c r="EY72" i="37"/>
  <c r="EW72" i="37"/>
  <c r="EU72" i="37"/>
  <c r="ES72" i="37"/>
  <c r="EQ72" i="37"/>
  <c r="EO72" i="37"/>
  <c r="EM72" i="37"/>
  <c r="EK72" i="37"/>
  <c r="EI72" i="37"/>
  <c r="EG72" i="37"/>
  <c r="EE72" i="37"/>
  <c r="EC72" i="37"/>
  <c r="EA72" i="37"/>
  <c r="DY72" i="37"/>
  <c r="DW72" i="37"/>
  <c r="DU72" i="37"/>
  <c r="DS72" i="37"/>
  <c r="DQ72" i="37"/>
  <c r="DO72" i="37"/>
  <c r="DM72" i="37"/>
  <c r="DK72" i="37"/>
  <c r="DI72" i="37"/>
  <c r="DG72" i="37"/>
  <c r="DE72" i="37"/>
  <c r="DC72" i="37"/>
  <c r="DA72" i="37"/>
  <c r="CY72" i="37"/>
  <c r="CW72" i="37"/>
  <c r="CU72" i="37"/>
  <c r="CS72" i="37"/>
  <c r="CQ72" i="37"/>
  <c r="CO72" i="37"/>
  <c r="CM72" i="37"/>
  <c r="CK72" i="37"/>
  <c r="CI72" i="37"/>
  <c r="CG72" i="37"/>
  <c r="CE72" i="37"/>
  <c r="CC72" i="37"/>
  <c r="CA72" i="37"/>
  <c r="BY72" i="37"/>
  <c r="BW72" i="37"/>
  <c r="BU72" i="37"/>
  <c r="BS72" i="37"/>
  <c r="BQ72" i="37"/>
  <c r="BO72" i="37"/>
  <c r="BM72" i="37"/>
  <c r="BK72" i="37"/>
  <c r="BI72" i="37"/>
  <c r="BG72" i="37"/>
  <c r="BE72" i="37"/>
  <c r="BC72" i="37"/>
  <c r="BA72" i="37"/>
  <c r="AY72" i="37"/>
  <c r="AW72" i="37"/>
  <c r="AU72" i="37"/>
  <c r="AS72" i="37"/>
  <c r="AQ72" i="37"/>
  <c r="AO72" i="37"/>
  <c r="AM72" i="37"/>
  <c r="AK72" i="37"/>
  <c r="AI72" i="37"/>
  <c r="AG72" i="37"/>
  <c r="AE72" i="37"/>
  <c r="FM69" i="37"/>
  <c r="FK69" i="37"/>
  <c r="FI69" i="37"/>
  <c r="FG69" i="37"/>
  <c r="FE69" i="37"/>
  <c r="FC69" i="37"/>
  <c r="FA69" i="37"/>
  <c r="EY69" i="37"/>
  <c r="EW69" i="37"/>
  <c r="EU69" i="37"/>
  <c r="ES69" i="37"/>
  <c r="EQ69" i="37"/>
  <c r="EO69" i="37"/>
  <c r="EM69" i="37"/>
  <c r="EK69" i="37"/>
  <c r="EI69" i="37"/>
  <c r="EG69" i="37"/>
  <c r="EE69" i="37"/>
  <c r="EC69" i="37"/>
  <c r="EA69" i="37"/>
  <c r="DY69" i="37"/>
  <c r="DW69" i="37"/>
  <c r="DU69" i="37"/>
  <c r="DS69" i="37"/>
  <c r="DQ69" i="37"/>
  <c r="DO69" i="37"/>
  <c r="DM69" i="37"/>
  <c r="DK69" i="37"/>
  <c r="DI69" i="37"/>
  <c r="DG69" i="37"/>
  <c r="DE69" i="37"/>
  <c r="DC69" i="37"/>
  <c r="DA69" i="37"/>
  <c r="CY69" i="37"/>
  <c r="CW69" i="37"/>
  <c r="CU69" i="37"/>
  <c r="CS69" i="37"/>
  <c r="CQ69" i="37"/>
  <c r="CO69" i="37"/>
  <c r="CM69" i="37"/>
  <c r="CK69" i="37"/>
  <c r="CI69" i="37"/>
  <c r="CG69" i="37"/>
  <c r="CE69" i="37"/>
  <c r="CC69" i="37"/>
  <c r="CA69" i="37"/>
  <c r="BY69" i="37"/>
  <c r="BW69" i="37"/>
  <c r="BU69" i="37"/>
  <c r="BS69" i="37"/>
  <c r="BQ69" i="37"/>
  <c r="BO69" i="37"/>
  <c r="BM69" i="37"/>
  <c r="BK69" i="37"/>
  <c r="BI69" i="37"/>
  <c r="BG69" i="37"/>
  <c r="BE69" i="37"/>
  <c r="BC69" i="37"/>
  <c r="BA69" i="37"/>
  <c r="AY69" i="37"/>
  <c r="AW69" i="37"/>
  <c r="AU69" i="37"/>
  <c r="AS69" i="37"/>
  <c r="AQ69" i="37"/>
  <c r="AO69" i="37"/>
  <c r="AM69" i="37"/>
  <c r="AK69" i="37"/>
  <c r="AI69" i="37"/>
  <c r="AG69" i="37"/>
  <c r="AE69" i="37"/>
  <c r="FM66" i="37"/>
  <c r="FK66" i="37"/>
  <c r="FI66" i="37"/>
  <c r="FG66" i="37"/>
  <c r="FE66" i="37"/>
  <c r="FC66" i="37"/>
  <c r="FA66" i="37"/>
  <c r="EY66" i="37"/>
  <c r="EW66" i="37"/>
  <c r="EU66" i="37"/>
  <c r="ES66" i="37"/>
  <c r="EQ66" i="37"/>
  <c r="EO66" i="37"/>
  <c r="EM66" i="37"/>
  <c r="EK66" i="37"/>
  <c r="EI66" i="37"/>
  <c r="EG66" i="37"/>
  <c r="EE66" i="37"/>
  <c r="EC66" i="37"/>
  <c r="EA66" i="37"/>
  <c r="DY66" i="37"/>
  <c r="DW66" i="37"/>
  <c r="DU66" i="37"/>
  <c r="DS66" i="37"/>
  <c r="DQ66" i="37"/>
  <c r="DO66" i="37"/>
  <c r="DM66" i="37"/>
  <c r="DK66" i="37"/>
  <c r="DI66" i="37"/>
  <c r="DG66" i="37"/>
  <c r="DE66" i="37"/>
  <c r="DC66" i="37"/>
  <c r="DA66" i="37"/>
  <c r="CY66" i="37"/>
  <c r="CW66" i="37"/>
  <c r="CU66" i="37"/>
  <c r="CS66" i="37"/>
  <c r="CQ66" i="37"/>
  <c r="CO66" i="37"/>
  <c r="CM66" i="37"/>
  <c r="CK66" i="37"/>
  <c r="CI66" i="37"/>
  <c r="CG66" i="37"/>
  <c r="CE66" i="37"/>
  <c r="CC66" i="37"/>
  <c r="CA66" i="37"/>
  <c r="BY66" i="37"/>
  <c r="BW66" i="37"/>
  <c r="BU66" i="37"/>
  <c r="BS66" i="37"/>
  <c r="BQ66" i="37"/>
  <c r="BO66" i="37"/>
  <c r="BM66" i="37"/>
  <c r="BK66" i="37"/>
  <c r="BI66" i="37"/>
  <c r="BG66" i="37"/>
  <c r="BE66" i="37"/>
  <c r="BC66" i="37"/>
  <c r="BA66" i="37"/>
  <c r="AY66" i="37"/>
  <c r="AW66" i="37"/>
  <c r="AU66" i="37"/>
  <c r="AS66" i="37"/>
  <c r="AQ66" i="37"/>
  <c r="AO66" i="37"/>
  <c r="AM66" i="37"/>
  <c r="AK66" i="37"/>
  <c r="AI66" i="37"/>
  <c r="AG66" i="37"/>
  <c r="AE66" i="37"/>
  <c r="FM63" i="37"/>
  <c r="FK63" i="37"/>
  <c r="FI63" i="37"/>
  <c r="FG63" i="37"/>
  <c r="FE63" i="37"/>
  <c r="FC63" i="37"/>
  <c r="FA63" i="37"/>
  <c r="EY63" i="37"/>
  <c r="EW63" i="37"/>
  <c r="EU63" i="37"/>
  <c r="ES63" i="37"/>
  <c r="EQ63" i="37"/>
  <c r="EO63" i="37"/>
  <c r="EM63" i="37"/>
  <c r="EK63" i="37"/>
  <c r="EI63" i="37"/>
  <c r="EG63" i="37"/>
  <c r="EE63" i="37"/>
  <c r="EC63" i="37"/>
  <c r="EA63" i="37"/>
  <c r="DY63" i="37"/>
  <c r="DW63" i="37"/>
  <c r="DU63" i="37"/>
  <c r="DS63" i="37"/>
  <c r="DQ63" i="37"/>
  <c r="DO63" i="37"/>
  <c r="DM63" i="37"/>
  <c r="DK63" i="37"/>
  <c r="DI63" i="37"/>
  <c r="DG63" i="37"/>
  <c r="DE63" i="37"/>
  <c r="DC63" i="37"/>
  <c r="DA63" i="37"/>
  <c r="CY63" i="37"/>
  <c r="CW63" i="37"/>
  <c r="CU63" i="37"/>
  <c r="CS63" i="37"/>
  <c r="CQ63" i="37"/>
  <c r="CO63" i="37"/>
  <c r="CM63" i="37"/>
  <c r="CK63" i="37"/>
  <c r="CI63" i="37"/>
  <c r="CG63" i="37"/>
  <c r="CE63" i="37"/>
  <c r="CC63" i="37"/>
  <c r="CA63" i="37"/>
  <c r="BY63" i="37"/>
  <c r="BW63" i="37"/>
  <c r="BU63" i="37"/>
  <c r="BS63" i="37"/>
  <c r="BQ63" i="37"/>
  <c r="BO63" i="37"/>
  <c r="BM63" i="37"/>
  <c r="BK63" i="37"/>
  <c r="BI63" i="37"/>
  <c r="BG63" i="37"/>
  <c r="BE63" i="37"/>
  <c r="BC63" i="37"/>
  <c r="BA63" i="37"/>
  <c r="AY63" i="37"/>
  <c r="AW63" i="37"/>
  <c r="AU63" i="37"/>
  <c r="AS63" i="37"/>
  <c r="AQ63" i="37"/>
  <c r="AO63" i="37"/>
  <c r="AM63" i="37"/>
  <c r="AK63" i="37"/>
  <c r="AI63" i="37"/>
  <c r="AG63" i="37"/>
  <c r="AE63" i="37"/>
  <c r="FM60" i="37"/>
  <c r="FK60" i="37"/>
  <c r="FI60" i="37"/>
  <c r="FG60" i="37"/>
  <c r="FE60" i="37"/>
  <c r="FC60" i="37"/>
  <c r="FA60" i="37"/>
  <c r="EY60" i="37"/>
  <c r="EW60" i="37"/>
  <c r="EU60" i="37"/>
  <c r="ES60" i="37"/>
  <c r="EQ60" i="37"/>
  <c r="EO60" i="37"/>
  <c r="EM60" i="37"/>
  <c r="EK60" i="37"/>
  <c r="EI60" i="37"/>
  <c r="EG60" i="37"/>
  <c r="EE60" i="37"/>
  <c r="EC60" i="37"/>
  <c r="EA60" i="37"/>
  <c r="DY60" i="37"/>
  <c r="DW60" i="37"/>
  <c r="DU60" i="37"/>
  <c r="DS60" i="37"/>
  <c r="DQ60" i="37"/>
  <c r="DO60" i="37"/>
  <c r="DM60" i="37"/>
  <c r="DK60" i="37"/>
  <c r="DI60" i="37"/>
  <c r="DG60" i="37"/>
  <c r="DE60" i="37"/>
  <c r="DC60" i="37"/>
  <c r="DA60" i="37"/>
  <c r="CY60" i="37"/>
  <c r="CW60" i="37"/>
  <c r="CU60" i="37"/>
  <c r="CS60" i="37"/>
  <c r="CQ60" i="37"/>
  <c r="CO60" i="37"/>
  <c r="CM60" i="37"/>
  <c r="CK60" i="37"/>
  <c r="CI60" i="37"/>
  <c r="CG60" i="37"/>
  <c r="CE60" i="37"/>
  <c r="CC60" i="37"/>
  <c r="CA60" i="37"/>
  <c r="BY60" i="37"/>
  <c r="BW60" i="37"/>
  <c r="BU60" i="37"/>
  <c r="BS60" i="37"/>
  <c r="BQ60" i="37"/>
  <c r="BO60" i="37"/>
  <c r="BM60" i="37"/>
  <c r="BK60" i="37"/>
  <c r="BI60" i="37"/>
  <c r="BG60" i="37"/>
  <c r="BE60" i="37"/>
  <c r="BC60" i="37"/>
  <c r="BA60" i="37"/>
  <c r="AY60" i="37"/>
  <c r="AW60" i="37"/>
  <c r="AU60" i="37"/>
  <c r="AS60" i="37"/>
  <c r="AQ60" i="37"/>
  <c r="AO60" i="37"/>
  <c r="AM60" i="37"/>
  <c r="AK60" i="37"/>
  <c r="AI60" i="37"/>
  <c r="AG60" i="37"/>
  <c r="AE60" i="37"/>
  <c r="FM57" i="37"/>
  <c r="FK57" i="37"/>
  <c r="FI57" i="37"/>
  <c r="FG57" i="37"/>
  <c r="FE57" i="37"/>
  <c r="FC57" i="37"/>
  <c r="FA57" i="37"/>
  <c r="EY57" i="37"/>
  <c r="EW57" i="37"/>
  <c r="EU57" i="37"/>
  <c r="ES57" i="37"/>
  <c r="EQ57" i="37"/>
  <c r="EO57" i="37"/>
  <c r="EM57" i="37"/>
  <c r="EK57" i="37"/>
  <c r="EI57" i="37"/>
  <c r="EG57" i="37"/>
  <c r="EE57" i="37"/>
  <c r="EC57" i="37"/>
  <c r="EA57" i="37"/>
  <c r="DY57" i="37"/>
  <c r="DW57" i="37"/>
  <c r="DU57" i="37"/>
  <c r="DS57" i="37"/>
  <c r="DQ57" i="37"/>
  <c r="DO57" i="37"/>
  <c r="DM57" i="37"/>
  <c r="DK57" i="37"/>
  <c r="DI57" i="37"/>
  <c r="DG57" i="37"/>
  <c r="DE57" i="37"/>
  <c r="DC57" i="37"/>
  <c r="DA57" i="37"/>
  <c r="CY57" i="37"/>
  <c r="CW57" i="37"/>
  <c r="CU57" i="37"/>
  <c r="CS57" i="37"/>
  <c r="CQ57" i="37"/>
  <c r="CO57" i="37"/>
  <c r="CM57" i="37"/>
  <c r="CK57" i="37"/>
  <c r="CI57" i="37"/>
  <c r="CG57" i="37"/>
  <c r="CE57" i="37"/>
  <c r="CC57" i="37"/>
  <c r="CA57" i="37"/>
  <c r="BY57" i="37"/>
  <c r="BW57" i="37"/>
  <c r="BU57" i="37"/>
  <c r="BS57" i="37"/>
  <c r="BQ57" i="37"/>
  <c r="BO57" i="37"/>
  <c r="BM57" i="37"/>
  <c r="BK57" i="37"/>
  <c r="BI57" i="37"/>
  <c r="BG57" i="37"/>
  <c r="BE57" i="37"/>
  <c r="BC57" i="37"/>
  <c r="BA57" i="37"/>
  <c r="AY57" i="37"/>
  <c r="AW57" i="37"/>
  <c r="AU57" i="37"/>
  <c r="AS57" i="37"/>
  <c r="AQ57" i="37"/>
  <c r="AO57" i="37"/>
  <c r="AM57" i="37"/>
  <c r="AK57" i="37"/>
  <c r="AI57" i="37"/>
  <c r="AG57" i="37"/>
  <c r="AE57" i="37"/>
  <c r="FM54" i="37"/>
  <c r="FK54" i="37"/>
  <c r="FI54" i="37"/>
  <c r="FG54" i="37"/>
  <c r="FE54" i="37"/>
  <c r="FC54" i="37"/>
  <c r="FA54" i="37"/>
  <c r="EY54" i="37"/>
  <c r="EW54" i="37"/>
  <c r="EU54" i="37"/>
  <c r="ES54" i="37"/>
  <c r="EQ54" i="37"/>
  <c r="EO54" i="37"/>
  <c r="EM54" i="37"/>
  <c r="EK54" i="37"/>
  <c r="EI54" i="37"/>
  <c r="EG54" i="37"/>
  <c r="EE54" i="37"/>
  <c r="EC54" i="37"/>
  <c r="EA54" i="37"/>
  <c r="DY54" i="37"/>
  <c r="DW54" i="37"/>
  <c r="DU54" i="37"/>
  <c r="DS54" i="37"/>
  <c r="DQ54" i="37"/>
  <c r="DO54" i="37"/>
  <c r="DM54" i="37"/>
  <c r="DK54" i="37"/>
  <c r="DI54" i="37"/>
  <c r="DG54" i="37"/>
  <c r="DE54" i="37"/>
  <c r="DC54" i="37"/>
  <c r="DA54" i="37"/>
  <c r="CY54" i="37"/>
  <c r="CW54" i="37"/>
  <c r="CU54" i="37"/>
  <c r="CS54" i="37"/>
  <c r="CQ54" i="37"/>
  <c r="CO54" i="37"/>
  <c r="CM54" i="37"/>
  <c r="CK54" i="37"/>
  <c r="CI54" i="37"/>
  <c r="CG54" i="37"/>
  <c r="CE54" i="37"/>
  <c r="CC54" i="37"/>
  <c r="CA54" i="37"/>
  <c r="BY54" i="37"/>
  <c r="BW54" i="37"/>
  <c r="BU54" i="37"/>
  <c r="BS54" i="37"/>
  <c r="BQ54" i="37"/>
  <c r="BO54" i="37"/>
  <c r="BM54" i="37"/>
  <c r="BK54" i="37"/>
  <c r="BI54" i="37"/>
  <c r="BG54" i="37"/>
  <c r="BE54" i="37"/>
  <c r="BC54" i="37"/>
  <c r="BA54" i="37"/>
  <c r="AY54" i="37"/>
  <c r="AW54" i="37"/>
  <c r="AU54" i="37"/>
  <c r="AS54" i="37"/>
  <c r="AQ54" i="37"/>
  <c r="AO54" i="37"/>
  <c r="AM54" i="37"/>
  <c r="AK54" i="37"/>
  <c r="AI54" i="37"/>
  <c r="AG54" i="37"/>
  <c r="AE54" i="37"/>
  <c r="FM51" i="37"/>
  <c r="FK51" i="37"/>
  <c r="FI51" i="37"/>
  <c r="FG51" i="37"/>
  <c r="FE51" i="37"/>
  <c r="FC51" i="37"/>
  <c r="FA51" i="37"/>
  <c r="EY51" i="37"/>
  <c r="EW51" i="37"/>
  <c r="EU51" i="37"/>
  <c r="ES51" i="37"/>
  <c r="EQ51" i="37"/>
  <c r="EO51" i="37"/>
  <c r="EM51" i="37"/>
  <c r="EK51" i="37"/>
  <c r="EI51" i="37"/>
  <c r="EG51" i="37"/>
  <c r="EE51" i="37"/>
  <c r="EC51" i="37"/>
  <c r="EA51" i="37"/>
  <c r="DY51" i="37"/>
  <c r="DW51" i="37"/>
  <c r="DU51" i="37"/>
  <c r="DS51" i="37"/>
  <c r="DQ51" i="37"/>
  <c r="DO51" i="37"/>
  <c r="DM51" i="37"/>
  <c r="DK51" i="37"/>
  <c r="DI51" i="37"/>
  <c r="DG51" i="37"/>
  <c r="DE51" i="37"/>
  <c r="DC51" i="37"/>
  <c r="DA51" i="37"/>
  <c r="CY51" i="37"/>
  <c r="CW51" i="37"/>
  <c r="CU51" i="37"/>
  <c r="CS51" i="37"/>
  <c r="CQ51" i="37"/>
  <c r="CO51" i="37"/>
  <c r="CM51" i="37"/>
  <c r="CK51" i="37"/>
  <c r="CI51" i="37"/>
  <c r="CG51" i="37"/>
  <c r="CE51" i="37"/>
  <c r="CC51" i="37"/>
  <c r="CA51" i="37"/>
  <c r="BY51" i="37"/>
  <c r="BW51" i="37"/>
  <c r="BU51" i="37"/>
  <c r="BS51" i="37"/>
  <c r="BQ51" i="37"/>
  <c r="BO51" i="37"/>
  <c r="BM51" i="37"/>
  <c r="BK51" i="37"/>
  <c r="BI51" i="37"/>
  <c r="BG51" i="37"/>
  <c r="BE51" i="37"/>
  <c r="BC51" i="37"/>
  <c r="BA51" i="37"/>
  <c r="AY51" i="37"/>
  <c r="AW51" i="37"/>
  <c r="AU51" i="37"/>
  <c r="AS51" i="37"/>
  <c r="AQ51" i="37"/>
  <c r="AO51" i="37"/>
  <c r="AM51" i="37"/>
  <c r="AK51" i="37"/>
  <c r="AI51" i="37"/>
  <c r="AG51" i="37"/>
  <c r="AE51" i="37"/>
  <c r="AE85" i="37"/>
  <c r="AG85" i="37"/>
  <c r="AI85" i="37"/>
  <c r="AK85" i="37"/>
  <c r="AK121" i="37" s="1"/>
  <c r="AM85" i="37"/>
  <c r="AO85" i="37"/>
  <c r="AQ85" i="37"/>
  <c r="AS85" i="37"/>
  <c r="AU85" i="37"/>
  <c r="AW85" i="37"/>
  <c r="AW121" i="37" s="1"/>
  <c r="AY85" i="37"/>
  <c r="BA85" i="37"/>
  <c r="BC85" i="37"/>
  <c r="BC121" i="37" s="1"/>
  <c r="BE85" i="37"/>
  <c r="BE121" i="37" s="1"/>
  <c r="BG85" i="37"/>
  <c r="BI85" i="37"/>
  <c r="BK85" i="37"/>
  <c r="BM85" i="37"/>
  <c r="BO85" i="37"/>
  <c r="BQ85" i="37"/>
  <c r="BQ121" i="37" s="1"/>
  <c r="BQ117" i="37" s="1"/>
  <c r="BS85" i="37"/>
  <c r="BU85" i="37"/>
  <c r="BW85" i="37"/>
  <c r="BY85" i="37"/>
  <c r="CA85" i="37"/>
  <c r="CC85" i="37"/>
  <c r="CE85" i="37"/>
  <c r="CG85" i="37"/>
  <c r="CI85" i="37"/>
  <c r="CI121" i="37" s="1"/>
  <c r="CK85" i="37"/>
  <c r="CM85" i="37"/>
  <c r="CO85" i="37"/>
  <c r="CQ85" i="37"/>
  <c r="CS85" i="37"/>
  <c r="CU85" i="37"/>
  <c r="CW85" i="37"/>
  <c r="CW121" i="37" s="1"/>
  <c r="CY85" i="37"/>
  <c r="DA85" i="37"/>
  <c r="DC85" i="37"/>
  <c r="DE85" i="37"/>
  <c r="DG85" i="37"/>
  <c r="DI85" i="37"/>
  <c r="DK85" i="37"/>
  <c r="DM85" i="37"/>
  <c r="DO85" i="37"/>
  <c r="DQ85" i="37"/>
  <c r="DS85" i="37"/>
  <c r="DU85" i="37"/>
  <c r="DW85" i="37"/>
  <c r="DY85" i="37"/>
  <c r="EA85" i="37"/>
  <c r="EC85" i="37"/>
  <c r="EE85" i="37"/>
  <c r="EG85" i="37"/>
  <c r="EI85" i="37"/>
  <c r="EK85" i="37"/>
  <c r="EM85" i="37"/>
  <c r="EO85" i="37"/>
  <c r="EQ85" i="37"/>
  <c r="ES85" i="37"/>
  <c r="EU85" i="37"/>
  <c r="EW85" i="37"/>
  <c r="EY85" i="37"/>
  <c r="FA85" i="37"/>
  <c r="FC85" i="37"/>
  <c r="FE85" i="37"/>
  <c r="FG85" i="37"/>
  <c r="FI85" i="37"/>
  <c r="FK85" i="37"/>
  <c r="FM85" i="37"/>
  <c r="AE88" i="37"/>
  <c r="AG88" i="37"/>
  <c r="AI88" i="37"/>
  <c r="AK88" i="37"/>
  <c r="AM88" i="37"/>
  <c r="AO88" i="37"/>
  <c r="AQ88" i="37"/>
  <c r="AQ122" i="37" s="1"/>
  <c r="AS88" i="37"/>
  <c r="AS122" i="37" s="1"/>
  <c r="AU88" i="37"/>
  <c r="AW88" i="37"/>
  <c r="AY88" i="37"/>
  <c r="BA88" i="37"/>
  <c r="BC88" i="37"/>
  <c r="BE88" i="37"/>
  <c r="BE122" i="37" s="1"/>
  <c r="BG88" i="37"/>
  <c r="BI88" i="37"/>
  <c r="BK88" i="37"/>
  <c r="BK122" i="37" s="1"/>
  <c r="BM88" i="37"/>
  <c r="BM122" i="37" s="1"/>
  <c r="BO88" i="37"/>
  <c r="BQ88" i="37"/>
  <c r="BQ122" i="37" s="1"/>
  <c r="BS88" i="37"/>
  <c r="BS122" i="37" s="1"/>
  <c r="BU88" i="37"/>
  <c r="BW88" i="37"/>
  <c r="BW122" i="37" s="1"/>
  <c r="BY88" i="37"/>
  <c r="BY122" i="37" s="1"/>
  <c r="BY113" i="37" s="1"/>
  <c r="CA88" i="37"/>
  <c r="CC88" i="37"/>
  <c r="CE88" i="37"/>
  <c r="CG88" i="37"/>
  <c r="CI88" i="37"/>
  <c r="CI122" i="37" s="1"/>
  <c r="CK88" i="37"/>
  <c r="CM88" i="37"/>
  <c r="CO88" i="37"/>
  <c r="CQ88" i="37"/>
  <c r="CS88" i="37"/>
  <c r="CU88" i="37"/>
  <c r="CW88" i="37"/>
  <c r="CW122" i="37" s="1"/>
  <c r="CY88" i="37"/>
  <c r="DA88" i="37"/>
  <c r="DC88" i="37"/>
  <c r="DE88" i="37"/>
  <c r="DG88" i="37"/>
  <c r="DI88" i="37"/>
  <c r="DK88" i="37"/>
  <c r="DM88" i="37"/>
  <c r="DO88" i="37"/>
  <c r="DQ88" i="37"/>
  <c r="DS88" i="37"/>
  <c r="DU88" i="37"/>
  <c r="DW88" i="37"/>
  <c r="DY88" i="37"/>
  <c r="EA88" i="37"/>
  <c r="EC88" i="37"/>
  <c r="EE88" i="37"/>
  <c r="EG88" i="37"/>
  <c r="EI88" i="37"/>
  <c r="EK88" i="37"/>
  <c r="EM88" i="37"/>
  <c r="EO88" i="37"/>
  <c r="EQ88" i="37"/>
  <c r="ES88" i="37"/>
  <c r="EU88" i="37"/>
  <c r="EW88" i="37"/>
  <c r="EY88" i="37"/>
  <c r="FA88" i="37"/>
  <c r="FC88" i="37"/>
  <c r="FE88" i="37"/>
  <c r="FG88" i="37"/>
  <c r="FI88" i="37"/>
  <c r="FK88" i="37"/>
  <c r="FM88" i="37"/>
  <c r="AE91" i="37"/>
  <c r="AG91" i="37"/>
  <c r="AI91" i="37"/>
  <c r="AK91" i="37"/>
  <c r="AM91" i="37"/>
  <c r="AO91" i="37"/>
  <c r="AQ91" i="37"/>
  <c r="AS91" i="37"/>
  <c r="AU91" i="37"/>
  <c r="AW91" i="37"/>
  <c r="AY91" i="37"/>
  <c r="BA91" i="37"/>
  <c r="BC91" i="37"/>
  <c r="BE91" i="37"/>
  <c r="BG91" i="37"/>
  <c r="BI91" i="37"/>
  <c r="BK91" i="37"/>
  <c r="BM91" i="37"/>
  <c r="BO91" i="37"/>
  <c r="BQ91" i="37"/>
  <c r="BS91" i="37"/>
  <c r="BU91" i="37"/>
  <c r="BW91" i="37"/>
  <c r="BY91" i="37"/>
  <c r="CA91" i="37"/>
  <c r="CC91" i="37"/>
  <c r="CE91" i="37"/>
  <c r="CG91" i="37"/>
  <c r="CI91" i="37"/>
  <c r="CK91" i="37"/>
  <c r="CM91" i="37"/>
  <c r="CO91" i="37"/>
  <c r="CQ91" i="37"/>
  <c r="CS91" i="37"/>
  <c r="CU91" i="37"/>
  <c r="CW91" i="37"/>
  <c r="CY91" i="37"/>
  <c r="DA91" i="37"/>
  <c r="DC91" i="37"/>
  <c r="DE91" i="37"/>
  <c r="DG91" i="37"/>
  <c r="DI91" i="37"/>
  <c r="DK91" i="37"/>
  <c r="DM91" i="37"/>
  <c r="DO91" i="37"/>
  <c r="DQ91" i="37"/>
  <c r="DS91" i="37"/>
  <c r="DU91" i="37"/>
  <c r="DW91" i="37"/>
  <c r="DY91" i="37"/>
  <c r="EA91" i="37"/>
  <c r="EC91" i="37"/>
  <c r="EE91" i="37"/>
  <c r="EG91" i="37"/>
  <c r="EI91" i="37"/>
  <c r="EK91" i="37"/>
  <c r="EM91" i="37"/>
  <c r="EO91" i="37"/>
  <c r="EQ91" i="37"/>
  <c r="ES91" i="37"/>
  <c r="EU91" i="37"/>
  <c r="EW91" i="37"/>
  <c r="EY91" i="37"/>
  <c r="FA91" i="37"/>
  <c r="FC91" i="37"/>
  <c r="FE91" i="37"/>
  <c r="FG91" i="37"/>
  <c r="FI91" i="37"/>
  <c r="FK91" i="37"/>
  <c r="FM91" i="37"/>
  <c r="AE94" i="37"/>
  <c r="AG94" i="37"/>
  <c r="AI94" i="37"/>
  <c r="AK94" i="37"/>
  <c r="AM94" i="37"/>
  <c r="AO94" i="37"/>
  <c r="AQ94" i="37"/>
  <c r="AS94" i="37"/>
  <c r="AU94" i="37"/>
  <c r="AW94" i="37"/>
  <c r="AY94" i="37"/>
  <c r="BA94" i="37"/>
  <c r="BC94" i="37"/>
  <c r="BE94" i="37"/>
  <c r="BG94" i="37"/>
  <c r="BI94" i="37"/>
  <c r="BK94" i="37"/>
  <c r="BM94" i="37"/>
  <c r="BO94" i="37"/>
  <c r="BQ94" i="37"/>
  <c r="BS94" i="37"/>
  <c r="BU94" i="37"/>
  <c r="BW94" i="37"/>
  <c r="BY94" i="37"/>
  <c r="CA94" i="37"/>
  <c r="CC94" i="37"/>
  <c r="CE94" i="37"/>
  <c r="CG94" i="37"/>
  <c r="CI94" i="37"/>
  <c r="CK94" i="37"/>
  <c r="CM94" i="37"/>
  <c r="CO94" i="37"/>
  <c r="CQ94" i="37"/>
  <c r="CS94" i="37"/>
  <c r="CU94" i="37"/>
  <c r="CW94" i="37"/>
  <c r="CY94" i="37"/>
  <c r="DA94" i="37"/>
  <c r="DC94" i="37"/>
  <c r="DE94" i="37"/>
  <c r="DG94" i="37"/>
  <c r="DI94" i="37"/>
  <c r="DK94" i="37"/>
  <c r="DM94" i="37"/>
  <c r="DO94" i="37"/>
  <c r="DQ94" i="37"/>
  <c r="DS94" i="37"/>
  <c r="DU94" i="37"/>
  <c r="DW94" i="37"/>
  <c r="DY94" i="37"/>
  <c r="EA94" i="37"/>
  <c r="EC94" i="37"/>
  <c r="EE94" i="37"/>
  <c r="EG94" i="37"/>
  <c r="EI94" i="37"/>
  <c r="EK94" i="37"/>
  <c r="EM94" i="37"/>
  <c r="EO94" i="37"/>
  <c r="EQ94" i="37"/>
  <c r="ES94" i="37"/>
  <c r="EU94" i="37"/>
  <c r="EW94" i="37"/>
  <c r="EY94" i="37"/>
  <c r="FA94" i="37"/>
  <c r="FC94" i="37"/>
  <c r="FE94" i="37"/>
  <c r="FG94" i="37"/>
  <c r="FI94" i="37"/>
  <c r="FK94" i="37"/>
  <c r="FM94" i="37"/>
  <c r="AE97" i="37"/>
  <c r="AG97" i="37"/>
  <c r="AI97" i="37"/>
  <c r="AK97" i="37"/>
  <c r="AM97" i="37"/>
  <c r="AO97" i="37"/>
  <c r="AQ97" i="37"/>
  <c r="AS97" i="37"/>
  <c r="AU97" i="37"/>
  <c r="AW97" i="37"/>
  <c r="AY97" i="37"/>
  <c r="BA97" i="37"/>
  <c r="BC97" i="37"/>
  <c r="BE97" i="37"/>
  <c r="BG97" i="37"/>
  <c r="BI97" i="37"/>
  <c r="BK97" i="37"/>
  <c r="BM97" i="37"/>
  <c r="BO97" i="37"/>
  <c r="BQ97" i="37"/>
  <c r="BS97" i="37"/>
  <c r="BU97" i="37"/>
  <c r="BW97" i="37"/>
  <c r="BY97" i="37"/>
  <c r="CA97" i="37"/>
  <c r="CC97" i="37"/>
  <c r="CE97" i="37"/>
  <c r="CG97" i="37"/>
  <c r="CI97" i="37"/>
  <c r="CK97" i="37"/>
  <c r="CM97" i="37"/>
  <c r="CO97" i="37"/>
  <c r="CQ97" i="37"/>
  <c r="CS97" i="37"/>
  <c r="CU97" i="37"/>
  <c r="CW97" i="37"/>
  <c r="CY97" i="37"/>
  <c r="DA97" i="37"/>
  <c r="DC97" i="37"/>
  <c r="DE97" i="37"/>
  <c r="DG97" i="37"/>
  <c r="DI97" i="37"/>
  <c r="DK97" i="37"/>
  <c r="DM97" i="37"/>
  <c r="DO97" i="37"/>
  <c r="DQ97" i="37"/>
  <c r="DS97" i="37"/>
  <c r="DU97" i="37"/>
  <c r="DW97" i="37"/>
  <c r="DY97" i="37"/>
  <c r="EA97" i="37"/>
  <c r="EC97" i="37"/>
  <c r="EE97" i="37"/>
  <c r="EG97" i="37"/>
  <c r="EI97" i="37"/>
  <c r="EK97" i="37"/>
  <c r="EM97" i="37"/>
  <c r="EO97" i="37"/>
  <c r="EQ97" i="37"/>
  <c r="ES97" i="37"/>
  <c r="EU97" i="37"/>
  <c r="EW97" i="37"/>
  <c r="EY97" i="37"/>
  <c r="FA97" i="37"/>
  <c r="FC97" i="37"/>
  <c r="FE97" i="37"/>
  <c r="FG97" i="37"/>
  <c r="FI97" i="37"/>
  <c r="FK97" i="37"/>
  <c r="FM97" i="37"/>
  <c r="AE100" i="37"/>
  <c r="AG100" i="37"/>
  <c r="AI100" i="37"/>
  <c r="AK100" i="37"/>
  <c r="AM100" i="37"/>
  <c r="AO100" i="37"/>
  <c r="AQ100" i="37"/>
  <c r="AS100" i="37"/>
  <c r="AU100" i="37"/>
  <c r="AW100" i="37"/>
  <c r="AY100" i="37"/>
  <c r="BA100" i="37"/>
  <c r="BC100" i="37"/>
  <c r="BE100" i="37"/>
  <c r="BG100" i="37"/>
  <c r="BI100" i="37"/>
  <c r="BK100" i="37"/>
  <c r="BM100" i="37"/>
  <c r="BO100" i="37"/>
  <c r="BQ100" i="37"/>
  <c r="BS100" i="37"/>
  <c r="BU100" i="37"/>
  <c r="BW100" i="37"/>
  <c r="BY100" i="37"/>
  <c r="CA100" i="37"/>
  <c r="CC100" i="37"/>
  <c r="CE100" i="37"/>
  <c r="CG100" i="37"/>
  <c r="CI100" i="37"/>
  <c r="CK100" i="37"/>
  <c r="CM100" i="37"/>
  <c r="CO100" i="37"/>
  <c r="CQ100" i="37"/>
  <c r="CS100" i="37"/>
  <c r="CU100" i="37"/>
  <c r="CW100" i="37"/>
  <c r="CY100" i="37"/>
  <c r="DA100" i="37"/>
  <c r="DC100" i="37"/>
  <c r="DE100" i="37"/>
  <c r="DG100" i="37"/>
  <c r="DI100" i="37"/>
  <c r="DK100" i="37"/>
  <c r="DM100" i="37"/>
  <c r="DO100" i="37"/>
  <c r="DQ100" i="37"/>
  <c r="DS100" i="37"/>
  <c r="DU100" i="37"/>
  <c r="DW100" i="37"/>
  <c r="DY100" i="37"/>
  <c r="EA100" i="37"/>
  <c r="EC100" i="37"/>
  <c r="EE100" i="37"/>
  <c r="EG100" i="37"/>
  <c r="EI100" i="37"/>
  <c r="EK100" i="37"/>
  <c r="EM100" i="37"/>
  <c r="EO100" i="37"/>
  <c r="EQ100" i="37"/>
  <c r="ES100" i="37"/>
  <c r="EU100" i="37"/>
  <c r="EW100" i="37"/>
  <c r="EY100" i="37"/>
  <c r="FA100" i="37"/>
  <c r="FC100" i="37"/>
  <c r="FE100" i="37"/>
  <c r="FG100" i="37"/>
  <c r="FI100" i="37"/>
  <c r="FK100" i="37"/>
  <c r="FM100" i="37"/>
  <c r="AE103" i="37"/>
  <c r="AG103" i="37"/>
  <c r="AI103" i="37"/>
  <c r="AI123" i="37" s="1"/>
  <c r="AK103" i="37"/>
  <c r="AM103" i="37"/>
  <c r="AO103" i="37"/>
  <c r="AO123" i="37" s="1"/>
  <c r="AQ103" i="37"/>
  <c r="AS103" i="37"/>
  <c r="AU103" i="37"/>
  <c r="AU123" i="37" s="1"/>
  <c r="AW103" i="37"/>
  <c r="AW123" i="37" s="1"/>
  <c r="AY103" i="37"/>
  <c r="BA103" i="37"/>
  <c r="BC103" i="37"/>
  <c r="BE103" i="37"/>
  <c r="BG103" i="37"/>
  <c r="BI103" i="37"/>
  <c r="BI123" i="37" s="1"/>
  <c r="BK103" i="37"/>
  <c r="BM103" i="37"/>
  <c r="BO103" i="37"/>
  <c r="BO123" i="37" s="1"/>
  <c r="BQ103" i="37"/>
  <c r="BS103" i="37"/>
  <c r="BU103" i="37"/>
  <c r="BU123" i="37" s="1"/>
  <c r="BW103" i="37"/>
  <c r="BY103" i="37"/>
  <c r="CA103" i="37"/>
  <c r="CC103" i="37"/>
  <c r="CC123" i="37" s="1"/>
  <c r="CE103" i="37"/>
  <c r="CG103" i="37"/>
  <c r="CI103" i="37"/>
  <c r="CK103" i="37"/>
  <c r="CM103" i="37"/>
  <c r="CO103" i="37"/>
  <c r="CQ103" i="37"/>
  <c r="CS103" i="37"/>
  <c r="CU103" i="37"/>
  <c r="CW103" i="37"/>
  <c r="CW123" i="37" s="1"/>
  <c r="CY103" i="37"/>
  <c r="DA103" i="37"/>
  <c r="DC103" i="37"/>
  <c r="DE103" i="37"/>
  <c r="DG103" i="37"/>
  <c r="DI103" i="37"/>
  <c r="DK103" i="37"/>
  <c r="DM103" i="37"/>
  <c r="DO103" i="37"/>
  <c r="DQ103" i="37"/>
  <c r="DS103" i="37"/>
  <c r="DU103" i="37"/>
  <c r="DW103" i="37"/>
  <c r="DY103" i="37"/>
  <c r="EA103" i="37"/>
  <c r="EC103" i="37"/>
  <c r="EE103" i="37"/>
  <c r="EG103" i="37"/>
  <c r="EI103" i="37"/>
  <c r="EK103" i="37"/>
  <c r="EM103" i="37"/>
  <c r="EO103" i="37"/>
  <c r="EQ103" i="37"/>
  <c r="ES103" i="37"/>
  <c r="EU103" i="37"/>
  <c r="EW103" i="37"/>
  <c r="EY103" i="37"/>
  <c r="FA103" i="37"/>
  <c r="FC103" i="37"/>
  <c r="FE103" i="37"/>
  <c r="FG103" i="37"/>
  <c r="FI103" i="37"/>
  <c r="FK103" i="37"/>
  <c r="FM103" i="37"/>
  <c r="AE106" i="37"/>
  <c r="AG106" i="37"/>
  <c r="AI106" i="37"/>
  <c r="AI124" i="37" s="1"/>
  <c r="AK106" i="37"/>
  <c r="AK124" i="37" s="1"/>
  <c r="AM106" i="37"/>
  <c r="AO106" i="37"/>
  <c r="AQ106" i="37"/>
  <c r="AS106" i="37"/>
  <c r="AU106" i="37"/>
  <c r="AW106" i="37"/>
  <c r="AW124" i="37" s="1"/>
  <c r="AY106" i="37"/>
  <c r="BA106" i="37"/>
  <c r="BC106" i="37"/>
  <c r="BE106" i="37"/>
  <c r="BE124" i="37" s="1"/>
  <c r="BG106" i="37"/>
  <c r="BI106" i="37"/>
  <c r="BK106" i="37"/>
  <c r="BM106" i="37"/>
  <c r="BO106" i="37"/>
  <c r="BO124" i="37" s="1"/>
  <c r="BQ106" i="37"/>
  <c r="BQ124" i="37" s="1"/>
  <c r="BS106" i="37"/>
  <c r="BU106" i="37"/>
  <c r="BW106" i="37"/>
  <c r="BY106" i="37"/>
  <c r="CA106" i="37"/>
  <c r="CC106" i="37"/>
  <c r="CC124" i="37" s="1"/>
  <c r="CE106" i="37"/>
  <c r="CG106" i="37"/>
  <c r="CG124" i="37" s="1"/>
  <c r="CI106" i="37"/>
  <c r="CK106" i="37"/>
  <c r="CM106" i="37"/>
  <c r="CO106" i="37"/>
  <c r="CQ106" i="37"/>
  <c r="CS106" i="37"/>
  <c r="CU106" i="37"/>
  <c r="CW106" i="37"/>
  <c r="CW124" i="37" s="1"/>
  <c r="CY106" i="37"/>
  <c r="DA106" i="37"/>
  <c r="DC106" i="37"/>
  <c r="DE106" i="37"/>
  <c r="DG106" i="37"/>
  <c r="DI106" i="37"/>
  <c r="DK106" i="37"/>
  <c r="DM106" i="37"/>
  <c r="DO106" i="37"/>
  <c r="DQ106" i="37"/>
  <c r="DS106" i="37"/>
  <c r="DU106" i="37"/>
  <c r="DW106" i="37"/>
  <c r="DY106" i="37"/>
  <c r="EA106" i="37"/>
  <c r="EC106" i="37"/>
  <c r="EE106" i="37"/>
  <c r="EG106" i="37"/>
  <c r="EI106" i="37"/>
  <c r="EK106" i="37"/>
  <c r="EM106" i="37"/>
  <c r="EO106" i="37"/>
  <c r="EQ106" i="37"/>
  <c r="ES106" i="37"/>
  <c r="EU106" i="37"/>
  <c r="EW106" i="37"/>
  <c r="EY106" i="37"/>
  <c r="FA106" i="37"/>
  <c r="FC106" i="37"/>
  <c r="FE106" i="37"/>
  <c r="FG106" i="37"/>
  <c r="FI106" i="37"/>
  <c r="FK106" i="37"/>
  <c r="FM106" i="37"/>
  <c r="AE109" i="37"/>
  <c r="AG109" i="37"/>
  <c r="AI109" i="37"/>
  <c r="AK109" i="37"/>
  <c r="AK125" i="37" s="1"/>
  <c r="AM109" i="37"/>
  <c r="AO109" i="37"/>
  <c r="AQ109" i="37"/>
  <c r="AS109" i="37"/>
  <c r="AS125" i="37" s="1"/>
  <c r="AU109" i="37"/>
  <c r="AW109" i="37"/>
  <c r="AY109" i="37"/>
  <c r="BA109" i="37"/>
  <c r="BC109" i="37"/>
  <c r="BC125" i="37" s="1"/>
  <c r="BE109" i="37"/>
  <c r="BG109" i="37"/>
  <c r="BI109" i="37"/>
  <c r="BK109" i="37"/>
  <c r="BM109" i="37"/>
  <c r="BO109" i="37"/>
  <c r="BQ109" i="37"/>
  <c r="BS109" i="37"/>
  <c r="BU109" i="37"/>
  <c r="BW109" i="37"/>
  <c r="BY109" i="37"/>
  <c r="BY125" i="37" s="1"/>
  <c r="CA109" i="37"/>
  <c r="CC109" i="37"/>
  <c r="CE109" i="37"/>
  <c r="CG109" i="37"/>
  <c r="CI109" i="37"/>
  <c r="CI125" i="37" s="1"/>
  <c r="CK109" i="37"/>
  <c r="CK111" i="37" s="1"/>
  <c r="CM109" i="37"/>
  <c r="CO109" i="37"/>
  <c r="CQ109" i="37"/>
  <c r="CS109" i="37"/>
  <c r="CU109" i="37"/>
  <c r="CW109" i="37"/>
  <c r="CW125" i="37" s="1"/>
  <c r="CY109" i="37"/>
  <c r="DA109" i="37"/>
  <c r="DC109" i="37"/>
  <c r="DE109" i="37"/>
  <c r="DG109" i="37"/>
  <c r="DI109" i="37"/>
  <c r="DK109" i="37"/>
  <c r="DM109" i="37"/>
  <c r="DO109" i="37"/>
  <c r="DQ109" i="37"/>
  <c r="DS109" i="37"/>
  <c r="DU109" i="37"/>
  <c r="DW109" i="37"/>
  <c r="DY109" i="37"/>
  <c r="EA109" i="37"/>
  <c r="EC109" i="37"/>
  <c r="EE109" i="37"/>
  <c r="EG109" i="37"/>
  <c r="EI109" i="37"/>
  <c r="EK109" i="37"/>
  <c r="EM109" i="37"/>
  <c r="EO109" i="37"/>
  <c r="EQ109" i="37"/>
  <c r="ES109" i="37"/>
  <c r="EU109" i="37"/>
  <c r="EW109" i="37"/>
  <c r="EY109" i="37"/>
  <c r="FA109" i="37"/>
  <c r="FC109" i="37"/>
  <c r="FE109" i="37"/>
  <c r="FG109" i="37"/>
  <c r="FI109" i="37"/>
  <c r="FI111" i="37" s="1"/>
  <c r="FK109" i="37"/>
  <c r="FM109" i="37"/>
  <c r="EA82" i="37"/>
  <c r="EC82" i="37"/>
  <c r="EE82" i="37"/>
  <c r="EG82" i="37"/>
  <c r="EI82" i="37"/>
  <c r="EK82" i="37"/>
  <c r="EM82" i="37"/>
  <c r="EO82" i="37"/>
  <c r="EQ82" i="37"/>
  <c r="ES82" i="37"/>
  <c r="EU82" i="37"/>
  <c r="EW82" i="37"/>
  <c r="EY82" i="37"/>
  <c r="FA82" i="37"/>
  <c r="FC82" i="37"/>
  <c r="FE82" i="37"/>
  <c r="FG82" i="37"/>
  <c r="FI82" i="37"/>
  <c r="FK82" i="37"/>
  <c r="FM82" i="37"/>
  <c r="DY82" i="37"/>
  <c r="DM82" i="37"/>
  <c r="DO82" i="37"/>
  <c r="DQ82" i="37"/>
  <c r="DS82" i="37"/>
  <c r="DU82" i="37"/>
  <c r="DW82" i="37"/>
  <c r="DK82" i="37"/>
  <c r="CY82" i="37"/>
  <c r="DA82" i="37"/>
  <c r="DC82" i="37"/>
  <c r="DE82" i="37"/>
  <c r="DG82" i="37"/>
  <c r="DI82" i="37"/>
  <c r="CW82" i="37"/>
  <c r="CU82" i="37"/>
  <c r="CK82" i="37"/>
  <c r="CM82" i="37"/>
  <c r="CO82" i="37"/>
  <c r="CQ82" i="37"/>
  <c r="CS82" i="37"/>
  <c r="A12" i="35"/>
  <c r="A11" i="35"/>
  <c r="A10" i="35"/>
  <c r="A9" i="35"/>
  <c r="A8" i="35"/>
  <c r="A7" i="35"/>
  <c r="A6" i="35"/>
  <c r="A5" i="35"/>
  <c r="A12" i="36"/>
  <c r="A11" i="36"/>
  <c r="A10" i="36"/>
  <c r="A9" i="36"/>
  <c r="A8" i="36"/>
  <c r="A7" i="36"/>
  <c r="A6" i="36"/>
  <c r="A5" i="36"/>
  <c r="A12" i="39"/>
  <c r="A11" i="39"/>
  <c r="A10" i="39"/>
  <c r="A9" i="39"/>
  <c r="A8" i="39"/>
  <c r="A7" i="39"/>
  <c r="A6" i="39"/>
  <c r="A5" i="39"/>
  <c r="A12" i="40"/>
  <c r="A11" i="40"/>
  <c r="A10" i="40"/>
  <c r="A9" i="40"/>
  <c r="A8" i="40"/>
  <c r="A7" i="40"/>
  <c r="A6" i="40"/>
  <c r="A5" i="40"/>
  <c r="A12" i="41"/>
  <c r="A11" i="41"/>
  <c r="A10" i="41"/>
  <c r="A9" i="41"/>
  <c r="A8" i="41"/>
  <c r="A7" i="41"/>
  <c r="A6" i="41"/>
  <c r="A5" i="41"/>
  <c r="A12" i="42"/>
  <c r="A11" i="42"/>
  <c r="A10" i="42"/>
  <c r="A9" i="42"/>
  <c r="A8" i="42"/>
  <c r="A7" i="42"/>
  <c r="A6" i="42"/>
  <c r="A5" i="42"/>
  <c r="A12" i="34"/>
  <c r="A11" i="34"/>
  <c r="A10" i="34"/>
  <c r="A9" i="34"/>
  <c r="A8" i="34"/>
  <c r="A7" i="34"/>
  <c r="A6" i="34"/>
  <c r="A5" i="34"/>
  <c r="A12" i="33"/>
  <c r="A11" i="33"/>
  <c r="A10" i="33"/>
  <c r="A9" i="33"/>
  <c r="A8" i="33"/>
  <c r="A7" i="33"/>
  <c r="A6" i="33"/>
  <c r="E2" i="35"/>
  <c r="E2" i="36"/>
  <c r="E2" i="39"/>
  <c r="E2" i="40"/>
  <c r="E2" i="41"/>
  <c r="E2" i="42"/>
  <c r="E2" i="34"/>
  <c r="E2" i="33"/>
  <c r="A5" i="33"/>
  <c r="A164" i="35"/>
  <c r="A163" i="35"/>
  <c r="A162" i="35"/>
  <c r="A161" i="35"/>
  <c r="A160" i="35"/>
  <c r="A159" i="35"/>
  <c r="A158" i="35"/>
  <c r="A157" i="35"/>
  <c r="A156" i="35"/>
  <c r="A155" i="35"/>
  <c r="A154" i="35"/>
  <c r="A153" i="35"/>
  <c r="A164" i="36"/>
  <c r="A163" i="36"/>
  <c r="A162" i="36"/>
  <c r="A161" i="36"/>
  <c r="A160" i="36"/>
  <c r="A159" i="36"/>
  <c r="A158" i="36"/>
  <c r="A157" i="36"/>
  <c r="A156" i="36"/>
  <c r="A155" i="36"/>
  <c r="A154" i="36"/>
  <c r="A153" i="36"/>
  <c r="A164" i="39"/>
  <c r="A163" i="39"/>
  <c r="A162" i="39"/>
  <c r="A161" i="39"/>
  <c r="A160" i="39"/>
  <c r="A159" i="39"/>
  <c r="A158" i="39"/>
  <c r="A157" i="39"/>
  <c r="A156" i="39"/>
  <c r="A155" i="39"/>
  <c r="A154" i="39"/>
  <c r="A153" i="39"/>
  <c r="A164" i="40"/>
  <c r="A163" i="40"/>
  <c r="A162" i="40"/>
  <c r="A161" i="40"/>
  <c r="A160" i="40"/>
  <c r="A159" i="40"/>
  <c r="A158" i="40"/>
  <c r="A157" i="40"/>
  <c r="A156" i="40"/>
  <c r="A155" i="40"/>
  <c r="A154" i="40"/>
  <c r="A153" i="40"/>
  <c r="A164" i="41"/>
  <c r="A163" i="41"/>
  <c r="A162" i="41"/>
  <c r="A161" i="41"/>
  <c r="A160" i="41"/>
  <c r="A159" i="41"/>
  <c r="A158" i="41"/>
  <c r="A157" i="41"/>
  <c r="A156" i="41"/>
  <c r="A155" i="41"/>
  <c r="A154" i="41"/>
  <c r="A153" i="41"/>
  <c r="A164" i="42"/>
  <c r="A163" i="42"/>
  <c r="A162" i="42"/>
  <c r="A161" i="42"/>
  <c r="A160" i="42"/>
  <c r="A159" i="42"/>
  <c r="A158" i="42"/>
  <c r="A157" i="42"/>
  <c r="A156" i="42"/>
  <c r="A155" i="42"/>
  <c r="A154" i="42"/>
  <c r="A153" i="42"/>
  <c r="A164" i="34"/>
  <c r="A163" i="34"/>
  <c r="A162" i="34"/>
  <c r="A161" i="34"/>
  <c r="A160" i="34"/>
  <c r="A159" i="34"/>
  <c r="A158" i="34"/>
  <c r="A157" i="34"/>
  <c r="A156" i="34"/>
  <c r="A155" i="34"/>
  <c r="A154" i="34"/>
  <c r="A153" i="34"/>
  <c r="A154" i="33"/>
  <c r="A155" i="33"/>
  <c r="A156" i="33"/>
  <c r="A157" i="33"/>
  <c r="A158" i="33"/>
  <c r="A159" i="33"/>
  <c r="A160" i="33"/>
  <c r="A161" i="33"/>
  <c r="A162" i="33"/>
  <c r="A163" i="33"/>
  <c r="A164" i="33"/>
  <c r="A153" i="33"/>
  <c r="P23" i="42"/>
  <c r="P23" i="41"/>
  <c r="P23" i="40"/>
  <c r="DX15" i="22" s="1"/>
  <c r="DW15" i="37" s="1"/>
  <c r="P23" i="39"/>
  <c r="DJ15" i="22" s="1"/>
  <c r="DI15" i="37" s="1"/>
  <c r="P56" i="35"/>
  <c r="N56" i="35"/>
  <c r="CF48" i="22" s="1"/>
  <c r="CE48" i="37" s="1"/>
  <c r="L56" i="35"/>
  <c r="R55" i="35" s="1"/>
  <c r="J56" i="35"/>
  <c r="H56" i="35"/>
  <c r="F56" i="35"/>
  <c r="D56" i="35"/>
  <c r="P53" i="35"/>
  <c r="CH45" i="22" s="1"/>
  <c r="CG45" i="37" s="1"/>
  <c r="N53" i="35"/>
  <c r="CF45" i="22" s="1"/>
  <c r="CE45" i="37" s="1"/>
  <c r="CE46" i="37" s="1"/>
  <c r="L53" i="35"/>
  <c r="J53" i="35"/>
  <c r="H53" i="35"/>
  <c r="BZ45" i="22" s="1"/>
  <c r="BY45" i="37" s="1"/>
  <c r="F53" i="35"/>
  <c r="D53" i="35"/>
  <c r="P50" i="35"/>
  <c r="CH42" i="22" s="1"/>
  <c r="CG42" i="37" s="1"/>
  <c r="N50" i="35"/>
  <c r="L50" i="35"/>
  <c r="J50" i="35"/>
  <c r="CB42" i="22" s="1"/>
  <c r="CA42" i="37" s="1"/>
  <c r="H50" i="35"/>
  <c r="BZ42" i="22" s="1"/>
  <c r="BY42" i="37" s="1"/>
  <c r="F50" i="35"/>
  <c r="D50" i="35"/>
  <c r="P47" i="35"/>
  <c r="N47" i="35"/>
  <c r="L47" i="35"/>
  <c r="J47" i="35"/>
  <c r="CB39" i="22" s="1"/>
  <c r="CA39" i="37" s="1"/>
  <c r="H47" i="35"/>
  <c r="F47" i="35"/>
  <c r="D47" i="35"/>
  <c r="P44" i="35"/>
  <c r="CH36" i="22" s="1"/>
  <c r="CG36" i="37" s="1"/>
  <c r="N44" i="35"/>
  <c r="L44" i="35"/>
  <c r="J44" i="35"/>
  <c r="H44" i="35"/>
  <c r="F44" i="35"/>
  <c r="BX36" i="22" s="1"/>
  <c r="BW36" i="37" s="1"/>
  <c r="D44" i="35"/>
  <c r="BV36" i="22" s="1"/>
  <c r="BU36" i="37" s="1"/>
  <c r="BU37" i="37" s="1"/>
  <c r="P41" i="35"/>
  <c r="N41" i="35"/>
  <c r="L41" i="35"/>
  <c r="J41" i="35"/>
  <c r="H41" i="35"/>
  <c r="BZ33" i="22" s="1"/>
  <c r="BY33" i="37" s="1"/>
  <c r="F41" i="35"/>
  <c r="BX33" i="22" s="1"/>
  <c r="BW33" i="37" s="1"/>
  <c r="D41" i="35"/>
  <c r="P38" i="35"/>
  <c r="CH30" i="22" s="1"/>
  <c r="CG30" i="37" s="1"/>
  <c r="N38" i="35"/>
  <c r="CF30" i="22" s="1"/>
  <c r="CE30" i="37" s="1"/>
  <c r="L38" i="35"/>
  <c r="J38" i="35"/>
  <c r="H38" i="35"/>
  <c r="BZ30" i="22" s="1"/>
  <c r="BY30" i="37" s="1"/>
  <c r="F38" i="35"/>
  <c r="D38" i="35"/>
  <c r="P35" i="35"/>
  <c r="CH27" i="22" s="1"/>
  <c r="CG27" i="37" s="1"/>
  <c r="N35" i="35"/>
  <c r="CF27" i="22" s="1"/>
  <c r="CE27" i="37" s="1"/>
  <c r="CE28" i="37" s="1"/>
  <c r="L35" i="35"/>
  <c r="J35" i="35"/>
  <c r="H35" i="35"/>
  <c r="BZ27" i="22" s="1"/>
  <c r="BY27" i="37" s="1"/>
  <c r="F35" i="35"/>
  <c r="D35" i="35"/>
  <c r="BV27" i="22" s="1"/>
  <c r="BU27" i="37" s="1"/>
  <c r="P32" i="35"/>
  <c r="CH24" i="22" s="1"/>
  <c r="CG24" i="37" s="1"/>
  <c r="N32" i="35"/>
  <c r="L32" i="35"/>
  <c r="J32" i="35"/>
  <c r="H32" i="35"/>
  <c r="F32" i="35"/>
  <c r="D32" i="35"/>
  <c r="BV24" i="22" s="1"/>
  <c r="BU24" i="37" s="1"/>
  <c r="P29" i="35"/>
  <c r="N29" i="35"/>
  <c r="L29" i="35"/>
  <c r="CD21" i="22" s="1"/>
  <c r="CC21" i="37" s="1"/>
  <c r="J29" i="35"/>
  <c r="H29" i="35"/>
  <c r="F29" i="35"/>
  <c r="D29" i="35"/>
  <c r="P26" i="35"/>
  <c r="N26" i="35"/>
  <c r="CF18" i="22" s="1"/>
  <c r="CE18" i="37" s="1"/>
  <c r="L26" i="35"/>
  <c r="CD18" i="22" s="1"/>
  <c r="CC18" i="37" s="1"/>
  <c r="CC19" i="37" s="1"/>
  <c r="J26" i="35"/>
  <c r="H26" i="35"/>
  <c r="F26" i="35"/>
  <c r="D26" i="35"/>
  <c r="BV18" i="22" s="1"/>
  <c r="BU18" i="37" s="1"/>
  <c r="P23" i="35"/>
  <c r="N23" i="35"/>
  <c r="CF15" i="22" s="1"/>
  <c r="CE15" i="37" s="1"/>
  <c r="L23" i="35"/>
  <c r="J23" i="35"/>
  <c r="H23" i="35"/>
  <c r="F23" i="35"/>
  <c r="D23" i="35"/>
  <c r="P20" i="35"/>
  <c r="N20" i="35"/>
  <c r="L20" i="35"/>
  <c r="J20" i="35"/>
  <c r="H20" i="35"/>
  <c r="BZ12" i="22" s="1"/>
  <c r="BY12" i="37" s="1"/>
  <c r="F20" i="35"/>
  <c r="D20" i="35"/>
  <c r="P17" i="35"/>
  <c r="N17" i="35"/>
  <c r="CF9" i="22" s="1"/>
  <c r="CE9" i="37" s="1"/>
  <c r="CE10" i="37" s="1"/>
  <c r="L17" i="35"/>
  <c r="J17" i="35"/>
  <c r="H17" i="35"/>
  <c r="F17" i="35"/>
  <c r="D17" i="35"/>
  <c r="P14" i="35"/>
  <c r="N14" i="35"/>
  <c r="L14" i="35"/>
  <c r="J14" i="35"/>
  <c r="H14" i="35"/>
  <c r="F14" i="35"/>
  <c r="D14" i="35"/>
  <c r="BV6" i="22" s="1"/>
  <c r="BU6" i="37" s="1"/>
  <c r="P23" i="34"/>
  <c r="P203" i="34"/>
  <c r="O203" i="34"/>
  <c r="N203" i="34"/>
  <c r="M203" i="34"/>
  <c r="L203" i="34"/>
  <c r="K203" i="34"/>
  <c r="J203" i="34"/>
  <c r="I203" i="34"/>
  <c r="H203" i="34"/>
  <c r="G203" i="34"/>
  <c r="F203" i="34"/>
  <c r="E203" i="34"/>
  <c r="D203" i="34"/>
  <c r="C203" i="34"/>
  <c r="P202" i="34"/>
  <c r="O202" i="34"/>
  <c r="N202" i="34"/>
  <c r="M202" i="34"/>
  <c r="L202" i="34"/>
  <c r="K202" i="34"/>
  <c r="J202" i="34"/>
  <c r="I202" i="34"/>
  <c r="H202" i="34"/>
  <c r="G202" i="34"/>
  <c r="F202" i="34"/>
  <c r="E202" i="34"/>
  <c r="D202" i="34"/>
  <c r="C202" i="34"/>
  <c r="P201" i="34"/>
  <c r="O201" i="34"/>
  <c r="N201" i="34"/>
  <c r="M201" i="34"/>
  <c r="L201" i="34"/>
  <c r="K201" i="34"/>
  <c r="J201" i="34"/>
  <c r="I201" i="34"/>
  <c r="H201" i="34"/>
  <c r="G201" i="34"/>
  <c r="F201" i="34"/>
  <c r="E201" i="34"/>
  <c r="D201" i="34"/>
  <c r="C201" i="34"/>
  <c r="P200" i="34"/>
  <c r="O200" i="34"/>
  <c r="N200" i="34"/>
  <c r="M200" i="34"/>
  <c r="L200" i="34"/>
  <c r="K200" i="34"/>
  <c r="J200" i="34"/>
  <c r="I200" i="34"/>
  <c r="H200" i="34"/>
  <c r="G200" i="34"/>
  <c r="F200" i="34"/>
  <c r="E200" i="34"/>
  <c r="D200" i="34"/>
  <c r="C200" i="34"/>
  <c r="P199" i="34"/>
  <c r="O199" i="34"/>
  <c r="N199" i="34"/>
  <c r="M199" i="34"/>
  <c r="L199" i="34"/>
  <c r="K199" i="34"/>
  <c r="J199" i="34"/>
  <c r="I199" i="34"/>
  <c r="H199" i="34"/>
  <c r="G199" i="34"/>
  <c r="F199" i="34"/>
  <c r="E199" i="34"/>
  <c r="D199" i="34"/>
  <c r="C199" i="34"/>
  <c r="P198" i="34"/>
  <c r="O198" i="34"/>
  <c r="N198" i="34"/>
  <c r="M198" i="34"/>
  <c r="L198" i="34"/>
  <c r="K198" i="34"/>
  <c r="J198" i="34"/>
  <c r="I198" i="34"/>
  <c r="H198" i="34"/>
  <c r="G198" i="34"/>
  <c r="F198" i="34"/>
  <c r="E198" i="34"/>
  <c r="D198" i="34"/>
  <c r="C198" i="34"/>
  <c r="P197" i="34"/>
  <c r="O197" i="34"/>
  <c r="N197" i="34"/>
  <c r="M197" i="34"/>
  <c r="L197" i="34"/>
  <c r="K197" i="34"/>
  <c r="J197" i="34"/>
  <c r="I197" i="34"/>
  <c r="H197" i="34"/>
  <c r="G197" i="34"/>
  <c r="F197" i="34"/>
  <c r="E197" i="34"/>
  <c r="D197" i="34"/>
  <c r="C197" i="34"/>
  <c r="P196" i="34"/>
  <c r="O196" i="34"/>
  <c r="N196" i="34"/>
  <c r="M196" i="34"/>
  <c r="L196" i="34"/>
  <c r="K196" i="34"/>
  <c r="J196" i="34"/>
  <c r="I196" i="34"/>
  <c r="H196" i="34"/>
  <c r="G196" i="34"/>
  <c r="F196" i="34"/>
  <c r="E196" i="34"/>
  <c r="D196" i="34"/>
  <c r="C196" i="34"/>
  <c r="P195" i="34"/>
  <c r="O195" i="34"/>
  <c r="N195" i="34"/>
  <c r="M195" i="34"/>
  <c r="L195" i="34"/>
  <c r="K195" i="34"/>
  <c r="J195" i="34"/>
  <c r="I195" i="34"/>
  <c r="H195" i="34"/>
  <c r="G195" i="34"/>
  <c r="F195" i="34"/>
  <c r="E195" i="34"/>
  <c r="D195" i="34"/>
  <c r="C195" i="34"/>
  <c r="P194" i="34"/>
  <c r="O194" i="34"/>
  <c r="N194" i="34"/>
  <c r="M194" i="34"/>
  <c r="L194" i="34"/>
  <c r="K194" i="34"/>
  <c r="J194" i="34"/>
  <c r="I194" i="34"/>
  <c r="H194" i="34"/>
  <c r="G194" i="34"/>
  <c r="F194" i="34"/>
  <c r="E194" i="34"/>
  <c r="D194" i="34"/>
  <c r="C194" i="34"/>
  <c r="P193" i="34"/>
  <c r="O193" i="34"/>
  <c r="N193" i="34"/>
  <c r="M193" i="34"/>
  <c r="L193" i="34"/>
  <c r="K193" i="34"/>
  <c r="J193" i="34"/>
  <c r="I193" i="34"/>
  <c r="H193" i="34"/>
  <c r="G193" i="34"/>
  <c r="F193" i="34"/>
  <c r="E193" i="34"/>
  <c r="D193" i="34"/>
  <c r="C193" i="34"/>
  <c r="P192" i="34"/>
  <c r="O192" i="34"/>
  <c r="N192" i="34"/>
  <c r="M192" i="34"/>
  <c r="L192" i="34"/>
  <c r="K192" i="34"/>
  <c r="J192" i="34"/>
  <c r="I192" i="34"/>
  <c r="H192" i="34"/>
  <c r="G192" i="34"/>
  <c r="F192" i="34"/>
  <c r="E192" i="34"/>
  <c r="D192" i="34"/>
  <c r="C192" i="34"/>
  <c r="P191" i="34"/>
  <c r="O191" i="34"/>
  <c r="N191" i="34"/>
  <c r="M191" i="34"/>
  <c r="L191" i="34"/>
  <c r="K191" i="34"/>
  <c r="J191" i="34"/>
  <c r="I191" i="34"/>
  <c r="H191" i="34"/>
  <c r="G191" i="34"/>
  <c r="F191" i="34"/>
  <c r="E191" i="34"/>
  <c r="D191" i="34"/>
  <c r="C191" i="34"/>
  <c r="P190" i="34"/>
  <c r="O190" i="34"/>
  <c r="N190" i="34"/>
  <c r="M190" i="34"/>
  <c r="L190" i="34"/>
  <c r="K190" i="34"/>
  <c r="J190" i="34"/>
  <c r="I190" i="34"/>
  <c r="H190" i="34"/>
  <c r="G190" i="34"/>
  <c r="F190" i="34"/>
  <c r="E190" i="34"/>
  <c r="D190" i="34"/>
  <c r="C190" i="34"/>
  <c r="P189" i="34"/>
  <c r="O189" i="34"/>
  <c r="N189" i="34"/>
  <c r="M189" i="34"/>
  <c r="L189" i="34"/>
  <c r="K189" i="34"/>
  <c r="J189" i="34"/>
  <c r="I189" i="34"/>
  <c r="H189" i="34"/>
  <c r="G189" i="34"/>
  <c r="F189" i="34"/>
  <c r="E189" i="34"/>
  <c r="D189" i="34"/>
  <c r="C189" i="34"/>
  <c r="P188" i="34"/>
  <c r="O188" i="34"/>
  <c r="N188" i="34"/>
  <c r="M188" i="34"/>
  <c r="L188" i="34"/>
  <c r="K188" i="34"/>
  <c r="J188" i="34"/>
  <c r="I188" i="34"/>
  <c r="H188" i="34"/>
  <c r="G188" i="34"/>
  <c r="F188" i="34"/>
  <c r="E188" i="34"/>
  <c r="D188" i="34"/>
  <c r="C188" i="34"/>
  <c r="P187" i="34"/>
  <c r="O187" i="34"/>
  <c r="N187" i="34"/>
  <c r="M187" i="34"/>
  <c r="L187" i="34"/>
  <c r="K187" i="34"/>
  <c r="J187" i="34"/>
  <c r="I187" i="34"/>
  <c r="H187" i="34"/>
  <c r="G187" i="34"/>
  <c r="F187" i="34"/>
  <c r="E187" i="34"/>
  <c r="D187" i="34"/>
  <c r="C187" i="34"/>
  <c r="P186" i="34"/>
  <c r="O186" i="34"/>
  <c r="N186" i="34"/>
  <c r="M186" i="34"/>
  <c r="L186" i="34"/>
  <c r="K186" i="34"/>
  <c r="J186" i="34"/>
  <c r="I186" i="34"/>
  <c r="H186" i="34"/>
  <c r="G186" i="34"/>
  <c r="F186" i="34"/>
  <c r="E186" i="34"/>
  <c r="D186" i="34"/>
  <c r="C186" i="34"/>
  <c r="P185" i="34"/>
  <c r="O185" i="34"/>
  <c r="N185" i="34"/>
  <c r="M185" i="34"/>
  <c r="L185" i="34"/>
  <c r="K185" i="34"/>
  <c r="J185" i="34"/>
  <c r="I185" i="34"/>
  <c r="H185" i="34"/>
  <c r="G185" i="34"/>
  <c r="F185" i="34"/>
  <c r="E185" i="34"/>
  <c r="D185" i="34"/>
  <c r="C185" i="34"/>
  <c r="P184" i="34"/>
  <c r="O184" i="34"/>
  <c r="N184" i="34"/>
  <c r="M184" i="34"/>
  <c r="L184" i="34"/>
  <c r="K184" i="34"/>
  <c r="J184" i="34"/>
  <c r="I184" i="34"/>
  <c r="H184" i="34"/>
  <c r="G184" i="34"/>
  <c r="F184" i="34"/>
  <c r="E184" i="34"/>
  <c r="D184" i="34"/>
  <c r="C184" i="34"/>
  <c r="P183" i="34"/>
  <c r="O183" i="34"/>
  <c r="N183" i="34"/>
  <c r="M183" i="34"/>
  <c r="L183" i="34"/>
  <c r="K183" i="34"/>
  <c r="J183" i="34"/>
  <c r="I183" i="34"/>
  <c r="H183" i="34"/>
  <c r="G183" i="34"/>
  <c r="F183" i="34"/>
  <c r="E183" i="34"/>
  <c r="D183" i="34"/>
  <c r="C183" i="34"/>
  <c r="P182" i="34"/>
  <c r="O182" i="34"/>
  <c r="N182" i="34"/>
  <c r="M182" i="34"/>
  <c r="L182" i="34"/>
  <c r="K182" i="34"/>
  <c r="J182" i="34"/>
  <c r="I182" i="34"/>
  <c r="H182" i="34"/>
  <c r="G182" i="34"/>
  <c r="F182" i="34"/>
  <c r="E182" i="34"/>
  <c r="D182" i="34"/>
  <c r="C182" i="34"/>
  <c r="P181" i="34"/>
  <c r="O181" i="34"/>
  <c r="N181" i="34"/>
  <c r="M181" i="34"/>
  <c r="L181" i="34"/>
  <c r="K181" i="34"/>
  <c r="J181" i="34"/>
  <c r="I181" i="34"/>
  <c r="H181" i="34"/>
  <c r="G181" i="34"/>
  <c r="F181" i="34"/>
  <c r="E181" i="34"/>
  <c r="D181" i="34"/>
  <c r="C181" i="34"/>
  <c r="P180" i="34"/>
  <c r="O180" i="34"/>
  <c r="N180" i="34"/>
  <c r="M180" i="34"/>
  <c r="L180" i="34"/>
  <c r="K180" i="34"/>
  <c r="J180" i="34"/>
  <c r="I180" i="34"/>
  <c r="H180" i="34"/>
  <c r="G180" i="34"/>
  <c r="F180" i="34"/>
  <c r="E180" i="34"/>
  <c r="D180" i="34"/>
  <c r="C180" i="34"/>
  <c r="P179" i="34"/>
  <c r="O179" i="34"/>
  <c r="N179" i="34"/>
  <c r="M179" i="34"/>
  <c r="L179" i="34"/>
  <c r="K179" i="34"/>
  <c r="J179" i="34"/>
  <c r="I179" i="34"/>
  <c r="H179" i="34"/>
  <c r="G179" i="34"/>
  <c r="F179" i="34"/>
  <c r="E179" i="34"/>
  <c r="D179" i="34"/>
  <c r="C179" i="34"/>
  <c r="P178" i="34"/>
  <c r="O178" i="34"/>
  <c r="N178" i="34"/>
  <c r="M178" i="34"/>
  <c r="L178" i="34"/>
  <c r="K178" i="34"/>
  <c r="J178" i="34"/>
  <c r="I178" i="34"/>
  <c r="H178" i="34"/>
  <c r="G178" i="34"/>
  <c r="F178" i="34"/>
  <c r="E178" i="34"/>
  <c r="D178" i="34"/>
  <c r="C178" i="34"/>
  <c r="P177" i="34"/>
  <c r="O177" i="34"/>
  <c r="N177" i="34"/>
  <c r="M177" i="34"/>
  <c r="L177" i="34"/>
  <c r="K177" i="34"/>
  <c r="J177" i="34"/>
  <c r="I177" i="34"/>
  <c r="H177" i="34"/>
  <c r="G177" i="34"/>
  <c r="F177" i="34"/>
  <c r="E177" i="34"/>
  <c r="D177" i="34"/>
  <c r="C177" i="34"/>
  <c r="P176" i="34"/>
  <c r="O176" i="34"/>
  <c r="N176" i="34"/>
  <c r="M176" i="34"/>
  <c r="L176" i="34"/>
  <c r="K176" i="34"/>
  <c r="J176" i="34"/>
  <c r="I176" i="34"/>
  <c r="H176" i="34"/>
  <c r="G176" i="34"/>
  <c r="F176" i="34"/>
  <c r="E176" i="34"/>
  <c r="D176" i="34"/>
  <c r="C176" i="34"/>
  <c r="P175" i="34"/>
  <c r="O175" i="34"/>
  <c r="N175" i="34"/>
  <c r="M175" i="34"/>
  <c r="L175" i="34"/>
  <c r="K175" i="34"/>
  <c r="J175" i="34"/>
  <c r="I175" i="34"/>
  <c r="H175" i="34"/>
  <c r="G175" i="34"/>
  <c r="F175" i="34"/>
  <c r="E175" i="34"/>
  <c r="D175" i="34"/>
  <c r="C175" i="34"/>
  <c r="P174" i="34"/>
  <c r="O174" i="34"/>
  <c r="N174" i="34"/>
  <c r="M174" i="34"/>
  <c r="L174" i="34"/>
  <c r="K174" i="34"/>
  <c r="J174" i="34"/>
  <c r="I174" i="34"/>
  <c r="H174" i="34"/>
  <c r="G174" i="34"/>
  <c r="F174" i="34"/>
  <c r="E174" i="34"/>
  <c r="D174" i="34"/>
  <c r="C174" i="34"/>
  <c r="P173" i="34"/>
  <c r="O173" i="34"/>
  <c r="N173" i="34"/>
  <c r="M173" i="34"/>
  <c r="L173" i="34"/>
  <c r="K173" i="34"/>
  <c r="J173" i="34"/>
  <c r="I173" i="34"/>
  <c r="H173" i="34"/>
  <c r="G173" i="34"/>
  <c r="F173" i="34"/>
  <c r="E173" i="34"/>
  <c r="D173" i="34"/>
  <c r="C173" i="34"/>
  <c r="P172" i="34"/>
  <c r="O172" i="34"/>
  <c r="N172" i="34"/>
  <c r="M172" i="34"/>
  <c r="L172" i="34"/>
  <c r="K172" i="34"/>
  <c r="J172" i="34"/>
  <c r="I172" i="34"/>
  <c r="H172" i="34"/>
  <c r="G172" i="34"/>
  <c r="F172" i="34"/>
  <c r="E172" i="34"/>
  <c r="D172" i="34"/>
  <c r="C172" i="34"/>
  <c r="P171" i="34"/>
  <c r="O171" i="34"/>
  <c r="N171" i="34"/>
  <c r="M171" i="34"/>
  <c r="L171" i="34"/>
  <c r="K171" i="34"/>
  <c r="J171" i="34"/>
  <c r="I171" i="34"/>
  <c r="H171" i="34"/>
  <c r="G171" i="34"/>
  <c r="F171" i="34"/>
  <c r="E171" i="34"/>
  <c r="D171" i="34"/>
  <c r="C171" i="34"/>
  <c r="P170" i="34"/>
  <c r="O170" i="34"/>
  <c r="N170" i="34"/>
  <c r="M170" i="34"/>
  <c r="L170" i="34"/>
  <c r="K170" i="34"/>
  <c r="J170" i="34"/>
  <c r="I170" i="34"/>
  <c r="H170" i="34"/>
  <c r="G170" i="34"/>
  <c r="F170" i="34"/>
  <c r="E170" i="34"/>
  <c r="D170" i="34"/>
  <c r="C170" i="34"/>
  <c r="P169" i="34"/>
  <c r="O169" i="34"/>
  <c r="N169" i="34"/>
  <c r="M169" i="34"/>
  <c r="L169" i="34"/>
  <c r="K169" i="34"/>
  <c r="J169" i="34"/>
  <c r="I169" i="34"/>
  <c r="H169" i="34"/>
  <c r="G169" i="34"/>
  <c r="F169" i="34"/>
  <c r="E169" i="34"/>
  <c r="D169" i="34"/>
  <c r="C169" i="34"/>
  <c r="P203" i="35"/>
  <c r="O203" i="35"/>
  <c r="N203" i="35"/>
  <c r="M203" i="35"/>
  <c r="L203" i="35"/>
  <c r="K203" i="35"/>
  <c r="J203" i="35"/>
  <c r="I203" i="35"/>
  <c r="H203" i="35"/>
  <c r="G203" i="35"/>
  <c r="F203" i="35"/>
  <c r="E203" i="35"/>
  <c r="D203" i="35"/>
  <c r="C203" i="35"/>
  <c r="P202" i="35"/>
  <c r="O202" i="35"/>
  <c r="N202" i="35"/>
  <c r="M202" i="35"/>
  <c r="L202" i="35"/>
  <c r="K202" i="35"/>
  <c r="J202" i="35"/>
  <c r="I202" i="35"/>
  <c r="H202" i="35"/>
  <c r="G202" i="35"/>
  <c r="F202" i="35"/>
  <c r="E202" i="35"/>
  <c r="D202" i="35"/>
  <c r="C202" i="35"/>
  <c r="P201" i="35"/>
  <c r="O201" i="35"/>
  <c r="N201" i="35"/>
  <c r="M201" i="35"/>
  <c r="L201" i="35"/>
  <c r="K201" i="35"/>
  <c r="J201" i="35"/>
  <c r="I201" i="35"/>
  <c r="H201" i="35"/>
  <c r="G201" i="35"/>
  <c r="F201" i="35"/>
  <c r="E201" i="35"/>
  <c r="D201" i="35"/>
  <c r="C201" i="35"/>
  <c r="P200" i="35"/>
  <c r="O200" i="35"/>
  <c r="N200" i="35"/>
  <c r="M200" i="35"/>
  <c r="L200" i="35"/>
  <c r="K200" i="35"/>
  <c r="J200" i="35"/>
  <c r="I200" i="35"/>
  <c r="H200" i="35"/>
  <c r="G200" i="35"/>
  <c r="F200" i="35"/>
  <c r="E200" i="35"/>
  <c r="D200" i="35"/>
  <c r="C200" i="35"/>
  <c r="P199" i="35"/>
  <c r="O199" i="35"/>
  <c r="N199" i="35"/>
  <c r="M199" i="35"/>
  <c r="L199" i="35"/>
  <c r="K199" i="35"/>
  <c r="J199" i="35"/>
  <c r="I199" i="35"/>
  <c r="H199" i="35"/>
  <c r="G199" i="35"/>
  <c r="F199" i="35"/>
  <c r="E199" i="35"/>
  <c r="D199" i="35"/>
  <c r="C199" i="35"/>
  <c r="P198" i="35"/>
  <c r="O198" i="35"/>
  <c r="N198" i="35"/>
  <c r="M198" i="35"/>
  <c r="L198" i="35"/>
  <c r="K198" i="35"/>
  <c r="J198" i="35"/>
  <c r="I198" i="35"/>
  <c r="H198" i="35"/>
  <c r="G198" i="35"/>
  <c r="F198" i="35"/>
  <c r="E198" i="35"/>
  <c r="D198" i="35"/>
  <c r="C198" i="35"/>
  <c r="P197" i="35"/>
  <c r="O197" i="35"/>
  <c r="N197" i="35"/>
  <c r="M197" i="35"/>
  <c r="L197" i="35"/>
  <c r="K197" i="35"/>
  <c r="J197" i="35"/>
  <c r="I197" i="35"/>
  <c r="H197" i="35"/>
  <c r="G197" i="35"/>
  <c r="F197" i="35"/>
  <c r="E197" i="35"/>
  <c r="D197" i="35"/>
  <c r="C197" i="35"/>
  <c r="P196" i="35"/>
  <c r="O196" i="35"/>
  <c r="N196" i="35"/>
  <c r="M196" i="35"/>
  <c r="L196" i="35"/>
  <c r="K196" i="35"/>
  <c r="J196" i="35"/>
  <c r="I196" i="35"/>
  <c r="H196" i="35"/>
  <c r="G196" i="35"/>
  <c r="F196" i="35"/>
  <c r="E196" i="35"/>
  <c r="D196" i="35"/>
  <c r="C196" i="35"/>
  <c r="P195" i="35"/>
  <c r="O195" i="35"/>
  <c r="N195" i="35"/>
  <c r="M195" i="35"/>
  <c r="L195" i="35"/>
  <c r="K195" i="35"/>
  <c r="J195" i="35"/>
  <c r="I195" i="35"/>
  <c r="H195" i="35"/>
  <c r="G195" i="35"/>
  <c r="F195" i="35"/>
  <c r="E195" i="35"/>
  <c r="D195" i="35"/>
  <c r="C195" i="35"/>
  <c r="P194" i="35"/>
  <c r="O194" i="35"/>
  <c r="N194" i="35"/>
  <c r="M194" i="35"/>
  <c r="L194" i="35"/>
  <c r="K194" i="35"/>
  <c r="J194" i="35"/>
  <c r="I194" i="35"/>
  <c r="H194" i="35"/>
  <c r="G194" i="35"/>
  <c r="F194" i="35"/>
  <c r="E194" i="35"/>
  <c r="D194" i="35"/>
  <c r="C194" i="35"/>
  <c r="P193" i="35"/>
  <c r="O193" i="35"/>
  <c r="N193" i="35"/>
  <c r="M193" i="35"/>
  <c r="L193" i="35"/>
  <c r="K193" i="35"/>
  <c r="J193" i="35"/>
  <c r="I193" i="35"/>
  <c r="H193" i="35"/>
  <c r="G193" i="35"/>
  <c r="F193" i="35"/>
  <c r="E193" i="35"/>
  <c r="D193" i="35"/>
  <c r="C193" i="35"/>
  <c r="P192" i="35"/>
  <c r="O192" i="35"/>
  <c r="N192" i="35"/>
  <c r="M192" i="35"/>
  <c r="L192" i="35"/>
  <c r="K192" i="35"/>
  <c r="J192" i="35"/>
  <c r="I192" i="35"/>
  <c r="H192" i="35"/>
  <c r="G192" i="35"/>
  <c r="F192" i="35"/>
  <c r="E192" i="35"/>
  <c r="D192" i="35"/>
  <c r="C192" i="35"/>
  <c r="P191" i="35"/>
  <c r="O191" i="35"/>
  <c r="N191" i="35"/>
  <c r="M191" i="35"/>
  <c r="L191" i="35"/>
  <c r="K191" i="35"/>
  <c r="J191" i="35"/>
  <c r="I191" i="35"/>
  <c r="H191" i="35"/>
  <c r="G191" i="35"/>
  <c r="F191" i="35"/>
  <c r="E191" i="35"/>
  <c r="D191" i="35"/>
  <c r="C191" i="35"/>
  <c r="P190" i="35"/>
  <c r="O190" i="35"/>
  <c r="N190" i="35"/>
  <c r="M190" i="35"/>
  <c r="L190" i="35"/>
  <c r="K190" i="35"/>
  <c r="J190" i="35"/>
  <c r="I190" i="35"/>
  <c r="H190" i="35"/>
  <c r="G190" i="35"/>
  <c r="F190" i="35"/>
  <c r="E190" i="35"/>
  <c r="D190" i="35"/>
  <c r="C190" i="35"/>
  <c r="P189" i="35"/>
  <c r="O189" i="35"/>
  <c r="N189" i="35"/>
  <c r="M189" i="35"/>
  <c r="L189" i="35"/>
  <c r="K189" i="35"/>
  <c r="J189" i="35"/>
  <c r="I189" i="35"/>
  <c r="H189" i="35"/>
  <c r="G189" i="35"/>
  <c r="F189" i="35"/>
  <c r="E189" i="35"/>
  <c r="D189" i="35"/>
  <c r="C189" i="35"/>
  <c r="P188" i="35"/>
  <c r="O188" i="35"/>
  <c r="N188" i="35"/>
  <c r="M188" i="35"/>
  <c r="L188" i="35"/>
  <c r="K188" i="35"/>
  <c r="J188" i="35"/>
  <c r="I188" i="35"/>
  <c r="H188" i="35"/>
  <c r="G188" i="35"/>
  <c r="F188" i="35"/>
  <c r="E188" i="35"/>
  <c r="D188" i="35"/>
  <c r="C188" i="35"/>
  <c r="P187" i="35"/>
  <c r="O187" i="35"/>
  <c r="N187" i="35"/>
  <c r="M187" i="35"/>
  <c r="L187" i="35"/>
  <c r="K187" i="35"/>
  <c r="J187" i="35"/>
  <c r="I187" i="35"/>
  <c r="H187" i="35"/>
  <c r="G187" i="35"/>
  <c r="F187" i="35"/>
  <c r="E187" i="35"/>
  <c r="D187" i="35"/>
  <c r="C187" i="35"/>
  <c r="P186" i="35"/>
  <c r="O186" i="35"/>
  <c r="N186" i="35"/>
  <c r="M186" i="35"/>
  <c r="L186" i="35"/>
  <c r="K186" i="35"/>
  <c r="J186" i="35"/>
  <c r="I186" i="35"/>
  <c r="H186" i="35"/>
  <c r="G186" i="35"/>
  <c r="F186" i="35"/>
  <c r="E186" i="35"/>
  <c r="D186" i="35"/>
  <c r="C186" i="35"/>
  <c r="P185" i="35"/>
  <c r="O185" i="35"/>
  <c r="N185" i="35"/>
  <c r="M185" i="35"/>
  <c r="L185" i="35"/>
  <c r="K185" i="35"/>
  <c r="J185" i="35"/>
  <c r="I185" i="35"/>
  <c r="H185" i="35"/>
  <c r="G185" i="35"/>
  <c r="F185" i="35"/>
  <c r="E185" i="35"/>
  <c r="D185" i="35"/>
  <c r="C185" i="35"/>
  <c r="P184" i="35"/>
  <c r="O184" i="35"/>
  <c r="N184" i="35"/>
  <c r="M184" i="35"/>
  <c r="L184" i="35"/>
  <c r="K184" i="35"/>
  <c r="J184" i="35"/>
  <c r="I184" i="35"/>
  <c r="H184" i="35"/>
  <c r="G184" i="35"/>
  <c r="F184" i="35"/>
  <c r="E184" i="35"/>
  <c r="D184" i="35"/>
  <c r="C184" i="35"/>
  <c r="P183" i="35"/>
  <c r="O183" i="35"/>
  <c r="N183" i="35"/>
  <c r="M183" i="35"/>
  <c r="L183" i="35"/>
  <c r="K183" i="35"/>
  <c r="J183" i="35"/>
  <c r="I183" i="35"/>
  <c r="H183" i="35"/>
  <c r="G183" i="35"/>
  <c r="F183" i="35"/>
  <c r="E183" i="35"/>
  <c r="D183" i="35"/>
  <c r="C183" i="35"/>
  <c r="P182" i="35"/>
  <c r="O182" i="35"/>
  <c r="N182" i="35"/>
  <c r="M182" i="35"/>
  <c r="L182" i="35"/>
  <c r="K182" i="35"/>
  <c r="J182" i="35"/>
  <c r="I182" i="35"/>
  <c r="H182" i="35"/>
  <c r="G182" i="35"/>
  <c r="F182" i="35"/>
  <c r="E182" i="35"/>
  <c r="D182" i="35"/>
  <c r="C182" i="35"/>
  <c r="P181" i="35"/>
  <c r="O181" i="35"/>
  <c r="N181" i="35"/>
  <c r="M181" i="35"/>
  <c r="L181" i="35"/>
  <c r="K181" i="35"/>
  <c r="J181" i="35"/>
  <c r="I181" i="35"/>
  <c r="H181" i="35"/>
  <c r="G181" i="35"/>
  <c r="F181" i="35"/>
  <c r="E181" i="35"/>
  <c r="D181" i="35"/>
  <c r="C181" i="35"/>
  <c r="P180" i="35"/>
  <c r="O180" i="35"/>
  <c r="N180" i="35"/>
  <c r="M180" i="35"/>
  <c r="L180" i="35"/>
  <c r="K180" i="35"/>
  <c r="J180" i="35"/>
  <c r="I180" i="35"/>
  <c r="H180" i="35"/>
  <c r="G180" i="35"/>
  <c r="F180" i="35"/>
  <c r="E180" i="35"/>
  <c r="D180" i="35"/>
  <c r="C180" i="35"/>
  <c r="P179" i="35"/>
  <c r="O179" i="35"/>
  <c r="N179" i="35"/>
  <c r="M179" i="35"/>
  <c r="L179" i="35"/>
  <c r="K179" i="35"/>
  <c r="J179" i="35"/>
  <c r="I179" i="35"/>
  <c r="H179" i="35"/>
  <c r="G179" i="35"/>
  <c r="F179" i="35"/>
  <c r="E179" i="35"/>
  <c r="D179" i="35"/>
  <c r="C179" i="35"/>
  <c r="P178" i="35"/>
  <c r="O178" i="35"/>
  <c r="N178" i="35"/>
  <c r="M178" i="35"/>
  <c r="L178" i="35"/>
  <c r="K178" i="35"/>
  <c r="J178" i="35"/>
  <c r="I178" i="35"/>
  <c r="H178" i="35"/>
  <c r="G178" i="35"/>
  <c r="F178" i="35"/>
  <c r="E178" i="35"/>
  <c r="D178" i="35"/>
  <c r="C178" i="35"/>
  <c r="P177" i="35"/>
  <c r="O177" i="35"/>
  <c r="N177" i="35"/>
  <c r="M177" i="35"/>
  <c r="L177" i="35"/>
  <c r="K177" i="35"/>
  <c r="J177" i="35"/>
  <c r="I177" i="35"/>
  <c r="H177" i="35"/>
  <c r="G177" i="35"/>
  <c r="F177" i="35"/>
  <c r="E177" i="35"/>
  <c r="D177" i="35"/>
  <c r="C177" i="35"/>
  <c r="P176" i="35"/>
  <c r="O176" i="35"/>
  <c r="N176" i="35"/>
  <c r="M176" i="35"/>
  <c r="L176" i="35"/>
  <c r="K176" i="35"/>
  <c r="J176" i="35"/>
  <c r="I176" i="35"/>
  <c r="H176" i="35"/>
  <c r="G176" i="35"/>
  <c r="F176" i="35"/>
  <c r="E176" i="35"/>
  <c r="D176" i="35"/>
  <c r="C176" i="35"/>
  <c r="P175" i="35"/>
  <c r="O175" i="35"/>
  <c r="N175" i="35"/>
  <c r="M175" i="35"/>
  <c r="L175" i="35"/>
  <c r="K175" i="35"/>
  <c r="J175" i="35"/>
  <c r="I175" i="35"/>
  <c r="H175" i="35"/>
  <c r="G175" i="35"/>
  <c r="F175" i="35"/>
  <c r="E175" i="35"/>
  <c r="D175" i="35"/>
  <c r="C175" i="35"/>
  <c r="P174" i="35"/>
  <c r="O174" i="35"/>
  <c r="N174" i="35"/>
  <c r="M174" i="35"/>
  <c r="L174" i="35"/>
  <c r="K174" i="35"/>
  <c r="J174" i="35"/>
  <c r="I174" i="35"/>
  <c r="H174" i="35"/>
  <c r="G174" i="35"/>
  <c r="F174" i="35"/>
  <c r="E174" i="35"/>
  <c r="D174" i="35"/>
  <c r="C174" i="35"/>
  <c r="P173" i="35"/>
  <c r="O173" i="35"/>
  <c r="N173" i="35"/>
  <c r="M173" i="35"/>
  <c r="L173" i="35"/>
  <c r="K173" i="35"/>
  <c r="J173" i="35"/>
  <c r="I173" i="35"/>
  <c r="H173" i="35"/>
  <c r="G173" i="35"/>
  <c r="F173" i="35"/>
  <c r="E173" i="35"/>
  <c r="D173" i="35"/>
  <c r="C173" i="35"/>
  <c r="P172" i="35"/>
  <c r="O172" i="35"/>
  <c r="N172" i="35"/>
  <c r="M172" i="35"/>
  <c r="L172" i="35"/>
  <c r="K172" i="35"/>
  <c r="J172" i="35"/>
  <c r="I172" i="35"/>
  <c r="H172" i="35"/>
  <c r="G172" i="35"/>
  <c r="F172" i="35"/>
  <c r="E172" i="35"/>
  <c r="D172" i="35"/>
  <c r="C172" i="35"/>
  <c r="P171" i="35"/>
  <c r="O171" i="35"/>
  <c r="N171" i="35"/>
  <c r="M171" i="35"/>
  <c r="L171" i="35"/>
  <c r="K171" i="35"/>
  <c r="J171" i="35"/>
  <c r="I171" i="35"/>
  <c r="H171" i="35"/>
  <c r="G171" i="35"/>
  <c r="F171" i="35"/>
  <c r="E171" i="35"/>
  <c r="D171" i="35"/>
  <c r="C171" i="35"/>
  <c r="P170" i="35"/>
  <c r="O170" i="35"/>
  <c r="N170" i="35"/>
  <c r="M170" i="35"/>
  <c r="L170" i="35"/>
  <c r="K170" i="35"/>
  <c r="J170" i="35"/>
  <c r="I170" i="35"/>
  <c r="H170" i="35"/>
  <c r="G170" i="35"/>
  <c r="F170" i="35"/>
  <c r="E170" i="35"/>
  <c r="D170" i="35"/>
  <c r="C170" i="35"/>
  <c r="P169" i="35"/>
  <c r="O169" i="35"/>
  <c r="N169" i="35"/>
  <c r="M169" i="35"/>
  <c r="L169" i="35"/>
  <c r="K169" i="35"/>
  <c r="J169" i="35"/>
  <c r="I169" i="35"/>
  <c r="H169" i="35"/>
  <c r="G169" i="35"/>
  <c r="F169" i="35"/>
  <c r="E169" i="35"/>
  <c r="D169" i="35"/>
  <c r="C169" i="35"/>
  <c r="P203" i="36"/>
  <c r="O203" i="36"/>
  <c r="N203" i="36"/>
  <c r="M203" i="36"/>
  <c r="L203" i="36"/>
  <c r="K203" i="36"/>
  <c r="J203" i="36"/>
  <c r="I203" i="36"/>
  <c r="H203" i="36"/>
  <c r="G203" i="36"/>
  <c r="F203" i="36"/>
  <c r="E203" i="36"/>
  <c r="D203" i="36"/>
  <c r="C203" i="36"/>
  <c r="P202" i="36"/>
  <c r="O202" i="36"/>
  <c r="N202" i="36"/>
  <c r="M202" i="36"/>
  <c r="L202" i="36"/>
  <c r="K202" i="36"/>
  <c r="J202" i="36"/>
  <c r="I202" i="36"/>
  <c r="H202" i="36"/>
  <c r="G202" i="36"/>
  <c r="F202" i="36"/>
  <c r="E202" i="36"/>
  <c r="D202" i="36"/>
  <c r="C202" i="36"/>
  <c r="P201" i="36"/>
  <c r="O201" i="36"/>
  <c r="N201" i="36"/>
  <c r="M201" i="36"/>
  <c r="L201" i="36"/>
  <c r="K201" i="36"/>
  <c r="J201" i="36"/>
  <c r="I201" i="36"/>
  <c r="H201" i="36"/>
  <c r="G201" i="36"/>
  <c r="F201" i="36"/>
  <c r="E201" i="36"/>
  <c r="D201" i="36"/>
  <c r="C201" i="36"/>
  <c r="P200" i="36"/>
  <c r="O200" i="36"/>
  <c r="N200" i="36"/>
  <c r="M200" i="36"/>
  <c r="L200" i="36"/>
  <c r="K200" i="36"/>
  <c r="J200" i="36"/>
  <c r="I200" i="36"/>
  <c r="H200" i="36"/>
  <c r="G200" i="36"/>
  <c r="F200" i="36"/>
  <c r="E200" i="36"/>
  <c r="D200" i="36"/>
  <c r="C200" i="36"/>
  <c r="P199" i="36"/>
  <c r="O199" i="36"/>
  <c r="N199" i="36"/>
  <c r="M199" i="36"/>
  <c r="L199" i="36"/>
  <c r="K199" i="36"/>
  <c r="J199" i="36"/>
  <c r="I199" i="36"/>
  <c r="H199" i="36"/>
  <c r="G199" i="36"/>
  <c r="F199" i="36"/>
  <c r="E199" i="36"/>
  <c r="D199" i="36"/>
  <c r="C199" i="36"/>
  <c r="P198" i="36"/>
  <c r="O198" i="36"/>
  <c r="N198" i="36"/>
  <c r="M198" i="36"/>
  <c r="L198" i="36"/>
  <c r="K198" i="36"/>
  <c r="J198" i="36"/>
  <c r="I198" i="36"/>
  <c r="H198" i="36"/>
  <c r="G198" i="36"/>
  <c r="F198" i="36"/>
  <c r="E198" i="36"/>
  <c r="D198" i="36"/>
  <c r="C198" i="36"/>
  <c r="P197" i="36"/>
  <c r="O197" i="36"/>
  <c r="N197" i="36"/>
  <c r="M197" i="36"/>
  <c r="L197" i="36"/>
  <c r="K197" i="36"/>
  <c r="J197" i="36"/>
  <c r="I197" i="36"/>
  <c r="H197" i="36"/>
  <c r="G197" i="36"/>
  <c r="F197" i="36"/>
  <c r="E197" i="36"/>
  <c r="D197" i="36"/>
  <c r="C197" i="36"/>
  <c r="P196" i="36"/>
  <c r="O196" i="36"/>
  <c r="N196" i="36"/>
  <c r="M196" i="36"/>
  <c r="L196" i="36"/>
  <c r="K196" i="36"/>
  <c r="J196" i="36"/>
  <c r="I196" i="36"/>
  <c r="H196" i="36"/>
  <c r="G196" i="36"/>
  <c r="F196" i="36"/>
  <c r="E196" i="36"/>
  <c r="D196" i="36"/>
  <c r="C196" i="36"/>
  <c r="P195" i="36"/>
  <c r="O195" i="36"/>
  <c r="N195" i="36"/>
  <c r="M195" i="36"/>
  <c r="L195" i="36"/>
  <c r="K195" i="36"/>
  <c r="J195" i="36"/>
  <c r="I195" i="36"/>
  <c r="H195" i="36"/>
  <c r="G195" i="36"/>
  <c r="F195" i="36"/>
  <c r="E195" i="36"/>
  <c r="D195" i="36"/>
  <c r="C195" i="36"/>
  <c r="P194" i="36"/>
  <c r="O194" i="36"/>
  <c r="N194" i="36"/>
  <c r="M194" i="36"/>
  <c r="L194" i="36"/>
  <c r="K194" i="36"/>
  <c r="J194" i="36"/>
  <c r="I194" i="36"/>
  <c r="H194" i="36"/>
  <c r="G194" i="36"/>
  <c r="F194" i="36"/>
  <c r="E194" i="36"/>
  <c r="D194" i="36"/>
  <c r="C194" i="36"/>
  <c r="P193" i="36"/>
  <c r="O193" i="36"/>
  <c r="N193" i="36"/>
  <c r="M193" i="36"/>
  <c r="L193" i="36"/>
  <c r="K193" i="36"/>
  <c r="J193" i="36"/>
  <c r="I193" i="36"/>
  <c r="H193" i="36"/>
  <c r="G193" i="36"/>
  <c r="F193" i="36"/>
  <c r="E193" i="36"/>
  <c r="D193" i="36"/>
  <c r="C193" i="36"/>
  <c r="P192" i="36"/>
  <c r="O192" i="36"/>
  <c r="N192" i="36"/>
  <c r="M192" i="36"/>
  <c r="L192" i="36"/>
  <c r="K192" i="36"/>
  <c r="J192" i="36"/>
  <c r="I192" i="36"/>
  <c r="H192" i="36"/>
  <c r="G192" i="36"/>
  <c r="F192" i="36"/>
  <c r="E192" i="36"/>
  <c r="D192" i="36"/>
  <c r="C192" i="36"/>
  <c r="P191" i="36"/>
  <c r="O191" i="36"/>
  <c r="N191" i="36"/>
  <c r="M191" i="36"/>
  <c r="L191" i="36"/>
  <c r="K191" i="36"/>
  <c r="J191" i="36"/>
  <c r="I191" i="36"/>
  <c r="H191" i="36"/>
  <c r="G191" i="36"/>
  <c r="F191" i="36"/>
  <c r="E191" i="36"/>
  <c r="D191" i="36"/>
  <c r="C191" i="36"/>
  <c r="P190" i="36"/>
  <c r="O190" i="36"/>
  <c r="N190" i="36"/>
  <c r="M190" i="36"/>
  <c r="L190" i="36"/>
  <c r="K190" i="36"/>
  <c r="J190" i="36"/>
  <c r="I190" i="36"/>
  <c r="H190" i="36"/>
  <c r="G190" i="36"/>
  <c r="F190" i="36"/>
  <c r="E190" i="36"/>
  <c r="D190" i="36"/>
  <c r="C190" i="36"/>
  <c r="P189" i="36"/>
  <c r="O189" i="36"/>
  <c r="N189" i="36"/>
  <c r="M189" i="36"/>
  <c r="L189" i="36"/>
  <c r="K189" i="36"/>
  <c r="J189" i="36"/>
  <c r="I189" i="36"/>
  <c r="H189" i="36"/>
  <c r="G189" i="36"/>
  <c r="F189" i="36"/>
  <c r="E189" i="36"/>
  <c r="D189" i="36"/>
  <c r="C189" i="36"/>
  <c r="P188" i="36"/>
  <c r="O188" i="36"/>
  <c r="N188" i="36"/>
  <c r="M188" i="36"/>
  <c r="L188" i="36"/>
  <c r="K188" i="36"/>
  <c r="J188" i="36"/>
  <c r="I188" i="36"/>
  <c r="H188" i="36"/>
  <c r="G188" i="36"/>
  <c r="F188" i="36"/>
  <c r="E188" i="36"/>
  <c r="D188" i="36"/>
  <c r="C188" i="36"/>
  <c r="P187" i="36"/>
  <c r="O187" i="36"/>
  <c r="N187" i="36"/>
  <c r="M187" i="36"/>
  <c r="L187" i="36"/>
  <c r="K187" i="36"/>
  <c r="J187" i="36"/>
  <c r="I187" i="36"/>
  <c r="H187" i="36"/>
  <c r="G187" i="36"/>
  <c r="F187" i="36"/>
  <c r="E187" i="36"/>
  <c r="D187" i="36"/>
  <c r="C187" i="36"/>
  <c r="P186" i="36"/>
  <c r="O186" i="36"/>
  <c r="N186" i="36"/>
  <c r="M186" i="36"/>
  <c r="L186" i="36"/>
  <c r="K186" i="36"/>
  <c r="J186" i="36"/>
  <c r="I186" i="36"/>
  <c r="H186" i="36"/>
  <c r="G186" i="36"/>
  <c r="F186" i="36"/>
  <c r="E186" i="36"/>
  <c r="D186" i="36"/>
  <c r="C186" i="36"/>
  <c r="P185" i="36"/>
  <c r="O185" i="36"/>
  <c r="N185" i="36"/>
  <c r="M185" i="36"/>
  <c r="L185" i="36"/>
  <c r="K185" i="36"/>
  <c r="J185" i="36"/>
  <c r="I185" i="36"/>
  <c r="H185" i="36"/>
  <c r="G185" i="36"/>
  <c r="F185" i="36"/>
  <c r="E185" i="36"/>
  <c r="D185" i="36"/>
  <c r="C185" i="36"/>
  <c r="P184" i="36"/>
  <c r="O184" i="36"/>
  <c r="N184" i="36"/>
  <c r="M184" i="36"/>
  <c r="L184" i="36"/>
  <c r="K184" i="36"/>
  <c r="J184" i="36"/>
  <c r="I184" i="36"/>
  <c r="H184" i="36"/>
  <c r="G184" i="36"/>
  <c r="F184" i="36"/>
  <c r="E184" i="36"/>
  <c r="D184" i="36"/>
  <c r="C184" i="36"/>
  <c r="P183" i="36"/>
  <c r="O183" i="36"/>
  <c r="N183" i="36"/>
  <c r="M183" i="36"/>
  <c r="L183" i="36"/>
  <c r="K183" i="36"/>
  <c r="J183" i="36"/>
  <c r="I183" i="36"/>
  <c r="H183" i="36"/>
  <c r="G183" i="36"/>
  <c r="F183" i="36"/>
  <c r="E183" i="36"/>
  <c r="D183" i="36"/>
  <c r="C183" i="36"/>
  <c r="P182" i="36"/>
  <c r="O182" i="36"/>
  <c r="N182" i="36"/>
  <c r="M182" i="36"/>
  <c r="L182" i="36"/>
  <c r="K182" i="36"/>
  <c r="J182" i="36"/>
  <c r="I182" i="36"/>
  <c r="H182" i="36"/>
  <c r="G182" i="36"/>
  <c r="F182" i="36"/>
  <c r="E182" i="36"/>
  <c r="D182" i="36"/>
  <c r="C182" i="36"/>
  <c r="P181" i="36"/>
  <c r="O181" i="36"/>
  <c r="N181" i="36"/>
  <c r="M181" i="36"/>
  <c r="L181" i="36"/>
  <c r="K181" i="36"/>
  <c r="J181" i="36"/>
  <c r="I181" i="36"/>
  <c r="H181" i="36"/>
  <c r="G181" i="36"/>
  <c r="F181" i="36"/>
  <c r="E181" i="36"/>
  <c r="D181" i="36"/>
  <c r="C181" i="36"/>
  <c r="P180" i="36"/>
  <c r="O180" i="36"/>
  <c r="N180" i="36"/>
  <c r="M180" i="36"/>
  <c r="L180" i="36"/>
  <c r="K180" i="36"/>
  <c r="J180" i="36"/>
  <c r="I180" i="36"/>
  <c r="H180" i="36"/>
  <c r="G180" i="36"/>
  <c r="F180" i="36"/>
  <c r="E180" i="36"/>
  <c r="D180" i="36"/>
  <c r="C180" i="36"/>
  <c r="P179" i="36"/>
  <c r="O179" i="36"/>
  <c r="N179" i="36"/>
  <c r="M179" i="36"/>
  <c r="L179" i="36"/>
  <c r="K179" i="36"/>
  <c r="J179" i="36"/>
  <c r="I179" i="36"/>
  <c r="H179" i="36"/>
  <c r="G179" i="36"/>
  <c r="F179" i="36"/>
  <c r="E179" i="36"/>
  <c r="D179" i="36"/>
  <c r="C179" i="36"/>
  <c r="P178" i="36"/>
  <c r="O178" i="36"/>
  <c r="N178" i="36"/>
  <c r="M178" i="36"/>
  <c r="L178" i="36"/>
  <c r="K178" i="36"/>
  <c r="J178" i="36"/>
  <c r="I178" i="36"/>
  <c r="H178" i="36"/>
  <c r="G178" i="36"/>
  <c r="F178" i="36"/>
  <c r="E178" i="36"/>
  <c r="D178" i="36"/>
  <c r="C178" i="36"/>
  <c r="P177" i="36"/>
  <c r="O177" i="36"/>
  <c r="N177" i="36"/>
  <c r="M177" i="36"/>
  <c r="L177" i="36"/>
  <c r="K177" i="36"/>
  <c r="J177" i="36"/>
  <c r="I177" i="36"/>
  <c r="H177" i="36"/>
  <c r="G177" i="36"/>
  <c r="F177" i="36"/>
  <c r="E177" i="36"/>
  <c r="D177" i="36"/>
  <c r="C177" i="36"/>
  <c r="P176" i="36"/>
  <c r="O176" i="36"/>
  <c r="N176" i="36"/>
  <c r="M176" i="36"/>
  <c r="L176" i="36"/>
  <c r="K176" i="36"/>
  <c r="J176" i="36"/>
  <c r="I176" i="36"/>
  <c r="H176" i="36"/>
  <c r="G176" i="36"/>
  <c r="F176" i="36"/>
  <c r="E176" i="36"/>
  <c r="D176" i="36"/>
  <c r="C176" i="36"/>
  <c r="P175" i="36"/>
  <c r="O175" i="36"/>
  <c r="N175" i="36"/>
  <c r="M175" i="36"/>
  <c r="L175" i="36"/>
  <c r="K175" i="36"/>
  <c r="J175" i="36"/>
  <c r="I175" i="36"/>
  <c r="H175" i="36"/>
  <c r="G175" i="36"/>
  <c r="F175" i="36"/>
  <c r="E175" i="36"/>
  <c r="D175" i="36"/>
  <c r="C175" i="36"/>
  <c r="P174" i="36"/>
  <c r="O174" i="36"/>
  <c r="N174" i="36"/>
  <c r="M174" i="36"/>
  <c r="L174" i="36"/>
  <c r="K174" i="36"/>
  <c r="J174" i="36"/>
  <c r="I174" i="36"/>
  <c r="H174" i="36"/>
  <c r="G174" i="36"/>
  <c r="F174" i="36"/>
  <c r="E174" i="36"/>
  <c r="D174" i="36"/>
  <c r="C174" i="36"/>
  <c r="P173" i="36"/>
  <c r="O173" i="36"/>
  <c r="N173" i="36"/>
  <c r="M173" i="36"/>
  <c r="L173" i="36"/>
  <c r="K173" i="36"/>
  <c r="J173" i="36"/>
  <c r="I173" i="36"/>
  <c r="H173" i="36"/>
  <c r="G173" i="36"/>
  <c r="F173" i="36"/>
  <c r="E173" i="36"/>
  <c r="D173" i="36"/>
  <c r="C173" i="36"/>
  <c r="P172" i="36"/>
  <c r="O172" i="36"/>
  <c r="N172" i="36"/>
  <c r="M172" i="36"/>
  <c r="L172" i="36"/>
  <c r="K172" i="36"/>
  <c r="J172" i="36"/>
  <c r="I172" i="36"/>
  <c r="H172" i="36"/>
  <c r="G172" i="36"/>
  <c r="F172" i="36"/>
  <c r="E172" i="36"/>
  <c r="D172" i="36"/>
  <c r="C172" i="36"/>
  <c r="P171" i="36"/>
  <c r="O171" i="36"/>
  <c r="N171" i="36"/>
  <c r="M171" i="36"/>
  <c r="L171" i="36"/>
  <c r="K171" i="36"/>
  <c r="J171" i="36"/>
  <c r="I171" i="36"/>
  <c r="H171" i="36"/>
  <c r="G171" i="36"/>
  <c r="F171" i="36"/>
  <c r="E127" i="36" s="1"/>
  <c r="E171" i="36"/>
  <c r="D171" i="36"/>
  <c r="C171" i="36"/>
  <c r="P170" i="36"/>
  <c r="O170" i="36"/>
  <c r="N170" i="36"/>
  <c r="M170" i="36"/>
  <c r="L170" i="36"/>
  <c r="K170" i="36"/>
  <c r="J170" i="36"/>
  <c r="I170" i="36"/>
  <c r="H170" i="36"/>
  <c r="G170" i="36"/>
  <c r="F170" i="36"/>
  <c r="E170" i="36"/>
  <c r="D170" i="36"/>
  <c r="C170" i="36"/>
  <c r="P169" i="36"/>
  <c r="O169" i="36"/>
  <c r="N169" i="36"/>
  <c r="M169" i="36"/>
  <c r="L169" i="36"/>
  <c r="K169" i="36"/>
  <c r="J169" i="36"/>
  <c r="I169" i="36"/>
  <c r="H169" i="36"/>
  <c r="G169" i="36"/>
  <c r="F169" i="36"/>
  <c r="E169" i="36"/>
  <c r="D169" i="36"/>
  <c r="C169" i="36"/>
  <c r="P203" i="39"/>
  <c r="O203" i="39"/>
  <c r="N203" i="39"/>
  <c r="M203" i="39"/>
  <c r="L203" i="39"/>
  <c r="K203" i="39"/>
  <c r="J203" i="39"/>
  <c r="I203" i="39"/>
  <c r="H203" i="39"/>
  <c r="G203" i="39"/>
  <c r="F203" i="39"/>
  <c r="E203" i="39"/>
  <c r="D203" i="39"/>
  <c r="C203" i="39"/>
  <c r="P202" i="39"/>
  <c r="O202" i="39"/>
  <c r="N202" i="39"/>
  <c r="M202" i="39"/>
  <c r="L202" i="39"/>
  <c r="K202" i="39"/>
  <c r="J202" i="39"/>
  <c r="I202" i="39"/>
  <c r="H202" i="39"/>
  <c r="G202" i="39"/>
  <c r="F202" i="39"/>
  <c r="E202" i="39"/>
  <c r="D202" i="39"/>
  <c r="C202" i="39"/>
  <c r="P201" i="39"/>
  <c r="O201" i="39"/>
  <c r="N201" i="39"/>
  <c r="M201" i="39"/>
  <c r="L201" i="39"/>
  <c r="K201" i="39"/>
  <c r="J201" i="39"/>
  <c r="I201" i="39"/>
  <c r="H201" i="39"/>
  <c r="G201" i="39"/>
  <c r="F201" i="39"/>
  <c r="E201" i="39"/>
  <c r="D201" i="39"/>
  <c r="C201" i="39"/>
  <c r="P200" i="39"/>
  <c r="O200" i="39"/>
  <c r="N200" i="39"/>
  <c r="M200" i="39"/>
  <c r="L200" i="39"/>
  <c r="K200" i="39"/>
  <c r="J200" i="39"/>
  <c r="I200" i="39"/>
  <c r="H200" i="39"/>
  <c r="G200" i="39"/>
  <c r="F200" i="39"/>
  <c r="E200" i="39"/>
  <c r="D200" i="39"/>
  <c r="C200" i="39"/>
  <c r="P199" i="39"/>
  <c r="O199" i="39"/>
  <c r="N199" i="39"/>
  <c r="M199" i="39"/>
  <c r="L199" i="39"/>
  <c r="K199" i="39"/>
  <c r="J199" i="39"/>
  <c r="I199" i="39"/>
  <c r="H199" i="39"/>
  <c r="G199" i="39"/>
  <c r="F199" i="39"/>
  <c r="E199" i="39"/>
  <c r="D199" i="39"/>
  <c r="C199" i="39"/>
  <c r="P198" i="39"/>
  <c r="O198" i="39"/>
  <c r="N198" i="39"/>
  <c r="M198" i="39"/>
  <c r="L198" i="39"/>
  <c r="K198" i="39"/>
  <c r="J198" i="39"/>
  <c r="I198" i="39"/>
  <c r="H198" i="39"/>
  <c r="G198" i="39"/>
  <c r="F198" i="39"/>
  <c r="E198" i="39"/>
  <c r="D198" i="39"/>
  <c r="C198" i="39"/>
  <c r="P197" i="39"/>
  <c r="O197" i="39"/>
  <c r="N197" i="39"/>
  <c r="M197" i="39"/>
  <c r="L197" i="39"/>
  <c r="K197" i="39"/>
  <c r="J197" i="39"/>
  <c r="I197" i="39"/>
  <c r="H197" i="39"/>
  <c r="G197" i="39"/>
  <c r="F197" i="39"/>
  <c r="E197" i="39"/>
  <c r="D197" i="39"/>
  <c r="C197" i="39"/>
  <c r="P196" i="39"/>
  <c r="O196" i="39"/>
  <c r="N196" i="39"/>
  <c r="M196" i="39"/>
  <c r="L196" i="39"/>
  <c r="K196" i="39"/>
  <c r="J196" i="39"/>
  <c r="I196" i="39"/>
  <c r="H196" i="39"/>
  <c r="G196" i="39"/>
  <c r="F196" i="39"/>
  <c r="E196" i="39"/>
  <c r="D196" i="39"/>
  <c r="C196" i="39"/>
  <c r="P195" i="39"/>
  <c r="O195" i="39"/>
  <c r="N195" i="39"/>
  <c r="M195" i="39"/>
  <c r="L195" i="39"/>
  <c r="K195" i="39"/>
  <c r="J195" i="39"/>
  <c r="I195" i="39"/>
  <c r="H195" i="39"/>
  <c r="G195" i="39"/>
  <c r="F195" i="39"/>
  <c r="E195" i="39"/>
  <c r="D195" i="39"/>
  <c r="C195" i="39"/>
  <c r="P194" i="39"/>
  <c r="O194" i="39"/>
  <c r="N194" i="39"/>
  <c r="M194" i="39"/>
  <c r="L194" i="39"/>
  <c r="K194" i="39"/>
  <c r="J194" i="39"/>
  <c r="I194" i="39"/>
  <c r="H194" i="39"/>
  <c r="G194" i="39"/>
  <c r="F194" i="39"/>
  <c r="E194" i="39"/>
  <c r="D194" i="39"/>
  <c r="C194" i="39"/>
  <c r="P193" i="39"/>
  <c r="O193" i="39"/>
  <c r="N193" i="39"/>
  <c r="M193" i="39"/>
  <c r="L193" i="39"/>
  <c r="K193" i="39"/>
  <c r="J193" i="39"/>
  <c r="I193" i="39"/>
  <c r="H193" i="39"/>
  <c r="G193" i="39"/>
  <c r="F193" i="39"/>
  <c r="E193" i="39"/>
  <c r="D193" i="39"/>
  <c r="C193" i="39"/>
  <c r="P192" i="39"/>
  <c r="O192" i="39"/>
  <c r="N192" i="39"/>
  <c r="M192" i="39"/>
  <c r="L192" i="39"/>
  <c r="K192" i="39"/>
  <c r="J192" i="39"/>
  <c r="I192" i="39"/>
  <c r="H192" i="39"/>
  <c r="G192" i="39"/>
  <c r="F192" i="39"/>
  <c r="E192" i="39"/>
  <c r="D192" i="39"/>
  <c r="C192" i="39"/>
  <c r="P191" i="39"/>
  <c r="O191" i="39"/>
  <c r="N191" i="39"/>
  <c r="M191" i="39"/>
  <c r="L191" i="39"/>
  <c r="K191" i="39"/>
  <c r="J191" i="39"/>
  <c r="I191" i="39"/>
  <c r="H191" i="39"/>
  <c r="G191" i="39"/>
  <c r="F191" i="39"/>
  <c r="E191" i="39"/>
  <c r="D191" i="39"/>
  <c r="C191" i="39"/>
  <c r="P190" i="39"/>
  <c r="O190" i="39"/>
  <c r="N190" i="39"/>
  <c r="M190" i="39"/>
  <c r="L190" i="39"/>
  <c r="K190" i="39"/>
  <c r="J190" i="39"/>
  <c r="I190" i="39"/>
  <c r="H190" i="39"/>
  <c r="G190" i="39"/>
  <c r="F190" i="39"/>
  <c r="E190" i="39"/>
  <c r="D190" i="39"/>
  <c r="C190" i="39"/>
  <c r="P189" i="39"/>
  <c r="O189" i="39"/>
  <c r="N189" i="39"/>
  <c r="M189" i="39"/>
  <c r="L189" i="39"/>
  <c r="K189" i="39"/>
  <c r="J189" i="39"/>
  <c r="I189" i="39"/>
  <c r="H189" i="39"/>
  <c r="G189" i="39"/>
  <c r="F189" i="39"/>
  <c r="E189" i="39"/>
  <c r="D189" i="39"/>
  <c r="C189" i="39"/>
  <c r="P188" i="39"/>
  <c r="O188" i="39"/>
  <c r="N188" i="39"/>
  <c r="M188" i="39"/>
  <c r="L188" i="39"/>
  <c r="K188" i="39"/>
  <c r="J188" i="39"/>
  <c r="I188" i="39"/>
  <c r="H188" i="39"/>
  <c r="G188" i="39"/>
  <c r="F188" i="39"/>
  <c r="E188" i="39"/>
  <c r="D188" i="39"/>
  <c r="C188" i="39"/>
  <c r="P187" i="39"/>
  <c r="O187" i="39"/>
  <c r="N187" i="39"/>
  <c r="M187" i="39"/>
  <c r="L187" i="39"/>
  <c r="K187" i="39"/>
  <c r="J187" i="39"/>
  <c r="I187" i="39"/>
  <c r="H187" i="39"/>
  <c r="G187" i="39"/>
  <c r="F187" i="39"/>
  <c r="E187" i="39"/>
  <c r="D187" i="39"/>
  <c r="C187" i="39"/>
  <c r="P186" i="39"/>
  <c r="O186" i="39"/>
  <c r="N186" i="39"/>
  <c r="M186" i="39"/>
  <c r="L186" i="39"/>
  <c r="K186" i="39"/>
  <c r="J186" i="39"/>
  <c r="I186" i="39"/>
  <c r="H186" i="39"/>
  <c r="G186" i="39"/>
  <c r="F186" i="39"/>
  <c r="E186" i="39"/>
  <c r="D186" i="39"/>
  <c r="C186" i="39"/>
  <c r="P185" i="39"/>
  <c r="O185" i="39"/>
  <c r="N185" i="39"/>
  <c r="M185" i="39"/>
  <c r="L185" i="39"/>
  <c r="K185" i="39"/>
  <c r="J185" i="39"/>
  <c r="I185" i="39"/>
  <c r="H185" i="39"/>
  <c r="G185" i="39"/>
  <c r="F185" i="39"/>
  <c r="E185" i="39"/>
  <c r="D185" i="39"/>
  <c r="C185" i="39"/>
  <c r="P184" i="39"/>
  <c r="O184" i="39"/>
  <c r="N184" i="39"/>
  <c r="M184" i="39"/>
  <c r="L184" i="39"/>
  <c r="K184" i="39"/>
  <c r="J184" i="39"/>
  <c r="I184" i="39"/>
  <c r="H184" i="39"/>
  <c r="G184" i="39"/>
  <c r="F184" i="39"/>
  <c r="E184" i="39"/>
  <c r="D184" i="39"/>
  <c r="C184" i="39"/>
  <c r="P183" i="39"/>
  <c r="O183" i="39"/>
  <c r="N183" i="39"/>
  <c r="M183" i="39"/>
  <c r="L183" i="39"/>
  <c r="K183" i="39"/>
  <c r="J183" i="39"/>
  <c r="I183" i="39"/>
  <c r="H183" i="39"/>
  <c r="G183" i="39"/>
  <c r="F183" i="39"/>
  <c r="E183" i="39"/>
  <c r="D183" i="39"/>
  <c r="C183" i="39"/>
  <c r="P182" i="39"/>
  <c r="O182" i="39"/>
  <c r="N182" i="39"/>
  <c r="M182" i="39"/>
  <c r="L182" i="39"/>
  <c r="K182" i="39"/>
  <c r="J182" i="39"/>
  <c r="I182" i="39"/>
  <c r="H182" i="39"/>
  <c r="G182" i="39"/>
  <c r="F182" i="39"/>
  <c r="E182" i="39"/>
  <c r="D182" i="39"/>
  <c r="C182" i="39"/>
  <c r="P181" i="39"/>
  <c r="O181" i="39"/>
  <c r="N181" i="39"/>
  <c r="M181" i="39"/>
  <c r="L181" i="39"/>
  <c r="K181" i="39"/>
  <c r="J181" i="39"/>
  <c r="I181" i="39"/>
  <c r="H181" i="39"/>
  <c r="G181" i="39"/>
  <c r="F181" i="39"/>
  <c r="E181" i="39"/>
  <c r="D181" i="39"/>
  <c r="C181" i="39"/>
  <c r="P180" i="39"/>
  <c r="O180" i="39"/>
  <c r="N180" i="39"/>
  <c r="M180" i="39"/>
  <c r="L180" i="39"/>
  <c r="K180" i="39"/>
  <c r="J180" i="39"/>
  <c r="I180" i="39"/>
  <c r="H180" i="39"/>
  <c r="G180" i="39"/>
  <c r="F180" i="39"/>
  <c r="E180" i="39"/>
  <c r="D180" i="39"/>
  <c r="C180" i="39"/>
  <c r="P179" i="39"/>
  <c r="O179" i="39"/>
  <c r="N179" i="39"/>
  <c r="M179" i="39"/>
  <c r="L179" i="39"/>
  <c r="K179" i="39"/>
  <c r="J179" i="39"/>
  <c r="I179" i="39"/>
  <c r="H179" i="39"/>
  <c r="G179" i="39"/>
  <c r="F179" i="39"/>
  <c r="E179" i="39"/>
  <c r="D179" i="39"/>
  <c r="C179" i="39"/>
  <c r="P178" i="39"/>
  <c r="O178" i="39"/>
  <c r="N178" i="39"/>
  <c r="M178" i="39"/>
  <c r="L178" i="39"/>
  <c r="K178" i="39"/>
  <c r="J178" i="39"/>
  <c r="I178" i="39"/>
  <c r="H178" i="39"/>
  <c r="G178" i="39"/>
  <c r="F178" i="39"/>
  <c r="E178" i="39"/>
  <c r="D178" i="39"/>
  <c r="C178" i="39"/>
  <c r="P177" i="39"/>
  <c r="O177" i="39"/>
  <c r="N177" i="39"/>
  <c r="M177" i="39"/>
  <c r="L177" i="39"/>
  <c r="K177" i="39"/>
  <c r="J177" i="39"/>
  <c r="I177" i="39"/>
  <c r="H177" i="39"/>
  <c r="G177" i="39"/>
  <c r="F177" i="39"/>
  <c r="E177" i="39"/>
  <c r="D177" i="39"/>
  <c r="C177" i="39"/>
  <c r="P176" i="39"/>
  <c r="O176" i="39"/>
  <c r="N176" i="39"/>
  <c r="M176" i="39"/>
  <c r="L176" i="39"/>
  <c r="K176" i="39"/>
  <c r="J176" i="39"/>
  <c r="I176" i="39"/>
  <c r="H176" i="39"/>
  <c r="G176" i="39"/>
  <c r="F176" i="39"/>
  <c r="E176" i="39"/>
  <c r="D176" i="39"/>
  <c r="C176" i="39"/>
  <c r="P175" i="39"/>
  <c r="O175" i="39"/>
  <c r="N175" i="39"/>
  <c r="M175" i="39"/>
  <c r="L175" i="39"/>
  <c r="K175" i="39"/>
  <c r="J175" i="39"/>
  <c r="I175" i="39"/>
  <c r="H175" i="39"/>
  <c r="G175" i="39"/>
  <c r="F175" i="39"/>
  <c r="E175" i="39"/>
  <c r="D175" i="39"/>
  <c r="C175" i="39"/>
  <c r="P174" i="39"/>
  <c r="O174" i="39"/>
  <c r="N174" i="39"/>
  <c r="M174" i="39"/>
  <c r="L174" i="39"/>
  <c r="K174" i="39"/>
  <c r="J174" i="39"/>
  <c r="I174" i="39"/>
  <c r="H174" i="39"/>
  <c r="G174" i="39"/>
  <c r="F174" i="39"/>
  <c r="E174" i="39"/>
  <c r="D174" i="39"/>
  <c r="C174" i="39"/>
  <c r="P173" i="39"/>
  <c r="O173" i="39"/>
  <c r="N173" i="39"/>
  <c r="M173" i="39"/>
  <c r="L173" i="39"/>
  <c r="K173" i="39"/>
  <c r="J173" i="39"/>
  <c r="I173" i="39"/>
  <c r="H173" i="39"/>
  <c r="G173" i="39"/>
  <c r="F173" i="39"/>
  <c r="E173" i="39"/>
  <c r="D173" i="39"/>
  <c r="C173" i="39"/>
  <c r="P172" i="39"/>
  <c r="O172" i="39"/>
  <c r="N172" i="39"/>
  <c r="M172" i="39"/>
  <c r="L172" i="39"/>
  <c r="K172" i="39"/>
  <c r="J172" i="39"/>
  <c r="I172" i="39"/>
  <c r="H172" i="39"/>
  <c r="G172" i="39"/>
  <c r="F172" i="39"/>
  <c r="E172" i="39"/>
  <c r="D172" i="39"/>
  <c r="C172" i="39"/>
  <c r="P171" i="39"/>
  <c r="O171" i="39"/>
  <c r="N171" i="39"/>
  <c r="M171" i="39"/>
  <c r="L171" i="39"/>
  <c r="K171" i="39"/>
  <c r="J171" i="39"/>
  <c r="I171" i="39"/>
  <c r="H171" i="39"/>
  <c r="G171" i="39"/>
  <c r="F171" i="39"/>
  <c r="E171" i="39"/>
  <c r="D171" i="39"/>
  <c r="C171" i="39"/>
  <c r="P170" i="39"/>
  <c r="O170" i="39"/>
  <c r="N170" i="39"/>
  <c r="M170" i="39"/>
  <c r="L170" i="39"/>
  <c r="K170" i="39"/>
  <c r="J170" i="39"/>
  <c r="I170" i="39"/>
  <c r="H170" i="39"/>
  <c r="G170" i="39"/>
  <c r="F170" i="39"/>
  <c r="E170" i="39"/>
  <c r="D170" i="39"/>
  <c r="C170" i="39"/>
  <c r="P169" i="39"/>
  <c r="O169" i="39"/>
  <c r="N169" i="39"/>
  <c r="M169" i="39"/>
  <c r="L169" i="39"/>
  <c r="K169" i="39"/>
  <c r="J169" i="39"/>
  <c r="I169" i="39"/>
  <c r="H169" i="39"/>
  <c r="G169" i="39"/>
  <c r="F169" i="39"/>
  <c r="E169" i="39"/>
  <c r="D169" i="39"/>
  <c r="C169" i="39"/>
  <c r="P203" i="40"/>
  <c r="O203" i="40"/>
  <c r="N203" i="40"/>
  <c r="M203" i="40"/>
  <c r="L203" i="40"/>
  <c r="K203" i="40"/>
  <c r="J203" i="40"/>
  <c r="I203" i="40"/>
  <c r="H203" i="40"/>
  <c r="G203" i="40"/>
  <c r="F203" i="40"/>
  <c r="E203" i="40"/>
  <c r="D203" i="40"/>
  <c r="C203" i="40"/>
  <c r="P202" i="40"/>
  <c r="O202" i="40"/>
  <c r="N202" i="40"/>
  <c r="M202" i="40"/>
  <c r="L202" i="40"/>
  <c r="K202" i="40"/>
  <c r="J202" i="40"/>
  <c r="I202" i="40"/>
  <c r="H202" i="40"/>
  <c r="G202" i="40"/>
  <c r="F202" i="40"/>
  <c r="E202" i="40"/>
  <c r="D202" i="40"/>
  <c r="C202" i="40"/>
  <c r="P201" i="40"/>
  <c r="O201" i="40"/>
  <c r="N201" i="40"/>
  <c r="M201" i="40"/>
  <c r="L201" i="40"/>
  <c r="K201" i="40"/>
  <c r="J201" i="40"/>
  <c r="I201" i="40"/>
  <c r="H201" i="40"/>
  <c r="G201" i="40"/>
  <c r="F201" i="40"/>
  <c r="E201" i="40"/>
  <c r="D201" i="40"/>
  <c r="C201" i="40"/>
  <c r="P200" i="40"/>
  <c r="O200" i="40"/>
  <c r="N200" i="40"/>
  <c r="M200" i="40"/>
  <c r="L200" i="40"/>
  <c r="K200" i="40"/>
  <c r="J200" i="40"/>
  <c r="I200" i="40"/>
  <c r="H200" i="40"/>
  <c r="G200" i="40"/>
  <c r="F200" i="40"/>
  <c r="E200" i="40"/>
  <c r="D200" i="40"/>
  <c r="C200" i="40"/>
  <c r="P199" i="40"/>
  <c r="O199" i="40"/>
  <c r="N199" i="40"/>
  <c r="M199" i="40"/>
  <c r="L199" i="40"/>
  <c r="K199" i="40"/>
  <c r="J199" i="40"/>
  <c r="I199" i="40"/>
  <c r="H199" i="40"/>
  <c r="G199" i="40"/>
  <c r="F199" i="40"/>
  <c r="E199" i="40"/>
  <c r="D199" i="40"/>
  <c r="C199" i="40"/>
  <c r="P198" i="40"/>
  <c r="O198" i="40"/>
  <c r="N198" i="40"/>
  <c r="M198" i="40"/>
  <c r="L198" i="40"/>
  <c r="K198" i="40"/>
  <c r="J198" i="40"/>
  <c r="I198" i="40"/>
  <c r="H198" i="40"/>
  <c r="G198" i="40"/>
  <c r="F198" i="40"/>
  <c r="E198" i="40"/>
  <c r="D198" i="40"/>
  <c r="C198" i="40"/>
  <c r="P197" i="40"/>
  <c r="O197" i="40"/>
  <c r="N197" i="40"/>
  <c r="M197" i="40"/>
  <c r="L197" i="40"/>
  <c r="K197" i="40"/>
  <c r="J197" i="40"/>
  <c r="I197" i="40"/>
  <c r="H197" i="40"/>
  <c r="G197" i="40"/>
  <c r="F197" i="40"/>
  <c r="E197" i="40"/>
  <c r="D197" i="40"/>
  <c r="C197" i="40"/>
  <c r="P196" i="40"/>
  <c r="O196" i="40"/>
  <c r="N196" i="40"/>
  <c r="M196" i="40"/>
  <c r="L196" i="40"/>
  <c r="K196" i="40"/>
  <c r="J196" i="40"/>
  <c r="I196" i="40"/>
  <c r="H196" i="40"/>
  <c r="G196" i="40"/>
  <c r="F196" i="40"/>
  <c r="E196" i="40"/>
  <c r="D196" i="40"/>
  <c r="C196" i="40"/>
  <c r="P195" i="40"/>
  <c r="O195" i="40"/>
  <c r="N195" i="40"/>
  <c r="M195" i="40"/>
  <c r="L195" i="40"/>
  <c r="K195" i="40"/>
  <c r="J195" i="40"/>
  <c r="I195" i="40"/>
  <c r="H195" i="40"/>
  <c r="G195" i="40"/>
  <c r="F195" i="40"/>
  <c r="E195" i="40"/>
  <c r="D195" i="40"/>
  <c r="C195" i="40"/>
  <c r="P194" i="40"/>
  <c r="O194" i="40"/>
  <c r="N194" i="40"/>
  <c r="M194" i="40"/>
  <c r="L194" i="40"/>
  <c r="K194" i="40"/>
  <c r="J194" i="40"/>
  <c r="I194" i="40"/>
  <c r="H194" i="40"/>
  <c r="G194" i="40"/>
  <c r="F194" i="40"/>
  <c r="E194" i="40"/>
  <c r="D194" i="40"/>
  <c r="C194" i="40"/>
  <c r="P193" i="40"/>
  <c r="O193" i="40"/>
  <c r="N193" i="40"/>
  <c r="M193" i="40"/>
  <c r="L193" i="40"/>
  <c r="K193" i="40"/>
  <c r="J193" i="40"/>
  <c r="I193" i="40"/>
  <c r="H193" i="40"/>
  <c r="G193" i="40"/>
  <c r="F193" i="40"/>
  <c r="E193" i="40"/>
  <c r="D193" i="40"/>
  <c r="C193" i="40"/>
  <c r="P192" i="40"/>
  <c r="O192" i="40"/>
  <c r="N192" i="40"/>
  <c r="M192" i="40"/>
  <c r="L192" i="40"/>
  <c r="K192" i="40"/>
  <c r="J192" i="40"/>
  <c r="I192" i="40"/>
  <c r="H192" i="40"/>
  <c r="G192" i="40"/>
  <c r="F192" i="40"/>
  <c r="E192" i="40"/>
  <c r="D192" i="40"/>
  <c r="C192" i="40"/>
  <c r="P191" i="40"/>
  <c r="O191" i="40"/>
  <c r="N191" i="40"/>
  <c r="M191" i="40"/>
  <c r="L191" i="40"/>
  <c r="K191" i="40"/>
  <c r="J191" i="40"/>
  <c r="I191" i="40"/>
  <c r="H191" i="40"/>
  <c r="G191" i="40"/>
  <c r="F191" i="40"/>
  <c r="E191" i="40"/>
  <c r="D191" i="40"/>
  <c r="C191" i="40"/>
  <c r="P190" i="40"/>
  <c r="O190" i="40"/>
  <c r="N190" i="40"/>
  <c r="M190" i="40"/>
  <c r="L190" i="40"/>
  <c r="K190" i="40"/>
  <c r="J190" i="40"/>
  <c r="I190" i="40"/>
  <c r="H190" i="40"/>
  <c r="G190" i="40"/>
  <c r="F190" i="40"/>
  <c r="E190" i="40"/>
  <c r="D190" i="40"/>
  <c r="C190" i="40"/>
  <c r="P189" i="40"/>
  <c r="O189" i="40"/>
  <c r="N189" i="40"/>
  <c r="M189" i="40"/>
  <c r="L189" i="40"/>
  <c r="K189" i="40"/>
  <c r="J189" i="40"/>
  <c r="I189" i="40"/>
  <c r="H189" i="40"/>
  <c r="G189" i="40"/>
  <c r="F189" i="40"/>
  <c r="E189" i="40"/>
  <c r="D189" i="40"/>
  <c r="C189" i="40"/>
  <c r="P188" i="40"/>
  <c r="O188" i="40"/>
  <c r="N188" i="40"/>
  <c r="M188" i="40"/>
  <c r="L188" i="40"/>
  <c r="K188" i="40"/>
  <c r="J188" i="40"/>
  <c r="I188" i="40"/>
  <c r="H188" i="40"/>
  <c r="G188" i="40"/>
  <c r="F188" i="40"/>
  <c r="E188" i="40"/>
  <c r="D188" i="40"/>
  <c r="C188" i="40"/>
  <c r="P187" i="40"/>
  <c r="O187" i="40"/>
  <c r="N187" i="40"/>
  <c r="M187" i="40"/>
  <c r="L187" i="40"/>
  <c r="K187" i="40"/>
  <c r="J187" i="40"/>
  <c r="I187" i="40"/>
  <c r="H187" i="40"/>
  <c r="G187" i="40"/>
  <c r="F187" i="40"/>
  <c r="E187" i="40"/>
  <c r="D187" i="40"/>
  <c r="C187" i="40"/>
  <c r="P186" i="40"/>
  <c r="O186" i="40"/>
  <c r="N186" i="40"/>
  <c r="M186" i="40"/>
  <c r="L186" i="40"/>
  <c r="K186" i="40"/>
  <c r="J186" i="40"/>
  <c r="I186" i="40"/>
  <c r="H186" i="40"/>
  <c r="G186" i="40"/>
  <c r="F186" i="40"/>
  <c r="E186" i="40"/>
  <c r="D186" i="40"/>
  <c r="C186" i="40"/>
  <c r="P185" i="40"/>
  <c r="O185" i="40"/>
  <c r="N185" i="40"/>
  <c r="M185" i="40"/>
  <c r="L185" i="40"/>
  <c r="K185" i="40"/>
  <c r="J185" i="40"/>
  <c r="I185" i="40"/>
  <c r="H185" i="40"/>
  <c r="G185" i="40"/>
  <c r="F185" i="40"/>
  <c r="E185" i="40"/>
  <c r="D185" i="40"/>
  <c r="C185" i="40"/>
  <c r="P184" i="40"/>
  <c r="O184" i="40"/>
  <c r="N184" i="40"/>
  <c r="M184" i="40"/>
  <c r="L184" i="40"/>
  <c r="K184" i="40"/>
  <c r="J184" i="40"/>
  <c r="I184" i="40"/>
  <c r="H184" i="40"/>
  <c r="G184" i="40"/>
  <c r="F184" i="40"/>
  <c r="E184" i="40"/>
  <c r="D184" i="40"/>
  <c r="C184" i="40"/>
  <c r="P183" i="40"/>
  <c r="O183" i="40"/>
  <c r="N183" i="40"/>
  <c r="M183" i="40"/>
  <c r="L183" i="40"/>
  <c r="K183" i="40"/>
  <c r="J183" i="40"/>
  <c r="I183" i="40"/>
  <c r="H183" i="40"/>
  <c r="G183" i="40"/>
  <c r="F183" i="40"/>
  <c r="E183" i="40"/>
  <c r="D183" i="40"/>
  <c r="C183" i="40"/>
  <c r="P182" i="40"/>
  <c r="O182" i="40"/>
  <c r="N182" i="40"/>
  <c r="M182" i="40"/>
  <c r="L182" i="40"/>
  <c r="K182" i="40"/>
  <c r="J182" i="40"/>
  <c r="I182" i="40"/>
  <c r="H182" i="40"/>
  <c r="G182" i="40"/>
  <c r="F182" i="40"/>
  <c r="E182" i="40"/>
  <c r="D182" i="40"/>
  <c r="C182" i="40"/>
  <c r="P181" i="40"/>
  <c r="O181" i="40"/>
  <c r="N181" i="40"/>
  <c r="M181" i="40"/>
  <c r="L181" i="40"/>
  <c r="K181" i="40"/>
  <c r="J181" i="40"/>
  <c r="I181" i="40"/>
  <c r="H181" i="40"/>
  <c r="G181" i="40"/>
  <c r="F181" i="40"/>
  <c r="E181" i="40"/>
  <c r="D181" i="40"/>
  <c r="C181" i="40"/>
  <c r="P180" i="40"/>
  <c r="O180" i="40"/>
  <c r="N180" i="40"/>
  <c r="M180" i="40"/>
  <c r="L180" i="40"/>
  <c r="K180" i="40"/>
  <c r="J180" i="40"/>
  <c r="I180" i="40"/>
  <c r="H180" i="40"/>
  <c r="G180" i="40"/>
  <c r="F180" i="40"/>
  <c r="E180" i="40"/>
  <c r="D180" i="40"/>
  <c r="C180" i="40"/>
  <c r="P179" i="40"/>
  <c r="O179" i="40"/>
  <c r="N179" i="40"/>
  <c r="M179" i="40"/>
  <c r="L179" i="40"/>
  <c r="K179" i="40"/>
  <c r="J179" i="40"/>
  <c r="I179" i="40"/>
  <c r="H179" i="40"/>
  <c r="G179" i="40"/>
  <c r="F179" i="40"/>
  <c r="E179" i="40"/>
  <c r="D179" i="40"/>
  <c r="C179" i="40"/>
  <c r="P178" i="40"/>
  <c r="O178" i="40"/>
  <c r="N178" i="40"/>
  <c r="M178" i="40"/>
  <c r="L178" i="40"/>
  <c r="K178" i="40"/>
  <c r="J178" i="40"/>
  <c r="I178" i="40"/>
  <c r="H178" i="40"/>
  <c r="G178" i="40"/>
  <c r="F178" i="40"/>
  <c r="E178" i="40"/>
  <c r="D178" i="40"/>
  <c r="C178" i="40"/>
  <c r="P177" i="40"/>
  <c r="O177" i="40"/>
  <c r="N177" i="40"/>
  <c r="M177" i="40"/>
  <c r="L177" i="40"/>
  <c r="K177" i="40"/>
  <c r="J177" i="40"/>
  <c r="I177" i="40"/>
  <c r="H177" i="40"/>
  <c r="G177" i="40"/>
  <c r="F177" i="40"/>
  <c r="E177" i="40"/>
  <c r="D177" i="40"/>
  <c r="C177" i="40"/>
  <c r="P176" i="40"/>
  <c r="O176" i="40"/>
  <c r="N176" i="40"/>
  <c r="M176" i="40"/>
  <c r="L176" i="40"/>
  <c r="K176" i="40"/>
  <c r="J176" i="40"/>
  <c r="I176" i="40"/>
  <c r="H176" i="40"/>
  <c r="G176" i="40"/>
  <c r="F176" i="40"/>
  <c r="E176" i="40"/>
  <c r="D176" i="40"/>
  <c r="C176" i="40"/>
  <c r="P175" i="40"/>
  <c r="O175" i="40"/>
  <c r="N175" i="40"/>
  <c r="M175" i="40"/>
  <c r="L175" i="40"/>
  <c r="K175" i="40"/>
  <c r="J175" i="40"/>
  <c r="I175" i="40"/>
  <c r="H175" i="40"/>
  <c r="G175" i="40"/>
  <c r="F175" i="40"/>
  <c r="E175" i="40"/>
  <c r="D175" i="40"/>
  <c r="C175" i="40"/>
  <c r="P174" i="40"/>
  <c r="O174" i="40"/>
  <c r="N174" i="40"/>
  <c r="M174" i="40"/>
  <c r="L174" i="40"/>
  <c r="K174" i="40"/>
  <c r="J174" i="40"/>
  <c r="I174" i="40"/>
  <c r="H174" i="40"/>
  <c r="G174" i="40"/>
  <c r="F174" i="40"/>
  <c r="E174" i="40"/>
  <c r="D174" i="40"/>
  <c r="C174" i="40"/>
  <c r="P173" i="40"/>
  <c r="O173" i="40"/>
  <c r="N173" i="40"/>
  <c r="M173" i="40"/>
  <c r="L173" i="40"/>
  <c r="K173" i="40"/>
  <c r="J173" i="40"/>
  <c r="I173" i="40"/>
  <c r="H173" i="40"/>
  <c r="G173" i="40"/>
  <c r="F173" i="40"/>
  <c r="E173" i="40"/>
  <c r="D173" i="40"/>
  <c r="C173" i="40"/>
  <c r="P172" i="40"/>
  <c r="O172" i="40"/>
  <c r="N172" i="40"/>
  <c r="M172" i="40"/>
  <c r="L172" i="40"/>
  <c r="K172" i="40"/>
  <c r="J172" i="40"/>
  <c r="I172" i="40"/>
  <c r="H172" i="40"/>
  <c r="G172" i="40"/>
  <c r="F172" i="40"/>
  <c r="E172" i="40"/>
  <c r="D172" i="40"/>
  <c r="C172" i="40"/>
  <c r="P171" i="40"/>
  <c r="O171" i="40"/>
  <c r="N171" i="40"/>
  <c r="M171" i="40"/>
  <c r="L171" i="40"/>
  <c r="K171" i="40"/>
  <c r="J171" i="40"/>
  <c r="I171" i="40"/>
  <c r="H171" i="40"/>
  <c r="G171" i="40"/>
  <c r="F171" i="40"/>
  <c r="E171" i="40"/>
  <c r="D171" i="40"/>
  <c r="C171" i="40"/>
  <c r="P170" i="40"/>
  <c r="O170" i="40"/>
  <c r="N170" i="40"/>
  <c r="M170" i="40"/>
  <c r="L170" i="40"/>
  <c r="K170" i="40"/>
  <c r="J170" i="40"/>
  <c r="I170" i="40"/>
  <c r="H170" i="40"/>
  <c r="G170" i="40"/>
  <c r="F170" i="40"/>
  <c r="E170" i="40"/>
  <c r="D170" i="40"/>
  <c r="C170" i="40"/>
  <c r="P169" i="40"/>
  <c r="O169" i="40"/>
  <c r="N169" i="40"/>
  <c r="M169" i="40"/>
  <c r="L169" i="40"/>
  <c r="K169" i="40"/>
  <c r="J169" i="40"/>
  <c r="I169" i="40"/>
  <c r="H169" i="40"/>
  <c r="G169" i="40"/>
  <c r="F169" i="40"/>
  <c r="E169" i="40"/>
  <c r="D169" i="40"/>
  <c r="C169" i="40"/>
  <c r="P203" i="41"/>
  <c r="O203" i="41"/>
  <c r="N203" i="41"/>
  <c r="M203" i="41"/>
  <c r="L203" i="41"/>
  <c r="K203" i="41"/>
  <c r="J203" i="41"/>
  <c r="I203" i="41"/>
  <c r="H203" i="41"/>
  <c r="G203" i="41"/>
  <c r="F203" i="41"/>
  <c r="E203" i="41"/>
  <c r="D203" i="41"/>
  <c r="C203" i="41"/>
  <c r="P202" i="41"/>
  <c r="O202" i="41"/>
  <c r="N202" i="41"/>
  <c r="M202" i="41"/>
  <c r="L202" i="41"/>
  <c r="K202" i="41"/>
  <c r="J202" i="41"/>
  <c r="I202" i="41"/>
  <c r="H202" i="41"/>
  <c r="G202" i="41"/>
  <c r="F202" i="41"/>
  <c r="E202" i="41"/>
  <c r="D202" i="41"/>
  <c r="C202" i="41"/>
  <c r="P201" i="41"/>
  <c r="O201" i="41"/>
  <c r="N201" i="41"/>
  <c r="M201" i="41"/>
  <c r="L201" i="41"/>
  <c r="K201" i="41"/>
  <c r="J201" i="41"/>
  <c r="I201" i="41"/>
  <c r="H201" i="41"/>
  <c r="G201" i="41"/>
  <c r="F201" i="41"/>
  <c r="E201" i="41"/>
  <c r="D201" i="41"/>
  <c r="C201" i="41"/>
  <c r="P200" i="41"/>
  <c r="O200" i="41"/>
  <c r="N200" i="41"/>
  <c r="M200" i="41"/>
  <c r="L200" i="41"/>
  <c r="K200" i="41"/>
  <c r="J200" i="41"/>
  <c r="I200" i="41"/>
  <c r="H200" i="41"/>
  <c r="G200" i="41"/>
  <c r="F200" i="41"/>
  <c r="E200" i="41"/>
  <c r="D200" i="41"/>
  <c r="C200" i="41"/>
  <c r="P199" i="41"/>
  <c r="O199" i="41"/>
  <c r="N199" i="41"/>
  <c r="M199" i="41"/>
  <c r="L199" i="41"/>
  <c r="K199" i="41"/>
  <c r="J199" i="41"/>
  <c r="I199" i="41"/>
  <c r="H199" i="41"/>
  <c r="G199" i="41"/>
  <c r="F199" i="41"/>
  <c r="E199" i="41"/>
  <c r="D199" i="41"/>
  <c r="C199" i="41"/>
  <c r="P198" i="41"/>
  <c r="O198" i="41"/>
  <c r="N198" i="41"/>
  <c r="M198" i="41"/>
  <c r="L198" i="41"/>
  <c r="K198" i="41"/>
  <c r="J198" i="41"/>
  <c r="I198" i="41"/>
  <c r="H198" i="41"/>
  <c r="G198" i="41"/>
  <c r="F198" i="41"/>
  <c r="E198" i="41"/>
  <c r="D198" i="41"/>
  <c r="C198" i="41"/>
  <c r="P197" i="41"/>
  <c r="O197" i="41"/>
  <c r="N197" i="41"/>
  <c r="M197" i="41"/>
  <c r="L197" i="41"/>
  <c r="K197" i="41"/>
  <c r="J197" i="41"/>
  <c r="I197" i="41"/>
  <c r="H197" i="41"/>
  <c r="G197" i="41"/>
  <c r="F197" i="41"/>
  <c r="E197" i="41"/>
  <c r="D197" i="41"/>
  <c r="C197" i="41"/>
  <c r="P196" i="41"/>
  <c r="O196" i="41"/>
  <c r="N196" i="41"/>
  <c r="M196" i="41"/>
  <c r="L196" i="41"/>
  <c r="K196" i="41"/>
  <c r="J196" i="41"/>
  <c r="I196" i="41"/>
  <c r="H196" i="41"/>
  <c r="G196" i="41"/>
  <c r="F196" i="41"/>
  <c r="E196" i="41"/>
  <c r="D196" i="41"/>
  <c r="C196" i="41"/>
  <c r="P195" i="41"/>
  <c r="O195" i="41"/>
  <c r="N195" i="41"/>
  <c r="M195" i="41"/>
  <c r="L195" i="41"/>
  <c r="K195" i="41"/>
  <c r="J195" i="41"/>
  <c r="I195" i="41"/>
  <c r="H195" i="41"/>
  <c r="G195" i="41"/>
  <c r="F195" i="41"/>
  <c r="E195" i="41"/>
  <c r="D195" i="41"/>
  <c r="C195" i="41"/>
  <c r="P194" i="41"/>
  <c r="O194" i="41"/>
  <c r="N194" i="41"/>
  <c r="M194" i="41"/>
  <c r="L194" i="41"/>
  <c r="K194" i="41"/>
  <c r="J194" i="41"/>
  <c r="I194" i="41"/>
  <c r="H194" i="41"/>
  <c r="G194" i="41"/>
  <c r="F194" i="41"/>
  <c r="E194" i="41"/>
  <c r="D194" i="41"/>
  <c r="C194" i="41"/>
  <c r="P193" i="41"/>
  <c r="O193" i="41"/>
  <c r="N193" i="41"/>
  <c r="M193" i="41"/>
  <c r="L193" i="41"/>
  <c r="K193" i="41"/>
  <c r="J193" i="41"/>
  <c r="I193" i="41"/>
  <c r="H193" i="41"/>
  <c r="G193" i="41"/>
  <c r="F193" i="41"/>
  <c r="E193" i="41"/>
  <c r="D193" i="41"/>
  <c r="C193" i="41"/>
  <c r="P192" i="41"/>
  <c r="O192" i="41"/>
  <c r="N192" i="41"/>
  <c r="M192" i="41"/>
  <c r="L192" i="41"/>
  <c r="K192" i="41"/>
  <c r="J192" i="41"/>
  <c r="I192" i="41"/>
  <c r="H192" i="41"/>
  <c r="G192" i="41"/>
  <c r="F192" i="41"/>
  <c r="E192" i="41"/>
  <c r="D192" i="41"/>
  <c r="C192" i="41"/>
  <c r="P191" i="41"/>
  <c r="O191" i="41"/>
  <c r="N191" i="41"/>
  <c r="M191" i="41"/>
  <c r="L191" i="41"/>
  <c r="K191" i="41"/>
  <c r="J191" i="41"/>
  <c r="I191" i="41"/>
  <c r="H191" i="41"/>
  <c r="G191" i="41"/>
  <c r="F191" i="41"/>
  <c r="E191" i="41"/>
  <c r="D191" i="41"/>
  <c r="C191" i="41"/>
  <c r="P190" i="41"/>
  <c r="O190" i="41"/>
  <c r="N190" i="41"/>
  <c r="M190" i="41"/>
  <c r="L190" i="41"/>
  <c r="K190" i="41"/>
  <c r="J190" i="41"/>
  <c r="I190" i="41"/>
  <c r="H190" i="41"/>
  <c r="G190" i="41"/>
  <c r="F190" i="41"/>
  <c r="E190" i="41"/>
  <c r="D190" i="41"/>
  <c r="C190" i="41"/>
  <c r="P189" i="41"/>
  <c r="O189" i="41"/>
  <c r="N189" i="41"/>
  <c r="M189" i="41"/>
  <c r="L189" i="41"/>
  <c r="K189" i="41"/>
  <c r="J189" i="41"/>
  <c r="I189" i="41"/>
  <c r="H189" i="41"/>
  <c r="G189" i="41"/>
  <c r="F189" i="41"/>
  <c r="E189" i="41"/>
  <c r="D189" i="41"/>
  <c r="C189" i="41"/>
  <c r="P188" i="41"/>
  <c r="O188" i="41"/>
  <c r="N188" i="41"/>
  <c r="M188" i="41"/>
  <c r="L188" i="41"/>
  <c r="K188" i="41"/>
  <c r="J188" i="41"/>
  <c r="I188" i="41"/>
  <c r="H188" i="41"/>
  <c r="G188" i="41"/>
  <c r="F188" i="41"/>
  <c r="E188" i="41"/>
  <c r="D188" i="41"/>
  <c r="C188" i="41"/>
  <c r="P187" i="41"/>
  <c r="O187" i="41"/>
  <c r="N187" i="41"/>
  <c r="M187" i="41"/>
  <c r="L187" i="41"/>
  <c r="K187" i="41"/>
  <c r="J187" i="41"/>
  <c r="I187" i="41"/>
  <c r="H187" i="41"/>
  <c r="G187" i="41"/>
  <c r="F187" i="41"/>
  <c r="E187" i="41"/>
  <c r="D187" i="41"/>
  <c r="C187" i="41"/>
  <c r="P186" i="41"/>
  <c r="O186" i="41"/>
  <c r="N186" i="41"/>
  <c r="M186" i="41"/>
  <c r="L186" i="41"/>
  <c r="K186" i="41"/>
  <c r="J186" i="41"/>
  <c r="I186" i="41"/>
  <c r="H186" i="41"/>
  <c r="G186" i="41"/>
  <c r="F186" i="41"/>
  <c r="E186" i="41"/>
  <c r="D186" i="41"/>
  <c r="C186" i="41"/>
  <c r="P185" i="41"/>
  <c r="O185" i="41"/>
  <c r="N185" i="41"/>
  <c r="M185" i="41"/>
  <c r="L185" i="41"/>
  <c r="K185" i="41"/>
  <c r="J185" i="41"/>
  <c r="I185" i="41"/>
  <c r="H185" i="41"/>
  <c r="G185" i="41"/>
  <c r="F185" i="41"/>
  <c r="E185" i="41"/>
  <c r="D185" i="41"/>
  <c r="C185" i="41"/>
  <c r="P184" i="41"/>
  <c r="O184" i="41"/>
  <c r="N184" i="41"/>
  <c r="M184" i="41"/>
  <c r="L184" i="41"/>
  <c r="K184" i="41"/>
  <c r="J184" i="41"/>
  <c r="I184" i="41"/>
  <c r="H184" i="41"/>
  <c r="G184" i="41"/>
  <c r="F184" i="41"/>
  <c r="E184" i="41"/>
  <c r="D184" i="41"/>
  <c r="C184" i="41"/>
  <c r="P183" i="41"/>
  <c r="O183" i="41"/>
  <c r="N183" i="41"/>
  <c r="M183" i="41"/>
  <c r="L183" i="41"/>
  <c r="K183" i="41"/>
  <c r="J183" i="41"/>
  <c r="I183" i="41"/>
  <c r="H183" i="41"/>
  <c r="G183" i="41"/>
  <c r="F183" i="41"/>
  <c r="E183" i="41"/>
  <c r="D183" i="41"/>
  <c r="C183" i="41"/>
  <c r="P182" i="41"/>
  <c r="O182" i="41"/>
  <c r="N182" i="41"/>
  <c r="M182" i="41"/>
  <c r="L182" i="41"/>
  <c r="K182" i="41"/>
  <c r="J182" i="41"/>
  <c r="I182" i="41"/>
  <c r="H182" i="41"/>
  <c r="G182" i="41"/>
  <c r="F182" i="41"/>
  <c r="E182" i="41"/>
  <c r="D182" i="41"/>
  <c r="C182" i="41"/>
  <c r="P181" i="41"/>
  <c r="O181" i="41"/>
  <c r="N181" i="41"/>
  <c r="M181" i="41"/>
  <c r="L181" i="41"/>
  <c r="K181" i="41"/>
  <c r="J181" i="41"/>
  <c r="I181" i="41"/>
  <c r="H181" i="41"/>
  <c r="G181" i="41"/>
  <c r="F181" i="41"/>
  <c r="E181" i="41"/>
  <c r="D181" i="41"/>
  <c r="C181" i="41"/>
  <c r="P180" i="41"/>
  <c r="O180" i="41"/>
  <c r="N180" i="41"/>
  <c r="M180" i="41"/>
  <c r="L180" i="41"/>
  <c r="K180" i="41"/>
  <c r="J180" i="41"/>
  <c r="I180" i="41"/>
  <c r="H180" i="41"/>
  <c r="G180" i="41"/>
  <c r="F180" i="41"/>
  <c r="E180" i="41"/>
  <c r="D180" i="41"/>
  <c r="C180" i="41"/>
  <c r="P179" i="41"/>
  <c r="O179" i="41"/>
  <c r="N179" i="41"/>
  <c r="M179" i="41"/>
  <c r="L179" i="41"/>
  <c r="K179" i="41"/>
  <c r="J179" i="41"/>
  <c r="I179" i="41"/>
  <c r="H179" i="41"/>
  <c r="G179" i="41"/>
  <c r="F179" i="41"/>
  <c r="E179" i="41"/>
  <c r="D179" i="41"/>
  <c r="C179" i="41"/>
  <c r="P178" i="41"/>
  <c r="O178" i="41"/>
  <c r="N178" i="41"/>
  <c r="M178" i="41"/>
  <c r="L178" i="41"/>
  <c r="K178" i="41"/>
  <c r="J178" i="41"/>
  <c r="I178" i="41"/>
  <c r="H178" i="41"/>
  <c r="G178" i="41"/>
  <c r="F178" i="41"/>
  <c r="E178" i="41"/>
  <c r="D178" i="41"/>
  <c r="C178" i="41"/>
  <c r="P177" i="41"/>
  <c r="O177" i="41"/>
  <c r="N177" i="41"/>
  <c r="M177" i="41"/>
  <c r="L177" i="41"/>
  <c r="K177" i="41"/>
  <c r="J177" i="41"/>
  <c r="I177" i="41"/>
  <c r="H177" i="41"/>
  <c r="G177" i="41"/>
  <c r="F177" i="41"/>
  <c r="E177" i="41"/>
  <c r="D177" i="41"/>
  <c r="C177" i="41"/>
  <c r="P176" i="41"/>
  <c r="O176" i="41"/>
  <c r="N176" i="41"/>
  <c r="M176" i="41"/>
  <c r="L176" i="41"/>
  <c r="K176" i="41"/>
  <c r="J176" i="41"/>
  <c r="I176" i="41"/>
  <c r="H176" i="41"/>
  <c r="G176" i="41"/>
  <c r="F176" i="41"/>
  <c r="E176" i="41"/>
  <c r="D176" i="41"/>
  <c r="C176" i="41"/>
  <c r="P175" i="41"/>
  <c r="O175" i="41"/>
  <c r="N175" i="41"/>
  <c r="M175" i="41"/>
  <c r="L175" i="41"/>
  <c r="K175" i="41"/>
  <c r="J175" i="41"/>
  <c r="I175" i="41"/>
  <c r="H175" i="41"/>
  <c r="G175" i="41"/>
  <c r="F175" i="41"/>
  <c r="E175" i="41"/>
  <c r="D175" i="41"/>
  <c r="C175" i="41"/>
  <c r="P174" i="41"/>
  <c r="O174" i="41"/>
  <c r="N174" i="41"/>
  <c r="M174" i="41"/>
  <c r="L174" i="41"/>
  <c r="K174" i="41"/>
  <c r="J174" i="41"/>
  <c r="I174" i="41"/>
  <c r="H174" i="41"/>
  <c r="G174" i="41"/>
  <c r="F174" i="41"/>
  <c r="E174" i="41"/>
  <c r="D174" i="41"/>
  <c r="C174" i="41"/>
  <c r="P173" i="41"/>
  <c r="O173" i="41"/>
  <c r="N173" i="41"/>
  <c r="M173" i="41"/>
  <c r="L173" i="41"/>
  <c r="K173" i="41"/>
  <c r="J173" i="41"/>
  <c r="I173" i="41"/>
  <c r="H173" i="41"/>
  <c r="G173" i="41"/>
  <c r="F173" i="41"/>
  <c r="E173" i="41"/>
  <c r="D173" i="41"/>
  <c r="C173" i="41"/>
  <c r="P172" i="41"/>
  <c r="O172" i="41"/>
  <c r="N172" i="41"/>
  <c r="M172" i="41"/>
  <c r="L172" i="41"/>
  <c r="K172" i="41"/>
  <c r="J172" i="41"/>
  <c r="I172" i="41"/>
  <c r="H172" i="41"/>
  <c r="G172" i="41"/>
  <c r="F172" i="41"/>
  <c r="E172" i="41"/>
  <c r="D172" i="41"/>
  <c r="C172" i="41"/>
  <c r="P171" i="41"/>
  <c r="O171" i="41"/>
  <c r="N171" i="41"/>
  <c r="M171" i="41"/>
  <c r="L171" i="41"/>
  <c r="K171" i="41"/>
  <c r="J171" i="41"/>
  <c r="I171" i="41"/>
  <c r="H171" i="41"/>
  <c r="G171" i="41"/>
  <c r="F171" i="41"/>
  <c r="E171" i="41"/>
  <c r="D171" i="41"/>
  <c r="C171" i="41"/>
  <c r="P170" i="41"/>
  <c r="O170" i="41"/>
  <c r="N170" i="41"/>
  <c r="M170" i="41"/>
  <c r="L170" i="41"/>
  <c r="K170" i="41"/>
  <c r="J170" i="41"/>
  <c r="I170" i="41"/>
  <c r="H170" i="41"/>
  <c r="G170" i="41"/>
  <c r="F170" i="41"/>
  <c r="E170" i="41"/>
  <c r="D170" i="41"/>
  <c r="C170" i="41"/>
  <c r="P169" i="41"/>
  <c r="O128" i="41" s="1"/>
  <c r="O169" i="41"/>
  <c r="N169" i="41"/>
  <c r="M169" i="41"/>
  <c r="L169" i="41"/>
  <c r="K169" i="41"/>
  <c r="J169" i="41"/>
  <c r="I169" i="41"/>
  <c r="H169" i="41"/>
  <c r="G169" i="41"/>
  <c r="F169" i="41"/>
  <c r="E169" i="41"/>
  <c r="D169" i="41"/>
  <c r="C169" i="41"/>
  <c r="P203" i="42"/>
  <c r="O203" i="42"/>
  <c r="N203" i="42"/>
  <c r="M203" i="42"/>
  <c r="L203" i="42"/>
  <c r="K203" i="42"/>
  <c r="J203" i="42"/>
  <c r="I203" i="42"/>
  <c r="H203" i="42"/>
  <c r="G203" i="42"/>
  <c r="F203" i="42"/>
  <c r="E203" i="42"/>
  <c r="D203" i="42"/>
  <c r="C203" i="42"/>
  <c r="P202" i="42"/>
  <c r="O202" i="42"/>
  <c r="N202" i="42"/>
  <c r="M202" i="42"/>
  <c r="L202" i="42"/>
  <c r="K202" i="42"/>
  <c r="J202" i="42"/>
  <c r="I202" i="42"/>
  <c r="H202" i="42"/>
  <c r="G202" i="42"/>
  <c r="F202" i="42"/>
  <c r="E202" i="42"/>
  <c r="D202" i="42"/>
  <c r="C202" i="42"/>
  <c r="P201" i="42"/>
  <c r="O201" i="42"/>
  <c r="N201" i="42"/>
  <c r="M201" i="42"/>
  <c r="L201" i="42"/>
  <c r="K201" i="42"/>
  <c r="J201" i="42"/>
  <c r="I201" i="42"/>
  <c r="H201" i="42"/>
  <c r="G201" i="42"/>
  <c r="F201" i="42"/>
  <c r="E201" i="42"/>
  <c r="D201" i="42"/>
  <c r="C201" i="42"/>
  <c r="P200" i="42"/>
  <c r="O200" i="42"/>
  <c r="N200" i="42"/>
  <c r="M200" i="42"/>
  <c r="L200" i="42"/>
  <c r="K200" i="42"/>
  <c r="J200" i="42"/>
  <c r="I200" i="42"/>
  <c r="H200" i="42"/>
  <c r="G200" i="42"/>
  <c r="F200" i="42"/>
  <c r="E200" i="42"/>
  <c r="D200" i="42"/>
  <c r="C200" i="42"/>
  <c r="P199" i="42"/>
  <c r="O199" i="42"/>
  <c r="N199" i="42"/>
  <c r="M199" i="42"/>
  <c r="L199" i="42"/>
  <c r="K199" i="42"/>
  <c r="J199" i="42"/>
  <c r="I199" i="42"/>
  <c r="H199" i="42"/>
  <c r="G199" i="42"/>
  <c r="F199" i="42"/>
  <c r="E199" i="42"/>
  <c r="D199" i="42"/>
  <c r="C199" i="42"/>
  <c r="P198" i="42"/>
  <c r="O198" i="42"/>
  <c r="N198" i="42"/>
  <c r="M198" i="42"/>
  <c r="L198" i="42"/>
  <c r="K198" i="42"/>
  <c r="J198" i="42"/>
  <c r="I198" i="42"/>
  <c r="H198" i="42"/>
  <c r="G198" i="42"/>
  <c r="F198" i="42"/>
  <c r="E198" i="42"/>
  <c r="D198" i="42"/>
  <c r="C198" i="42"/>
  <c r="P197" i="42"/>
  <c r="O197" i="42"/>
  <c r="N197" i="42"/>
  <c r="M197" i="42"/>
  <c r="L197" i="42"/>
  <c r="K197" i="42"/>
  <c r="J197" i="42"/>
  <c r="I197" i="42"/>
  <c r="H197" i="42"/>
  <c r="G197" i="42"/>
  <c r="F197" i="42"/>
  <c r="E197" i="42"/>
  <c r="D197" i="42"/>
  <c r="C197" i="42"/>
  <c r="P196" i="42"/>
  <c r="O196" i="42"/>
  <c r="N196" i="42"/>
  <c r="M196" i="42"/>
  <c r="L196" i="42"/>
  <c r="K196" i="42"/>
  <c r="J196" i="42"/>
  <c r="I196" i="42"/>
  <c r="H196" i="42"/>
  <c r="G196" i="42"/>
  <c r="F196" i="42"/>
  <c r="E196" i="42"/>
  <c r="D196" i="42"/>
  <c r="C196" i="42"/>
  <c r="P195" i="42"/>
  <c r="O195" i="42"/>
  <c r="N195" i="42"/>
  <c r="M195" i="42"/>
  <c r="L195" i="42"/>
  <c r="K195" i="42"/>
  <c r="J195" i="42"/>
  <c r="I195" i="42"/>
  <c r="H195" i="42"/>
  <c r="G195" i="42"/>
  <c r="F195" i="42"/>
  <c r="E195" i="42"/>
  <c r="D195" i="42"/>
  <c r="C195" i="42"/>
  <c r="P194" i="42"/>
  <c r="O194" i="42"/>
  <c r="N194" i="42"/>
  <c r="M194" i="42"/>
  <c r="L194" i="42"/>
  <c r="K194" i="42"/>
  <c r="J194" i="42"/>
  <c r="I194" i="42"/>
  <c r="H194" i="42"/>
  <c r="G194" i="42"/>
  <c r="F194" i="42"/>
  <c r="E194" i="42"/>
  <c r="D194" i="42"/>
  <c r="C194" i="42"/>
  <c r="P193" i="42"/>
  <c r="O193" i="42"/>
  <c r="N193" i="42"/>
  <c r="M193" i="42"/>
  <c r="L193" i="42"/>
  <c r="K193" i="42"/>
  <c r="J193" i="42"/>
  <c r="I193" i="42"/>
  <c r="H193" i="42"/>
  <c r="G193" i="42"/>
  <c r="F193" i="42"/>
  <c r="E193" i="42"/>
  <c r="D193" i="42"/>
  <c r="C193" i="42"/>
  <c r="P192" i="42"/>
  <c r="O192" i="42"/>
  <c r="N192" i="42"/>
  <c r="M192" i="42"/>
  <c r="L192" i="42"/>
  <c r="K192" i="42"/>
  <c r="J192" i="42"/>
  <c r="I192" i="42"/>
  <c r="H192" i="42"/>
  <c r="G192" i="42"/>
  <c r="F192" i="42"/>
  <c r="E192" i="42"/>
  <c r="D192" i="42"/>
  <c r="C192" i="42"/>
  <c r="P191" i="42"/>
  <c r="O191" i="42"/>
  <c r="N191" i="42"/>
  <c r="M191" i="42"/>
  <c r="L191" i="42"/>
  <c r="K191" i="42"/>
  <c r="J191" i="42"/>
  <c r="I191" i="42"/>
  <c r="H191" i="42"/>
  <c r="G191" i="42"/>
  <c r="F191" i="42"/>
  <c r="E191" i="42"/>
  <c r="D191" i="42"/>
  <c r="C191" i="42"/>
  <c r="P190" i="42"/>
  <c r="O190" i="42"/>
  <c r="N190" i="42"/>
  <c r="M190" i="42"/>
  <c r="L190" i="42"/>
  <c r="K190" i="42"/>
  <c r="J190" i="42"/>
  <c r="I190" i="42"/>
  <c r="H190" i="42"/>
  <c r="G190" i="42"/>
  <c r="F190" i="42"/>
  <c r="E190" i="42"/>
  <c r="D190" i="42"/>
  <c r="C190" i="42"/>
  <c r="P189" i="42"/>
  <c r="O189" i="42"/>
  <c r="N189" i="42"/>
  <c r="M189" i="42"/>
  <c r="L189" i="42"/>
  <c r="K189" i="42"/>
  <c r="J189" i="42"/>
  <c r="I189" i="42"/>
  <c r="H189" i="42"/>
  <c r="G189" i="42"/>
  <c r="F189" i="42"/>
  <c r="E189" i="42"/>
  <c r="D189" i="42"/>
  <c r="C189" i="42"/>
  <c r="P188" i="42"/>
  <c r="O188" i="42"/>
  <c r="N188" i="42"/>
  <c r="M188" i="42"/>
  <c r="L188" i="42"/>
  <c r="K188" i="42"/>
  <c r="J188" i="42"/>
  <c r="I188" i="42"/>
  <c r="H188" i="42"/>
  <c r="G188" i="42"/>
  <c r="F188" i="42"/>
  <c r="E188" i="42"/>
  <c r="D188" i="42"/>
  <c r="C188" i="42"/>
  <c r="P187" i="42"/>
  <c r="O187" i="42"/>
  <c r="N187" i="42"/>
  <c r="M187" i="42"/>
  <c r="L187" i="42"/>
  <c r="K187" i="42"/>
  <c r="J187" i="42"/>
  <c r="I187" i="42"/>
  <c r="H187" i="42"/>
  <c r="G187" i="42"/>
  <c r="F187" i="42"/>
  <c r="E187" i="42"/>
  <c r="D187" i="42"/>
  <c r="C187" i="42"/>
  <c r="P186" i="42"/>
  <c r="O186" i="42"/>
  <c r="N186" i="42"/>
  <c r="M186" i="42"/>
  <c r="L186" i="42"/>
  <c r="K186" i="42"/>
  <c r="J186" i="42"/>
  <c r="I186" i="42"/>
  <c r="H186" i="42"/>
  <c r="G186" i="42"/>
  <c r="F186" i="42"/>
  <c r="E186" i="42"/>
  <c r="D186" i="42"/>
  <c r="C186" i="42"/>
  <c r="P185" i="42"/>
  <c r="O185" i="42"/>
  <c r="N185" i="42"/>
  <c r="M185" i="42"/>
  <c r="L185" i="42"/>
  <c r="K185" i="42"/>
  <c r="J185" i="42"/>
  <c r="I185" i="42"/>
  <c r="H185" i="42"/>
  <c r="G185" i="42"/>
  <c r="F185" i="42"/>
  <c r="E185" i="42"/>
  <c r="D185" i="42"/>
  <c r="C185" i="42"/>
  <c r="P184" i="42"/>
  <c r="O184" i="42"/>
  <c r="N184" i="42"/>
  <c r="M184" i="42"/>
  <c r="L184" i="42"/>
  <c r="K184" i="42"/>
  <c r="J184" i="42"/>
  <c r="I184" i="42"/>
  <c r="H184" i="42"/>
  <c r="G184" i="42"/>
  <c r="F184" i="42"/>
  <c r="E184" i="42"/>
  <c r="D184" i="42"/>
  <c r="C184" i="42"/>
  <c r="P183" i="42"/>
  <c r="O183" i="42"/>
  <c r="N183" i="42"/>
  <c r="M183" i="42"/>
  <c r="L183" i="42"/>
  <c r="K183" i="42"/>
  <c r="J183" i="42"/>
  <c r="I183" i="42"/>
  <c r="H183" i="42"/>
  <c r="G183" i="42"/>
  <c r="F183" i="42"/>
  <c r="E183" i="42"/>
  <c r="D183" i="42"/>
  <c r="C183" i="42"/>
  <c r="P182" i="42"/>
  <c r="O182" i="42"/>
  <c r="N182" i="42"/>
  <c r="M182" i="42"/>
  <c r="L182" i="42"/>
  <c r="K182" i="42"/>
  <c r="J182" i="42"/>
  <c r="I182" i="42"/>
  <c r="H182" i="42"/>
  <c r="G182" i="42"/>
  <c r="F182" i="42"/>
  <c r="E182" i="42"/>
  <c r="D182" i="42"/>
  <c r="C182" i="42"/>
  <c r="P181" i="42"/>
  <c r="O181" i="42"/>
  <c r="N181" i="42"/>
  <c r="M181" i="42"/>
  <c r="L181" i="42"/>
  <c r="K181" i="42"/>
  <c r="J181" i="42"/>
  <c r="I181" i="42"/>
  <c r="H181" i="42"/>
  <c r="G181" i="42"/>
  <c r="F181" i="42"/>
  <c r="E181" i="42"/>
  <c r="D181" i="42"/>
  <c r="C181" i="42"/>
  <c r="P180" i="42"/>
  <c r="O180" i="42"/>
  <c r="N180" i="42"/>
  <c r="M180" i="42"/>
  <c r="L180" i="42"/>
  <c r="K180" i="42"/>
  <c r="J180" i="42"/>
  <c r="I180" i="42"/>
  <c r="H180" i="42"/>
  <c r="G180" i="42"/>
  <c r="F180" i="42"/>
  <c r="E180" i="42"/>
  <c r="D180" i="42"/>
  <c r="C180" i="42"/>
  <c r="P179" i="42"/>
  <c r="O179" i="42"/>
  <c r="N179" i="42"/>
  <c r="M179" i="42"/>
  <c r="L179" i="42"/>
  <c r="K179" i="42"/>
  <c r="J179" i="42"/>
  <c r="I179" i="42"/>
  <c r="H179" i="42"/>
  <c r="G179" i="42"/>
  <c r="F179" i="42"/>
  <c r="E179" i="42"/>
  <c r="D179" i="42"/>
  <c r="C179" i="42"/>
  <c r="P178" i="42"/>
  <c r="O178" i="42"/>
  <c r="N178" i="42"/>
  <c r="M178" i="42"/>
  <c r="L178" i="42"/>
  <c r="K178" i="42"/>
  <c r="J178" i="42"/>
  <c r="I178" i="42"/>
  <c r="H178" i="42"/>
  <c r="G178" i="42"/>
  <c r="F178" i="42"/>
  <c r="E178" i="42"/>
  <c r="D178" i="42"/>
  <c r="C178" i="42"/>
  <c r="P177" i="42"/>
  <c r="O177" i="42"/>
  <c r="N177" i="42"/>
  <c r="M177" i="42"/>
  <c r="L177" i="42"/>
  <c r="K177" i="42"/>
  <c r="J177" i="42"/>
  <c r="I177" i="42"/>
  <c r="H177" i="42"/>
  <c r="G177" i="42"/>
  <c r="F177" i="42"/>
  <c r="E177" i="42"/>
  <c r="D177" i="42"/>
  <c r="C177" i="42"/>
  <c r="P176" i="42"/>
  <c r="O176" i="42"/>
  <c r="N176" i="42"/>
  <c r="M176" i="42"/>
  <c r="L176" i="42"/>
  <c r="K176" i="42"/>
  <c r="J176" i="42"/>
  <c r="I176" i="42"/>
  <c r="H176" i="42"/>
  <c r="G176" i="42"/>
  <c r="F176" i="42"/>
  <c r="E176" i="42"/>
  <c r="D176" i="42"/>
  <c r="C176" i="42"/>
  <c r="P175" i="42"/>
  <c r="O175" i="42"/>
  <c r="N175" i="42"/>
  <c r="M175" i="42"/>
  <c r="L175" i="42"/>
  <c r="K175" i="42"/>
  <c r="J175" i="42"/>
  <c r="I175" i="42"/>
  <c r="H175" i="42"/>
  <c r="G175" i="42"/>
  <c r="F175" i="42"/>
  <c r="E175" i="42"/>
  <c r="D175" i="42"/>
  <c r="C175" i="42"/>
  <c r="P174" i="42"/>
  <c r="O174" i="42"/>
  <c r="N174" i="42"/>
  <c r="M174" i="42"/>
  <c r="L174" i="42"/>
  <c r="K174" i="42"/>
  <c r="J174" i="42"/>
  <c r="I174" i="42"/>
  <c r="H174" i="42"/>
  <c r="G174" i="42"/>
  <c r="F174" i="42"/>
  <c r="E174" i="42"/>
  <c r="D174" i="42"/>
  <c r="C174" i="42"/>
  <c r="P173" i="42"/>
  <c r="O173" i="42"/>
  <c r="N173" i="42"/>
  <c r="M173" i="42"/>
  <c r="L173" i="42"/>
  <c r="K173" i="42"/>
  <c r="J173" i="42"/>
  <c r="I173" i="42"/>
  <c r="H173" i="42"/>
  <c r="G173" i="42"/>
  <c r="F173" i="42"/>
  <c r="E173" i="42"/>
  <c r="D173" i="42"/>
  <c r="C173" i="42"/>
  <c r="P172" i="42"/>
  <c r="O172" i="42"/>
  <c r="O122" i="42" s="1"/>
  <c r="N172" i="42"/>
  <c r="M172" i="42"/>
  <c r="L172" i="42"/>
  <c r="K172" i="42"/>
  <c r="J172" i="42"/>
  <c r="I172" i="42"/>
  <c r="H172" i="42"/>
  <c r="G172" i="42"/>
  <c r="F172" i="42"/>
  <c r="E172" i="42"/>
  <c r="D172" i="42"/>
  <c r="C172" i="42"/>
  <c r="P171" i="42"/>
  <c r="O128" i="42" s="1"/>
  <c r="O171" i="42"/>
  <c r="N171" i="42"/>
  <c r="M171" i="42"/>
  <c r="L171" i="42"/>
  <c r="K171" i="42"/>
  <c r="J171" i="42"/>
  <c r="I171" i="42"/>
  <c r="H171" i="42"/>
  <c r="G171" i="42"/>
  <c r="F171" i="42"/>
  <c r="E171" i="42"/>
  <c r="D171" i="42"/>
  <c r="C171" i="42"/>
  <c r="P170" i="42"/>
  <c r="O170" i="42"/>
  <c r="N170" i="42"/>
  <c r="M170" i="42"/>
  <c r="L170" i="42"/>
  <c r="K170" i="42"/>
  <c r="K127" i="42" s="1"/>
  <c r="J170" i="42"/>
  <c r="I170" i="42"/>
  <c r="H170" i="42"/>
  <c r="G170" i="42"/>
  <c r="F170" i="42"/>
  <c r="E170" i="42"/>
  <c r="D170" i="42"/>
  <c r="C170" i="42"/>
  <c r="P169" i="42"/>
  <c r="O169" i="42"/>
  <c r="N169" i="42"/>
  <c r="M169" i="42"/>
  <c r="L169" i="42"/>
  <c r="K169" i="42"/>
  <c r="J169" i="42"/>
  <c r="I169" i="42"/>
  <c r="I125" i="42" s="1"/>
  <c r="H169" i="42"/>
  <c r="G169" i="42"/>
  <c r="F169" i="42"/>
  <c r="E169" i="42"/>
  <c r="D169" i="42"/>
  <c r="C169" i="42"/>
  <c r="P203" i="33"/>
  <c r="O203" i="33"/>
  <c r="N203" i="33"/>
  <c r="M203" i="33"/>
  <c r="L203" i="33"/>
  <c r="K203" i="33"/>
  <c r="J203" i="33"/>
  <c r="I203" i="33"/>
  <c r="H203" i="33"/>
  <c r="G203" i="33"/>
  <c r="F203" i="33"/>
  <c r="E203" i="33"/>
  <c r="D203" i="33"/>
  <c r="C203" i="33"/>
  <c r="P202" i="33"/>
  <c r="O202" i="33"/>
  <c r="N202" i="33"/>
  <c r="M202" i="33"/>
  <c r="L202" i="33"/>
  <c r="K202" i="33"/>
  <c r="J202" i="33"/>
  <c r="I202" i="33"/>
  <c r="H202" i="33"/>
  <c r="G202" i="33"/>
  <c r="F202" i="33"/>
  <c r="E202" i="33"/>
  <c r="D202" i="33"/>
  <c r="C202" i="33"/>
  <c r="P201" i="33"/>
  <c r="O201" i="33"/>
  <c r="N201" i="33"/>
  <c r="M201" i="33"/>
  <c r="L201" i="33"/>
  <c r="K201" i="33"/>
  <c r="J201" i="33"/>
  <c r="I201" i="33"/>
  <c r="H201" i="33"/>
  <c r="G201" i="33"/>
  <c r="F201" i="33"/>
  <c r="E201" i="33"/>
  <c r="D201" i="33"/>
  <c r="C201" i="33"/>
  <c r="P200" i="33"/>
  <c r="O200" i="33"/>
  <c r="N200" i="33"/>
  <c r="M200" i="33"/>
  <c r="L200" i="33"/>
  <c r="K200" i="33"/>
  <c r="J200" i="33"/>
  <c r="I200" i="33"/>
  <c r="H200" i="33"/>
  <c r="G200" i="33"/>
  <c r="F200" i="33"/>
  <c r="E200" i="33"/>
  <c r="D200" i="33"/>
  <c r="C200" i="33"/>
  <c r="P199" i="33"/>
  <c r="O199" i="33"/>
  <c r="N199" i="33"/>
  <c r="M199" i="33"/>
  <c r="L199" i="33"/>
  <c r="K199" i="33"/>
  <c r="J199" i="33"/>
  <c r="I199" i="33"/>
  <c r="H199" i="33"/>
  <c r="G199" i="33"/>
  <c r="F199" i="33"/>
  <c r="E199" i="33"/>
  <c r="D199" i="33"/>
  <c r="C199" i="33"/>
  <c r="P198" i="33"/>
  <c r="O198" i="33"/>
  <c r="N198" i="33"/>
  <c r="M198" i="33"/>
  <c r="L198" i="33"/>
  <c r="K198" i="33"/>
  <c r="J198" i="33"/>
  <c r="I198" i="33"/>
  <c r="H198" i="33"/>
  <c r="G198" i="33"/>
  <c r="F198" i="33"/>
  <c r="E198" i="33"/>
  <c r="D198" i="33"/>
  <c r="C198" i="33"/>
  <c r="P197" i="33"/>
  <c r="O197" i="33"/>
  <c r="N197" i="33"/>
  <c r="M197" i="33"/>
  <c r="L197" i="33"/>
  <c r="K197" i="33"/>
  <c r="J197" i="33"/>
  <c r="I197" i="33"/>
  <c r="H197" i="33"/>
  <c r="G197" i="33"/>
  <c r="F197" i="33"/>
  <c r="E197" i="33"/>
  <c r="D197" i="33"/>
  <c r="C197" i="33"/>
  <c r="P196" i="33"/>
  <c r="O196" i="33"/>
  <c r="N196" i="33"/>
  <c r="M196" i="33"/>
  <c r="L196" i="33"/>
  <c r="K196" i="33"/>
  <c r="J196" i="33"/>
  <c r="I196" i="33"/>
  <c r="H196" i="33"/>
  <c r="G196" i="33"/>
  <c r="F196" i="33"/>
  <c r="E196" i="33"/>
  <c r="D196" i="33"/>
  <c r="C196" i="33"/>
  <c r="P195" i="33"/>
  <c r="O195" i="33"/>
  <c r="N195" i="33"/>
  <c r="M195" i="33"/>
  <c r="L195" i="33"/>
  <c r="K195" i="33"/>
  <c r="J195" i="33"/>
  <c r="I195" i="33"/>
  <c r="H195" i="33"/>
  <c r="G195" i="33"/>
  <c r="F195" i="33"/>
  <c r="E195" i="33"/>
  <c r="D195" i="33"/>
  <c r="C195" i="33"/>
  <c r="P194" i="33"/>
  <c r="O194" i="33"/>
  <c r="N194" i="33"/>
  <c r="M194" i="33"/>
  <c r="L194" i="33"/>
  <c r="K194" i="33"/>
  <c r="J194" i="33"/>
  <c r="I194" i="33"/>
  <c r="H194" i="33"/>
  <c r="G194" i="33"/>
  <c r="F194" i="33"/>
  <c r="E194" i="33"/>
  <c r="D194" i="33"/>
  <c r="C194" i="33"/>
  <c r="P193" i="33"/>
  <c r="O193" i="33"/>
  <c r="N193" i="33"/>
  <c r="M193" i="33"/>
  <c r="L193" i="33"/>
  <c r="K193" i="33"/>
  <c r="J193" i="33"/>
  <c r="I193" i="33"/>
  <c r="H193" i="33"/>
  <c r="G193" i="33"/>
  <c r="F193" i="33"/>
  <c r="E193" i="33"/>
  <c r="D193" i="33"/>
  <c r="C193" i="33"/>
  <c r="P192" i="33"/>
  <c r="O192" i="33"/>
  <c r="N192" i="33"/>
  <c r="M192" i="33"/>
  <c r="L192" i="33"/>
  <c r="K192" i="33"/>
  <c r="J192" i="33"/>
  <c r="I192" i="33"/>
  <c r="H192" i="33"/>
  <c r="G192" i="33"/>
  <c r="F192" i="33"/>
  <c r="E192" i="33"/>
  <c r="D192" i="33"/>
  <c r="C192" i="33"/>
  <c r="P191" i="33"/>
  <c r="O191" i="33"/>
  <c r="N191" i="33"/>
  <c r="M191" i="33"/>
  <c r="L191" i="33"/>
  <c r="K191" i="33"/>
  <c r="J191" i="33"/>
  <c r="I191" i="33"/>
  <c r="H191" i="33"/>
  <c r="G191" i="33"/>
  <c r="F191" i="33"/>
  <c r="E191" i="33"/>
  <c r="D191" i="33"/>
  <c r="C191" i="33"/>
  <c r="P190" i="33"/>
  <c r="O190" i="33"/>
  <c r="N190" i="33"/>
  <c r="M190" i="33"/>
  <c r="L190" i="33"/>
  <c r="K190" i="33"/>
  <c r="J190" i="33"/>
  <c r="I190" i="33"/>
  <c r="H190" i="33"/>
  <c r="G190" i="33"/>
  <c r="F190" i="33"/>
  <c r="E190" i="33"/>
  <c r="D190" i="33"/>
  <c r="C190" i="33"/>
  <c r="P189" i="33"/>
  <c r="O189" i="33"/>
  <c r="N189" i="33"/>
  <c r="M189" i="33"/>
  <c r="L189" i="33"/>
  <c r="K189" i="33"/>
  <c r="J189" i="33"/>
  <c r="I189" i="33"/>
  <c r="H189" i="33"/>
  <c r="G189" i="33"/>
  <c r="F189" i="33"/>
  <c r="E189" i="33"/>
  <c r="D189" i="33"/>
  <c r="C189" i="33"/>
  <c r="P188" i="33"/>
  <c r="O188" i="33"/>
  <c r="N188" i="33"/>
  <c r="M188" i="33"/>
  <c r="L188" i="33"/>
  <c r="K188" i="33"/>
  <c r="J188" i="33"/>
  <c r="I188" i="33"/>
  <c r="H188" i="33"/>
  <c r="G188" i="33"/>
  <c r="F188" i="33"/>
  <c r="E188" i="33"/>
  <c r="D188" i="33"/>
  <c r="C188" i="33"/>
  <c r="P187" i="33"/>
  <c r="O187" i="33"/>
  <c r="N187" i="33"/>
  <c r="M187" i="33"/>
  <c r="L187" i="33"/>
  <c r="K187" i="33"/>
  <c r="J187" i="33"/>
  <c r="I187" i="33"/>
  <c r="H187" i="33"/>
  <c r="G187" i="33"/>
  <c r="F187" i="33"/>
  <c r="E187" i="33"/>
  <c r="D187" i="33"/>
  <c r="C187" i="33"/>
  <c r="P186" i="33"/>
  <c r="O186" i="33"/>
  <c r="N186" i="33"/>
  <c r="M186" i="33"/>
  <c r="L186" i="33"/>
  <c r="K186" i="33"/>
  <c r="J186" i="33"/>
  <c r="I186" i="33"/>
  <c r="H186" i="33"/>
  <c r="G186" i="33"/>
  <c r="F186" i="33"/>
  <c r="E186" i="33"/>
  <c r="D186" i="33"/>
  <c r="C186" i="33"/>
  <c r="P185" i="33"/>
  <c r="O185" i="33"/>
  <c r="N185" i="33"/>
  <c r="M185" i="33"/>
  <c r="L185" i="33"/>
  <c r="K185" i="33"/>
  <c r="J185" i="33"/>
  <c r="I185" i="33"/>
  <c r="H185" i="33"/>
  <c r="G185" i="33"/>
  <c r="F185" i="33"/>
  <c r="E185" i="33"/>
  <c r="D185" i="33"/>
  <c r="C185" i="33"/>
  <c r="P184" i="33"/>
  <c r="O184" i="33"/>
  <c r="N184" i="33"/>
  <c r="M184" i="33"/>
  <c r="L184" i="33"/>
  <c r="K184" i="33"/>
  <c r="J184" i="33"/>
  <c r="I184" i="33"/>
  <c r="H184" i="33"/>
  <c r="G184" i="33"/>
  <c r="F184" i="33"/>
  <c r="E184" i="33"/>
  <c r="D184" i="33"/>
  <c r="C184" i="33"/>
  <c r="P183" i="33"/>
  <c r="O183" i="33"/>
  <c r="N183" i="33"/>
  <c r="M183" i="33"/>
  <c r="L183" i="33"/>
  <c r="K183" i="33"/>
  <c r="J183" i="33"/>
  <c r="I183" i="33"/>
  <c r="H183" i="33"/>
  <c r="G183" i="33"/>
  <c r="F183" i="33"/>
  <c r="E183" i="33"/>
  <c r="D183" i="33"/>
  <c r="C183" i="33"/>
  <c r="P182" i="33"/>
  <c r="O182" i="33"/>
  <c r="N182" i="33"/>
  <c r="M182" i="33"/>
  <c r="L182" i="33"/>
  <c r="K182" i="33"/>
  <c r="J182" i="33"/>
  <c r="I182" i="33"/>
  <c r="H182" i="33"/>
  <c r="G182" i="33"/>
  <c r="F182" i="33"/>
  <c r="E182" i="33"/>
  <c r="D182" i="33"/>
  <c r="C182" i="33"/>
  <c r="P181" i="33"/>
  <c r="O181" i="33"/>
  <c r="N181" i="33"/>
  <c r="M181" i="33"/>
  <c r="L181" i="33"/>
  <c r="K181" i="33"/>
  <c r="J181" i="33"/>
  <c r="I181" i="33"/>
  <c r="H181" i="33"/>
  <c r="G181" i="33"/>
  <c r="F181" i="33"/>
  <c r="E181" i="33"/>
  <c r="D181" i="33"/>
  <c r="C181" i="33"/>
  <c r="P180" i="33"/>
  <c r="O180" i="33"/>
  <c r="N180" i="33"/>
  <c r="M180" i="33"/>
  <c r="L180" i="33"/>
  <c r="K180" i="33"/>
  <c r="J180" i="33"/>
  <c r="I180" i="33"/>
  <c r="H180" i="33"/>
  <c r="G180" i="33"/>
  <c r="F180" i="33"/>
  <c r="E180" i="33"/>
  <c r="D180" i="33"/>
  <c r="C180" i="33"/>
  <c r="P179" i="33"/>
  <c r="O179" i="33"/>
  <c r="N179" i="33"/>
  <c r="M179" i="33"/>
  <c r="L179" i="33"/>
  <c r="K179" i="33"/>
  <c r="J179" i="33"/>
  <c r="I179" i="33"/>
  <c r="H179" i="33"/>
  <c r="G179" i="33"/>
  <c r="F179" i="33"/>
  <c r="E179" i="33"/>
  <c r="D179" i="33"/>
  <c r="C179" i="33"/>
  <c r="P178" i="33"/>
  <c r="O178" i="33"/>
  <c r="N178" i="33"/>
  <c r="M178" i="33"/>
  <c r="L178" i="33"/>
  <c r="K178" i="33"/>
  <c r="J178" i="33"/>
  <c r="I178" i="33"/>
  <c r="H178" i="33"/>
  <c r="G178" i="33"/>
  <c r="F178" i="33"/>
  <c r="E178" i="33"/>
  <c r="D178" i="33"/>
  <c r="C178" i="33"/>
  <c r="P177" i="33"/>
  <c r="O177" i="33"/>
  <c r="N177" i="33"/>
  <c r="M177" i="33"/>
  <c r="L177" i="33"/>
  <c r="K177" i="33"/>
  <c r="J177" i="33"/>
  <c r="I177" i="33"/>
  <c r="H177" i="33"/>
  <c r="G177" i="33"/>
  <c r="F177" i="33"/>
  <c r="E177" i="33"/>
  <c r="D177" i="33"/>
  <c r="C177" i="33"/>
  <c r="P176" i="33"/>
  <c r="O176" i="33"/>
  <c r="N176" i="33"/>
  <c r="M176" i="33"/>
  <c r="L176" i="33"/>
  <c r="K176" i="33"/>
  <c r="J176" i="33"/>
  <c r="I176" i="33"/>
  <c r="H176" i="33"/>
  <c r="G176" i="33"/>
  <c r="F176" i="33"/>
  <c r="E176" i="33"/>
  <c r="D176" i="33"/>
  <c r="C176" i="33"/>
  <c r="P175" i="33"/>
  <c r="O175" i="33"/>
  <c r="N175" i="33"/>
  <c r="M175" i="33"/>
  <c r="L175" i="33"/>
  <c r="K175" i="33"/>
  <c r="J175" i="33"/>
  <c r="I175" i="33"/>
  <c r="H175" i="33"/>
  <c r="G175" i="33"/>
  <c r="F175" i="33"/>
  <c r="E175" i="33"/>
  <c r="D175" i="33"/>
  <c r="C175" i="33"/>
  <c r="P174" i="33"/>
  <c r="O174" i="33"/>
  <c r="N174" i="33"/>
  <c r="M174" i="33"/>
  <c r="L174" i="33"/>
  <c r="K174" i="33"/>
  <c r="J174" i="33"/>
  <c r="I174" i="33"/>
  <c r="H174" i="33"/>
  <c r="G174" i="33"/>
  <c r="F174" i="33"/>
  <c r="E174" i="33"/>
  <c r="D174" i="33"/>
  <c r="C174" i="33"/>
  <c r="P173" i="33"/>
  <c r="O173" i="33"/>
  <c r="N173" i="33"/>
  <c r="M173" i="33"/>
  <c r="L173" i="33"/>
  <c r="K173" i="33"/>
  <c r="J173" i="33"/>
  <c r="I173" i="33"/>
  <c r="H173" i="33"/>
  <c r="G173" i="33"/>
  <c r="F173" i="33"/>
  <c r="E173" i="33"/>
  <c r="D173" i="33"/>
  <c r="C173" i="33"/>
  <c r="P172" i="33"/>
  <c r="O172" i="33"/>
  <c r="N172" i="33"/>
  <c r="M172" i="33"/>
  <c r="L172" i="33"/>
  <c r="K172" i="33"/>
  <c r="J172" i="33"/>
  <c r="I172" i="33"/>
  <c r="H172" i="33"/>
  <c r="G172" i="33"/>
  <c r="F172" i="33"/>
  <c r="E172" i="33"/>
  <c r="D172" i="33"/>
  <c r="C172" i="33"/>
  <c r="P171" i="33"/>
  <c r="O171" i="33"/>
  <c r="N171" i="33"/>
  <c r="M171" i="33"/>
  <c r="L171" i="33"/>
  <c r="K171" i="33"/>
  <c r="J171" i="33"/>
  <c r="I171" i="33"/>
  <c r="H171" i="33"/>
  <c r="G171" i="33"/>
  <c r="F171" i="33"/>
  <c r="E171" i="33"/>
  <c r="D171" i="33"/>
  <c r="C171" i="33"/>
  <c r="P170" i="33"/>
  <c r="O170" i="33"/>
  <c r="N170" i="33"/>
  <c r="M170" i="33"/>
  <c r="L170" i="33"/>
  <c r="K170" i="33"/>
  <c r="J170" i="33"/>
  <c r="I170" i="33"/>
  <c r="H170" i="33"/>
  <c r="G170" i="33"/>
  <c r="F170" i="33"/>
  <c r="E170" i="33"/>
  <c r="D170" i="33"/>
  <c r="C170" i="33"/>
  <c r="P169" i="33"/>
  <c r="O169" i="33"/>
  <c r="N169" i="33"/>
  <c r="M169" i="33"/>
  <c r="L169" i="33"/>
  <c r="K169" i="33"/>
  <c r="J169" i="33"/>
  <c r="I169" i="33"/>
  <c r="H169" i="33"/>
  <c r="G169" i="33"/>
  <c r="F169" i="33"/>
  <c r="E169" i="33"/>
  <c r="D169" i="33"/>
  <c r="C169" i="33"/>
  <c r="P23" i="33"/>
  <c r="BF15" i="22" s="1"/>
  <c r="BE15" i="37" s="1"/>
  <c r="D166" i="32"/>
  <c r="E166" i="32"/>
  <c r="F166" i="32"/>
  <c r="G166" i="32"/>
  <c r="H166" i="32"/>
  <c r="I166" i="32"/>
  <c r="J166" i="32"/>
  <c r="K166" i="32"/>
  <c r="L166" i="32"/>
  <c r="M166" i="32"/>
  <c r="N166" i="32"/>
  <c r="O166" i="32"/>
  <c r="P166" i="32"/>
  <c r="D167" i="32"/>
  <c r="E167" i="32"/>
  <c r="F167" i="32"/>
  <c r="G167" i="32"/>
  <c r="H167" i="32"/>
  <c r="I167" i="32"/>
  <c r="J167" i="32"/>
  <c r="K167" i="32"/>
  <c r="L167" i="32"/>
  <c r="M167" i="32"/>
  <c r="N167" i="32"/>
  <c r="O167" i="32"/>
  <c r="P167" i="32"/>
  <c r="D168" i="32"/>
  <c r="E168" i="32"/>
  <c r="F168" i="32"/>
  <c r="G168" i="32"/>
  <c r="H168" i="32"/>
  <c r="I168" i="32"/>
  <c r="J168" i="32"/>
  <c r="K168" i="32"/>
  <c r="L168" i="32"/>
  <c r="M168" i="32"/>
  <c r="N168" i="32"/>
  <c r="O168" i="32"/>
  <c r="P168" i="32"/>
  <c r="D169" i="32"/>
  <c r="E169" i="32"/>
  <c r="F169" i="32"/>
  <c r="G169" i="32"/>
  <c r="H169" i="32"/>
  <c r="I169" i="32"/>
  <c r="J169" i="32"/>
  <c r="K169" i="32"/>
  <c r="L169" i="32"/>
  <c r="M169" i="32"/>
  <c r="N169" i="32"/>
  <c r="O169" i="32"/>
  <c r="P169" i="32"/>
  <c r="D170" i="32"/>
  <c r="E170" i="32"/>
  <c r="F170" i="32"/>
  <c r="G170" i="32"/>
  <c r="H170" i="32"/>
  <c r="I170" i="32"/>
  <c r="J170" i="32"/>
  <c r="K170" i="32"/>
  <c r="L170" i="32"/>
  <c r="M170" i="32"/>
  <c r="N170" i="32"/>
  <c r="O170" i="32"/>
  <c r="P170" i="32"/>
  <c r="D171" i="32"/>
  <c r="E171" i="32"/>
  <c r="F171" i="32"/>
  <c r="G171" i="32"/>
  <c r="H171" i="32"/>
  <c r="I171" i="32"/>
  <c r="J171" i="32"/>
  <c r="K171" i="32"/>
  <c r="L171" i="32"/>
  <c r="M171" i="32"/>
  <c r="N171" i="32"/>
  <c r="O171" i="32"/>
  <c r="P171" i="32"/>
  <c r="D172" i="32"/>
  <c r="E172" i="32"/>
  <c r="F172" i="32"/>
  <c r="G172" i="32"/>
  <c r="H172" i="32"/>
  <c r="I172" i="32"/>
  <c r="J172" i="32"/>
  <c r="K172" i="32"/>
  <c r="L172" i="32"/>
  <c r="M172" i="32"/>
  <c r="N172" i="32"/>
  <c r="O172" i="32"/>
  <c r="P172" i="32"/>
  <c r="D173" i="32"/>
  <c r="E173" i="32"/>
  <c r="F173" i="32"/>
  <c r="G173" i="32"/>
  <c r="H173" i="32"/>
  <c r="I173" i="32"/>
  <c r="J173" i="32"/>
  <c r="K173" i="32"/>
  <c r="L173" i="32"/>
  <c r="M173" i="32"/>
  <c r="N173" i="32"/>
  <c r="O173" i="32"/>
  <c r="P173" i="32"/>
  <c r="D174" i="32"/>
  <c r="E174" i="32"/>
  <c r="F174" i="32"/>
  <c r="G174" i="32"/>
  <c r="H174" i="32"/>
  <c r="I174" i="32"/>
  <c r="J174" i="32"/>
  <c r="K174" i="32"/>
  <c r="L174" i="32"/>
  <c r="M174" i="32"/>
  <c r="N174" i="32"/>
  <c r="O174" i="32"/>
  <c r="P174" i="32"/>
  <c r="D175" i="32"/>
  <c r="E175" i="32"/>
  <c r="F175" i="32"/>
  <c r="G175" i="32"/>
  <c r="H175" i="32"/>
  <c r="I175" i="32"/>
  <c r="J175" i="32"/>
  <c r="K175" i="32"/>
  <c r="L175" i="32"/>
  <c r="M175" i="32"/>
  <c r="N175" i="32"/>
  <c r="O175" i="32"/>
  <c r="P175" i="32"/>
  <c r="D176" i="32"/>
  <c r="E176" i="32"/>
  <c r="F176" i="32"/>
  <c r="G176" i="32"/>
  <c r="H176" i="32"/>
  <c r="I176" i="32"/>
  <c r="J176" i="32"/>
  <c r="K176" i="32"/>
  <c r="L176" i="32"/>
  <c r="M176" i="32"/>
  <c r="N176" i="32"/>
  <c r="O176" i="32"/>
  <c r="P176" i="32"/>
  <c r="D177" i="32"/>
  <c r="E177" i="32"/>
  <c r="F177" i="32"/>
  <c r="G177" i="32"/>
  <c r="H177" i="32"/>
  <c r="I177" i="32"/>
  <c r="J177" i="32"/>
  <c r="K177" i="32"/>
  <c r="L177" i="32"/>
  <c r="M177" i="32"/>
  <c r="N177" i="32"/>
  <c r="O177" i="32"/>
  <c r="P177" i="32"/>
  <c r="D178" i="32"/>
  <c r="E178" i="32"/>
  <c r="F178" i="32"/>
  <c r="G178" i="32"/>
  <c r="H178" i="32"/>
  <c r="I178" i="32"/>
  <c r="J178" i="32"/>
  <c r="K178" i="32"/>
  <c r="L178" i="32"/>
  <c r="M178" i="32"/>
  <c r="N178" i="32"/>
  <c r="O178" i="32"/>
  <c r="P178" i="32"/>
  <c r="D179" i="32"/>
  <c r="E179" i="32"/>
  <c r="F179" i="32"/>
  <c r="G179" i="32"/>
  <c r="H179" i="32"/>
  <c r="I179" i="32"/>
  <c r="J179" i="32"/>
  <c r="K179" i="32"/>
  <c r="L179" i="32"/>
  <c r="M179" i="32"/>
  <c r="N179" i="32"/>
  <c r="O179" i="32"/>
  <c r="P179" i="32"/>
  <c r="D180" i="32"/>
  <c r="E180" i="32"/>
  <c r="F180" i="32"/>
  <c r="G180" i="32"/>
  <c r="H180" i="32"/>
  <c r="I180" i="32"/>
  <c r="J180" i="32"/>
  <c r="K180" i="32"/>
  <c r="L180" i="32"/>
  <c r="M180" i="32"/>
  <c r="N180" i="32"/>
  <c r="O180" i="32"/>
  <c r="P180" i="32"/>
  <c r="D181" i="32"/>
  <c r="E181" i="32"/>
  <c r="F181" i="32"/>
  <c r="G181" i="32"/>
  <c r="H181" i="32"/>
  <c r="I181" i="32"/>
  <c r="J181" i="32"/>
  <c r="K181" i="32"/>
  <c r="L181" i="32"/>
  <c r="M181" i="32"/>
  <c r="N181" i="32"/>
  <c r="O181" i="32"/>
  <c r="P181" i="32"/>
  <c r="D182" i="32"/>
  <c r="E182" i="32"/>
  <c r="F182" i="32"/>
  <c r="G182" i="32"/>
  <c r="H182" i="32"/>
  <c r="I182" i="32"/>
  <c r="J182" i="32"/>
  <c r="K182" i="32"/>
  <c r="L182" i="32"/>
  <c r="M182" i="32"/>
  <c r="N182" i="32"/>
  <c r="O182" i="32"/>
  <c r="P182" i="32"/>
  <c r="D183" i="32"/>
  <c r="E183" i="32"/>
  <c r="F183" i="32"/>
  <c r="G183" i="32"/>
  <c r="H183" i="32"/>
  <c r="I183" i="32"/>
  <c r="J183" i="32"/>
  <c r="K183" i="32"/>
  <c r="L183" i="32"/>
  <c r="M183" i="32"/>
  <c r="N183" i="32"/>
  <c r="O183" i="32"/>
  <c r="P183" i="32"/>
  <c r="D184" i="32"/>
  <c r="E184" i="32"/>
  <c r="F184" i="32"/>
  <c r="G184" i="32"/>
  <c r="H184" i="32"/>
  <c r="I184" i="32"/>
  <c r="J184" i="32"/>
  <c r="K184" i="32"/>
  <c r="L184" i="32"/>
  <c r="M184" i="32"/>
  <c r="N184" i="32"/>
  <c r="O184" i="32"/>
  <c r="P184" i="32"/>
  <c r="D185" i="32"/>
  <c r="E185" i="32"/>
  <c r="F185" i="32"/>
  <c r="G185" i="32"/>
  <c r="H185" i="32"/>
  <c r="I185" i="32"/>
  <c r="J185" i="32"/>
  <c r="K185" i="32"/>
  <c r="L185" i="32"/>
  <c r="M185" i="32"/>
  <c r="N185" i="32"/>
  <c r="O185" i="32"/>
  <c r="P185" i="32"/>
  <c r="D186" i="32"/>
  <c r="E186" i="32"/>
  <c r="F186" i="32"/>
  <c r="G186" i="32"/>
  <c r="H186" i="32"/>
  <c r="I186" i="32"/>
  <c r="J186" i="32"/>
  <c r="K186" i="32"/>
  <c r="L186" i="32"/>
  <c r="M186" i="32"/>
  <c r="N186" i="32"/>
  <c r="O186" i="32"/>
  <c r="P186" i="32"/>
  <c r="D187" i="32"/>
  <c r="E187" i="32"/>
  <c r="F187" i="32"/>
  <c r="G187" i="32"/>
  <c r="H187" i="32"/>
  <c r="I187" i="32"/>
  <c r="J187" i="32"/>
  <c r="K187" i="32"/>
  <c r="L187" i="32"/>
  <c r="M187" i="32"/>
  <c r="N187" i="32"/>
  <c r="O187" i="32"/>
  <c r="P187" i="32"/>
  <c r="D188" i="32"/>
  <c r="E188" i="32"/>
  <c r="F188" i="32"/>
  <c r="G188" i="32"/>
  <c r="H188" i="32"/>
  <c r="I188" i="32"/>
  <c r="J188" i="32"/>
  <c r="K188" i="32"/>
  <c r="L188" i="32"/>
  <c r="M188" i="32"/>
  <c r="N188" i="32"/>
  <c r="O188" i="32"/>
  <c r="P188" i="32"/>
  <c r="D189" i="32"/>
  <c r="E189" i="32"/>
  <c r="F189" i="32"/>
  <c r="G189" i="32"/>
  <c r="H189" i="32"/>
  <c r="I189" i="32"/>
  <c r="J189" i="32"/>
  <c r="K189" i="32"/>
  <c r="L189" i="32"/>
  <c r="M189" i="32"/>
  <c r="N189" i="32"/>
  <c r="O189" i="32"/>
  <c r="P189" i="32"/>
  <c r="D190" i="32"/>
  <c r="E190" i="32"/>
  <c r="F190" i="32"/>
  <c r="G190" i="32"/>
  <c r="H190" i="32"/>
  <c r="I190" i="32"/>
  <c r="J190" i="32"/>
  <c r="K190" i="32"/>
  <c r="L190" i="32"/>
  <c r="M190" i="32"/>
  <c r="N190" i="32"/>
  <c r="O190" i="32"/>
  <c r="P190" i="32"/>
  <c r="D191" i="32"/>
  <c r="E191" i="32"/>
  <c r="F191" i="32"/>
  <c r="G191" i="32"/>
  <c r="H191" i="32"/>
  <c r="I191" i="32"/>
  <c r="J191" i="32"/>
  <c r="K191" i="32"/>
  <c r="L191" i="32"/>
  <c r="M191" i="32"/>
  <c r="N191" i="32"/>
  <c r="O191" i="32"/>
  <c r="P191" i="32"/>
  <c r="D192" i="32"/>
  <c r="E192" i="32"/>
  <c r="F192" i="32"/>
  <c r="G192" i="32"/>
  <c r="H192" i="32"/>
  <c r="I192" i="32"/>
  <c r="J192" i="32"/>
  <c r="K192" i="32"/>
  <c r="L192" i="32"/>
  <c r="M192" i="32"/>
  <c r="N192" i="32"/>
  <c r="O192" i="32"/>
  <c r="P192" i="32"/>
  <c r="D193" i="32"/>
  <c r="E193" i="32"/>
  <c r="F193" i="32"/>
  <c r="G193" i="32"/>
  <c r="H193" i="32"/>
  <c r="I193" i="32"/>
  <c r="J193" i="32"/>
  <c r="K193" i="32"/>
  <c r="L193" i="32"/>
  <c r="M193" i="32"/>
  <c r="N193" i="32"/>
  <c r="O193" i="32"/>
  <c r="P193" i="32"/>
  <c r="D194" i="32"/>
  <c r="E194" i="32"/>
  <c r="F194" i="32"/>
  <c r="G194" i="32"/>
  <c r="H194" i="32"/>
  <c r="I194" i="32"/>
  <c r="J194" i="32"/>
  <c r="K194" i="32"/>
  <c r="L194" i="32"/>
  <c r="M194" i="32"/>
  <c r="N194" i="32"/>
  <c r="O194" i="32"/>
  <c r="P194" i="32"/>
  <c r="D195" i="32"/>
  <c r="E195" i="32"/>
  <c r="F195" i="32"/>
  <c r="G195" i="32"/>
  <c r="H195" i="32"/>
  <c r="I195" i="32"/>
  <c r="J195" i="32"/>
  <c r="K195" i="32"/>
  <c r="L195" i="32"/>
  <c r="M195" i="32"/>
  <c r="N195" i="32"/>
  <c r="O195" i="32"/>
  <c r="P195" i="32"/>
  <c r="D196" i="32"/>
  <c r="E196" i="32"/>
  <c r="F196" i="32"/>
  <c r="G196" i="32"/>
  <c r="H196" i="32"/>
  <c r="I196" i="32"/>
  <c r="J196" i="32"/>
  <c r="K196" i="32"/>
  <c r="L196" i="32"/>
  <c r="M196" i="32"/>
  <c r="N196" i="32"/>
  <c r="O196" i="32"/>
  <c r="P196" i="32"/>
  <c r="D197" i="32"/>
  <c r="E197" i="32"/>
  <c r="F197" i="32"/>
  <c r="G197" i="32"/>
  <c r="H197" i="32"/>
  <c r="I197" i="32"/>
  <c r="J197" i="32"/>
  <c r="K197" i="32"/>
  <c r="L197" i="32"/>
  <c r="M197" i="32"/>
  <c r="N197" i="32"/>
  <c r="O197" i="32"/>
  <c r="P197" i="32"/>
  <c r="D198" i="32"/>
  <c r="E198" i="32"/>
  <c r="F198" i="32"/>
  <c r="G198" i="32"/>
  <c r="H198" i="32"/>
  <c r="I198" i="32"/>
  <c r="J198" i="32"/>
  <c r="K198" i="32"/>
  <c r="L198" i="32"/>
  <c r="M198" i="32"/>
  <c r="N198" i="32"/>
  <c r="O198" i="32"/>
  <c r="P198" i="32"/>
  <c r="D199" i="32"/>
  <c r="E199" i="32"/>
  <c r="F199" i="32"/>
  <c r="G199" i="32"/>
  <c r="H199" i="32"/>
  <c r="I199" i="32"/>
  <c r="J199" i="32"/>
  <c r="K199" i="32"/>
  <c r="L199" i="32"/>
  <c r="M199" i="32"/>
  <c r="N199" i="32"/>
  <c r="O199" i="32"/>
  <c r="P199" i="32"/>
  <c r="D200" i="32"/>
  <c r="E200" i="32"/>
  <c r="F200" i="32"/>
  <c r="G200" i="32"/>
  <c r="H200" i="32"/>
  <c r="I200" i="32"/>
  <c r="J200" i="32"/>
  <c r="K200" i="32"/>
  <c r="L200" i="32"/>
  <c r="M200" i="32"/>
  <c r="N200" i="32"/>
  <c r="O200" i="32"/>
  <c r="P200"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G124" i="33"/>
  <c r="K128" i="41"/>
  <c r="CI82" i="37"/>
  <c r="CG82" i="37"/>
  <c r="CE82" i="37"/>
  <c r="CE120" i="37" s="1"/>
  <c r="CE114" i="37" s="1"/>
  <c r="CC82" i="37"/>
  <c r="CA82" i="37"/>
  <c r="BY82" i="37"/>
  <c r="BW82" i="37"/>
  <c r="BU82" i="37"/>
  <c r="BS82" i="37"/>
  <c r="BS120" i="37" s="1"/>
  <c r="BQ82" i="37"/>
  <c r="BO82" i="37"/>
  <c r="BO120" i="37" s="1"/>
  <c r="BM82" i="37"/>
  <c r="BM120" i="37" s="1"/>
  <c r="BK82" i="37"/>
  <c r="BI82" i="37"/>
  <c r="BI120" i="37" s="1"/>
  <c r="BG82" i="37"/>
  <c r="BE82" i="37"/>
  <c r="BE120" i="37" s="1"/>
  <c r="BC82" i="37"/>
  <c r="BA82" i="37"/>
  <c r="AY82" i="37"/>
  <c r="AY120" i="37" s="1"/>
  <c r="AW82" i="37"/>
  <c r="AU82" i="37"/>
  <c r="AU120" i="37" s="1"/>
  <c r="AS82" i="37"/>
  <c r="AS120" i="37" s="1"/>
  <c r="AQ82" i="37"/>
  <c r="AQ120" i="37" s="1"/>
  <c r="AO82" i="37"/>
  <c r="AO120" i="37" s="1"/>
  <c r="AM82" i="37"/>
  <c r="AK82" i="37"/>
  <c r="AI82" i="37"/>
  <c r="AI120" i="37" s="1"/>
  <c r="AG82" i="37"/>
  <c r="AG120" i="37" s="1"/>
  <c r="AE82" i="37"/>
  <c r="C143" i="32"/>
  <c r="P56" i="42"/>
  <c r="EZ48" i="22" s="1"/>
  <c r="EY48" i="37" s="1"/>
  <c r="N56" i="42"/>
  <c r="EX48" i="22" s="1"/>
  <c r="EW48" i="37" s="1"/>
  <c r="L56" i="42"/>
  <c r="J56" i="42"/>
  <c r="H56" i="42"/>
  <c r="F56" i="42"/>
  <c r="D56" i="42"/>
  <c r="P53" i="42"/>
  <c r="EZ45" i="22" s="1"/>
  <c r="EY45" i="37" s="1"/>
  <c r="EY46" i="37" s="1"/>
  <c r="N53" i="42"/>
  <c r="EX45" i="22" s="1"/>
  <c r="EW45" i="37" s="1"/>
  <c r="EW46" i="37" s="1"/>
  <c r="L53" i="42"/>
  <c r="J53" i="42"/>
  <c r="ET45" i="22" s="1"/>
  <c r="ES45" i="37" s="1"/>
  <c r="H53" i="42"/>
  <c r="F53" i="42"/>
  <c r="EP45" i="22" s="1"/>
  <c r="EO45" i="37" s="1"/>
  <c r="D53" i="42"/>
  <c r="EN45" i="22" s="1"/>
  <c r="EM45" i="37" s="1"/>
  <c r="P50" i="42"/>
  <c r="N50" i="42"/>
  <c r="L50" i="42"/>
  <c r="J50" i="42"/>
  <c r="ET42" i="22" s="1"/>
  <c r="ES42" i="37" s="1"/>
  <c r="H50" i="42"/>
  <c r="F50" i="42"/>
  <c r="D50" i="42"/>
  <c r="EN42" i="22" s="1"/>
  <c r="EM42" i="37" s="1"/>
  <c r="P47" i="42"/>
  <c r="N47" i="42"/>
  <c r="L47" i="42"/>
  <c r="J47" i="42"/>
  <c r="ET39" i="22" s="1"/>
  <c r="ES39" i="37" s="1"/>
  <c r="H47" i="42"/>
  <c r="F47" i="42"/>
  <c r="D47" i="42"/>
  <c r="P44" i="42"/>
  <c r="N44" i="42"/>
  <c r="L44" i="42"/>
  <c r="EV36" i="22" s="1"/>
  <c r="EU36" i="37" s="1"/>
  <c r="J44" i="42"/>
  <c r="H44" i="42"/>
  <c r="F44" i="42"/>
  <c r="D44" i="42"/>
  <c r="P41" i="42"/>
  <c r="N41" i="42"/>
  <c r="EX33" i="22" s="1"/>
  <c r="EW33" i="37" s="1"/>
  <c r="L41" i="42"/>
  <c r="EV33" i="22" s="1"/>
  <c r="EU33" i="37" s="1"/>
  <c r="J41" i="42"/>
  <c r="ET33" i="22" s="1"/>
  <c r="ES33" i="37" s="1"/>
  <c r="H41" i="42"/>
  <c r="ER33" i="22" s="1"/>
  <c r="EQ33" i="37" s="1"/>
  <c r="EQ34" i="37" s="1"/>
  <c r="F41" i="42"/>
  <c r="EP33" i="22" s="1"/>
  <c r="EO33" i="37" s="1"/>
  <c r="D41" i="42"/>
  <c r="P38" i="42"/>
  <c r="EZ30" i="22" s="1"/>
  <c r="EY30" i="37" s="1"/>
  <c r="N38" i="42"/>
  <c r="L38" i="42"/>
  <c r="EV30" i="22" s="1"/>
  <c r="EU30" i="37" s="1"/>
  <c r="J38" i="42"/>
  <c r="ET30" i="22" s="1"/>
  <c r="ES30" i="37" s="1"/>
  <c r="H38" i="42"/>
  <c r="F38" i="42"/>
  <c r="D38" i="42"/>
  <c r="EN30" i="22" s="1"/>
  <c r="EM30" i="37" s="1"/>
  <c r="P35" i="42"/>
  <c r="EZ27" i="22" s="1"/>
  <c r="EY27" i="37" s="1"/>
  <c r="N35" i="42"/>
  <c r="L35" i="42"/>
  <c r="J35" i="42"/>
  <c r="ET27" i="22" s="1"/>
  <c r="ES27" i="37" s="1"/>
  <c r="H35" i="42"/>
  <c r="F35" i="42"/>
  <c r="EP27" i="22" s="1"/>
  <c r="EO27" i="37" s="1"/>
  <c r="D35" i="42"/>
  <c r="EN27" i="22" s="1"/>
  <c r="EM27" i="37" s="1"/>
  <c r="P32" i="42"/>
  <c r="N32" i="42"/>
  <c r="L32" i="42"/>
  <c r="EV24" i="22" s="1"/>
  <c r="EU24" i="37" s="1"/>
  <c r="J32" i="42"/>
  <c r="ET24" i="22" s="1"/>
  <c r="ES24" i="37" s="1"/>
  <c r="ES25" i="37" s="1"/>
  <c r="H32" i="42"/>
  <c r="ER24" i="22" s="1"/>
  <c r="EQ24" i="37" s="1"/>
  <c r="F32" i="42"/>
  <c r="D32" i="42"/>
  <c r="P29" i="42"/>
  <c r="N29" i="42"/>
  <c r="L29" i="42"/>
  <c r="EV21" i="22" s="1"/>
  <c r="J29" i="42"/>
  <c r="H29" i="42"/>
  <c r="F29" i="42"/>
  <c r="EP21" i="22" s="1"/>
  <c r="EO21" i="37" s="1"/>
  <c r="D29" i="42"/>
  <c r="P26" i="42"/>
  <c r="N26" i="42"/>
  <c r="EX18" i="22" s="1"/>
  <c r="EW18" i="37" s="1"/>
  <c r="EW19" i="37" s="1"/>
  <c r="L26" i="42"/>
  <c r="J26" i="42"/>
  <c r="ET18" i="22" s="1"/>
  <c r="ES18" i="37" s="1"/>
  <c r="H26" i="42"/>
  <c r="F26" i="42"/>
  <c r="D26" i="42"/>
  <c r="N23" i="42"/>
  <c r="EX15" i="22" s="1"/>
  <c r="EW15" i="37" s="1"/>
  <c r="L23" i="42"/>
  <c r="J23" i="42"/>
  <c r="H23" i="42"/>
  <c r="F23" i="42"/>
  <c r="D23" i="42"/>
  <c r="P20" i="42"/>
  <c r="N20" i="42"/>
  <c r="EX12" i="22" s="1"/>
  <c r="EW12" i="37" s="1"/>
  <c r="L20" i="42"/>
  <c r="J20" i="42"/>
  <c r="ET12" i="22" s="1"/>
  <c r="ES12" i="37" s="1"/>
  <c r="H20" i="42"/>
  <c r="F20" i="42"/>
  <c r="D20" i="42"/>
  <c r="P17" i="42"/>
  <c r="N17" i="42"/>
  <c r="L17" i="42"/>
  <c r="EV9" i="22" s="1"/>
  <c r="EU9" i="37" s="1"/>
  <c r="J17" i="42"/>
  <c r="ET9" i="22" s="1"/>
  <c r="ES9" i="37" s="1"/>
  <c r="H17" i="42"/>
  <c r="ER9" i="22" s="1"/>
  <c r="F17" i="42"/>
  <c r="D17" i="42"/>
  <c r="P14" i="42"/>
  <c r="EZ6" i="22" s="1"/>
  <c r="N14" i="42"/>
  <c r="L14" i="42"/>
  <c r="J14" i="42"/>
  <c r="ET6" i="22" s="1"/>
  <c r="ES6" i="37" s="1"/>
  <c r="ES7" i="37" s="1"/>
  <c r="H14" i="42"/>
  <c r="F14" i="42"/>
  <c r="D14" i="42"/>
  <c r="P56" i="41"/>
  <c r="N56" i="41"/>
  <c r="L56" i="41"/>
  <c r="EH48" i="22" s="1"/>
  <c r="EG48" i="37" s="1"/>
  <c r="J56" i="41"/>
  <c r="H56" i="41"/>
  <c r="ED48" i="22" s="1"/>
  <c r="EC48" i="37" s="1"/>
  <c r="EC49" i="37" s="1"/>
  <c r="F56" i="41"/>
  <c r="D56" i="41"/>
  <c r="P53" i="41"/>
  <c r="N53" i="41"/>
  <c r="EJ45" i="22" s="1"/>
  <c r="EI45" i="37" s="1"/>
  <c r="L53" i="41"/>
  <c r="J53" i="41"/>
  <c r="H53" i="41"/>
  <c r="F53" i="41"/>
  <c r="D53" i="41"/>
  <c r="P50" i="41"/>
  <c r="N50" i="41"/>
  <c r="EJ42" i="22" s="1"/>
  <c r="EI42" i="37" s="1"/>
  <c r="EI43" i="37" s="1"/>
  <c r="L50" i="41"/>
  <c r="EH42" i="22" s="1"/>
  <c r="EG42" i="37" s="1"/>
  <c r="J50" i="41"/>
  <c r="H50" i="41"/>
  <c r="F50" i="41"/>
  <c r="D50" i="41"/>
  <c r="DZ42" i="22" s="1"/>
  <c r="DY42" i="37" s="1"/>
  <c r="P47" i="41"/>
  <c r="EL39" i="22" s="1"/>
  <c r="EK39" i="37" s="1"/>
  <c r="N47" i="41"/>
  <c r="L47" i="41"/>
  <c r="J47" i="41"/>
  <c r="H47" i="41"/>
  <c r="ED39" i="22" s="1"/>
  <c r="EC39" i="37" s="1"/>
  <c r="F47" i="41"/>
  <c r="D47" i="41"/>
  <c r="P44" i="41"/>
  <c r="N44" i="41"/>
  <c r="L44" i="41"/>
  <c r="J44" i="41"/>
  <c r="H44" i="41"/>
  <c r="ED36" i="22" s="1"/>
  <c r="EC36" i="37" s="1"/>
  <c r="F44" i="41"/>
  <c r="EB36" i="22" s="1"/>
  <c r="EA36" i="37" s="1"/>
  <c r="D44" i="41"/>
  <c r="P41" i="41"/>
  <c r="N41" i="41"/>
  <c r="EJ33" i="22" s="1"/>
  <c r="EI33" i="37" s="1"/>
  <c r="L41" i="41"/>
  <c r="EH33" i="22" s="1"/>
  <c r="EG33" i="37" s="1"/>
  <c r="J41" i="41"/>
  <c r="EF33" i="22" s="1"/>
  <c r="EE33" i="37" s="1"/>
  <c r="H41" i="41"/>
  <c r="ED33" i="22" s="1"/>
  <c r="EC33" i="37" s="1"/>
  <c r="F41" i="41"/>
  <c r="D41" i="41"/>
  <c r="DZ33" i="22" s="1"/>
  <c r="DY33" i="37" s="1"/>
  <c r="P38" i="41"/>
  <c r="N38" i="41"/>
  <c r="L38" i="41"/>
  <c r="EH30" i="22" s="1"/>
  <c r="EG30" i="37" s="1"/>
  <c r="J38" i="41"/>
  <c r="H38" i="41"/>
  <c r="ED30" i="22" s="1"/>
  <c r="EC30" i="37" s="1"/>
  <c r="F38" i="41"/>
  <c r="EB30" i="22" s="1"/>
  <c r="EA30" i="37" s="1"/>
  <c r="D38" i="41"/>
  <c r="DZ30" i="22" s="1"/>
  <c r="DY30" i="37" s="1"/>
  <c r="P35" i="41"/>
  <c r="N35" i="41"/>
  <c r="EJ27" i="22" s="1"/>
  <c r="EI27" i="37" s="1"/>
  <c r="L35" i="41"/>
  <c r="J35" i="41"/>
  <c r="EF27" i="22" s="1"/>
  <c r="EE27" i="37" s="1"/>
  <c r="H35" i="41"/>
  <c r="F35" i="41"/>
  <c r="D35" i="41"/>
  <c r="P32" i="41"/>
  <c r="EL24" i="22" s="1"/>
  <c r="EK24" i="37" s="1"/>
  <c r="N32" i="41"/>
  <c r="EJ24" i="22" s="1"/>
  <c r="EI24" i="37" s="1"/>
  <c r="L32" i="41"/>
  <c r="EH24" i="22" s="1"/>
  <c r="EG24" i="37" s="1"/>
  <c r="J32" i="41"/>
  <c r="H32" i="41"/>
  <c r="ED24" i="22" s="1"/>
  <c r="EC24" i="37" s="1"/>
  <c r="F32" i="41"/>
  <c r="D32" i="41"/>
  <c r="DZ24" i="22" s="1"/>
  <c r="DY24" i="37" s="1"/>
  <c r="P29" i="41"/>
  <c r="EL21" i="22" s="1"/>
  <c r="EK21" i="37" s="1"/>
  <c r="N29" i="41"/>
  <c r="EJ21" i="22" s="1"/>
  <c r="EI21" i="37" s="1"/>
  <c r="L29" i="41"/>
  <c r="EH21" i="22" s="1"/>
  <c r="EG21" i="37" s="1"/>
  <c r="J29" i="41"/>
  <c r="EF21" i="22" s="1"/>
  <c r="EE21" i="37" s="1"/>
  <c r="H29" i="41"/>
  <c r="F29" i="41"/>
  <c r="EB21" i="22" s="1"/>
  <c r="EA21" i="37" s="1"/>
  <c r="D29" i="41"/>
  <c r="DZ21" i="22" s="1"/>
  <c r="DY21" i="37" s="1"/>
  <c r="P26" i="41"/>
  <c r="N26" i="41"/>
  <c r="L26" i="41"/>
  <c r="J26" i="41"/>
  <c r="H26" i="41"/>
  <c r="F26" i="41"/>
  <c r="D26" i="41"/>
  <c r="DZ18" i="22" s="1"/>
  <c r="DY18" i="37" s="1"/>
  <c r="N23" i="41"/>
  <c r="L23" i="41"/>
  <c r="EH15" i="22" s="1"/>
  <c r="J23" i="41"/>
  <c r="EF15" i="22" s="1"/>
  <c r="EE15" i="37" s="1"/>
  <c r="H23" i="41"/>
  <c r="F23" i="41"/>
  <c r="D23" i="41"/>
  <c r="P20" i="41"/>
  <c r="N20" i="41"/>
  <c r="EJ12" i="22" s="1"/>
  <c r="EI12" i="37" s="1"/>
  <c r="EI13" i="37" s="1"/>
  <c r="L20" i="41"/>
  <c r="J20" i="41"/>
  <c r="H20" i="41"/>
  <c r="ED12" i="22" s="1"/>
  <c r="EC12" i="37" s="1"/>
  <c r="F20" i="41"/>
  <c r="EB12" i="22" s="1"/>
  <c r="EA12" i="37" s="1"/>
  <c r="D20" i="41"/>
  <c r="P17" i="41"/>
  <c r="N17" i="41"/>
  <c r="L17" i="41"/>
  <c r="EH9" i="22" s="1"/>
  <c r="EG9" i="37" s="1"/>
  <c r="EG10" i="37" s="1"/>
  <c r="J17" i="41"/>
  <c r="H17" i="41"/>
  <c r="ED9" i="22" s="1"/>
  <c r="EC9" i="37" s="1"/>
  <c r="EC10" i="37" s="1"/>
  <c r="F17" i="41"/>
  <c r="D17" i="41"/>
  <c r="DZ9" i="22" s="1"/>
  <c r="DY9" i="37" s="1"/>
  <c r="DY10" i="37" s="1"/>
  <c r="P14" i="41"/>
  <c r="EL6" i="22" s="1"/>
  <c r="EK6" i="37" s="1"/>
  <c r="N14" i="41"/>
  <c r="L14" i="41"/>
  <c r="J14" i="41"/>
  <c r="EF6" i="22" s="1"/>
  <c r="EE6" i="37" s="1"/>
  <c r="EE7" i="37" s="1"/>
  <c r="H14" i="41"/>
  <c r="ED6" i="22" s="1"/>
  <c r="EC6" i="37" s="1"/>
  <c r="F14" i="41"/>
  <c r="D14" i="41"/>
  <c r="P56" i="40"/>
  <c r="DX48" i="22" s="1"/>
  <c r="DW48" i="37" s="1"/>
  <c r="N56" i="40"/>
  <c r="DV48" i="22" s="1"/>
  <c r="DU48" i="37" s="1"/>
  <c r="L56" i="40"/>
  <c r="DT48" i="22" s="1"/>
  <c r="DS48" i="37" s="1"/>
  <c r="J56" i="40"/>
  <c r="DR48" i="22" s="1"/>
  <c r="DQ48" i="37" s="1"/>
  <c r="H56" i="40"/>
  <c r="DP48" i="22" s="1"/>
  <c r="DO48" i="37" s="1"/>
  <c r="DO49" i="37" s="1"/>
  <c r="F56" i="40"/>
  <c r="DN48" i="22" s="1"/>
  <c r="DM48" i="37" s="1"/>
  <c r="DM49" i="37" s="1"/>
  <c r="D56" i="40"/>
  <c r="DL48" i="22" s="1"/>
  <c r="DK48" i="37" s="1"/>
  <c r="P53" i="40"/>
  <c r="DX45" i="22" s="1"/>
  <c r="DW45" i="37" s="1"/>
  <c r="N53" i="40"/>
  <c r="DV45" i="22" s="1"/>
  <c r="DU45" i="37" s="1"/>
  <c r="L53" i="40"/>
  <c r="DT45" i="22" s="1"/>
  <c r="J53" i="40"/>
  <c r="H53" i="40"/>
  <c r="F53" i="40"/>
  <c r="DN45" i="22" s="1"/>
  <c r="DM45" i="37" s="1"/>
  <c r="D53" i="40"/>
  <c r="DL45" i="22" s="1"/>
  <c r="DK45" i="37" s="1"/>
  <c r="P50" i="40"/>
  <c r="N50" i="40"/>
  <c r="L50" i="40"/>
  <c r="DT42" i="22" s="1"/>
  <c r="DS42" i="37" s="1"/>
  <c r="J50" i="40"/>
  <c r="H50" i="40"/>
  <c r="F50" i="40"/>
  <c r="DN42" i="22" s="1"/>
  <c r="DM42" i="37" s="1"/>
  <c r="D50" i="40"/>
  <c r="DL42" i="22" s="1"/>
  <c r="DK42" i="37" s="1"/>
  <c r="P47" i="40"/>
  <c r="DX39" i="22" s="1"/>
  <c r="DW39" i="37" s="1"/>
  <c r="N47" i="40"/>
  <c r="DV39" i="22" s="1"/>
  <c r="DU39" i="37" s="1"/>
  <c r="DU40" i="37" s="1"/>
  <c r="L47" i="40"/>
  <c r="DT39" i="22" s="1"/>
  <c r="DS39" i="37" s="1"/>
  <c r="J47" i="40"/>
  <c r="DR39" i="22" s="1"/>
  <c r="DQ39" i="37" s="1"/>
  <c r="H47" i="40"/>
  <c r="F47" i="40"/>
  <c r="DN39" i="22" s="1"/>
  <c r="DM39" i="37" s="1"/>
  <c r="D47" i="40"/>
  <c r="P44" i="40"/>
  <c r="DX36" i="22" s="1"/>
  <c r="DW36" i="37" s="1"/>
  <c r="N44" i="40"/>
  <c r="DV36" i="22" s="1"/>
  <c r="DU36" i="37" s="1"/>
  <c r="L44" i="40"/>
  <c r="J44" i="40"/>
  <c r="DR36" i="22" s="1"/>
  <c r="DQ36" i="37" s="1"/>
  <c r="H44" i="40"/>
  <c r="DP36" i="22" s="1"/>
  <c r="DO36" i="37" s="1"/>
  <c r="F44" i="40"/>
  <c r="DN36" i="22" s="1"/>
  <c r="DM36" i="37" s="1"/>
  <c r="D44" i="40"/>
  <c r="R43" i="40" s="1"/>
  <c r="P41" i="40"/>
  <c r="N41" i="40"/>
  <c r="L41" i="40"/>
  <c r="J41" i="40"/>
  <c r="DR33" i="22" s="1"/>
  <c r="DQ33" i="37" s="1"/>
  <c r="H41" i="40"/>
  <c r="DP33" i="22" s="1"/>
  <c r="DO33" i="37" s="1"/>
  <c r="F41" i="40"/>
  <c r="DN33" i="22" s="1"/>
  <c r="DM33" i="37" s="1"/>
  <c r="D41" i="40"/>
  <c r="DL33" i="22" s="1"/>
  <c r="DK33" i="37" s="1"/>
  <c r="P38" i="40"/>
  <c r="DX30" i="22" s="1"/>
  <c r="DW30" i="37" s="1"/>
  <c r="N38" i="40"/>
  <c r="L38" i="40"/>
  <c r="DT30" i="22" s="1"/>
  <c r="DS30" i="37" s="1"/>
  <c r="J38" i="40"/>
  <c r="DR30" i="22" s="1"/>
  <c r="DQ30" i="37" s="1"/>
  <c r="H38" i="40"/>
  <c r="DP30" i="22" s="1"/>
  <c r="DO30" i="37" s="1"/>
  <c r="F38" i="40"/>
  <c r="DN30" i="22" s="1"/>
  <c r="DM30" i="37" s="1"/>
  <c r="D38" i="40"/>
  <c r="DL30" i="22" s="1"/>
  <c r="DK30" i="37" s="1"/>
  <c r="P35" i="40"/>
  <c r="DX27" i="22" s="1"/>
  <c r="DW27" i="37" s="1"/>
  <c r="N35" i="40"/>
  <c r="L35" i="40"/>
  <c r="J35" i="40"/>
  <c r="DR27" i="22" s="1"/>
  <c r="DQ27" i="37" s="1"/>
  <c r="H35" i="40"/>
  <c r="DP27" i="22" s="1"/>
  <c r="DO27" i="37" s="1"/>
  <c r="F35" i="40"/>
  <c r="DN27" i="22" s="1"/>
  <c r="DM27" i="37" s="1"/>
  <c r="D35" i="40"/>
  <c r="DL27" i="22" s="1"/>
  <c r="DK27" i="37" s="1"/>
  <c r="P32" i="40"/>
  <c r="DX24" i="22" s="1"/>
  <c r="DW24" i="37" s="1"/>
  <c r="N32" i="40"/>
  <c r="DV24" i="22" s="1"/>
  <c r="DU24" i="37" s="1"/>
  <c r="L32" i="40"/>
  <c r="DT24" i="22" s="1"/>
  <c r="DS24" i="37" s="1"/>
  <c r="J32" i="40"/>
  <c r="H32" i="40"/>
  <c r="DP24" i="22" s="1"/>
  <c r="DO24" i="37" s="1"/>
  <c r="F32" i="40"/>
  <c r="DN24" i="22" s="1"/>
  <c r="DM24" i="37" s="1"/>
  <c r="D32" i="40"/>
  <c r="P29" i="40"/>
  <c r="N29" i="40"/>
  <c r="L29" i="40"/>
  <c r="DT21" i="22" s="1"/>
  <c r="DS21" i="37" s="1"/>
  <c r="J29" i="40"/>
  <c r="DR21" i="22" s="1"/>
  <c r="DQ21" i="37" s="1"/>
  <c r="H29" i="40"/>
  <c r="F29" i="40"/>
  <c r="DN21" i="22" s="1"/>
  <c r="DM21" i="37" s="1"/>
  <c r="D29" i="40"/>
  <c r="P26" i="40"/>
  <c r="DX18" i="22" s="1"/>
  <c r="DW18" i="37" s="1"/>
  <c r="N26" i="40"/>
  <c r="DV18" i="22" s="1"/>
  <c r="DU18" i="37" s="1"/>
  <c r="DU19" i="37" s="1"/>
  <c r="L26" i="40"/>
  <c r="DT18" i="22" s="1"/>
  <c r="DS18" i="37" s="1"/>
  <c r="J26" i="40"/>
  <c r="H26" i="40"/>
  <c r="DP18" i="22" s="1"/>
  <c r="F26" i="40"/>
  <c r="D26" i="40"/>
  <c r="N23" i="40"/>
  <c r="DV15" i="22" s="1"/>
  <c r="DU15" i="37" s="1"/>
  <c r="L23" i="40"/>
  <c r="J23" i="40"/>
  <c r="H23" i="40"/>
  <c r="F23" i="40"/>
  <c r="D23" i="40"/>
  <c r="DL15" i="22" s="1"/>
  <c r="DK15" i="37" s="1"/>
  <c r="P20" i="40"/>
  <c r="N20" i="40"/>
  <c r="DV12" i="22" s="1"/>
  <c r="DU12" i="37" s="1"/>
  <c r="L20" i="40"/>
  <c r="DT12" i="22" s="1"/>
  <c r="DS12" i="37" s="1"/>
  <c r="J20" i="40"/>
  <c r="DR12" i="22" s="1"/>
  <c r="DQ12" i="37" s="1"/>
  <c r="H20" i="40"/>
  <c r="DP12" i="22" s="1"/>
  <c r="DO12" i="37" s="1"/>
  <c r="F20" i="40"/>
  <c r="DN12" i="22" s="1"/>
  <c r="DM12" i="37" s="1"/>
  <c r="DM13" i="37" s="1"/>
  <c r="D20" i="40"/>
  <c r="P17" i="40"/>
  <c r="N17" i="40"/>
  <c r="DV9" i="22" s="1"/>
  <c r="DU9" i="37" s="1"/>
  <c r="DU10" i="37" s="1"/>
  <c r="L17" i="40"/>
  <c r="DT9" i="22" s="1"/>
  <c r="DS9" i="37" s="1"/>
  <c r="DS10" i="37" s="1"/>
  <c r="J17" i="40"/>
  <c r="DR9" i="22" s="1"/>
  <c r="DQ9" i="37" s="1"/>
  <c r="H17" i="40"/>
  <c r="DP9" i="22" s="1"/>
  <c r="DO9" i="37" s="1"/>
  <c r="F17" i="40"/>
  <c r="DN9" i="22" s="1"/>
  <c r="DM9" i="37" s="1"/>
  <c r="DM10" i="37" s="1"/>
  <c r="D17" i="40"/>
  <c r="P14" i="40"/>
  <c r="DX6" i="22" s="1"/>
  <c r="DW6" i="37" s="1"/>
  <c r="N14" i="40"/>
  <c r="L14" i="40"/>
  <c r="DT6" i="22" s="1"/>
  <c r="DS6" i="37" s="1"/>
  <c r="J14" i="40"/>
  <c r="DR6" i="22" s="1"/>
  <c r="DQ6" i="37" s="1"/>
  <c r="H14" i="40"/>
  <c r="DP6" i="22" s="1"/>
  <c r="DO6" i="37" s="1"/>
  <c r="F14" i="40"/>
  <c r="D14" i="40"/>
  <c r="DL6" i="22" s="1"/>
  <c r="DK6" i="37" s="1"/>
  <c r="P56" i="39"/>
  <c r="N56" i="39"/>
  <c r="L56" i="39"/>
  <c r="DF48" i="22" s="1"/>
  <c r="DE48" i="37" s="1"/>
  <c r="J56" i="39"/>
  <c r="DD48" i="22" s="1"/>
  <c r="DC48" i="37" s="1"/>
  <c r="H56" i="39"/>
  <c r="DB48" i="22" s="1"/>
  <c r="DA48" i="37" s="1"/>
  <c r="F56" i="39"/>
  <c r="CZ48" i="22" s="1"/>
  <c r="CY48" i="37" s="1"/>
  <c r="D56" i="39"/>
  <c r="P53" i="39"/>
  <c r="DJ45" i="22" s="1"/>
  <c r="DI45" i="37" s="1"/>
  <c r="N53" i="39"/>
  <c r="L53" i="39"/>
  <c r="DF45" i="22" s="1"/>
  <c r="DE45" i="37" s="1"/>
  <c r="DE46" i="37" s="1"/>
  <c r="J53" i="39"/>
  <c r="DD45" i="22" s="1"/>
  <c r="DC45" i="37" s="1"/>
  <c r="H53" i="39"/>
  <c r="F53" i="39"/>
  <c r="CZ45" i="22" s="1"/>
  <c r="CY45" i="37" s="1"/>
  <c r="CY46" i="37" s="1"/>
  <c r="D53" i="39"/>
  <c r="P50" i="39"/>
  <c r="DJ42" i="22" s="1"/>
  <c r="DI42" i="37" s="1"/>
  <c r="N50" i="39"/>
  <c r="DH42" i="22" s="1"/>
  <c r="DG42" i="37" s="1"/>
  <c r="L50" i="39"/>
  <c r="J50" i="39"/>
  <c r="H50" i="39"/>
  <c r="DB42" i="22" s="1"/>
  <c r="DA42" i="37" s="1"/>
  <c r="F50" i="39"/>
  <c r="D50" i="39"/>
  <c r="CX42" i="22" s="1"/>
  <c r="CW42" i="37" s="1"/>
  <c r="P47" i="39"/>
  <c r="DJ39" i="22" s="1"/>
  <c r="DI39" i="37" s="1"/>
  <c r="N47" i="39"/>
  <c r="L47" i="39"/>
  <c r="DF39" i="22" s="1"/>
  <c r="DE39" i="37" s="1"/>
  <c r="J47" i="39"/>
  <c r="DD39" i="22" s="1"/>
  <c r="DC39" i="37" s="1"/>
  <c r="H47" i="39"/>
  <c r="DB39" i="22" s="1"/>
  <c r="DA39" i="37" s="1"/>
  <c r="F47" i="39"/>
  <c r="CZ39" i="22" s="1"/>
  <c r="CY39" i="37" s="1"/>
  <c r="D47" i="39"/>
  <c r="P44" i="39"/>
  <c r="DJ36" i="22" s="1"/>
  <c r="DI36" i="37" s="1"/>
  <c r="N44" i="39"/>
  <c r="L44" i="39"/>
  <c r="J44" i="39"/>
  <c r="H44" i="39"/>
  <c r="F44" i="39"/>
  <c r="CZ36" i="22" s="1"/>
  <c r="CY36" i="37" s="1"/>
  <c r="D44" i="39"/>
  <c r="CX36" i="22" s="1"/>
  <c r="CW36" i="37" s="1"/>
  <c r="P41" i="39"/>
  <c r="DJ33" i="22" s="1"/>
  <c r="DI33" i="37" s="1"/>
  <c r="DI34" i="37" s="1"/>
  <c r="N41" i="39"/>
  <c r="DH33" i="22" s="1"/>
  <c r="DG33" i="37" s="1"/>
  <c r="L41" i="39"/>
  <c r="DF33" i="22" s="1"/>
  <c r="DE33" i="37" s="1"/>
  <c r="J41" i="39"/>
  <c r="DD33" i="22" s="1"/>
  <c r="DC33" i="37" s="1"/>
  <c r="H41" i="39"/>
  <c r="DB33" i="22" s="1"/>
  <c r="DA33" i="37" s="1"/>
  <c r="F41" i="39"/>
  <c r="D41" i="39"/>
  <c r="P38" i="39"/>
  <c r="N38" i="39"/>
  <c r="DH30" i="22" s="1"/>
  <c r="DG30" i="37" s="1"/>
  <c r="L38" i="39"/>
  <c r="DF30" i="22" s="1"/>
  <c r="DE30" i="37" s="1"/>
  <c r="J38" i="39"/>
  <c r="H38" i="39"/>
  <c r="DB30" i="22" s="1"/>
  <c r="DA30" i="37" s="1"/>
  <c r="F38" i="39"/>
  <c r="CZ30" i="22" s="1"/>
  <c r="CY30" i="37" s="1"/>
  <c r="D38" i="39"/>
  <c r="P35" i="39"/>
  <c r="DJ27" i="22" s="1"/>
  <c r="DI27" i="37" s="1"/>
  <c r="N35" i="39"/>
  <c r="L35" i="39"/>
  <c r="J35" i="39"/>
  <c r="DD27" i="22" s="1"/>
  <c r="DC27" i="37" s="1"/>
  <c r="H35" i="39"/>
  <c r="DB27" i="22" s="1"/>
  <c r="DA27" i="37" s="1"/>
  <c r="F35" i="39"/>
  <c r="D35" i="39"/>
  <c r="CX27" i="22" s="1"/>
  <c r="P32" i="39"/>
  <c r="N32" i="39"/>
  <c r="DH24" i="22" s="1"/>
  <c r="DG24" i="37" s="1"/>
  <c r="L32" i="39"/>
  <c r="J32" i="39"/>
  <c r="H32" i="39"/>
  <c r="DB24" i="22" s="1"/>
  <c r="DA24" i="37" s="1"/>
  <c r="F32" i="39"/>
  <c r="D32" i="39"/>
  <c r="CX24" i="22" s="1"/>
  <c r="CW24" i="37" s="1"/>
  <c r="P29" i="39"/>
  <c r="DJ21" i="22" s="1"/>
  <c r="DI21" i="37" s="1"/>
  <c r="N29" i="39"/>
  <c r="L29" i="39"/>
  <c r="DF21" i="22" s="1"/>
  <c r="DE21" i="37" s="1"/>
  <c r="J29" i="39"/>
  <c r="H29" i="39"/>
  <c r="F29" i="39"/>
  <c r="D29" i="39"/>
  <c r="CX21" i="22" s="1"/>
  <c r="CW21" i="37" s="1"/>
  <c r="P26" i="39"/>
  <c r="N26" i="39"/>
  <c r="L26" i="39"/>
  <c r="DF18" i="22" s="1"/>
  <c r="DE18" i="37" s="1"/>
  <c r="DE19" i="37" s="1"/>
  <c r="J26" i="39"/>
  <c r="DD18" i="22" s="1"/>
  <c r="DC18" i="37" s="1"/>
  <c r="H26" i="39"/>
  <c r="F26" i="39"/>
  <c r="D26" i="39"/>
  <c r="CX18" i="22" s="1"/>
  <c r="CW18" i="37" s="1"/>
  <c r="N23" i="39"/>
  <c r="L23" i="39"/>
  <c r="J23" i="39"/>
  <c r="DD15" i="22" s="1"/>
  <c r="DC15" i="37" s="1"/>
  <c r="H23" i="39"/>
  <c r="DB15" i="22" s="1"/>
  <c r="DA15" i="37" s="1"/>
  <c r="F23" i="39"/>
  <c r="CZ15" i="22" s="1"/>
  <c r="CY15" i="37" s="1"/>
  <c r="D23" i="39"/>
  <c r="P20" i="39"/>
  <c r="N20" i="39"/>
  <c r="DH12" i="22" s="1"/>
  <c r="DG12" i="37" s="1"/>
  <c r="L20" i="39"/>
  <c r="J20" i="39"/>
  <c r="H20" i="39"/>
  <c r="DB12" i="22" s="1"/>
  <c r="DA12" i="37" s="1"/>
  <c r="F20" i="39"/>
  <c r="D20" i="39"/>
  <c r="CX12" i="22" s="1"/>
  <c r="CW12" i="37" s="1"/>
  <c r="CW13" i="37" s="1"/>
  <c r="P17" i="39"/>
  <c r="N17" i="39"/>
  <c r="L17" i="39"/>
  <c r="DF9" i="22" s="1"/>
  <c r="DE9" i="37" s="1"/>
  <c r="DE10" i="37" s="1"/>
  <c r="J17" i="39"/>
  <c r="H17" i="39"/>
  <c r="F17" i="39"/>
  <c r="CZ9" i="22" s="1"/>
  <c r="CY9" i="37" s="1"/>
  <c r="CY10" i="37" s="1"/>
  <c r="D17" i="39"/>
  <c r="CX9" i="22" s="1"/>
  <c r="CW9" i="37" s="1"/>
  <c r="CW10" i="37" s="1"/>
  <c r="P14" i="39"/>
  <c r="N14" i="39"/>
  <c r="L14" i="39"/>
  <c r="DF6" i="22" s="1"/>
  <c r="DE6" i="37" s="1"/>
  <c r="J14" i="39"/>
  <c r="DD6" i="22" s="1"/>
  <c r="DC6" i="37" s="1"/>
  <c r="H14" i="39"/>
  <c r="DB6" i="22" s="1"/>
  <c r="DA6" i="37" s="1"/>
  <c r="F14" i="39"/>
  <c r="D14" i="39"/>
  <c r="P118" i="36"/>
  <c r="CV110" i="22" s="1"/>
  <c r="CU110" i="37" s="1"/>
  <c r="N118" i="36"/>
  <c r="CT110" i="22" s="1"/>
  <c r="CS110" i="37" s="1"/>
  <c r="L118" i="36"/>
  <c r="J118" i="36"/>
  <c r="H118" i="36"/>
  <c r="CN110" i="22" s="1"/>
  <c r="CM110" i="37" s="1"/>
  <c r="F118" i="36"/>
  <c r="D118" i="36"/>
  <c r="CJ110" i="22" s="1"/>
  <c r="CI110" i="37" s="1"/>
  <c r="P115" i="36"/>
  <c r="CV107" i="22" s="1"/>
  <c r="CU107" i="37" s="1"/>
  <c r="N115" i="36"/>
  <c r="CT107" i="22" s="1"/>
  <c r="CS107" i="37" s="1"/>
  <c r="L115" i="36"/>
  <c r="J115" i="36"/>
  <c r="H115" i="36"/>
  <c r="F115" i="36"/>
  <c r="CL107" i="22" s="1"/>
  <c r="CK107" i="37" s="1"/>
  <c r="D115" i="36"/>
  <c r="CJ107" i="22" s="1"/>
  <c r="CI107" i="37" s="1"/>
  <c r="P112" i="36"/>
  <c r="N112" i="36"/>
  <c r="L112" i="36"/>
  <c r="CR104" i="22" s="1"/>
  <c r="CQ104" i="37" s="1"/>
  <c r="J112" i="36"/>
  <c r="CP104" i="22" s="1"/>
  <c r="CO104" i="37" s="1"/>
  <c r="H112" i="36"/>
  <c r="F112" i="36"/>
  <c r="D112" i="36"/>
  <c r="CJ104" i="22" s="1"/>
  <c r="CI104" i="37" s="1"/>
  <c r="P109" i="36"/>
  <c r="N109" i="36"/>
  <c r="CT101" i="22" s="1"/>
  <c r="CS101" i="37" s="1"/>
  <c r="L109" i="36"/>
  <c r="J109" i="36"/>
  <c r="CP101" i="22" s="1"/>
  <c r="CO101" i="37" s="1"/>
  <c r="H109" i="36"/>
  <c r="F109" i="36"/>
  <c r="D109" i="36"/>
  <c r="CJ101" i="22" s="1"/>
  <c r="CI101" i="37" s="1"/>
  <c r="P106" i="36"/>
  <c r="CV98" i="22" s="1"/>
  <c r="CU98" i="37" s="1"/>
  <c r="N106" i="36"/>
  <c r="CT98" i="22" s="1"/>
  <c r="CS98" i="37" s="1"/>
  <c r="L106" i="36"/>
  <c r="CR98" i="22" s="1"/>
  <c r="CQ98" i="37" s="1"/>
  <c r="J106" i="36"/>
  <c r="H106" i="36"/>
  <c r="F106" i="36"/>
  <c r="CL98" i="22" s="1"/>
  <c r="CK98" i="37" s="1"/>
  <c r="D106" i="36"/>
  <c r="P103" i="36"/>
  <c r="N103" i="36"/>
  <c r="CT95" i="22" s="1"/>
  <c r="CS95" i="37" s="1"/>
  <c r="L103" i="36"/>
  <c r="J103" i="36"/>
  <c r="CP95" i="22" s="1"/>
  <c r="CO95" i="37" s="1"/>
  <c r="H103" i="36"/>
  <c r="CN95" i="22" s="1"/>
  <c r="CM95" i="37" s="1"/>
  <c r="F103" i="36"/>
  <c r="CL95" i="22" s="1"/>
  <c r="CK95" i="37" s="1"/>
  <c r="D103" i="36"/>
  <c r="P100" i="36"/>
  <c r="N100" i="36"/>
  <c r="L100" i="36"/>
  <c r="CR92" i="22" s="1"/>
  <c r="CQ92" i="37" s="1"/>
  <c r="J100" i="36"/>
  <c r="CP92" i="22" s="1"/>
  <c r="CO92" i="37" s="1"/>
  <c r="H100" i="36"/>
  <c r="F100" i="36"/>
  <c r="D100" i="36"/>
  <c r="CJ92" i="22" s="1"/>
  <c r="CI92" i="37" s="1"/>
  <c r="P97" i="36"/>
  <c r="CV89" i="22" s="1"/>
  <c r="CU89" i="37" s="1"/>
  <c r="N97" i="36"/>
  <c r="L97" i="36"/>
  <c r="J97" i="36"/>
  <c r="CP89" i="22" s="1"/>
  <c r="CO89" i="37" s="1"/>
  <c r="H97" i="36"/>
  <c r="F97" i="36"/>
  <c r="CL89" i="22" s="1"/>
  <c r="CK89" i="37" s="1"/>
  <c r="D97" i="36"/>
  <c r="CJ89" i="22" s="1"/>
  <c r="CI89" i="37" s="1"/>
  <c r="P94" i="36"/>
  <c r="CV86" i="22" s="1"/>
  <c r="CU86" i="37" s="1"/>
  <c r="N94" i="36"/>
  <c r="CT86" i="22" s="1"/>
  <c r="CS86" i="37" s="1"/>
  <c r="L94" i="36"/>
  <c r="CR86" i="22" s="1"/>
  <c r="CQ86" i="37" s="1"/>
  <c r="J94" i="36"/>
  <c r="CP86" i="22" s="1"/>
  <c r="CO86" i="37" s="1"/>
  <c r="H94" i="36"/>
  <c r="F94" i="36"/>
  <c r="CL86" i="22" s="1"/>
  <c r="CK86" i="37" s="1"/>
  <c r="D94" i="36"/>
  <c r="P91" i="36"/>
  <c r="CV83" i="22" s="1"/>
  <c r="CU83" i="37" s="1"/>
  <c r="N91" i="36"/>
  <c r="CT83" i="22" s="1"/>
  <c r="CS83" i="37" s="1"/>
  <c r="L91" i="36"/>
  <c r="CR83" i="22" s="1"/>
  <c r="CQ83" i="37" s="1"/>
  <c r="J91" i="36"/>
  <c r="CP83" i="22" s="1"/>
  <c r="CO83" i="37" s="1"/>
  <c r="H91" i="36"/>
  <c r="CN83" i="22" s="1"/>
  <c r="CM83" i="37" s="1"/>
  <c r="F91" i="36"/>
  <c r="CL83" i="22" s="1"/>
  <c r="CK83" i="37" s="1"/>
  <c r="D91" i="36"/>
  <c r="P87" i="36"/>
  <c r="CV79" i="22" s="1"/>
  <c r="CU79" i="37" s="1"/>
  <c r="N87" i="36"/>
  <c r="CT79" i="22" s="1"/>
  <c r="CS79" i="37" s="1"/>
  <c r="L87" i="36"/>
  <c r="CR79" i="22" s="1"/>
  <c r="CQ79" i="37" s="1"/>
  <c r="J87" i="36"/>
  <c r="CP79" i="22" s="1"/>
  <c r="CO79" i="37" s="1"/>
  <c r="H87" i="36"/>
  <c r="F87" i="36"/>
  <c r="D87" i="36"/>
  <c r="CJ79" i="22" s="1"/>
  <c r="CI79" i="37" s="1"/>
  <c r="P84" i="36"/>
  <c r="CV76" i="22" s="1"/>
  <c r="CU76" i="37" s="1"/>
  <c r="N84" i="36"/>
  <c r="CT76" i="22" s="1"/>
  <c r="CS76" i="37" s="1"/>
  <c r="L84" i="36"/>
  <c r="J84" i="36"/>
  <c r="CP76" i="22" s="1"/>
  <c r="CO76" i="37" s="1"/>
  <c r="H84" i="36"/>
  <c r="CN76" i="22" s="1"/>
  <c r="CM76" i="37" s="1"/>
  <c r="F84" i="36"/>
  <c r="D84" i="36"/>
  <c r="P81" i="36"/>
  <c r="CV73" i="22" s="1"/>
  <c r="CU73" i="37" s="1"/>
  <c r="N81" i="36"/>
  <c r="L81" i="36"/>
  <c r="J81" i="36"/>
  <c r="CP73" i="22" s="1"/>
  <c r="CO73" i="37" s="1"/>
  <c r="H81" i="36"/>
  <c r="CN73" i="22" s="1"/>
  <c r="CM73" i="37" s="1"/>
  <c r="F81" i="36"/>
  <c r="CL73" i="22" s="1"/>
  <c r="CK73" i="37" s="1"/>
  <c r="D81" i="36"/>
  <c r="P78" i="36"/>
  <c r="CV70" i="22" s="1"/>
  <c r="CU70" i="37" s="1"/>
  <c r="N78" i="36"/>
  <c r="CT70" i="22" s="1"/>
  <c r="CS70" i="37" s="1"/>
  <c r="L78" i="36"/>
  <c r="CR70" i="22" s="1"/>
  <c r="CQ70" i="37" s="1"/>
  <c r="J78" i="36"/>
  <c r="H78" i="36"/>
  <c r="CN70" i="22" s="1"/>
  <c r="CM70" i="37" s="1"/>
  <c r="F78" i="36"/>
  <c r="CL70" i="22" s="1"/>
  <c r="CK70" i="37" s="1"/>
  <c r="D78" i="36"/>
  <c r="CJ70" i="22" s="1"/>
  <c r="CI70" i="37" s="1"/>
  <c r="P75" i="36"/>
  <c r="N75" i="36"/>
  <c r="L75" i="36"/>
  <c r="CR67" i="22" s="1"/>
  <c r="CQ67" i="37" s="1"/>
  <c r="J75" i="36"/>
  <c r="H75" i="36"/>
  <c r="CN67" i="22" s="1"/>
  <c r="CM67" i="37" s="1"/>
  <c r="F75" i="36"/>
  <c r="D75" i="36"/>
  <c r="CJ67" i="22" s="1"/>
  <c r="CI67" i="37" s="1"/>
  <c r="P72" i="36"/>
  <c r="CV64" i="22" s="1"/>
  <c r="CU64" i="37" s="1"/>
  <c r="N72" i="36"/>
  <c r="CT64" i="22" s="1"/>
  <c r="CS64" i="37" s="1"/>
  <c r="L72" i="36"/>
  <c r="J72" i="36"/>
  <c r="CP64" i="22" s="1"/>
  <c r="CO64" i="37" s="1"/>
  <c r="H72" i="36"/>
  <c r="CN64" i="22" s="1"/>
  <c r="CM64" i="37" s="1"/>
  <c r="F72" i="36"/>
  <c r="D72" i="36"/>
  <c r="P69" i="36"/>
  <c r="N69" i="36"/>
  <c r="CT61" i="22" s="1"/>
  <c r="CS61" i="37" s="1"/>
  <c r="L69" i="36"/>
  <c r="J69" i="36"/>
  <c r="H69" i="36"/>
  <c r="CN61" i="22" s="1"/>
  <c r="CM61" i="37" s="1"/>
  <c r="F69" i="36"/>
  <c r="D69" i="36"/>
  <c r="P66" i="36"/>
  <c r="CV58" i="22" s="1"/>
  <c r="CU58" i="37" s="1"/>
  <c r="N66" i="36"/>
  <c r="CT58" i="22" s="1"/>
  <c r="CS58" i="37" s="1"/>
  <c r="L66" i="36"/>
  <c r="CR58" i="22" s="1"/>
  <c r="CQ58" i="37" s="1"/>
  <c r="J66" i="36"/>
  <c r="CP58" i="22" s="1"/>
  <c r="CO58" i="37" s="1"/>
  <c r="H66" i="36"/>
  <c r="F66" i="36"/>
  <c r="CL58" i="22" s="1"/>
  <c r="CK58" i="37" s="1"/>
  <c r="D66" i="36"/>
  <c r="CJ58" i="22" s="1"/>
  <c r="CI58" i="37" s="1"/>
  <c r="P63" i="36"/>
  <c r="N63" i="36"/>
  <c r="CT55" i="22" s="1"/>
  <c r="CS55" i="37" s="1"/>
  <c r="L63" i="36"/>
  <c r="J63" i="36"/>
  <c r="CP55" i="22" s="1"/>
  <c r="CO55" i="37" s="1"/>
  <c r="H63" i="36"/>
  <c r="F63" i="36"/>
  <c r="D63" i="36"/>
  <c r="CJ55" i="22" s="1"/>
  <c r="CI55" i="37" s="1"/>
  <c r="P60" i="36"/>
  <c r="N60" i="36"/>
  <c r="L60" i="36"/>
  <c r="CR52" i="22" s="1"/>
  <c r="CQ52" i="37" s="1"/>
  <c r="J60" i="36"/>
  <c r="CP52" i="22" s="1"/>
  <c r="CO52" i="37" s="1"/>
  <c r="H60" i="36"/>
  <c r="CN52" i="22" s="1"/>
  <c r="CM52" i="37" s="1"/>
  <c r="F60" i="36"/>
  <c r="CL52" i="22" s="1"/>
  <c r="CK52" i="37" s="1"/>
  <c r="D60" i="36"/>
  <c r="P56" i="36"/>
  <c r="N56" i="36"/>
  <c r="L56" i="36"/>
  <c r="J56" i="36"/>
  <c r="CP48" i="22" s="1"/>
  <c r="CO48" i="37" s="1"/>
  <c r="H56" i="36"/>
  <c r="CN48" i="22" s="1"/>
  <c r="CM48" i="37" s="1"/>
  <c r="F56" i="36"/>
  <c r="CL48" i="22" s="1"/>
  <c r="CK48" i="37" s="1"/>
  <c r="D56" i="36"/>
  <c r="P53" i="36"/>
  <c r="CV45" i="22" s="1"/>
  <c r="CU45" i="37" s="1"/>
  <c r="N53" i="36"/>
  <c r="CT45" i="22" s="1"/>
  <c r="CS45" i="37" s="1"/>
  <c r="L53" i="36"/>
  <c r="J53" i="36"/>
  <c r="H53" i="36"/>
  <c r="CN45" i="22" s="1"/>
  <c r="CM45" i="37" s="1"/>
  <c r="CM46" i="37" s="1"/>
  <c r="F53" i="36"/>
  <c r="CL45" i="22" s="1"/>
  <c r="CK45" i="37" s="1"/>
  <c r="D53" i="36"/>
  <c r="CJ45" i="22" s="1"/>
  <c r="CI45" i="37" s="1"/>
  <c r="P50" i="36"/>
  <c r="N50" i="36"/>
  <c r="L50" i="36"/>
  <c r="CR42" i="22" s="1"/>
  <c r="CQ42" i="37" s="1"/>
  <c r="J50" i="36"/>
  <c r="CP42" i="22" s="1"/>
  <c r="CO42" i="37" s="1"/>
  <c r="H50" i="36"/>
  <c r="F50" i="36"/>
  <c r="D50" i="36"/>
  <c r="P47" i="36"/>
  <c r="CV39" i="22" s="1"/>
  <c r="CU39" i="37" s="1"/>
  <c r="N47" i="36"/>
  <c r="L47" i="36"/>
  <c r="J47" i="36"/>
  <c r="CP39" i="22" s="1"/>
  <c r="CO39" i="37" s="1"/>
  <c r="H47" i="36"/>
  <c r="F47" i="36"/>
  <c r="D47" i="36"/>
  <c r="CJ39" i="22" s="1"/>
  <c r="CI39" i="37" s="1"/>
  <c r="P44" i="36"/>
  <c r="N44" i="36"/>
  <c r="CT36" i="22" s="1"/>
  <c r="CS36" i="37" s="1"/>
  <c r="L44" i="36"/>
  <c r="J44" i="36"/>
  <c r="CP36" i="22" s="1"/>
  <c r="CO36" i="37" s="1"/>
  <c r="H44" i="36"/>
  <c r="CN36" i="22" s="1"/>
  <c r="CM36" i="37" s="1"/>
  <c r="F44" i="36"/>
  <c r="D44" i="36"/>
  <c r="CJ36" i="22" s="1"/>
  <c r="CI36" i="37" s="1"/>
  <c r="P41" i="36"/>
  <c r="N41" i="36"/>
  <c r="CT33" i="22" s="1"/>
  <c r="CS33" i="37" s="1"/>
  <c r="L41" i="36"/>
  <c r="CR33" i="22" s="1"/>
  <c r="CQ33" i="37" s="1"/>
  <c r="J41" i="36"/>
  <c r="CP33" i="22" s="1"/>
  <c r="CO33" i="37" s="1"/>
  <c r="H41" i="36"/>
  <c r="F41" i="36"/>
  <c r="CL33" i="22" s="1"/>
  <c r="CK33" i="37" s="1"/>
  <c r="D41" i="36"/>
  <c r="P38" i="36"/>
  <c r="CV30" i="22" s="1"/>
  <c r="CU30" i="37" s="1"/>
  <c r="N38" i="36"/>
  <c r="L38" i="36"/>
  <c r="CR30" i="22" s="1"/>
  <c r="CQ30" i="37" s="1"/>
  <c r="J38" i="36"/>
  <c r="CP30" i="22" s="1"/>
  <c r="CO30" i="37" s="1"/>
  <c r="H38" i="36"/>
  <c r="CN30" i="22" s="1"/>
  <c r="CM30" i="37" s="1"/>
  <c r="F38" i="36"/>
  <c r="D38" i="36"/>
  <c r="CJ30" i="22" s="1"/>
  <c r="CI30" i="37" s="1"/>
  <c r="P35" i="36"/>
  <c r="CV27" i="22" s="1"/>
  <c r="CU27" i="37" s="1"/>
  <c r="N35" i="36"/>
  <c r="L35" i="36"/>
  <c r="J35" i="36"/>
  <c r="CP27" i="22" s="1"/>
  <c r="CO27" i="37" s="1"/>
  <c r="H35" i="36"/>
  <c r="CN27" i="22" s="1"/>
  <c r="CM27" i="37" s="1"/>
  <c r="F35" i="36"/>
  <c r="D35" i="36"/>
  <c r="P32" i="36"/>
  <c r="CV24" i="22" s="1"/>
  <c r="CU24" i="37" s="1"/>
  <c r="N32" i="36"/>
  <c r="L32" i="36"/>
  <c r="CR24" i="22" s="1"/>
  <c r="CQ24" i="37" s="1"/>
  <c r="J32" i="36"/>
  <c r="H32" i="36"/>
  <c r="F32" i="36"/>
  <c r="CL24" i="22" s="1"/>
  <c r="CK24" i="37" s="1"/>
  <c r="D32" i="36"/>
  <c r="P29" i="36"/>
  <c r="N29" i="36"/>
  <c r="CT21" i="22" s="1"/>
  <c r="CS21" i="37" s="1"/>
  <c r="L29" i="36"/>
  <c r="CR21" i="22" s="1"/>
  <c r="CQ21" i="37" s="1"/>
  <c r="J29" i="36"/>
  <c r="H29" i="36"/>
  <c r="F29" i="36"/>
  <c r="CL21" i="22" s="1"/>
  <c r="CK21" i="37" s="1"/>
  <c r="D29" i="36"/>
  <c r="P26" i="36"/>
  <c r="N26" i="36"/>
  <c r="L26" i="36"/>
  <c r="CR18" i="22" s="1"/>
  <c r="CQ18" i="37" s="1"/>
  <c r="CQ19" i="37" s="1"/>
  <c r="J26" i="36"/>
  <c r="H26" i="36"/>
  <c r="F26" i="36"/>
  <c r="CL18" i="22" s="1"/>
  <c r="CK18" i="37" s="1"/>
  <c r="CK19" i="37" s="1"/>
  <c r="D26" i="36"/>
  <c r="CJ18" i="22" s="1"/>
  <c r="P23" i="36"/>
  <c r="N23" i="36"/>
  <c r="L23" i="36"/>
  <c r="J23" i="36"/>
  <c r="CP15" i="22" s="1"/>
  <c r="CO15" i="37" s="1"/>
  <c r="H23" i="36"/>
  <c r="CN15" i="22" s="1"/>
  <c r="CM15" i="37" s="1"/>
  <c r="F23" i="36"/>
  <c r="D23" i="36"/>
  <c r="P20" i="36"/>
  <c r="CV12" i="22" s="1"/>
  <c r="CU12" i="37" s="1"/>
  <c r="N20" i="36"/>
  <c r="L20" i="36"/>
  <c r="J20" i="36"/>
  <c r="H20" i="36"/>
  <c r="F20" i="36"/>
  <c r="D20" i="36"/>
  <c r="P17" i="36"/>
  <c r="CV9" i="22" s="1"/>
  <c r="CU9" i="37" s="1"/>
  <c r="N17" i="36"/>
  <c r="L17" i="36"/>
  <c r="J17" i="36"/>
  <c r="CP9" i="22" s="1"/>
  <c r="CO9" i="37" s="1"/>
  <c r="CO10" i="37" s="1"/>
  <c r="H17" i="36"/>
  <c r="CN9" i="22" s="1"/>
  <c r="CM9" i="37" s="1"/>
  <c r="CM10" i="37" s="1"/>
  <c r="F17" i="36"/>
  <c r="D17" i="36"/>
  <c r="P14" i="36"/>
  <c r="N14" i="36"/>
  <c r="CT6" i="22" s="1"/>
  <c r="CS6" i="37" s="1"/>
  <c r="L14" i="36"/>
  <c r="J14" i="36"/>
  <c r="CP6" i="22" s="1"/>
  <c r="CO6" i="37" s="1"/>
  <c r="CO7" i="37" s="1"/>
  <c r="H14" i="36"/>
  <c r="F14" i="36"/>
  <c r="D14" i="36"/>
  <c r="CJ6" i="22" s="1"/>
  <c r="CI6" i="37" s="1"/>
  <c r="P56" i="34"/>
  <c r="N56" i="34"/>
  <c r="BR48" i="22" s="1"/>
  <c r="BQ48" i="37" s="1"/>
  <c r="L56" i="34"/>
  <c r="BP48" i="22" s="1"/>
  <c r="BO48" i="37" s="1"/>
  <c r="J56" i="34"/>
  <c r="H56" i="34"/>
  <c r="F56" i="34"/>
  <c r="D56" i="34"/>
  <c r="P53" i="34"/>
  <c r="BT45" i="22" s="1"/>
  <c r="BS45" i="37" s="1"/>
  <c r="N53" i="34"/>
  <c r="BR45" i="22" s="1"/>
  <c r="BQ45" i="37" s="1"/>
  <c r="L53" i="34"/>
  <c r="J53" i="34"/>
  <c r="BN45" i="22" s="1"/>
  <c r="BM45" i="37" s="1"/>
  <c r="H53" i="34"/>
  <c r="F53" i="34"/>
  <c r="BJ45" i="22" s="1"/>
  <c r="BI45" i="37" s="1"/>
  <c r="D53" i="34"/>
  <c r="P50" i="34"/>
  <c r="N50" i="34"/>
  <c r="BR42" i="22" s="1"/>
  <c r="BQ42" i="37" s="1"/>
  <c r="L50" i="34"/>
  <c r="J50" i="34"/>
  <c r="BN42" i="22" s="1"/>
  <c r="BM42" i="37" s="1"/>
  <c r="H50" i="34"/>
  <c r="BL42" i="22" s="1"/>
  <c r="BK42" i="37" s="1"/>
  <c r="F50" i="34"/>
  <c r="D50" i="34"/>
  <c r="P47" i="34"/>
  <c r="N47" i="34"/>
  <c r="L47" i="34"/>
  <c r="BP39" i="22" s="1"/>
  <c r="BO39" i="37" s="1"/>
  <c r="J47" i="34"/>
  <c r="BN39" i="22" s="1"/>
  <c r="BM39" i="37" s="1"/>
  <c r="H47" i="34"/>
  <c r="BL39" i="22" s="1"/>
  <c r="BK39" i="37" s="1"/>
  <c r="F47" i="34"/>
  <c r="D47" i="34"/>
  <c r="BH39" i="22" s="1"/>
  <c r="BG39" i="37" s="1"/>
  <c r="P44" i="34"/>
  <c r="BT36" i="22" s="1"/>
  <c r="BS36" i="37" s="1"/>
  <c r="N44" i="34"/>
  <c r="L44" i="34"/>
  <c r="J44" i="34"/>
  <c r="BN36" i="22" s="1"/>
  <c r="BM36" i="37" s="1"/>
  <c r="H44" i="34"/>
  <c r="F44" i="34"/>
  <c r="D44" i="34"/>
  <c r="P41" i="34"/>
  <c r="BT33" i="22" s="1"/>
  <c r="BS33" i="37" s="1"/>
  <c r="N41" i="34"/>
  <c r="L41" i="34"/>
  <c r="BP33" i="22" s="1"/>
  <c r="BO33" i="37" s="1"/>
  <c r="J41" i="34"/>
  <c r="BN33" i="22" s="1"/>
  <c r="BM33" i="37" s="1"/>
  <c r="BM34" i="37" s="1"/>
  <c r="H41" i="34"/>
  <c r="BL33" i="22" s="1"/>
  <c r="BK33" i="37" s="1"/>
  <c r="F41" i="34"/>
  <c r="BJ33" i="22" s="1"/>
  <c r="BI33" i="37" s="1"/>
  <c r="D41" i="34"/>
  <c r="BH33" i="22" s="1"/>
  <c r="BG33" i="37" s="1"/>
  <c r="P38" i="34"/>
  <c r="BT30" i="22" s="1"/>
  <c r="BS30" i="37" s="1"/>
  <c r="N38" i="34"/>
  <c r="BR30" i="22" s="1"/>
  <c r="BQ30" i="37" s="1"/>
  <c r="L38" i="34"/>
  <c r="BP30" i="22" s="1"/>
  <c r="BO30" i="37" s="1"/>
  <c r="J38" i="34"/>
  <c r="H38" i="34"/>
  <c r="BL30" i="22" s="1"/>
  <c r="BK30" i="37" s="1"/>
  <c r="F38" i="34"/>
  <c r="BJ30" i="22" s="1"/>
  <c r="BI30" i="37" s="1"/>
  <c r="D38" i="34"/>
  <c r="BH30" i="22" s="1"/>
  <c r="BG30" i="37" s="1"/>
  <c r="P35" i="34"/>
  <c r="BT27" i="22" s="1"/>
  <c r="BS27" i="37" s="1"/>
  <c r="N35" i="34"/>
  <c r="BR27" i="22" s="1"/>
  <c r="BQ27" i="37" s="1"/>
  <c r="L35" i="34"/>
  <c r="BP27" i="22" s="1"/>
  <c r="BO27" i="37" s="1"/>
  <c r="J35" i="34"/>
  <c r="BN27" i="22" s="1"/>
  <c r="BM27" i="37" s="1"/>
  <c r="H35" i="34"/>
  <c r="BL27" i="22" s="1"/>
  <c r="BK27" i="37" s="1"/>
  <c r="F35" i="34"/>
  <c r="BJ27" i="22" s="1"/>
  <c r="BI27" i="37" s="1"/>
  <c r="BI28" i="37" s="1"/>
  <c r="D35" i="34"/>
  <c r="BH27" i="22" s="1"/>
  <c r="BG27" i="37" s="1"/>
  <c r="P32" i="34"/>
  <c r="BT24" i="22" s="1"/>
  <c r="BS24" i="37" s="1"/>
  <c r="N32" i="34"/>
  <c r="BR24" i="22" s="1"/>
  <c r="BQ24" i="37" s="1"/>
  <c r="L32" i="34"/>
  <c r="BP24" i="22" s="1"/>
  <c r="BO24" i="37" s="1"/>
  <c r="J32" i="34"/>
  <c r="BN24" i="22" s="1"/>
  <c r="BM24" i="37" s="1"/>
  <c r="H32" i="34"/>
  <c r="BL24" i="22" s="1"/>
  <c r="BK24" i="37" s="1"/>
  <c r="F32" i="34"/>
  <c r="BJ24" i="22" s="1"/>
  <c r="BI24" i="37" s="1"/>
  <c r="D32" i="34"/>
  <c r="BH24" i="22" s="1"/>
  <c r="BG24" i="37" s="1"/>
  <c r="P29" i="34"/>
  <c r="BT21" i="22" s="1"/>
  <c r="BS21" i="37" s="1"/>
  <c r="N29" i="34"/>
  <c r="L29" i="34"/>
  <c r="BP21" i="22" s="1"/>
  <c r="BO21" i="37" s="1"/>
  <c r="J29" i="34"/>
  <c r="BN21" i="22" s="1"/>
  <c r="BM21" i="37" s="1"/>
  <c r="H29" i="34"/>
  <c r="BL21" i="22" s="1"/>
  <c r="BK21" i="37" s="1"/>
  <c r="F29" i="34"/>
  <c r="BJ21" i="22" s="1"/>
  <c r="BI21" i="37" s="1"/>
  <c r="D29" i="34"/>
  <c r="P26" i="34"/>
  <c r="N26" i="34"/>
  <c r="BR18" i="22" s="1"/>
  <c r="BQ18" i="37" s="1"/>
  <c r="L26" i="34"/>
  <c r="J26" i="34"/>
  <c r="H26" i="34"/>
  <c r="F26" i="34"/>
  <c r="D26" i="34"/>
  <c r="BH18" i="22" s="1"/>
  <c r="BG18" i="37" s="1"/>
  <c r="N23" i="34"/>
  <c r="L23" i="34"/>
  <c r="J23" i="34"/>
  <c r="BN15" i="22" s="1"/>
  <c r="BM15" i="37" s="1"/>
  <c r="H23" i="34"/>
  <c r="F23" i="34"/>
  <c r="BJ15" i="22" s="1"/>
  <c r="BI15" i="37" s="1"/>
  <c r="D23" i="34"/>
  <c r="BH15" i="22" s="1"/>
  <c r="BG15" i="37" s="1"/>
  <c r="P20" i="34"/>
  <c r="N20" i="34"/>
  <c r="BR12" i="22" s="1"/>
  <c r="BQ12" i="37" s="1"/>
  <c r="L20" i="34"/>
  <c r="BP12" i="22" s="1"/>
  <c r="BO12" i="37" s="1"/>
  <c r="J20" i="34"/>
  <c r="H20" i="34"/>
  <c r="BL12" i="22" s="1"/>
  <c r="BK12" i="37" s="1"/>
  <c r="F20" i="34"/>
  <c r="BJ12" i="22" s="1"/>
  <c r="BI12" i="37" s="1"/>
  <c r="D20" i="34"/>
  <c r="P17" i="34"/>
  <c r="N17" i="34"/>
  <c r="L17" i="34"/>
  <c r="BP9" i="22" s="1"/>
  <c r="BO9" i="37" s="1"/>
  <c r="J17" i="34"/>
  <c r="H17" i="34"/>
  <c r="F17" i="34"/>
  <c r="BJ9" i="22" s="1"/>
  <c r="BI9" i="37" s="1"/>
  <c r="BI10" i="37" s="1"/>
  <c r="D17" i="34"/>
  <c r="P14" i="34"/>
  <c r="BT6" i="22" s="1"/>
  <c r="BS6" i="37" s="1"/>
  <c r="N14" i="34"/>
  <c r="BR6" i="22" s="1"/>
  <c r="BQ6" i="37" s="1"/>
  <c r="L14" i="34"/>
  <c r="BP6" i="22" s="1"/>
  <c r="BO6" i="37" s="1"/>
  <c r="J14" i="34"/>
  <c r="H14" i="34"/>
  <c r="BL6" i="22" s="1"/>
  <c r="BK6" i="37" s="1"/>
  <c r="F14" i="34"/>
  <c r="BJ6" i="22" s="1"/>
  <c r="BI6" i="37" s="1"/>
  <c r="D14" i="34"/>
  <c r="P56" i="33"/>
  <c r="BF48" i="22" s="1"/>
  <c r="BE48" i="37" s="1"/>
  <c r="N56" i="33"/>
  <c r="L56" i="33"/>
  <c r="J56" i="33"/>
  <c r="H56" i="33"/>
  <c r="AX48" i="22" s="1"/>
  <c r="AW48" i="37" s="1"/>
  <c r="F56" i="33"/>
  <c r="D56" i="33"/>
  <c r="P53" i="33"/>
  <c r="BF45" i="22" s="1"/>
  <c r="BE45" i="37" s="1"/>
  <c r="BE46" i="37" s="1"/>
  <c r="N53" i="33"/>
  <c r="L53" i="33"/>
  <c r="BB45" i="22" s="1"/>
  <c r="BA45" i="37" s="1"/>
  <c r="J53" i="33"/>
  <c r="H53" i="33"/>
  <c r="AX45" i="22" s="1"/>
  <c r="AW45" i="37" s="1"/>
  <c r="F53" i="33"/>
  <c r="D53" i="33"/>
  <c r="P50" i="33"/>
  <c r="N50" i="33"/>
  <c r="BD42" i="22" s="1"/>
  <c r="BC42" i="37" s="1"/>
  <c r="L50" i="33"/>
  <c r="BB42" i="22" s="1"/>
  <c r="BA42" i="37" s="1"/>
  <c r="J50" i="33"/>
  <c r="H50" i="33"/>
  <c r="F50" i="33"/>
  <c r="AV42" i="22" s="1"/>
  <c r="AU42" i="37" s="1"/>
  <c r="D50" i="33"/>
  <c r="AT42" i="22" s="1"/>
  <c r="AS42" i="37" s="1"/>
  <c r="P47" i="33"/>
  <c r="N47" i="33"/>
  <c r="L47" i="33"/>
  <c r="J47" i="33"/>
  <c r="H47" i="33"/>
  <c r="F47" i="33"/>
  <c r="AV39" i="22" s="1"/>
  <c r="AU39" i="37" s="1"/>
  <c r="D47" i="33"/>
  <c r="AT39" i="22" s="1"/>
  <c r="AS39" i="37" s="1"/>
  <c r="P44" i="33"/>
  <c r="N44" i="33"/>
  <c r="L44" i="33"/>
  <c r="J44" i="33"/>
  <c r="AZ36" i="22" s="1"/>
  <c r="AY36" i="37" s="1"/>
  <c r="H44" i="33"/>
  <c r="AX36" i="22" s="1"/>
  <c r="AW36" i="37" s="1"/>
  <c r="F44" i="33"/>
  <c r="D44" i="33"/>
  <c r="P41" i="33"/>
  <c r="BF33" i="22" s="1"/>
  <c r="BE33" i="37" s="1"/>
  <c r="N41" i="33"/>
  <c r="BD33" i="22" s="1"/>
  <c r="BC33" i="37" s="1"/>
  <c r="L41" i="33"/>
  <c r="J41" i="33"/>
  <c r="H41" i="33"/>
  <c r="AX33" i="22" s="1"/>
  <c r="AW33" i="37" s="1"/>
  <c r="AW34" i="37" s="1"/>
  <c r="F41" i="33"/>
  <c r="D41" i="33"/>
  <c r="AT33" i="22" s="1"/>
  <c r="AS33" i="37" s="1"/>
  <c r="P38" i="33"/>
  <c r="N38" i="33"/>
  <c r="BD30" i="22" s="1"/>
  <c r="BC30" i="37" s="1"/>
  <c r="L38" i="33"/>
  <c r="BB30" i="22" s="1"/>
  <c r="BA30" i="37" s="1"/>
  <c r="J38" i="33"/>
  <c r="AZ30" i="22" s="1"/>
  <c r="AY30" i="37" s="1"/>
  <c r="H38" i="33"/>
  <c r="AX30" i="22" s="1"/>
  <c r="AW30" i="37" s="1"/>
  <c r="F38" i="33"/>
  <c r="AV30" i="22" s="1"/>
  <c r="AU30" i="37" s="1"/>
  <c r="D38" i="33"/>
  <c r="AT30" i="22" s="1"/>
  <c r="AS30" i="37" s="1"/>
  <c r="P35" i="33"/>
  <c r="N35" i="33"/>
  <c r="BD27" i="22" s="1"/>
  <c r="BC27" i="37" s="1"/>
  <c r="L35" i="33"/>
  <c r="BB27" i="22" s="1"/>
  <c r="BA27" i="37" s="1"/>
  <c r="J35" i="33"/>
  <c r="AZ27" i="22" s="1"/>
  <c r="AY27" i="37" s="1"/>
  <c r="H35" i="33"/>
  <c r="F35" i="33"/>
  <c r="D35" i="33"/>
  <c r="AT27" i="22" s="1"/>
  <c r="AS27" i="37" s="1"/>
  <c r="P32" i="33"/>
  <c r="N32" i="33"/>
  <c r="BD24" i="22" s="1"/>
  <c r="BC24" i="37" s="1"/>
  <c r="L32" i="33"/>
  <c r="BB24" i="22" s="1"/>
  <c r="BA24" i="37" s="1"/>
  <c r="J32" i="33"/>
  <c r="AZ24" i="22" s="1"/>
  <c r="AY24" i="37" s="1"/>
  <c r="H32" i="33"/>
  <c r="F32" i="33"/>
  <c r="AV24" i="22" s="1"/>
  <c r="AU24" i="37" s="1"/>
  <c r="D32" i="33"/>
  <c r="AT24" i="22" s="1"/>
  <c r="AS24" i="37" s="1"/>
  <c r="P29" i="33"/>
  <c r="N29" i="33"/>
  <c r="BD21" i="22" s="1"/>
  <c r="BC21" i="37" s="1"/>
  <c r="L29" i="33"/>
  <c r="J29" i="33"/>
  <c r="AZ21" i="22" s="1"/>
  <c r="AY21" i="37" s="1"/>
  <c r="H29" i="33"/>
  <c r="F29" i="33"/>
  <c r="D29" i="33"/>
  <c r="P26" i="33"/>
  <c r="N26" i="33"/>
  <c r="BD18" i="22" s="1"/>
  <c r="BC18" i="37" s="1"/>
  <c r="L26" i="33"/>
  <c r="J26" i="33"/>
  <c r="H26" i="33"/>
  <c r="F26" i="33"/>
  <c r="D26" i="33"/>
  <c r="N23" i="33"/>
  <c r="BD15" i="22" s="1"/>
  <c r="BC15" i="37" s="1"/>
  <c r="L23" i="33"/>
  <c r="J23" i="33"/>
  <c r="AZ15" i="22" s="1"/>
  <c r="AY15" i="37" s="1"/>
  <c r="H23" i="33"/>
  <c r="AX15" i="22" s="1"/>
  <c r="AW15" i="37" s="1"/>
  <c r="F23" i="33"/>
  <c r="D23" i="33"/>
  <c r="P20" i="33"/>
  <c r="BF12" i="22" s="1"/>
  <c r="BE12" i="37" s="1"/>
  <c r="N20" i="33"/>
  <c r="BD12" i="22" s="1"/>
  <c r="BC12" i="37" s="1"/>
  <c r="L20" i="33"/>
  <c r="J20" i="33"/>
  <c r="H20" i="33"/>
  <c r="AX12" i="22" s="1"/>
  <c r="AW12" i="37" s="1"/>
  <c r="AW13" i="37" s="1"/>
  <c r="F20" i="33"/>
  <c r="D20" i="33"/>
  <c r="P17" i="33"/>
  <c r="N17" i="33"/>
  <c r="L17" i="33"/>
  <c r="J17" i="33"/>
  <c r="AZ9" i="22" s="1"/>
  <c r="AY9" i="37" s="1"/>
  <c r="H17" i="33"/>
  <c r="F17" i="33"/>
  <c r="AV9" i="22" s="1"/>
  <c r="AU9" i="37" s="1"/>
  <c r="AU10" i="37" s="1"/>
  <c r="D17" i="33"/>
  <c r="AT9" i="22" s="1"/>
  <c r="AS9" i="37" s="1"/>
  <c r="P14" i="33"/>
  <c r="N14" i="33"/>
  <c r="L14" i="33"/>
  <c r="J14" i="33"/>
  <c r="H14" i="33"/>
  <c r="F14" i="33"/>
  <c r="D14" i="33"/>
  <c r="AT6" i="22" s="1"/>
  <c r="AS6" i="37" s="1"/>
  <c r="P56" i="32"/>
  <c r="AR48" i="22" s="1"/>
  <c r="AQ48" i="37" s="1"/>
  <c r="N56" i="32"/>
  <c r="L56" i="32"/>
  <c r="J56" i="32"/>
  <c r="H56" i="32"/>
  <c r="AJ48" i="22" s="1"/>
  <c r="AI48" i="37" s="1"/>
  <c r="F56" i="32"/>
  <c r="AH48" i="22" s="1"/>
  <c r="AG48" i="37" s="1"/>
  <c r="D56" i="32"/>
  <c r="AF48" i="22" s="1"/>
  <c r="AE48" i="37" s="1"/>
  <c r="P53" i="32"/>
  <c r="AR45" i="22" s="1"/>
  <c r="AQ45" i="37" s="1"/>
  <c r="N53" i="32"/>
  <c r="L53" i="32"/>
  <c r="J53" i="32"/>
  <c r="H53" i="32"/>
  <c r="AJ45" i="22" s="1"/>
  <c r="AI45" i="37" s="1"/>
  <c r="F53" i="32"/>
  <c r="AH45" i="22" s="1"/>
  <c r="AG45" i="37" s="1"/>
  <c r="D53" i="32"/>
  <c r="P50" i="32"/>
  <c r="AR42" i="22" s="1"/>
  <c r="AQ42" i="37" s="1"/>
  <c r="N50" i="32"/>
  <c r="AP42" i="22" s="1"/>
  <c r="AO42" i="37" s="1"/>
  <c r="L50" i="32"/>
  <c r="AN42" i="22" s="1"/>
  <c r="AM42" i="37" s="1"/>
  <c r="J50" i="32"/>
  <c r="AL42" i="22" s="1"/>
  <c r="AK42" i="37" s="1"/>
  <c r="H50" i="32"/>
  <c r="AJ42" i="22" s="1"/>
  <c r="AI42" i="37" s="1"/>
  <c r="F50" i="32"/>
  <c r="D50" i="32"/>
  <c r="P47" i="32"/>
  <c r="N47" i="32"/>
  <c r="AP39" i="22" s="1"/>
  <c r="AO39" i="37" s="1"/>
  <c r="L47" i="32"/>
  <c r="AN39" i="22" s="1"/>
  <c r="AM39" i="37" s="1"/>
  <c r="J47" i="32"/>
  <c r="AL39" i="22" s="1"/>
  <c r="AK39" i="37" s="1"/>
  <c r="H47" i="32"/>
  <c r="F47" i="32"/>
  <c r="D47" i="32"/>
  <c r="P44" i="32"/>
  <c r="AR36" i="22" s="1"/>
  <c r="AQ36" i="37" s="1"/>
  <c r="N44" i="32"/>
  <c r="AP36" i="22" s="1"/>
  <c r="AO36" i="37" s="1"/>
  <c r="L44" i="32"/>
  <c r="AN36" i="22" s="1"/>
  <c r="AM36" i="37" s="1"/>
  <c r="J44" i="32"/>
  <c r="AL36" i="22" s="1"/>
  <c r="AK36" i="37" s="1"/>
  <c r="H44" i="32"/>
  <c r="F44" i="32"/>
  <c r="D44" i="32"/>
  <c r="AF36" i="22" s="1"/>
  <c r="AE36" i="37" s="1"/>
  <c r="P41" i="32"/>
  <c r="AR33" i="22" s="1"/>
  <c r="AQ33" i="37" s="1"/>
  <c r="N41" i="32"/>
  <c r="AP33" i="22" s="1"/>
  <c r="AO33" i="37" s="1"/>
  <c r="L41" i="32"/>
  <c r="AN33" i="22" s="1"/>
  <c r="AM33" i="37" s="1"/>
  <c r="J41" i="32"/>
  <c r="AL33" i="22" s="1"/>
  <c r="AK33" i="37" s="1"/>
  <c r="H41" i="32"/>
  <c r="AJ33" i="22" s="1"/>
  <c r="AI33" i="37" s="1"/>
  <c r="F41" i="32"/>
  <c r="AH33" i="22" s="1"/>
  <c r="AG33" i="37" s="1"/>
  <c r="D41" i="32"/>
  <c r="P38" i="32"/>
  <c r="AR30" i="22" s="1"/>
  <c r="AQ30" i="37" s="1"/>
  <c r="N38" i="32"/>
  <c r="AP30" i="22" s="1"/>
  <c r="AO30" i="37" s="1"/>
  <c r="L38" i="32"/>
  <c r="J38" i="32"/>
  <c r="H38" i="32"/>
  <c r="AJ30" i="22" s="1"/>
  <c r="AI30" i="37" s="1"/>
  <c r="F38" i="32"/>
  <c r="AH30" i="22" s="1"/>
  <c r="AG30" i="37" s="1"/>
  <c r="D38" i="32"/>
  <c r="AF30" i="22" s="1"/>
  <c r="AE30" i="37" s="1"/>
  <c r="AE31" i="37" s="1"/>
  <c r="P35" i="32"/>
  <c r="AR27" i="22" s="1"/>
  <c r="AQ27" i="37" s="1"/>
  <c r="N35" i="32"/>
  <c r="L35" i="32"/>
  <c r="AN27" i="22" s="1"/>
  <c r="AM27" i="37" s="1"/>
  <c r="J35" i="32"/>
  <c r="AL27" i="22" s="1"/>
  <c r="AK27" i="37" s="1"/>
  <c r="H35" i="32"/>
  <c r="AJ27" i="22" s="1"/>
  <c r="AI27" i="37" s="1"/>
  <c r="F35" i="32"/>
  <c r="AH27" i="22" s="1"/>
  <c r="AG27" i="37" s="1"/>
  <c r="D35" i="32"/>
  <c r="AF27" i="22" s="1"/>
  <c r="AE27" i="37" s="1"/>
  <c r="AE28" i="37" s="1"/>
  <c r="P32" i="32"/>
  <c r="N32" i="32"/>
  <c r="AP24" i="22" s="1"/>
  <c r="AO24" i="37" s="1"/>
  <c r="L32" i="32"/>
  <c r="AN24" i="22" s="1"/>
  <c r="AM24" i="37" s="1"/>
  <c r="J32" i="32"/>
  <c r="H32" i="32"/>
  <c r="AJ24" i="22" s="1"/>
  <c r="AI24" i="37" s="1"/>
  <c r="F32" i="32"/>
  <c r="AH24" i="22" s="1"/>
  <c r="AG24" i="37" s="1"/>
  <c r="D32" i="32"/>
  <c r="P29" i="32"/>
  <c r="AR21" i="22" s="1"/>
  <c r="AQ21" i="37" s="1"/>
  <c r="N29" i="32"/>
  <c r="AP21" i="22" s="1"/>
  <c r="AO21" i="37" s="1"/>
  <c r="L29" i="32"/>
  <c r="AN21" i="22" s="1"/>
  <c r="AM21" i="37" s="1"/>
  <c r="J29" i="32"/>
  <c r="AL21" i="22" s="1"/>
  <c r="AK21" i="37" s="1"/>
  <c r="H29" i="32"/>
  <c r="F29" i="32"/>
  <c r="D29" i="32"/>
  <c r="AF21" i="22" s="1"/>
  <c r="AE21" i="37" s="1"/>
  <c r="P26" i="32"/>
  <c r="AR18" i="22" s="1"/>
  <c r="AQ18" i="37" s="1"/>
  <c r="N26" i="32"/>
  <c r="AP18" i="22" s="1"/>
  <c r="AO18" i="37" s="1"/>
  <c r="L26" i="32"/>
  <c r="AN18" i="22" s="1"/>
  <c r="AM18" i="37" s="1"/>
  <c r="J26" i="32"/>
  <c r="H26" i="32"/>
  <c r="F26" i="32"/>
  <c r="D26" i="32"/>
  <c r="AF18" i="22" s="1"/>
  <c r="AE18" i="37" s="1"/>
  <c r="AE19" i="37" s="1"/>
  <c r="P23" i="32"/>
  <c r="AR15" i="22" s="1"/>
  <c r="AQ15" i="37" s="1"/>
  <c r="N23" i="32"/>
  <c r="AP15" i="22" s="1"/>
  <c r="AO15" i="37" s="1"/>
  <c r="L23" i="32"/>
  <c r="AN15" i="22" s="1"/>
  <c r="AM15" i="37" s="1"/>
  <c r="J23" i="32"/>
  <c r="AL15" i="22" s="1"/>
  <c r="AK15" i="37" s="1"/>
  <c r="H23" i="32"/>
  <c r="AJ15" i="22" s="1"/>
  <c r="AI15" i="37" s="1"/>
  <c r="F23" i="32"/>
  <c r="AH15" i="22" s="1"/>
  <c r="AG15" i="37" s="1"/>
  <c r="D23" i="32"/>
  <c r="AF15" i="22" s="1"/>
  <c r="AE15" i="37" s="1"/>
  <c r="AE16" i="37" s="1"/>
  <c r="P14" i="32"/>
  <c r="AR6" i="22" s="1"/>
  <c r="AQ6" i="37" s="1"/>
  <c r="N14" i="32"/>
  <c r="AP6" i="22" s="1"/>
  <c r="AO6" i="37" s="1"/>
  <c r="L14" i="32"/>
  <c r="J14" i="32"/>
  <c r="AL6" i="22" s="1"/>
  <c r="AK6" i="37" s="1"/>
  <c r="H14" i="32"/>
  <c r="AJ6" i="22" s="1"/>
  <c r="AI6" i="37" s="1"/>
  <c r="F14" i="32"/>
  <c r="AH6" i="22" s="1"/>
  <c r="AG6" i="37" s="1"/>
  <c r="D14" i="32"/>
  <c r="FK33" i="37"/>
  <c r="FK34" i="37" s="1"/>
  <c r="FG33" i="37"/>
  <c r="FG34" i="37" s="1"/>
  <c r="FE33" i="37"/>
  <c r="FC33" i="37"/>
  <c r="EY33" i="22"/>
  <c r="EW33" i="22"/>
  <c r="EU33" i="22"/>
  <c r="ES33" i="22"/>
  <c r="EQ33" i="22"/>
  <c r="EO33" i="22"/>
  <c r="EN33" i="22"/>
  <c r="EM33" i="37" s="1"/>
  <c r="EM33" i="22"/>
  <c r="EK33" i="22"/>
  <c r="EI33" i="22"/>
  <c r="EG33" i="22"/>
  <c r="EE33" i="22"/>
  <c r="EC33" i="22"/>
  <c r="EB33" i="22"/>
  <c r="EA33" i="37" s="1"/>
  <c r="EA33" i="22"/>
  <c r="DY33" i="22"/>
  <c r="DW33" i="22"/>
  <c r="DV33" i="22"/>
  <c r="DU33" i="37"/>
  <c r="DU33" i="22"/>
  <c r="DT33" i="22"/>
  <c r="DS33" i="37" s="1"/>
  <c r="DS33" i="22"/>
  <c r="DQ33" i="22"/>
  <c r="DO33" i="22"/>
  <c r="DM33" i="22"/>
  <c r="DK33" i="22"/>
  <c r="DI33" i="22"/>
  <c r="DG33" i="22"/>
  <c r="DE33" i="22"/>
  <c r="DC33" i="22"/>
  <c r="DA33" i="22"/>
  <c r="CZ33" i="22"/>
  <c r="CY33" i="37" s="1"/>
  <c r="CY33" i="22"/>
  <c r="CX33" i="22"/>
  <c r="CW33" i="37" s="1"/>
  <c r="CW33" i="22"/>
  <c r="CV33" i="22"/>
  <c r="CU33" i="37" s="1"/>
  <c r="CU33" i="22"/>
  <c r="CS33" i="22"/>
  <c r="CQ33" i="22"/>
  <c r="CO33" i="22"/>
  <c r="CM33" i="22"/>
  <c r="CK33" i="22"/>
  <c r="CJ33" i="22"/>
  <c r="CI33" i="37" s="1"/>
  <c r="CI33" i="22"/>
  <c r="CH33" i="22"/>
  <c r="CG33" i="37" s="1"/>
  <c r="CG33" i="22"/>
  <c r="CF33" i="22"/>
  <c r="CE33" i="37" s="1"/>
  <c r="CE33" i="22"/>
  <c r="CD33" i="22"/>
  <c r="CC33" i="37" s="1"/>
  <c r="CC34" i="37" s="1"/>
  <c r="CC33" i="22"/>
  <c r="CB33" i="22"/>
  <c r="CA33" i="37" s="1"/>
  <c r="CA33" i="22"/>
  <c r="BY33" i="22"/>
  <c r="BW33" i="22"/>
  <c r="BV33" i="22"/>
  <c r="BU33" i="37" s="1"/>
  <c r="BU33" i="22"/>
  <c r="BS33" i="22"/>
  <c r="BR33" i="22"/>
  <c r="BQ33" i="37" s="1"/>
  <c r="BQ33" i="22"/>
  <c r="BO33" i="22"/>
  <c r="BM33" i="22"/>
  <c r="BK33" i="22"/>
  <c r="BI33" i="22"/>
  <c r="BG33" i="22"/>
  <c r="BE33" i="22"/>
  <c r="BC33" i="22"/>
  <c r="BB33" i="22"/>
  <c r="BA33" i="37" s="1"/>
  <c r="BA33" i="22"/>
  <c r="AY33" i="22"/>
  <c r="AW33" i="22"/>
  <c r="AV33" i="22"/>
  <c r="AU33" i="37" s="1"/>
  <c r="AU33" i="22"/>
  <c r="AS33" i="22"/>
  <c r="AQ33" i="22"/>
  <c r="AO33" i="22"/>
  <c r="AM33" i="22"/>
  <c r="AK33" i="22"/>
  <c r="AI33" i="22"/>
  <c r="AG33" i="22"/>
  <c r="AE33" i="22"/>
  <c r="EZ32" i="22"/>
  <c r="EY32" i="22"/>
  <c r="EX32" i="22"/>
  <c r="EW32" i="22"/>
  <c r="EV32" i="22"/>
  <c r="EU32" i="22"/>
  <c r="ET32" i="22"/>
  <c r="ES32" i="22"/>
  <c r="ER32" i="22"/>
  <c r="EQ32" i="22"/>
  <c r="EP32" i="22"/>
  <c r="EO32" i="22"/>
  <c r="EN32" i="22"/>
  <c r="EM32" i="22"/>
  <c r="EL32" i="22"/>
  <c r="EK32" i="22"/>
  <c r="EJ32" i="22"/>
  <c r="EI32" i="22"/>
  <c r="EH32" i="22"/>
  <c r="EG32" i="22"/>
  <c r="EF32" i="22"/>
  <c r="EE32" i="22"/>
  <c r="ED32" i="22"/>
  <c r="EC32" i="22"/>
  <c r="EB32" i="22"/>
  <c r="EA32" i="22"/>
  <c r="DZ32" i="22"/>
  <c r="DY32" i="22"/>
  <c r="DX32" i="22"/>
  <c r="DW32" i="22"/>
  <c r="DV32" i="22"/>
  <c r="DU32" i="22"/>
  <c r="DT32" i="22"/>
  <c r="DS32" i="22"/>
  <c r="DR32" i="22"/>
  <c r="DQ32" i="22"/>
  <c r="DP32" i="22"/>
  <c r="DO32" i="22"/>
  <c r="DN32" i="22"/>
  <c r="DM32" i="22"/>
  <c r="DL32" i="22"/>
  <c r="DK32" i="22"/>
  <c r="DJ32" i="22"/>
  <c r="DI32" i="22"/>
  <c r="DH32" i="22"/>
  <c r="DG32" i="22"/>
  <c r="DF32" i="22"/>
  <c r="DE32" i="22"/>
  <c r="DD32" i="22"/>
  <c r="DC32" i="22"/>
  <c r="DB32" i="22"/>
  <c r="DA32" i="22"/>
  <c r="CZ32" i="22"/>
  <c r="CY32" i="22"/>
  <c r="CX32" i="22"/>
  <c r="CW32" i="22"/>
  <c r="CV32" i="22"/>
  <c r="CU32" i="22"/>
  <c r="CT32" i="22"/>
  <c r="CS32" i="22"/>
  <c r="CR32" i="22"/>
  <c r="CQ32" i="22"/>
  <c r="CP32" i="22"/>
  <c r="CO32" i="22"/>
  <c r="CN32" i="22"/>
  <c r="CM32" i="22"/>
  <c r="CL32" i="22"/>
  <c r="CK32" i="22"/>
  <c r="CJ32" i="22"/>
  <c r="CI32" i="22"/>
  <c r="CH32" i="22"/>
  <c r="CG32" i="22"/>
  <c r="CF32" i="22"/>
  <c r="CE32" i="22"/>
  <c r="CD32" i="22"/>
  <c r="CC32" i="22"/>
  <c r="CB32" i="22"/>
  <c r="CA32" i="22"/>
  <c r="BZ32" i="22"/>
  <c r="BY32" i="22"/>
  <c r="BX32" i="22"/>
  <c r="BW32" i="22"/>
  <c r="BV32" i="22"/>
  <c r="BU32" i="22"/>
  <c r="BT32" i="22"/>
  <c r="BS32" i="22"/>
  <c r="BR32" i="22"/>
  <c r="BQ32" i="22"/>
  <c r="BP32" i="22"/>
  <c r="BO32" i="22"/>
  <c r="BN32" i="22"/>
  <c r="BM32" i="22"/>
  <c r="BL32" i="22"/>
  <c r="BK32" i="22"/>
  <c r="BJ32" i="22"/>
  <c r="BI32" i="22"/>
  <c r="BH32" i="22"/>
  <c r="BG32" i="22"/>
  <c r="BF32" i="22"/>
  <c r="BG34" i="37" s="1"/>
  <c r="BE32" i="22"/>
  <c r="BD32" i="22"/>
  <c r="BC32" i="22"/>
  <c r="BB32" i="22"/>
  <c r="BA32" i="22"/>
  <c r="AZ32" i="22"/>
  <c r="AY32" i="22"/>
  <c r="AX32" i="22"/>
  <c r="AW32" i="22"/>
  <c r="AV32" i="22"/>
  <c r="AU32" i="22"/>
  <c r="AT32" i="22"/>
  <c r="AS32" i="22"/>
  <c r="AR32" i="22"/>
  <c r="AQ32" i="22"/>
  <c r="AP32" i="22"/>
  <c r="AO32" i="22"/>
  <c r="AN32" i="22"/>
  <c r="AM32" i="22"/>
  <c r="AL32" i="22"/>
  <c r="AK32" i="22"/>
  <c r="AJ32" i="22"/>
  <c r="AI32" i="22"/>
  <c r="AH32" i="22"/>
  <c r="AG32" i="22"/>
  <c r="AF32" i="22"/>
  <c r="AE32" i="22"/>
  <c r="FM30" i="37"/>
  <c r="FM31" i="37" s="1"/>
  <c r="FC30" i="37"/>
  <c r="FC31" i="37" s="1"/>
  <c r="EY30" i="22"/>
  <c r="EW30" i="22"/>
  <c r="EU30" i="22"/>
  <c r="ES30" i="22"/>
  <c r="ER30" i="22"/>
  <c r="EQ30" i="37" s="1"/>
  <c r="EQ30" i="22"/>
  <c r="EP30" i="22"/>
  <c r="EO30" i="37"/>
  <c r="EO30" i="22"/>
  <c r="EM30" i="22"/>
  <c r="EL30" i="22"/>
  <c r="EK30" i="37" s="1"/>
  <c r="EK30" i="22"/>
  <c r="EI30" i="22"/>
  <c r="EG30" i="22"/>
  <c r="EF30" i="22"/>
  <c r="EE30" i="37" s="1"/>
  <c r="EE30" i="22"/>
  <c r="EC30" i="22"/>
  <c r="EA30" i="22"/>
  <c r="DY30" i="22"/>
  <c r="DW30" i="22"/>
  <c r="DU30" i="22"/>
  <c r="DS30" i="22"/>
  <c r="DQ30" i="22"/>
  <c r="DO30" i="22"/>
  <c r="DM30" i="22"/>
  <c r="DK30" i="22"/>
  <c r="DJ30" i="22"/>
  <c r="DI30" i="37" s="1"/>
  <c r="DI30" i="22"/>
  <c r="DG30" i="22"/>
  <c r="DE30" i="22"/>
  <c r="DD30" i="22"/>
  <c r="DC30" i="37" s="1"/>
  <c r="DC30" i="22"/>
  <c r="DA30" i="22"/>
  <c r="CY30" i="22"/>
  <c r="CX30" i="22"/>
  <c r="CW30" i="37" s="1"/>
  <c r="CW30" i="22"/>
  <c r="CU30" i="22"/>
  <c r="CT30" i="22"/>
  <c r="CS30" i="37" s="1"/>
  <c r="CS30" i="22"/>
  <c r="CQ30" i="22"/>
  <c r="CO30" i="22"/>
  <c r="CM30" i="22"/>
  <c r="CK30" i="22"/>
  <c r="CI30" i="22"/>
  <c r="CG30" i="22"/>
  <c r="CE30" i="22"/>
  <c r="CD30" i="22"/>
  <c r="CC30" i="37" s="1"/>
  <c r="CC30" i="22"/>
  <c r="CB30" i="22"/>
  <c r="CA30" i="37" s="1"/>
  <c r="CA30" i="22"/>
  <c r="BY30" i="22"/>
  <c r="BW30" i="22"/>
  <c r="BV30" i="22"/>
  <c r="BU30" i="37" s="1"/>
  <c r="BU31" i="37" s="1"/>
  <c r="BU30" i="22"/>
  <c r="BS30" i="22"/>
  <c r="BQ30" i="22"/>
  <c r="BO30" i="22"/>
  <c r="BN30" i="22"/>
  <c r="BM30" i="37" s="1"/>
  <c r="BM30" i="22"/>
  <c r="BK30" i="22"/>
  <c r="BI30" i="22"/>
  <c r="BG30" i="22"/>
  <c r="BE30" i="22"/>
  <c r="BC30" i="22"/>
  <c r="BA30" i="22"/>
  <c r="AY30" i="22"/>
  <c r="AW30" i="22"/>
  <c r="AU30" i="22"/>
  <c r="AS30" i="22"/>
  <c r="AQ30" i="22"/>
  <c r="AO30" i="22"/>
  <c r="AM30" i="22"/>
  <c r="AL30" i="22"/>
  <c r="AK30" i="37" s="1"/>
  <c r="AK30" i="22"/>
  <c r="AI30" i="22"/>
  <c r="AG30" i="22"/>
  <c r="AE30" i="22"/>
  <c r="EZ29" i="22"/>
  <c r="FA31" i="37" s="1"/>
  <c r="EY29" i="22"/>
  <c r="EX29" i="22"/>
  <c r="EW29" i="22"/>
  <c r="EV29" i="22"/>
  <c r="EU29" i="22"/>
  <c r="ET29" i="22"/>
  <c r="ES29" i="22"/>
  <c r="ER29" i="22"/>
  <c r="EQ29" i="22"/>
  <c r="EP29" i="22"/>
  <c r="EO29" i="22"/>
  <c r="EN29" i="22"/>
  <c r="EO31" i="37" s="1"/>
  <c r="EM29" i="22"/>
  <c r="EL29" i="22"/>
  <c r="EM31" i="37" s="1"/>
  <c r="EK29" i="22"/>
  <c r="EJ29" i="22"/>
  <c r="EI29" i="22"/>
  <c r="EH29" i="22"/>
  <c r="EG29" i="22"/>
  <c r="EF29" i="22"/>
  <c r="EE29" i="22"/>
  <c r="ED29" i="22"/>
  <c r="EC29" i="22"/>
  <c r="EB29" i="22"/>
  <c r="EA29" i="22"/>
  <c r="DZ29" i="22"/>
  <c r="DY29" i="22"/>
  <c r="DX29" i="22"/>
  <c r="DY31" i="37" s="1"/>
  <c r="DW29" i="22"/>
  <c r="DV29" i="22"/>
  <c r="DU29" i="22"/>
  <c r="DT29" i="22"/>
  <c r="DS29" i="22"/>
  <c r="DR29" i="22"/>
  <c r="DQ29" i="22"/>
  <c r="DP29" i="22"/>
  <c r="DO29" i="22"/>
  <c r="DN29" i="22"/>
  <c r="DM29" i="22"/>
  <c r="DL29" i="22"/>
  <c r="DK29" i="22"/>
  <c r="DJ29" i="22"/>
  <c r="DI29" i="22"/>
  <c r="DH29" i="22"/>
  <c r="DG29" i="22"/>
  <c r="DF29" i="22"/>
  <c r="DE29" i="22"/>
  <c r="DD29" i="22"/>
  <c r="DC29" i="22"/>
  <c r="DB29" i="22"/>
  <c r="DA29" i="22"/>
  <c r="CZ29" i="22"/>
  <c r="CY29" i="22"/>
  <c r="CX29" i="22"/>
  <c r="CW29" i="22"/>
  <c r="CV29" i="22"/>
  <c r="CU29" i="22"/>
  <c r="CT29" i="22"/>
  <c r="CS29" i="22"/>
  <c r="CR29" i="22"/>
  <c r="CQ29" i="22"/>
  <c r="CP29" i="22"/>
  <c r="CQ31" i="37" s="1"/>
  <c r="CO29" i="22"/>
  <c r="CN29" i="22"/>
  <c r="CM29" i="22"/>
  <c r="CL29" i="22"/>
  <c r="CK29" i="22"/>
  <c r="CJ29" i="22"/>
  <c r="CI29" i="22"/>
  <c r="CH29" i="22"/>
  <c r="CG29" i="22"/>
  <c r="CF29" i="22"/>
  <c r="CE29" i="22"/>
  <c r="CD29" i="22"/>
  <c r="CC29" i="22"/>
  <c r="CB29" i="22"/>
  <c r="CA29" i="22"/>
  <c r="BZ29" i="22"/>
  <c r="BY29" i="22"/>
  <c r="BX29" i="22"/>
  <c r="BW29" i="22"/>
  <c r="BV29" i="22"/>
  <c r="BU29" i="22"/>
  <c r="BT29" i="22"/>
  <c r="BS29" i="22"/>
  <c r="BR29" i="22"/>
  <c r="BQ29" i="22"/>
  <c r="BP29" i="22"/>
  <c r="BO29" i="22"/>
  <c r="BN29" i="22"/>
  <c r="BO31" i="37" s="1"/>
  <c r="BM29" i="22"/>
  <c r="BL29" i="22"/>
  <c r="BM31" i="37" s="1"/>
  <c r="BK29" i="22"/>
  <c r="BJ29" i="22"/>
  <c r="BI29" i="22"/>
  <c r="BH29" i="22"/>
  <c r="BG29" i="22"/>
  <c r="BF29" i="22"/>
  <c r="BE29" i="22"/>
  <c r="BD29" i="22"/>
  <c r="BC29" i="22"/>
  <c r="BB29" i="22"/>
  <c r="BA29" i="22"/>
  <c r="AZ29" i="22"/>
  <c r="AY29" i="22"/>
  <c r="AX29" i="22"/>
  <c r="AW29" i="22"/>
  <c r="AV29" i="22"/>
  <c r="AU29" i="22"/>
  <c r="AT29" i="22"/>
  <c r="AS29" i="22"/>
  <c r="AR29" i="22"/>
  <c r="AQ29" i="22"/>
  <c r="AP29" i="22"/>
  <c r="AO29" i="22"/>
  <c r="AN29" i="22"/>
  <c r="AM29" i="22"/>
  <c r="AL29" i="22"/>
  <c r="AK29" i="22"/>
  <c r="AJ29" i="22"/>
  <c r="AI29" i="22"/>
  <c r="AH29" i="22"/>
  <c r="AG29" i="22"/>
  <c r="AF29" i="22"/>
  <c r="AE29" i="22"/>
  <c r="FK27" i="37"/>
  <c r="FK28" i="37" s="1"/>
  <c r="FI27" i="37"/>
  <c r="FA27" i="37"/>
  <c r="FA28" i="37" s="1"/>
  <c r="EY27" i="22"/>
  <c r="EX27" i="22"/>
  <c r="EW27" i="37" s="1"/>
  <c r="EW27" i="22"/>
  <c r="EU27" i="22"/>
  <c r="ES27" i="22"/>
  <c r="ER27" i="22"/>
  <c r="EQ27" i="37" s="1"/>
  <c r="EQ27" i="22"/>
  <c r="EO27" i="22"/>
  <c r="EM27" i="22"/>
  <c r="EL27" i="22"/>
  <c r="EK27" i="37" s="1"/>
  <c r="EK27" i="22"/>
  <c r="EI27" i="22"/>
  <c r="EG27" i="22"/>
  <c r="EE27" i="22"/>
  <c r="ED27" i="22"/>
  <c r="EC27" i="37" s="1"/>
  <c r="EC28" i="37" s="1"/>
  <c r="EC27" i="22"/>
  <c r="EB27" i="22"/>
  <c r="EA27" i="37" s="1"/>
  <c r="EA27" i="22"/>
  <c r="DZ27" i="22"/>
  <c r="DY27" i="37" s="1"/>
  <c r="DY27" i="22"/>
  <c r="DW27" i="22"/>
  <c r="DV27" i="22"/>
  <c r="DU27" i="37" s="1"/>
  <c r="DU27" i="22"/>
  <c r="DS27" i="22"/>
  <c r="DQ27" i="22"/>
  <c r="DO27" i="22"/>
  <c r="DM27" i="22"/>
  <c r="DK27" i="22"/>
  <c r="DI27" i="22"/>
  <c r="DH27" i="22"/>
  <c r="DG27" i="37" s="1"/>
  <c r="DG27" i="22"/>
  <c r="DE27" i="22"/>
  <c r="DC27" i="22"/>
  <c r="DA27" i="22"/>
  <c r="CZ27" i="22"/>
  <c r="CY27" i="37" s="1"/>
  <c r="CY27" i="22"/>
  <c r="CW27" i="37"/>
  <c r="CW28" i="37" s="1"/>
  <c r="CW27" i="22"/>
  <c r="CU27" i="22"/>
  <c r="CT27" i="22"/>
  <c r="CS27" i="37" s="1"/>
  <c r="CS27" i="22"/>
  <c r="CR27" i="22"/>
  <c r="CQ27" i="37" s="1"/>
  <c r="CQ27" i="22"/>
  <c r="CO27" i="22"/>
  <c r="CM27" i="22"/>
  <c r="CL27" i="22"/>
  <c r="CK27" i="37"/>
  <c r="CK27" i="22"/>
  <c r="CI27" i="22"/>
  <c r="CG27" i="22"/>
  <c r="CE27" i="22"/>
  <c r="CD27" i="22"/>
  <c r="CC27" i="37" s="1"/>
  <c r="CC27" i="22"/>
  <c r="CB27" i="22"/>
  <c r="CA27" i="37" s="1"/>
  <c r="CA27" i="22"/>
  <c r="BY27" i="22"/>
  <c r="BX27" i="22"/>
  <c r="BW27" i="37" s="1"/>
  <c r="BW27" i="22"/>
  <c r="BU27" i="22"/>
  <c r="BS27" i="22"/>
  <c r="BQ27" i="22"/>
  <c r="BO27" i="22"/>
  <c r="BM27" i="22"/>
  <c r="BK27" i="22"/>
  <c r="BI27" i="22"/>
  <c r="BG27" i="22"/>
  <c r="BF27" i="22"/>
  <c r="BE27" i="37" s="1"/>
  <c r="BE27" i="22"/>
  <c r="BC27" i="22"/>
  <c r="BA27" i="22"/>
  <c r="AY27" i="22"/>
  <c r="AX27" i="22"/>
  <c r="AW27" i="37" s="1"/>
  <c r="AW27" i="22"/>
  <c r="AV27" i="22"/>
  <c r="AU27" i="37" s="1"/>
  <c r="AU28" i="37" s="1"/>
  <c r="AU27" i="22"/>
  <c r="AS27" i="22"/>
  <c r="AQ27" i="22"/>
  <c r="AO27" i="22"/>
  <c r="AM27" i="22"/>
  <c r="AK27" i="22"/>
  <c r="AI27" i="22"/>
  <c r="AG27" i="22"/>
  <c r="AE27" i="22"/>
  <c r="EZ26" i="22"/>
  <c r="EY26" i="22"/>
  <c r="EX26" i="22"/>
  <c r="EW26" i="22"/>
  <c r="EV26" i="22"/>
  <c r="EW28" i="37" s="1"/>
  <c r="EU26" i="22"/>
  <c r="ET26" i="22"/>
  <c r="ES26" i="22"/>
  <c r="ER26" i="22"/>
  <c r="EQ26" i="22"/>
  <c r="EP26" i="22"/>
  <c r="EO26" i="22"/>
  <c r="EN26" i="22"/>
  <c r="EM26" i="22"/>
  <c r="EL26" i="22"/>
  <c r="EK26" i="22"/>
  <c r="EJ26" i="22"/>
  <c r="EI26" i="22"/>
  <c r="EH26" i="22"/>
  <c r="EG26" i="22"/>
  <c r="EF26" i="22"/>
  <c r="EE26" i="22"/>
  <c r="ED26" i="22"/>
  <c r="EC26" i="22"/>
  <c r="EB26" i="22"/>
  <c r="EA26" i="22"/>
  <c r="DZ26" i="22"/>
  <c r="DY26" i="22"/>
  <c r="DX26" i="22"/>
  <c r="DW26" i="22"/>
  <c r="DV26" i="22"/>
  <c r="DU26" i="22"/>
  <c r="DT26" i="22"/>
  <c r="DS26" i="22"/>
  <c r="DR26" i="22"/>
  <c r="DQ26" i="22"/>
  <c r="DP26" i="22"/>
  <c r="DO26" i="22"/>
  <c r="DN26" i="22"/>
  <c r="DM26" i="22"/>
  <c r="DL26" i="22"/>
  <c r="DK26" i="22"/>
  <c r="DJ26" i="22"/>
  <c r="DI26" i="22"/>
  <c r="DH26" i="22"/>
  <c r="DG26" i="22"/>
  <c r="DF26" i="22"/>
  <c r="DE26" i="22"/>
  <c r="DD26" i="22"/>
  <c r="DC26" i="22"/>
  <c r="DB26" i="22"/>
  <c r="DA26" i="22"/>
  <c r="CZ26" i="22"/>
  <c r="CY26" i="22"/>
  <c r="CX26" i="22"/>
  <c r="CW26" i="22"/>
  <c r="CV26" i="22"/>
  <c r="CU26" i="22"/>
  <c r="CT26" i="22"/>
  <c r="CS26" i="22"/>
  <c r="CR26" i="22"/>
  <c r="CQ26" i="22"/>
  <c r="CP26" i="22"/>
  <c r="CO26" i="22"/>
  <c r="CN26" i="22"/>
  <c r="CM26" i="22"/>
  <c r="CL26" i="22"/>
  <c r="CK26" i="22"/>
  <c r="CJ26" i="22"/>
  <c r="CI26" i="22"/>
  <c r="CH26" i="22"/>
  <c r="CG26" i="22"/>
  <c r="CF26" i="22"/>
  <c r="CE26" i="22"/>
  <c r="CD26" i="22"/>
  <c r="CC26" i="22"/>
  <c r="CB26" i="22"/>
  <c r="CA26" i="22"/>
  <c r="BZ26" i="22"/>
  <c r="BY26" i="22"/>
  <c r="BX26" i="22"/>
  <c r="BW26" i="22"/>
  <c r="BV26" i="22"/>
  <c r="BU26" i="22"/>
  <c r="BT26" i="22"/>
  <c r="BS26" i="22"/>
  <c r="BR26" i="22"/>
  <c r="BQ26" i="22"/>
  <c r="BP26" i="22"/>
  <c r="BO26" i="22"/>
  <c r="BN26" i="22"/>
  <c r="BM26" i="22"/>
  <c r="BL26" i="22"/>
  <c r="BK26" i="22"/>
  <c r="BJ26" i="22"/>
  <c r="BI26" i="22"/>
  <c r="BH26" i="22"/>
  <c r="BG26" i="22"/>
  <c r="BF26" i="22"/>
  <c r="BE26" i="22"/>
  <c r="BD26" i="22"/>
  <c r="BC26" i="22"/>
  <c r="BB26" i="22"/>
  <c r="BA26" i="22"/>
  <c r="AZ26" i="22"/>
  <c r="AY26" i="22"/>
  <c r="AX26" i="22"/>
  <c r="AW26" i="22"/>
  <c r="AV26" i="22"/>
  <c r="AU26" i="22"/>
  <c r="AT26" i="22"/>
  <c r="AS26" i="22"/>
  <c r="AR26" i="22"/>
  <c r="AQ26" i="22"/>
  <c r="AP26" i="22"/>
  <c r="AO26" i="22"/>
  <c r="AN26" i="22"/>
  <c r="AM26" i="22"/>
  <c r="AL26" i="22"/>
  <c r="AK26" i="22"/>
  <c r="AJ26" i="22"/>
  <c r="AI26" i="22"/>
  <c r="AH26" i="22"/>
  <c r="AG26" i="22"/>
  <c r="AF26" i="22"/>
  <c r="AE26" i="22"/>
  <c r="FG24" i="37"/>
  <c r="FE24" i="37"/>
  <c r="FE25" i="37" s="1"/>
  <c r="FC24" i="37"/>
  <c r="EZ24" i="22"/>
  <c r="EY24" i="37" s="1"/>
  <c r="EY24" i="22"/>
  <c r="EX24" i="22"/>
  <c r="EW24" i="37" s="1"/>
  <c r="EW25" i="37" s="1"/>
  <c r="EW24" i="22"/>
  <c r="EU24" i="22"/>
  <c r="ES24" i="22"/>
  <c r="EQ24" i="22"/>
  <c r="EO24" i="22"/>
  <c r="EN24" i="22"/>
  <c r="EM24" i="37" s="1"/>
  <c r="EM24" i="22"/>
  <c r="EK24" i="22"/>
  <c r="EI24" i="22"/>
  <c r="EG24" i="22"/>
  <c r="EF24" i="22"/>
  <c r="EE24" i="37" s="1"/>
  <c r="EE24" i="22"/>
  <c r="EC24" i="22"/>
  <c r="EB24" i="22"/>
  <c r="EA24" i="37" s="1"/>
  <c r="EA24" i="22"/>
  <c r="DY24" i="22"/>
  <c r="DW24" i="22"/>
  <c r="DU24" i="22"/>
  <c r="DS24" i="22"/>
  <c r="DQ24" i="22"/>
  <c r="DO24" i="22"/>
  <c r="DM24" i="22"/>
  <c r="DL24" i="22"/>
  <c r="DK24" i="37" s="1"/>
  <c r="DK24" i="22"/>
  <c r="DJ24" i="22"/>
  <c r="DI24" i="37" s="1"/>
  <c r="DI24" i="22"/>
  <c r="DG24" i="22"/>
  <c r="DF24" i="22"/>
  <c r="DE24" i="37" s="1"/>
  <c r="DE24" i="22"/>
  <c r="DC24" i="22"/>
  <c r="DA24" i="22"/>
  <c r="CZ24" i="22"/>
  <c r="CY24" i="37" s="1"/>
  <c r="CY24" i="22"/>
  <c r="CW24" i="22"/>
  <c r="CU24" i="22"/>
  <c r="CT24" i="22"/>
  <c r="CS24" i="37" s="1"/>
  <c r="CS24" i="22"/>
  <c r="CQ24" i="22"/>
  <c r="CP24" i="22"/>
  <c r="CO24" i="37" s="1"/>
  <c r="CO24" i="22"/>
  <c r="CN24" i="22"/>
  <c r="CM24" i="37" s="1"/>
  <c r="CM24" i="22"/>
  <c r="CK24" i="22"/>
  <c r="CJ24" i="22"/>
  <c r="CI24" i="37" s="1"/>
  <c r="CI24" i="22"/>
  <c r="CG24" i="22"/>
  <c r="CF24" i="22"/>
  <c r="CE24" i="37" s="1"/>
  <c r="CE24" i="22"/>
  <c r="CC24" i="22"/>
  <c r="CB24" i="22"/>
  <c r="CA24" i="37" s="1"/>
  <c r="CA24" i="22"/>
  <c r="BZ24" i="22"/>
  <c r="BY24" i="37" s="1"/>
  <c r="BY24" i="22"/>
  <c r="BX24" i="22"/>
  <c r="BW24" i="37" s="1"/>
  <c r="BW24" i="22"/>
  <c r="BU24" i="22"/>
  <c r="BS24" i="22"/>
  <c r="BQ24" i="22"/>
  <c r="BO24" i="22"/>
  <c r="BM24" i="22"/>
  <c r="BK24" i="22"/>
  <c r="BI24" i="22"/>
  <c r="BG24" i="22"/>
  <c r="BF24" i="22"/>
  <c r="BE24" i="37" s="1"/>
  <c r="BE24" i="22"/>
  <c r="BC24" i="22"/>
  <c r="BA24" i="22"/>
  <c r="AY24" i="22"/>
  <c r="AX24" i="22"/>
  <c r="AW24" i="37" s="1"/>
  <c r="AW24" i="22"/>
  <c r="AU24" i="22"/>
  <c r="AS24" i="22"/>
  <c r="AQ24" i="22"/>
  <c r="AO24" i="22"/>
  <c r="AM24" i="22"/>
  <c r="AK24" i="22"/>
  <c r="AI24" i="22"/>
  <c r="AG24" i="22"/>
  <c r="AE24" i="22"/>
  <c r="EZ23" i="22"/>
  <c r="EY23" i="22"/>
  <c r="EX23" i="22"/>
  <c r="EW23" i="22"/>
  <c r="EV23" i="22"/>
  <c r="EU23" i="22"/>
  <c r="ET23" i="22"/>
  <c r="ES23" i="22"/>
  <c r="ER23" i="22"/>
  <c r="EQ23" i="22"/>
  <c r="EP23" i="22"/>
  <c r="EO23" i="22"/>
  <c r="EN23" i="22"/>
  <c r="EM23" i="22"/>
  <c r="EL23" i="22"/>
  <c r="EK23" i="22"/>
  <c r="EJ23" i="22"/>
  <c r="EI23" i="22"/>
  <c r="EH23" i="22"/>
  <c r="EG23" i="22"/>
  <c r="EF23" i="22"/>
  <c r="EE23" i="22"/>
  <c r="ED23" i="22"/>
  <c r="EC23" i="22"/>
  <c r="EB23" i="22"/>
  <c r="EA23" i="22"/>
  <c r="DZ23" i="22"/>
  <c r="DY23" i="22"/>
  <c r="DX23" i="22"/>
  <c r="DW23" i="22"/>
  <c r="DV23" i="22"/>
  <c r="DU23" i="22"/>
  <c r="DT23" i="22"/>
  <c r="DS23" i="22"/>
  <c r="DR23" i="22"/>
  <c r="DQ23" i="22"/>
  <c r="DP23" i="22"/>
  <c r="DO23" i="22"/>
  <c r="DN23" i="22"/>
  <c r="DM23" i="22"/>
  <c r="DL23" i="22"/>
  <c r="DK23" i="22"/>
  <c r="DJ23" i="22"/>
  <c r="DI23" i="22"/>
  <c r="DH23" i="22"/>
  <c r="DG23" i="22"/>
  <c r="DF23" i="22"/>
  <c r="DE23" i="22"/>
  <c r="DD23" i="22"/>
  <c r="DC23" i="22"/>
  <c r="DB23" i="22"/>
  <c r="DA23" i="22"/>
  <c r="CZ23" i="22"/>
  <c r="CY23" i="22"/>
  <c r="CX23" i="22"/>
  <c r="CW23" i="22"/>
  <c r="CV23" i="22"/>
  <c r="CU23" i="22"/>
  <c r="CT23" i="22"/>
  <c r="CS23" i="22"/>
  <c r="CR23" i="22"/>
  <c r="CQ23" i="22"/>
  <c r="CP23" i="22"/>
  <c r="CO23" i="22"/>
  <c r="CN23" i="22"/>
  <c r="CM23" i="22"/>
  <c r="CL23" i="22"/>
  <c r="CK23" i="22"/>
  <c r="CJ23" i="22"/>
  <c r="CI23" i="22"/>
  <c r="CH23" i="22"/>
  <c r="CG23" i="22"/>
  <c r="CF23" i="22"/>
  <c r="CE23" i="22"/>
  <c r="CD23" i="22"/>
  <c r="CC23" i="22"/>
  <c r="CB23" i="22"/>
  <c r="CA23" i="22"/>
  <c r="BZ23" i="22"/>
  <c r="BY23" i="22"/>
  <c r="BX23" i="22"/>
  <c r="BY25" i="37" s="1"/>
  <c r="BW23" i="22"/>
  <c r="BV23" i="22"/>
  <c r="BU23" i="22"/>
  <c r="BT23" i="22"/>
  <c r="BS23" i="22"/>
  <c r="BR23" i="22"/>
  <c r="BQ23" i="22"/>
  <c r="BP23" i="22"/>
  <c r="BO23" i="22"/>
  <c r="BN23" i="22"/>
  <c r="BM23" i="22"/>
  <c r="BL23" i="22"/>
  <c r="BK23" i="22"/>
  <c r="BJ23" i="22"/>
  <c r="BI23" i="22"/>
  <c r="BH23" i="22"/>
  <c r="BG23" i="22"/>
  <c r="BF23" i="22"/>
  <c r="BE23" i="22"/>
  <c r="BD23" i="22"/>
  <c r="BC23" i="22"/>
  <c r="BB23" i="22"/>
  <c r="BA23" i="22"/>
  <c r="AZ23" i="22"/>
  <c r="AY23" i="22"/>
  <c r="AX23" i="22"/>
  <c r="AW23" i="22"/>
  <c r="AV23" i="22"/>
  <c r="AU23" i="22"/>
  <c r="AT23" i="22"/>
  <c r="AS23" i="22"/>
  <c r="AR23" i="22"/>
  <c r="AQ23" i="22"/>
  <c r="AP23" i="22"/>
  <c r="AO23" i="22"/>
  <c r="AN23" i="22"/>
  <c r="AM23" i="22"/>
  <c r="AL23" i="22"/>
  <c r="AK23" i="22"/>
  <c r="AJ23" i="22"/>
  <c r="AI23" i="22"/>
  <c r="AH23" i="22"/>
  <c r="AG23" i="22"/>
  <c r="AF23" i="22"/>
  <c r="AE23" i="22"/>
  <c r="FK21" i="37"/>
  <c r="FK22" i="37" s="1"/>
  <c r="FI21" i="37"/>
  <c r="FE21" i="37"/>
  <c r="FE22" i="37" s="1"/>
  <c r="FC21" i="37"/>
  <c r="EZ21" i="22"/>
  <c r="EY21" i="37" s="1"/>
  <c r="EY22" i="37" s="1"/>
  <c r="EY21" i="22"/>
  <c r="EX21" i="22"/>
  <c r="EW21" i="37" s="1"/>
  <c r="EW21" i="22"/>
  <c r="EU21" i="37"/>
  <c r="EU22" i="37" s="1"/>
  <c r="EU21" i="22"/>
  <c r="ET21" i="22"/>
  <c r="ES21" i="37" s="1"/>
  <c r="ES21" i="22"/>
  <c r="ER21" i="22"/>
  <c r="EQ21" i="37" s="1"/>
  <c r="EQ21" i="22"/>
  <c r="EO21" i="22"/>
  <c r="EN21" i="22"/>
  <c r="EM21" i="37" s="1"/>
  <c r="EM21" i="22"/>
  <c r="EK21" i="22"/>
  <c r="EI21" i="22"/>
  <c r="EG21" i="22"/>
  <c r="EE21" i="22"/>
  <c r="ED21" i="22"/>
  <c r="EC21" i="37" s="1"/>
  <c r="EC21" i="22"/>
  <c r="EA21" i="22"/>
  <c r="DY21" i="22"/>
  <c r="DX21" i="22"/>
  <c r="DW21" i="37"/>
  <c r="DW21" i="22"/>
  <c r="DV21" i="22"/>
  <c r="DU21" i="37" s="1"/>
  <c r="DU21" i="22"/>
  <c r="DS21" i="22"/>
  <c r="DQ21" i="22"/>
  <c r="DO21" i="22"/>
  <c r="DM21" i="22"/>
  <c r="DL21" i="22"/>
  <c r="DK21" i="37"/>
  <c r="DK22" i="37" s="1"/>
  <c r="DK21" i="22"/>
  <c r="DI21" i="22"/>
  <c r="DH21" i="22"/>
  <c r="DG21" i="37" s="1"/>
  <c r="DG21" i="22"/>
  <c r="DE21" i="22"/>
  <c r="DD21" i="22"/>
  <c r="DC21" i="37" s="1"/>
  <c r="DC21" i="22"/>
  <c r="DA21" i="22"/>
  <c r="CZ21" i="22"/>
  <c r="CY21" i="37" s="1"/>
  <c r="CY21" i="22"/>
  <c r="CW21" i="22"/>
  <c r="CU21" i="22"/>
  <c r="CS21" i="22"/>
  <c r="CQ21" i="22"/>
  <c r="CP21" i="22"/>
  <c r="CO21" i="37" s="1"/>
  <c r="CO21" i="22"/>
  <c r="CN21" i="22"/>
  <c r="CM21" i="37" s="1"/>
  <c r="CM21" i="22"/>
  <c r="CK21" i="22"/>
  <c r="CJ21" i="22"/>
  <c r="CI21" i="37"/>
  <c r="CI21" i="22"/>
  <c r="CH21" i="22"/>
  <c r="CG21" i="37" s="1"/>
  <c r="CG21" i="22"/>
  <c r="CF21" i="22"/>
  <c r="CE21" i="37" s="1"/>
  <c r="CE22" i="37" s="1"/>
  <c r="CE21" i="22"/>
  <c r="CC21" i="22"/>
  <c r="CA21" i="22"/>
  <c r="BZ21" i="22"/>
  <c r="BY21" i="37" s="1"/>
  <c r="BY21" i="22"/>
  <c r="BX21" i="22"/>
  <c r="BW21" i="37" s="1"/>
  <c r="BW21" i="22"/>
  <c r="BV21" i="22"/>
  <c r="BU21" i="37" s="1"/>
  <c r="BU21" i="22"/>
  <c r="BS21" i="22"/>
  <c r="BR21" i="22"/>
  <c r="BQ21" i="37" s="1"/>
  <c r="BQ21" i="22"/>
  <c r="BO21" i="22"/>
  <c r="BM21" i="22"/>
  <c r="BK21" i="22"/>
  <c r="BI21" i="22"/>
  <c r="BH21" i="22"/>
  <c r="BG21" i="37" s="1"/>
  <c r="BG22" i="37" s="1"/>
  <c r="BG21" i="22"/>
  <c r="BF21" i="22"/>
  <c r="BE21" i="37" s="1"/>
  <c r="BE21" i="22"/>
  <c r="BC21" i="22"/>
  <c r="BB21" i="22"/>
  <c r="BA21" i="37" s="1"/>
  <c r="BA21" i="22"/>
  <c r="AY21" i="22"/>
  <c r="AX21" i="22"/>
  <c r="AW21" i="37" s="1"/>
  <c r="AW21" i="22"/>
  <c r="AU21" i="22"/>
  <c r="AT21" i="22"/>
  <c r="AS21" i="37" s="1"/>
  <c r="AS21" i="22"/>
  <c r="AQ21" i="22"/>
  <c r="AO21" i="22"/>
  <c r="AM21" i="22"/>
  <c r="AK21" i="22"/>
  <c r="AI21" i="22"/>
  <c r="AG21" i="22"/>
  <c r="AE21" i="22"/>
  <c r="EZ20" i="22"/>
  <c r="EY20" i="22"/>
  <c r="EX20" i="22"/>
  <c r="EW20" i="22"/>
  <c r="EV20" i="22"/>
  <c r="EU20" i="22"/>
  <c r="ET20" i="22"/>
  <c r="ES20" i="22"/>
  <c r="ER20" i="22"/>
  <c r="EQ20" i="22"/>
  <c r="EP20" i="22"/>
  <c r="EO20" i="22"/>
  <c r="EN20" i="22"/>
  <c r="EM20" i="22"/>
  <c r="EL20" i="22"/>
  <c r="EK20" i="22"/>
  <c r="EJ20" i="22"/>
  <c r="EI20" i="22"/>
  <c r="EH20" i="22"/>
  <c r="EG20" i="22"/>
  <c r="EF20" i="22"/>
  <c r="EE20" i="22"/>
  <c r="ED20" i="22"/>
  <c r="EC20" i="22"/>
  <c r="EB20" i="22"/>
  <c r="EA20" i="22"/>
  <c r="DZ20" i="22"/>
  <c r="DY20" i="22"/>
  <c r="DX20" i="22"/>
  <c r="DW20" i="22"/>
  <c r="DV20" i="22"/>
  <c r="DU20" i="22"/>
  <c r="DT20" i="22"/>
  <c r="DS20" i="22"/>
  <c r="DR20" i="22"/>
  <c r="DQ20" i="22"/>
  <c r="DP20" i="22"/>
  <c r="DO20" i="22"/>
  <c r="DN20" i="22"/>
  <c r="DM20" i="22"/>
  <c r="DL20" i="22"/>
  <c r="DK20" i="22"/>
  <c r="DJ20" i="22"/>
  <c r="DI20" i="22"/>
  <c r="DH20" i="22"/>
  <c r="DG20" i="22"/>
  <c r="DF20" i="22"/>
  <c r="DE20" i="22"/>
  <c r="DD20" i="22"/>
  <c r="DC20" i="22"/>
  <c r="DB20" i="22"/>
  <c r="DA20" i="22"/>
  <c r="CZ20" i="22"/>
  <c r="CY20" i="22"/>
  <c r="CX20" i="22"/>
  <c r="CW20" i="22"/>
  <c r="CV20" i="22"/>
  <c r="CU20" i="22"/>
  <c r="CT20" i="22"/>
  <c r="CS20" i="22"/>
  <c r="CR20" i="22"/>
  <c r="CQ20" i="22"/>
  <c r="CP20" i="22"/>
  <c r="CO20" i="22"/>
  <c r="CN20" i="22"/>
  <c r="CM20" i="22"/>
  <c r="CL20" i="22"/>
  <c r="CK20" i="22"/>
  <c r="CJ20" i="22"/>
  <c r="CI20" i="22"/>
  <c r="CH20" i="22"/>
  <c r="CG20" i="22"/>
  <c r="CF20" i="22"/>
  <c r="CE20" i="22"/>
  <c r="CD20" i="22"/>
  <c r="CC20" i="22"/>
  <c r="CB20" i="22"/>
  <c r="CA20" i="22"/>
  <c r="BZ20" i="22"/>
  <c r="BY20" i="22"/>
  <c r="BX20" i="22"/>
  <c r="BW20" i="22"/>
  <c r="BV20" i="22"/>
  <c r="BU20" i="22"/>
  <c r="BT20" i="22"/>
  <c r="BS20" i="22"/>
  <c r="BR20" i="22"/>
  <c r="BQ20" i="22"/>
  <c r="BP20" i="22"/>
  <c r="BO20" i="22"/>
  <c r="BN20" i="22"/>
  <c r="BM20" i="22"/>
  <c r="BL20" i="22"/>
  <c r="BK20" i="22"/>
  <c r="BJ20" i="22"/>
  <c r="BI20" i="22"/>
  <c r="BH20" i="22"/>
  <c r="BG20" i="22"/>
  <c r="BF20" i="22"/>
  <c r="BE20" i="22"/>
  <c r="BD20" i="22"/>
  <c r="BC20" i="22"/>
  <c r="BB20" i="22"/>
  <c r="BA20" i="22"/>
  <c r="AZ20" i="22"/>
  <c r="AY20" i="22"/>
  <c r="AX20" i="22"/>
  <c r="AW20" i="22"/>
  <c r="AV20" i="22"/>
  <c r="AU20" i="22"/>
  <c r="AT20" i="22"/>
  <c r="AS20" i="22"/>
  <c r="AR20" i="22"/>
  <c r="AQ20" i="22"/>
  <c r="AP20" i="22"/>
  <c r="AO20" i="22"/>
  <c r="AN20" i="22"/>
  <c r="AM20" i="22"/>
  <c r="AL20" i="22"/>
  <c r="AK20" i="22"/>
  <c r="AJ20" i="22"/>
  <c r="AI20" i="22"/>
  <c r="AH20" i="22"/>
  <c r="AG20" i="22"/>
  <c r="AF20" i="22"/>
  <c r="AE20" i="22"/>
  <c r="CE34" i="37"/>
  <c r="EC34" i="37"/>
  <c r="AE5" i="37"/>
  <c r="EY110" i="22"/>
  <c r="EW110" i="22"/>
  <c r="EU110" i="22"/>
  <c r="ES110" i="22"/>
  <c r="EQ110" i="22"/>
  <c r="EO110" i="22"/>
  <c r="EM110" i="22"/>
  <c r="EK110" i="22"/>
  <c r="EI110" i="22"/>
  <c r="EG110" i="22"/>
  <c r="EE110" i="22"/>
  <c r="EC110" i="22"/>
  <c r="EA110" i="22"/>
  <c r="DY110" i="22"/>
  <c r="DW110" i="22"/>
  <c r="DU110" i="22"/>
  <c r="DS110" i="22"/>
  <c r="DQ110" i="22"/>
  <c r="DO110" i="22"/>
  <c r="DM110" i="22"/>
  <c r="DK110" i="22"/>
  <c r="DI110" i="22"/>
  <c r="DG110" i="22"/>
  <c r="DE110" i="22"/>
  <c r="DC110" i="22"/>
  <c r="DA110" i="22"/>
  <c r="CY110" i="22"/>
  <c r="CW110" i="22"/>
  <c r="CU110" i="22"/>
  <c r="CS110" i="22"/>
  <c r="CR110" i="22"/>
  <c r="CQ110" i="37" s="1"/>
  <c r="CQ110" i="22"/>
  <c r="CO110" i="22"/>
  <c r="CM110" i="22"/>
  <c r="CL110" i="22"/>
  <c r="CK110" i="37" s="1"/>
  <c r="CK110" i="22"/>
  <c r="CI110" i="22"/>
  <c r="CG110" i="22"/>
  <c r="CE110" i="22"/>
  <c r="CC110" i="22"/>
  <c r="CA110" i="22"/>
  <c r="BY110" i="22"/>
  <c r="BW110" i="22"/>
  <c r="BU110" i="22"/>
  <c r="BS110" i="22"/>
  <c r="BQ110" i="22"/>
  <c r="BO110" i="22"/>
  <c r="BM110" i="22"/>
  <c r="BK110" i="22"/>
  <c r="BI110" i="22"/>
  <c r="BG110" i="22"/>
  <c r="BE110" i="22"/>
  <c r="BC110" i="22"/>
  <c r="BA110" i="22"/>
  <c r="AY110" i="22"/>
  <c r="AW110" i="22"/>
  <c r="AU110" i="22"/>
  <c r="AS110" i="22"/>
  <c r="AQ110" i="22"/>
  <c r="AO110" i="22"/>
  <c r="AM110" i="22"/>
  <c r="AK110" i="22"/>
  <c r="AI110" i="22"/>
  <c r="AG110" i="22"/>
  <c r="AE110" i="22"/>
  <c r="EZ109" i="22"/>
  <c r="EY109" i="22"/>
  <c r="EX109" i="22"/>
  <c r="EW109" i="22"/>
  <c r="EV109" i="22"/>
  <c r="EU109" i="22"/>
  <c r="ET109" i="22"/>
  <c r="ES109" i="22"/>
  <c r="ER109" i="22"/>
  <c r="EQ109" i="22"/>
  <c r="EP109" i="22"/>
  <c r="EO109" i="22"/>
  <c r="EN109" i="22"/>
  <c r="EM109" i="22"/>
  <c r="EL109" i="22"/>
  <c r="EK109" i="22"/>
  <c r="EJ109" i="22"/>
  <c r="EI109" i="22"/>
  <c r="EH109" i="22"/>
  <c r="EG109" i="22"/>
  <c r="EF109" i="22"/>
  <c r="EE109" i="22"/>
  <c r="ED109" i="22"/>
  <c r="EC109" i="22"/>
  <c r="EB109" i="22"/>
  <c r="EA109" i="22"/>
  <c r="DZ109" i="22"/>
  <c r="DY109" i="22"/>
  <c r="DX109" i="22"/>
  <c r="DW109" i="22"/>
  <c r="DV109" i="22"/>
  <c r="DU109" i="22"/>
  <c r="DT109" i="22"/>
  <c r="DS109" i="22"/>
  <c r="DR109" i="22"/>
  <c r="DQ109" i="22"/>
  <c r="DP109" i="22"/>
  <c r="DO109" i="22"/>
  <c r="DN109" i="22"/>
  <c r="DM109" i="22"/>
  <c r="DL109" i="22"/>
  <c r="DK109" i="22"/>
  <c r="DJ109" i="22"/>
  <c r="DI109" i="22"/>
  <c r="DH109" i="22"/>
  <c r="DG109" i="22"/>
  <c r="DF109" i="22"/>
  <c r="DE109" i="22"/>
  <c r="DD109" i="22"/>
  <c r="DC109" i="22"/>
  <c r="DB109" i="22"/>
  <c r="DA109" i="22"/>
  <c r="CZ109" i="22"/>
  <c r="CY109" i="22"/>
  <c r="CX109" i="22"/>
  <c r="CW109" i="22"/>
  <c r="CV109" i="22"/>
  <c r="CU109" i="22"/>
  <c r="CT109" i="22"/>
  <c r="CS109" i="22"/>
  <c r="CR109" i="22"/>
  <c r="CQ109" i="22"/>
  <c r="CP109" i="22"/>
  <c r="CO109" i="22"/>
  <c r="CN109" i="22"/>
  <c r="CM109" i="22"/>
  <c r="CL109" i="22"/>
  <c r="CK109" i="22"/>
  <c r="CJ109" i="22"/>
  <c r="CI109" i="22"/>
  <c r="CH109" i="22"/>
  <c r="CG109" i="22"/>
  <c r="CF109" i="22"/>
  <c r="CE109" i="22"/>
  <c r="CD109" i="22"/>
  <c r="CC109" i="22"/>
  <c r="CB109" i="22"/>
  <c r="CA109" i="22"/>
  <c r="BZ109" i="22"/>
  <c r="BY109" i="22"/>
  <c r="BX109" i="22"/>
  <c r="BW109" i="22"/>
  <c r="BV109" i="22"/>
  <c r="BU109" i="22"/>
  <c r="BT109" i="22"/>
  <c r="BS109" i="22"/>
  <c r="BR109" i="22"/>
  <c r="BQ109" i="22"/>
  <c r="BP109" i="22"/>
  <c r="BO109" i="22"/>
  <c r="BN109" i="22"/>
  <c r="BM109" i="22"/>
  <c r="BL109" i="22"/>
  <c r="BK109" i="22"/>
  <c r="BJ109" i="22"/>
  <c r="BI109" i="22"/>
  <c r="BH109" i="22"/>
  <c r="BG109" i="22"/>
  <c r="BF109" i="22"/>
  <c r="BE109" i="22"/>
  <c r="BD109" i="22"/>
  <c r="BC109" i="22"/>
  <c r="BB109" i="22"/>
  <c r="BC111" i="37" s="1"/>
  <c r="BA109" i="22"/>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EY107" i="22"/>
  <c r="EW107" i="22"/>
  <c r="EU107" i="22"/>
  <c r="ES107" i="22"/>
  <c r="EQ107" i="22"/>
  <c r="EO107" i="22"/>
  <c r="EM107" i="22"/>
  <c r="EK107" i="22"/>
  <c r="EI107" i="22"/>
  <c r="EG107" i="22"/>
  <c r="EE107" i="22"/>
  <c r="EC107" i="22"/>
  <c r="EA107" i="22"/>
  <c r="DY107" i="22"/>
  <c r="DW107" i="22"/>
  <c r="DU107" i="22"/>
  <c r="DS107" i="22"/>
  <c r="DQ107" i="22"/>
  <c r="DO107" i="22"/>
  <c r="DM107" i="22"/>
  <c r="DK107" i="22"/>
  <c r="DI107" i="22"/>
  <c r="DG107" i="22"/>
  <c r="DE107" i="22"/>
  <c r="DC107" i="22"/>
  <c r="DA107" i="22"/>
  <c r="CY107" i="22"/>
  <c r="CW107" i="22"/>
  <c r="CU107" i="22"/>
  <c r="CS107" i="22"/>
  <c r="CR107" i="22"/>
  <c r="CQ107" i="37" s="1"/>
  <c r="CQ107" i="22"/>
  <c r="CP107" i="22"/>
  <c r="CO107" i="37" s="1"/>
  <c r="CO107" i="22"/>
  <c r="CM107" i="22"/>
  <c r="CK107" i="22"/>
  <c r="CI107" i="22"/>
  <c r="CG107" i="22"/>
  <c r="CE107" i="22"/>
  <c r="CC107" i="22"/>
  <c r="CA107" i="22"/>
  <c r="BY107" i="22"/>
  <c r="BW107" i="22"/>
  <c r="BU107" i="22"/>
  <c r="BS107" i="22"/>
  <c r="BQ107" i="22"/>
  <c r="BO107" i="22"/>
  <c r="BM107" i="22"/>
  <c r="BK107" i="22"/>
  <c r="BI107" i="22"/>
  <c r="BG107" i="22"/>
  <c r="BE107" i="22"/>
  <c r="BC107" i="22"/>
  <c r="BA107" i="22"/>
  <c r="AY107" i="22"/>
  <c r="AW107" i="22"/>
  <c r="AU107" i="22"/>
  <c r="AS107" i="22"/>
  <c r="AQ107" i="22"/>
  <c r="AO107" i="22"/>
  <c r="AM107" i="22"/>
  <c r="AK107" i="22"/>
  <c r="AI107" i="22"/>
  <c r="AG107" i="22"/>
  <c r="AE107" i="22"/>
  <c r="EZ106" i="22"/>
  <c r="EY106" i="22"/>
  <c r="EX106" i="22"/>
  <c r="EW106" i="22"/>
  <c r="EV106" i="22"/>
  <c r="EU106" i="22"/>
  <c r="ET106" i="22"/>
  <c r="ES106" i="22"/>
  <c r="ER106" i="22"/>
  <c r="EQ106" i="22"/>
  <c r="EP106" i="22"/>
  <c r="EO106" i="22"/>
  <c r="EN106" i="22"/>
  <c r="EM106" i="22"/>
  <c r="EL106" i="22"/>
  <c r="EK106" i="22"/>
  <c r="EJ106" i="22"/>
  <c r="EI106" i="22"/>
  <c r="EH106" i="22"/>
  <c r="EG106" i="22"/>
  <c r="EF106" i="22"/>
  <c r="EE106" i="22"/>
  <c r="ED106" i="22"/>
  <c r="EC106" i="22"/>
  <c r="EB106" i="22"/>
  <c r="EA106" i="22"/>
  <c r="DZ106" i="22"/>
  <c r="DY106" i="22"/>
  <c r="DX106" i="22"/>
  <c r="DW106" i="22"/>
  <c r="DV106" i="22"/>
  <c r="DU106" i="22"/>
  <c r="DT106" i="22"/>
  <c r="DS106" i="22"/>
  <c r="DR106" i="22"/>
  <c r="DQ106" i="22"/>
  <c r="DP106" i="22"/>
  <c r="DO106" i="22"/>
  <c r="DN106" i="22"/>
  <c r="DM106" i="22"/>
  <c r="DL106" i="22"/>
  <c r="DK106" i="22"/>
  <c r="DJ106" i="22"/>
  <c r="DI106" i="22"/>
  <c r="DH106" i="22"/>
  <c r="DG106" i="22"/>
  <c r="DF106" i="22"/>
  <c r="DE106" i="22"/>
  <c r="DD106" i="22"/>
  <c r="DC106" i="22"/>
  <c r="DB106" i="22"/>
  <c r="DA106" i="22"/>
  <c r="CZ106" i="22"/>
  <c r="CY106" i="22"/>
  <c r="CX106" i="22"/>
  <c r="CW106" i="22"/>
  <c r="CV106" i="22"/>
  <c r="CU106" i="22"/>
  <c r="CT106" i="22"/>
  <c r="CS106" i="22"/>
  <c r="CR106" i="22"/>
  <c r="CQ106" i="22"/>
  <c r="CP106" i="22"/>
  <c r="CO106" i="22"/>
  <c r="CN106" i="22"/>
  <c r="CM106" i="22"/>
  <c r="CL106" i="22"/>
  <c r="CK106" i="22"/>
  <c r="CJ106" i="22"/>
  <c r="CI106" i="22"/>
  <c r="CH106" i="22"/>
  <c r="CG106" i="22"/>
  <c r="CF106" i="22"/>
  <c r="CE106" i="22"/>
  <c r="CD106" i="22"/>
  <c r="CC106" i="22"/>
  <c r="CB106" i="22"/>
  <c r="CA106" i="22"/>
  <c r="BZ106" i="22"/>
  <c r="BY106" i="22"/>
  <c r="BX106" i="22"/>
  <c r="BW106" i="22"/>
  <c r="BV106" i="22"/>
  <c r="BU106" i="22"/>
  <c r="BT106" i="22"/>
  <c r="BS106" i="22"/>
  <c r="BR106" i="22"/>
  <c r="BQ106" i="22"/>
  <c r="BP106" i="22"/>
  <c r="BO106" i="22"/>
  <c r="BN106" i="22"/>
  <c r="BM106" i="22"/>
  <c r="BL106" i="22"/>
  <c r="BK106" i="22"/>
  <c r="BJ106" i="22"/>
  <c r="BI106" i="22"/>
  <c r="BH106" i="22"/>
  <c r="BG106" i="22"/>
  <c r="BF106" i="22"/>
  <c r="BE106" i="22"/>
  <c r="BD106" i="22"/>
  <c r="BC106" i="22"/>
  <c r="BB106" i="22"/>
  <c r="BA106" i="22"/>
  <c r="AZ106" i="22"/>
  <c r="AY106" i="22"/>
  <c r="AX106" i="22"/>
  <c r="AW106" i="22"/>
  <c r="AV106" i="22"/>
  <c r="AU106" i="22"/>
  <c r="AT106" i="22"/>
  <c r="AS106" i="22"/>
  <c r="AR106" i="22"/>
  <c r="AQ106" i="22"/>
  <c r="AP106" i="22"/>
  <c r="AO106" i="22"/>
  <c r="AN106" i="22"/>
  <c r="AM106" i="22"/>
  <c r="AL106" i="22"/>
  <c r="AK106" i="22"/>
  <c r="AJ106" i="22"/>
  <c r="AI106" i="22"/>
  <c r="AH106" i="22"/>
  <c r="AG106" i="22"/>
  <c r="AF106" i="22"/>
  <c r="AE106" i="22"/>
  <c r="EY104" i="22"/>
  <c r="EW104" i="22"/>
  <c r="EU104" i="22"/>
  <c r="ES104" i="22"/>
  <c r="EQ104" i="22"/>
  <c r="EO104" i="22"/>
  <c r="EM104" i="22"/>
  <c r="EK104" i="22"/>
  <c r="EI104" i="22"/>
  <c r="EG104" i="22"/>
  <c r="EE104" i="22"/>
  <c r="EC104" i="22"/>
  <c r="EA104" i="22"/>
  <c r="DY104" i="22"/>
  <c r="DW104" i="22"/>
  <c r="DU104" i="22"/>
  <c r="DS104" i="22"/>
  <c r="DQ104" i="22"/>
  <c r="DO104" i="22"/>
  <c r="DM104" i="22"/>
  <c r="DK104" i="22"/>
  <c r="DI104" i="22"/>
  <c r="DG104" i="22"/>
  <c r="DE104" i="22"/>
  <c r="DC104" i="22"/>
  <c r="DA104" i="22"/>
  <c r="CY104" i="22"/>
  <c r="CW104" i="22"/>
  <c r="CV104" i="22"/>
  <c r="CU104" i="37" s="1"/>
  <c r="CU104" i="22"/>
  <c r="CT104" i="22"/>
  <c r="CS104" i="37" s="1"/>
  <c r="CS104" i="22"/>
  <c r="CQ104" i="22"/>
  <c r="CO104" i="22"/>
  <c r="CN104" i="22"/>
  <c r="CM104" i="37" s="1"/>
  <c r="CM104" i="22"/>
  <c r="CK104" i="22"/>
  <c r="CI104" i="22"/>
  <c r="CG104" i="22"/>
  <c r="CE104" i="22"/>
  <c r="CC104" i="22"/>
  <c r="CA104" i="22"/>
  <c r="BY104" i="22"/>
  <c r="BW104" i="22"/>
  <c r="BU104" i="22"/>
  <c r="BS104" i="22"/>
  <c r="BQ104" i="22"/>
  <c r="BO104" i="22"/>
  <c r="BM104" i="22"/>
  <c r="BK104" i="22"/>
  <c r="BI104" i="22"/>
  <c r="BG104" i="22"/>
  <c r="BE104" i="22"/>
  <c r="BC104" i="22"/>
  <c r="BA104" i="22"/>
  <c r="AY104" i="22"/>
  <c r="AW104" i="22"/>
  <c r="AU104" i="22"/>
  <c r="AS104" i="22"/>
  <c r="AQ104" i="22"/>
  <c r="AO104" i="22"/>
  <c r="AM104" i="22"/>
  <c r="AK104" i="22"/>
  <c r="AI104" i="22"/>
  <c r="AG104" i="22"/>
  <c r="AE104" i="22"/>
  <c r="EZ103" i="22"/>
  <c r="EY103" i="22"/>
  <c r="EX103" i="22"/>
  <c r="EW103" i="22"/>
  <c r="EV103" i="22"/>
  <c r="EU103" i="22"/>
  <c r="ET103" i="22"/>
  <c r="ES103" i="22"/>
  <c r="ER103" i="22"/>
  <c r="EQ103" i="22"/>
  <c r="EP103" i="22"/>
  <c r="EO103" i="22"/>
  <c r="EN103" i="22"/>
  <c r="EM103" i="22"/>
  <c r="EL103" i="22"/>
  <c r="EK103" i="22"/>
  <c r="EJ103" i="22"/>
  <c r="EI103" i="22"/>
  <c r="EH103" i="22"/>
  <c r="EG103" i="22"/>
  <c r="EF103" i="22"/>
  <c r="EE103" i="22"/>
  <c r="ED103" i="22"/>
  <c r="EC103" i="22"/>
  <c r="EB103" i="22"/>
  <c r="EA103" i="22"/>
  <c r="DZ103" i="22"/>
  <c r="DY103" i="22"/>
  <c r="DX103" i="22"/>
  <c r="DW103" i="22"/>
  <c r="DV103" i="22"/>
  <c r="DU103" i="22"/>
  <c r="DT103" i="22"/>
  <c r="DS103" i="22"/>
  <c r="DR103" i="22"/>
  <c r="DQ103" i="22"/>
  <c r="DP103" i="22"/>
  <c r="DO103" i="22"/>
  <c r="DN103" i="22"/>
  <c r="DM103" i="22"/>
  <c r="DL103" i="22"/>
  <c r="DK103" i="22"/>
  <c r="DJ103" i="22"/>
  <c r="DI103" i="22"/>
  <c r="DH103" i="22"/>
  <c r="DG103" i="22"/>
  <c r="DF103" i="22"/>
  <c r="DE103" i="22"/>
  <c r="DD103" i="22"/>
  <c r="DC103" i="22"/>
  <c r="DB103" i="22"/>
  <c r="DA103" i="22"/>
  <c r="CZ103" i="22"/>
  <c r="CY103" i="22"/>
  <c r="CX103" i="22"/>
  <c r="CW103" i="22"/>
  <c r="CV103" i="22"/>
  <c r="CU103" i="22"/>
  <c r="CT103" i="22"/>
  <c r="CS103" i="22"/>
  <c r="CR103" i="22"/>
  <c r="CQ103" i="22"/>
  <c r="CP103" i="22"/>
  <c r="CO103" i="22"/>
  <c r="CN103" i="22"/>
  <c r="CM103" i="22"/>
  <c r="CL103" i="22"/>
  <c r="CK103" i="22"/>
  <c r="CJ103" i="22"/>
  <c r="CI103" i="22"/>
  <c r="CH103" i="22"/>
  <c r="CG103" i="22"/>
  <c r="CF103" i="22"/>
  <c r="CE103" i="22"/>
  <c r="CD103" i="22"/>
  <c r="CC103" i="22"/>
  <c r="CB103" i="22"/>
  <c r="CA103" i="22"/>
  <c r="BZ103" i="22"/>
  <c r="BY103" i="22"/>
  <c r="BX103" i="22"/>
  <c r="BW103" i="22"/>
  <c r="BV103" i="22"/>
  <c r="BU103" i="22"/>
  <c r="BT103" i="22"/>
  <c r="BS103" i="22"/>
  <c r="BR103" i="22"/>
  <c r="BQ103" i="22"/>
  <c r="BP103" i="22"/>
  <c r="BO103" i="22"/>
  <c r="BN103" i="22"/>
  <c r="BM103" i="22"/>
  <c r="BL103" i="22"/>
  <c r="BK103" i="22"/>
  <c r="BJ103" i="22"/>
  <c r="BI103" i="22"/>
  <c r="BH103" i="22"/>
  <c r="BG103" i="22"/>
  <c r="BF103" i="22"/>
  <c r="BE103" i="22"/>
  <c r="BD103" i="22"/>
  <c r="BC103" i="22"/>
  <c r="BB103" i="22"/>
  <c r="BA103" i="22"/>
  <c r="AZ103" i="22"/>
  <c r="AY103" i="22"/>
  <c r="AX103" i="22"/>
  <c r="AW103" i="22"/>
  <c r="AV103" i="22"/>
  <c r="AU103" i="22"/>
  <c r="AT103" i="22"/>
  <c r="AS103" i="22"/>
  <c r="AR103" i="22"/>
  <c r="AQ103" i="22"/>
  <c r="AP103" i="22"/>
  <c r="AO103" i="22"/>
  <c r="AN103" i="22"/>
  <c r="AM103" i="22"/>
  <c r="AL103" i="22"/>
  <c r="AK103" i="22"/>
  <c r="AJ103" i="22"/>
  <c r="AI103" i="22"/>
  <c r="AH103" i="22"/>
  <c r="AG103" i="22"/>
  <c r="AF103" i="22"/>
  <c r="AE103" i="22"/>
  <c r="EY101" i="22"/>
  <c r="EW101" i="22"/>
  <c r="EU101" i="22"/>
  <c r="ES101" i="22"/>
  <c r="EQ101" i="22"/>
  <c r="EO101" i="22"/>
  <c r="EM101" i="22"/>
  <c r="EK101" i="22"/>
  <c r="EI101" i="22"/>
  <c r="EG101" i="22"/>
  <c r="EE101" i="22"/>
  <c r="EC101" i="22"/>
  <c r="EA101" i="22"/>
  <c r="DY101" i="22"/>
  <c r="DW101" i="22"/>
  <c r="DU101" i="22"/>
  <c r="DS101" i="22"/>
  <c r="DQ101" i="22"/>
  <c r="DO101" i="22"/>
  <c r="DM101" i="22"/>
  <c r="DK101" i="22"/>
  <c r="DI101" i="22"/>
  <c r="DG101" i="22"/>
  <c r="DE101" i="22"/>
  <c r="DC101" i="22"/>
  <c r="DA101" i="22"/>
  <c r="CY101" i="22"/>
  <c r="CW101" i="22"/>
  <c r="CV101" i="22"/>
  <c r="CU101" i="37" s="1"/>
  <c r="CU101" i="22"/>
  <c r="CS101" i="22"/>
  <c r="CQ101" i="22"/>
  <c r="CO101" i="22"/>
  <c r="CN101" i="22"/>
  <c r="CM101" i="37" s="1"/>
  <c r="CM101" i="22"/>
  <c r="CL101" i="22"/>
  <c r="CK101" i="37" s="1"/>
  <c r="CK101" i="22"/>
  <c r="CI101" i="22"/>
  <c r="CG101" i="22"/>
  <c r="CE101" i="22"/>
  <c r="CC101" i="22"/>
  <c r="CA101" i="22"/>
  <c r="BY101" i="22"/>
  <c r="BW101" i="22"/>
  <c r="BU101" i="22"/>
  <c r="BS101" i="22"/>
  <c r="BQ101" i="22"/>
  <c r="BO101" i="22"/>
  <c r="BM101" i="22"/>
  <c r="BK101" i="22"/>
  <c r="BI101" i="22"/>
  <c r="BG101" i="22"/>
  <c r="BE101" i="22"/>
  <c r="BC101" i="22"/>
  <c r="BA101" i="22"/>
  <c r="AY101" i="22"/>
  <c r="AW101" i="22"/>
  <c r="AU101" i="22"/>
  <c r="AS101" i="22"/>
  <c r="AQ101" i="22"/>
  <c r="AO101" i="22"/>
  <c r="AM101" i="22"/>
  <c r="AK101" i="22"/>
  <c r="AI101" i="22"/>
  <c r="AG101" i="22"/>
  <c r="AE101" i="22"/>
  <c r="EZ100" i="22"/>
  <c r="EY100" i="22"/>
  <c r="EX100" i="22"/>
  <c r="EW100" i="22"/>
  <c r="EV100" i="22"/>
  <c r="EU100" i="22"/>
  <c r="ET100" i="22"/>
  <c r="ES100" i="22"/>
  <c r="ER100" i="22"/>
  <c r="EQ100" i="22"/>
  <c r="EP100" i="22"/>
  <c r="EO100" i="22"/>
  <c r="EN100" i="22"/>
  <c r="EM100" i="22"/>
  <c r="EL100" i="22"/>
  <c r="EK100" i="22"/>
  <c r="EJ100" i="22"/>
  <c r="EI100" i="22"/>
  <c r="EH100" i="22"/>
  <c r="EG100" i="22"/>
  <c r="EF100" i="22"/>
  <c r="EE100" i="22"/>
  <c r="ED100" i="22"/>
  <c r="EC100" i="22"/>
  <c r="EB100" i="22"/>
  <c r="EA100" i="22"/>
  <c r="DZ100" i="22"/>
  <c r="DY100" i="22"/>
  <c r="DX100" i="22"/>
  <c r="DW100" i="22"/>
  <c r="DV100" i="22"/>
  <c r="DU100" i="22"/>
  <c r="DT100" i="22"/>
  <c r="DS100" i="22"/>
  <c r="DR100" i="22"/>
  <c r="DQ100" i="22"/>
  <c r="DP100" i="22"/>
  <c r="DO100" i="22"/>
  <c r="DN100" i="22"/>
  <c r="DM100" i="22"/>
  <c r="DL100" i="22"/>
  <c r="DK100" i="22"/>
  <c r="DJ100" i="22"/>
  <c r="DI100" i="22"/>
  <c r="DH100" i="22"/>
  <c r="DG100" i="22"/>
  <c r="DF100" i="22"/>
  <c r="DE100" i="22"/>
  <c r="DD100" i="22"/>
  <c r="DC100" i="22"/>
  <c r="DB100" i="22"/>
  <c r="DA100" i="22"/>
  <c r="CZ100" i="22"/>
  <c r="CY100" i="22"/>
  <c r="CX100" i="22"/>
  <c r="CW100" i="22"/>
  <c r="CV100" i="22"/>
  <c r="CU100" i="22"/>
  <c r="CT100" i="22"/>
  <c r="CS100" i="22"/>
  <c r="CR100" i="22"/>
  <c r="CQ100" i="22"/>
  <c r="CP100" i="22"/>
  <c r="CO100" i="22"/>
  <c r="CN100" i="22"/>
  <c r="CM100" i="22"/>
  <c r="CL100" i="22"/>
  <c r="CK100" i="22"/>
  <c r="CJ100" i="22"/>
  <c r="CI100" i="22"/>
  <c r="CH100" i="22"/>
  <c r="CG100" i="22"/>
  <c r="CF100" i="22"/>
  <c r="CE100" i="22"/>
  <c r="CD100" i="22"/>
  <c r="CC100" i="22"/>
  <c r="CB100" i="22"/>
  <c r="CA100" i="22"/>
  <c r="BZ100" i="22"/>
  <c r="BY100" i="22"/>
  <c r="BX100" i="22"/>
  <c r="BW100" i="22"/>
  <c r="BV100" i="22"/>
  <c r="BU100" i="22"/>
  <c r="BT100" i="22"/>
  <c r="BS100" i="22"/>
  <c r="BR100" i="22"/>
  <c r="BQ100" i="22"/>
  <c r="BP100" i="22"/>
  <c r="BO100" i="22"/>
  <c r="BN100" i="22"/>
  <c r="BM100" i="22"/>
  <c r="BL100" i="22"/>
  <c r="BK100" i="22"/>
  <c r="BJ100" i="22"/>
  <c r="BI100" i="22"/>
  <c r="BH100" i="22"/>
  <c r="BG100" i="22"/>
  <c r="BF100" i="22"/>
  <c r="BE100" i="22"/>
  <c r="BD100" i="22"/>
  <c r="BC100" i="22"/>
  <c r="BB100" i="22"/>
  <c r="BA100" i="22"/>
  <c r="AZ100" i="22"/>
  <c r="AY100" i="22"/>
  <c r="AX100" i="22"/>
  <c r="AW100" i="22"/>
  <c r="AV100" i="22"/>
  <c r="AU100" i="22"/>
  <c r="AT100" i="22"/>
  <c r="AS100" i="22"/>
  <c r="AR100" i="22"/>
  <c r="AQ100" i="22"/>
  <c r="AP100" i="22"/>
  <c r="AO100" i="22"/>
  <c r="AN100" i="22"/>
  <c r="AM100" i="22"/>
  <c r="AL100" i="22"/>
  <c r="AK100" i="22"/>
  <c r="AJ100" i="22"/>
  <c r="AI100" i="22"/>
  <c r="AH100" i="22"/>
  <c r="AG100" i="22"/>
  <c r="AF100" i="22"/>
  <c r="AE100" i="22"/>
  <c r="EY98" i="22"/>
  <c r="EW98" i="22"/>
  <c r="EU98" i="22"/>
  <c r="ES98" i="22"/>
  <c r="EQ98" i="22"/>
  <c r="EO98" i="22"/>
  <c r="EM98" i="22"/>
  <c r="EK98" i="22"/>
  <c r="EI98" i="22"/>
  <c r="EG98" i="22"/>
  <c r="EE98" i="22"/>
  <c r="EC98" i="22"/>
  <c r="EA98" i="22"/>
  <c r="DY98" i="22"/>
  <c r="DW98" i="22"/>
  <c r="DU98" i="22"/>
  <c r="DS98" i="22"/>
  <c r="DQ98" i="22"/>
  <c r="DO98" i="22"/>
  <c r="DM98" i="22"/>
  <c r="DK98" i="22"/>
  <c r="DI98" i="22"/>
  <c r="DG98" i="22"/>
  <c r="DE98" i="22"/>
  <c r="DC98" i="22"/>
  <c r="DA98" i="22"/>
  <c r="CY98" i="22"/>
  <c r="CW98" i="22"/>
  <c r="CU98" i="22"/>
  <c r="CS98" i="22"/>
  <c r="CQ98" i="22"/>
  <c r="CP98" i="22"/>
  <c r="CO98" i="37" s="1"/>
  <c r="CO98" i="22"/>
  <c r="CN98" i="22"/>
  <c r="CM98" i="37"/>
  <c r="CM98" i="22"/>
  <c r="CK98" i="22"/>
  <c r="CJ98" i="22"/>
  <c r="CI98" i="37" s="1"/>
  <c r="CI98" i="22"/>
  <c r="CG98" i="22"/>
  <c r="CE98" i="22"/>
  <c r="CC98" i="22"/>
  <c r="CA98" i="22"/>
  <c r="BY98" i="22"/>
  <c r="BW98" i="22"/>
  <c r="BU98" i="22"/>
  <c r="BS98" i="22"/>
  <c r="BQ98" i="22"/>
  <c r="BO98" i="22"/>
  <c r="BM98" i="22"/>
  <c r="BK98" i="22"/>
  <c r="BI98" i="22"/>
  <c r="BG98" i="22"/>
  <c r="BE98" i="22"/>
  <c r="BC98" i="22"/>
  <c r="BA98" i="22"/>
  <c r="AY98" i="22"/>
  <c r="AW98" i="22"/>
  <c r="AU98" i="22"/>
  <c r="AS98" i="22"/>
  <c r="AQ98" i="22"/>
  <c r="AO98" i="22"/>
  <c r="AM98" i="22"/>
  <c r="AK98" i="22"/>
  <c r="AI98" i="22"/>
  <c r="AG98" i="22"/>
  <c r="AE98" i="22"/>
  <c r="EZ97" i="22"/>
  <c r="EY97" i="22"/>
  <c r="EX97" i="22"/>
  <c r="EW97" i="22"/>
  <c r="EV97" i="22"/>
  <c r="EU97" i="22"/>
  <c r="ET97" i="22"/>
  <c r="ES97" i="22"/>
  <c r="ER97" i="22"/>
  <c r="EQ97" i="22"/>
  <c r="EP97" i="22"/>
  <c r="EO97" i="22"/>
  <c r="EN97" i="22"/>
  <c r="EM97" i="22"/>
  <c r="EL97" i="22"/>
  <c r="EK97" i="22"/>
  <c r="EJ97" i="22"/>
  <c r="EI97" i="22"/>
  <c r="EH97" i="22"/>
  <c r="EG97" i="22"/>
  <c r="EF97" i="22"/>
  <c r="EE97" i="22"/>
  <c r="ED97" i="22"/>
  <c r="EC97" i="22"/>
  <c r="EB97" i="22"/>
  <c r="EA97" i="22"/>
  <c r="DZ97" i="22"/>
  <c r="DY97" i="22"/>
  <c r="DX97" i="22"/>
  <c r="DW97" i="22"/>
  <c r="DV97" i="22"/>
  <c r="DU97" i="22"/>
  <c r="DT97" i="22"/>
  <c r="DS97" i="22"/>
  <c r="DR97" i="22"/>
  <c r="DQ97" i="22"/>
  <c r="DP97" i="22"/>
  <c r="DO97" i="22"/>
  <c r="DN97" i="22"/>
  <c r="DM97" i="22"/>
  <c r="DL97" i="22"/>
  <c r="DK97" i="22"/>
  <c r="DJ97" i="22"/>
  <c r="DI97" i="22"/>
  <c r="DH97" i="22"/>
  <c r="DG97" i="22"/>
  <c r="DF97" i="22"/>
  <c r="DE97" i="22"/>
  <c r="DD97" i="22"/>
  <c r="DC97" i="22"/>
  <c r="DB97" i="22"/>
  <c r="DA97" i="22"/>
  <c r="CZ97" i="22"/>
  <c r="CY97" i="22"/>
  <c r="CX97" i="22"/>
  <c r="CW97" i="22"/>
  <c r="CV97" i="22"/>
  <c r="CU97" i="22"/>
  <c r="CT97" i="22"/>
  <c r="CS97" i="22"/>
  <c r="CR97" i="22"/>
  <c r="CQ97" i="22"/>
  <c r="CP97" i="22"/>
  <c r="CO97" i="22"/>
  <c r="CN97" i="22"/>
  <c r="CM97" i="22"/>
  <c r="CL97" i="22"/>
  <c r="CK97" i="22"/>
  <c r="CJ97" i="22"/>
  <c r="CI97" i="22"/>
  <c r="CH97" i="22"/>
  <c r="CG97" i="22"/>
  <c r="CF97" i="22"/>
  <c r="CE97" i="22"/>
  <c r="CD97" i="22"/>
  <c r="CC97" i="22"/>
  <c r="CB97" i="22"/>
  <c r="CA97" i="22"/>
  <c r="BZ97" i="22"/>
  <c r="BY97" i="22"/>
  <c r="BX97" i="22"/>
  <c r="BW97" i="22"/>
  <c r="BV97" i="22"/>
  <c r="BU97" i="22"/>
  <c r="BT97" i="22"/>
  <c r="BS97" i="22"/>
  <c r="BR97" i="22"/>
  <c r="BQ97" i="22"/>
  <c r="BP97" i="22"/>
  <c r="BO97" i="22"/>
  <c r="BN97" i="22"/>
  <c r="BM97" i="22"/>
  <c r="BL97" i="22"/>
  <c r="BK97" i="22"/>
  <c r="BJ97" i="22"/>
  <c r="BI97" i="22"/>
  <c r="BH97" i="22"/>
  <c r="BG97" i="22"/>
  <c r="BF97" i="22"/>
  <c r="BE97" i="22"/>
  <c r="BD97" i="22"/>
  <c r="BC97" i="22"/>
  <c r="BB97" i="22"/>
  <c r="BA97" i="22"/>
  <c r="AZ97" i="22"/>
  <c r="AY97" i="22"/>
  <c r="AX97" i="22"/>
  <c r="AW97" i="22"/>
  <c r="AV97" i="22"/>
  <c r="AU97" i="22"/>
  <c r="AT97" i="22"/>
  <c r="AS97" i="22"/>
  <c r="AR97" i="22"/>
  <c r="AQ97" i="22"/>
  <c r="AP97" i="22"/>
  <c r="AO97" i="22"/>
  <c r="AN97" i="22"/>
  <c r="AM97" i="22"/>
  <c r="AL97" i="22"/>
  <c r="AK97" i="22"/>
  <c r="AJ97" i="22"/>
  <c r="AI97" i="22"/>
  <c r="AH97" i="22"/>
  <c r="AG97" i="22"/>
  <c r="AF97" i="22"/>
  <c r="AE97" i="22"/>
  <c r="EY95" i="22"/>
  <c r="EW95" i="22"/>
  <c r="EU95" i="22"/>
  <c r="ES95" i="22"/>
  <c r="EQ95" i="22"/>
  <c r="EO95" i="22"/>
  <c r="EM95" i="22"/>
  <c r="EK95" i="22"/>
  <c r="EI95" i="22"/>
  <c r="EG95" i="22"/>
  <c r="EE95" i="22"/>
  <c r="EC95" i="22"/>
  <c r="EA95" i="22"/>
  <c r="DY95" i="22"/>
  <c r="DW95" i="22"/>
  <c r="DU95" i="22"/>
  <c r="DS95" i="22"/>
  <c r="DQ95" i="22"/>
  <c r="DO95" i="22"/>
  <c r="DM95" i="22"/>
  <c r="DK95" i="22"/>
  <c r="DI95" i="22"/>
  <c r="DG95" i="22"/>
  <c r="DE95" i="22"/>
  <c r="DC95" i="22"/>
  <c r="DA95" i="22"/>
  <c r="CY95" i="22"/>
  <c r="CW95" i="22"/>
  <c r="CV95" i="22"/>
  <c r="CU95" i="37" s="1"/>
  <c r="CU95" i="22"/>
  <c r="CS95" i="22"/>
  <c r="CR95" i="22"/>
  <c r="CQ95" i="37" s="1"/>
  <c r="CQ95" i="22"/>
  <c r="CO95" i="22"/>
  <c r="CM95" i="22"/>
  <c r="CK95" i="22"/>
  <c r="CJ95" i="22"/>
  <c r="CI95" i="37" s="1"/>
  <c r="CI95" i="22"/>
  <c r="CG95" i="22"/>
  <c r="CE95" i="22"/>
  <c r="CC95" i="22"/>
  <c r="CA95" i="22"/>
  <c r="BY95" i="22"/>
  <c r="BW95" i="22"/>
  <c r="BU95" i="22"/>
  <c r="BS95" i="22"/>
  <c r="BQ95" i="22"/>
  <c r="BO95" i="22"/>
  <c r="BM95" i="22"/>
  <c r="BK95" i="22"/>
  <c r="BI95" i="22"/>
  <c r="BG95" i="22"/>
  <c r="BE95" i="22"/>
  <c r="BC95" i="22"/>
  <c r="BA95" i="22"/>
  <c r="AY95" i="22"/>
  <c r="AW95" i="22"/>
  <c r="AU95" i="22"/>
  <c r="AS95" i="22"/>
  <c r="AQ95" i="22"/>
  <c r="AO95" i="22"/>
  <c r="AM95" i="22"/>
  <c r="AK95" i="22"/>
  <c r="AI95" i="22"/>
  <c r="AG95" i="22"/>
  <c r="AE95" i="22"/>
  <c r="EZ94" i="22"/>
  <c r="EY94" i="22"/>
  <c r="EX94" i="22"/>
  <c r="EW94" i="22"/>
  <c r="EV94" i="22"/>
  <c r="EU94" i="22"/>
  <c r="ET94" i="22"/>
  <c r="ES94" i="22"/>
  <c r="ER94" i="22"/>
  <c r="EQ94" i="22"/>
  <c r="EP94" i="22"/>
  <c r="EO94" i="22"/>
  <c r="EN94" i="22"/>
  <c r="EM94" i="22"/>
  <c r="EL94" i="22"/>
  <c r="EK94" i="22"/>
  <c r="EJ94" i="22"/>
  <c r="EI94" i="22"/>
  <c r="EH94" i="22"/>
  <c r="EG94" i="22"/>
  <c r="EF94" i="22"/>
  <c r="EE94" i="22"/>
  <c r="ED94" i="22"/>
  <c r="EC94" i="22"/>
  <c r="EB94" i="22"/>
  <c r="EA94" i="22"/>
  <c r="DZ94" i="22"/>
  <c r="DY94" i="22"/>
  <c r="DX94" i="22"/>
  <c r="DW94" i="22"/>
  <c r="DV94" i="22"/>
  <c r="DU94" i="22"/>
  <c r="DT94" i="22"/>
  <c r="DS94" i="22"/>
  <c r="DR94" i="22"/>
  <c r="DQ94" i="22"/>
  <c r="DP94" i="22"/>
  <c r="DO94" i="22"/>
  <c r="DN94" i="22"/>
  <c r="DM94" i="22"/>
  <c r="DL94" i="22"/>
  <c r="DK94" i="22"/>
  <c r="DJ94" i="22"/>
  <c r="DI94" i="22"/>
  <c r="DH94" i="22"/>
  <c r="DG94" i="22"/>
  <c r="DF94" i="22"/>
  <c r="DE94" i="22"/>
  <c r="DD94" i="22"/>
  <c r="DC94" i="22"/>
  <c r="DB94" i="22"/>
  <c r="DA94" i="22"/>
  <c r="CZ94" i="22"/>
  <c r="CY94" i="22"/>
  <c r="CX94" i="22"/>
  <c r="CW94" i="22"/>
  <c r="CV94" i="22"/>
  <c r="CU94" i="22"/>
  <c r="CT94" i="22"/>
  <c r="CS94" i="22"/>
  <c r="CR94" i="22"/>
  <c r="CQ94" i="22"/>
  <c r="CP94" i="22"/>
  <c r="CO94" i="22"/>
  <c r="CN94" i="22"/>
  <c r="CM94" i="22"/>
  <c r="CL94" i="22"/>
  <c r="CK94" i="22"/>
  <c r="CJ94" i="22"/>
  <c r="CI94" i="22"/>
  <c r="CH94" i="22"/>
  <c r="CG94" i="22"/>
  <c r="CF94" i="22"/>
  <c r="CE94" i="22"/>
  <c r="CD94" i="22"/>
  <c r="CC94" i="22"/>
  <c r="CB94" i="22"/>
  <c r="CA94" i="22"/>
  <c r="BZ94" i="22"/>
  <c r="BY94" i="22"/>
  <c r="BX94" i="22"/>
  <c r="BW94" i="22"/>
  <c r="BV94" i="22"/>
  <c r="BU94" i="22"/>
  <c r="BT94" i="22"/>
  <c r="BS94" i="22"/>
  <c r="BR94" i="22"/>
  <c r="BQ94" i="22"/>
  <c r="BP94" i="22"/>
  <c r="BO94" i="22"/>
  <c r="BN94" i="22"/>
  <c r="BM94" i="22"/>
  <c r="BL94" i="22"/>
  <c r="BK94" i="22"/>
  <c r="BJ94" i="22"/>
  <c r="BI94" i="22"/>
  <c r="BH94" i="22"/>
  <c r="BG94" i="22"/>
  <c r="BF94" i="22"/>
  <c r="BE94" i="22"/>
  <c r="BD94" i="22"/>
  <c r="BC94" i="22"/>
  <c r="BB94" i="22"/>
  <c r="BA94" i="22"/>
  <c r="AZ94" i="22"/>
  <c r="AY94" i="22"/>
  <c r="AX94" i="22"/>
  <c r="AW94" i="22"/>
  <c r="AV94" i="22"/>
  <c r="AU94" i="22"/>
  <c r="AT94" i="22"/>
  <c r="AS94" i="22"/>
  <c r="AR94" i="22"/>
  <c r="AQ94" i="22"/>
  <c r="AP94" i="22"/>
  <c r="AO94" i="22"/>
  <c r="AN94" i="22"/>
  <c r="AM94" i="22"/>
  <c r="AL94" i="22"/>
  <c r="AK94" i="22"/>
  <c r="AJ94" i="22"/>
  <c r="AI94" i="22"/>
  <c r="AH94" i="22"/>
  <c r="AG94" i="22"/>
  <c r="AF94" i="22"/>
  <c r="AE94" i="22"/>
  <c r="EY92" i="22"/>
  <c r="EW92" i="22"/>
  <c r="EU92" i="22"/>
  <c r="ES92" i="22"/>
  <c r="EQ92" i="22"/>
  <c r="EO92" i="22"/>
  <c r="EM92" i="22"/>
  <c r="EK92" i="22"/>
  <c r="EI92" i="22"/>
  <c r="EG92" i="22"/>
  <c r="EE92" i="22"/>
  <c r="EC92" i="22"/>
  <c r="EA92" i="22"/>
  <c r="DY92" i="22"/>
  <c r="DW92" i="22"/>
  <c r="DU92" i="22"/>
  <c r="DS92" i="22"/>
  <c r="DQ92" i="22"/>
  <c r="DO92" i="22"/>
  <c r="DM92" i="22"/>
  <c r="DK92" i="22"/>
  <c r="DI92" i="22"/>
  <c r="DG92" i="22"/>
  <c r="DE92" i="22"/>
  <c r="DC92" i="22"/>
  <c r="DA92" i="22"/>
  <c r="CY92" i="22"/>
  <c r="CW92" i="22"/>
  <c r="CV92" i="22"/>
  <c r="CU92" i="37" s="1"/>
  <c r="CU92" i="22"/>
  <c r="CS92" i="22"/>
  <c r="CQ92" i="22"/>
  <c r="CO92" i="22"/>
  <c r="CN92" i="22"/>
  <c r="CM92" i="37" s="1"/>
  <c r="CM92" i="22"/>
  <c r="CL92" i="22"/>
  <c r="CK92" i="37" s="1"/>
  <c r="CK92" i="22"/>
  <c r="CI92" i="22"/>
  <c r="CG92" i="22"/>
  <c r="CE92" i="22"/>
  <c r="CC92" i="22"/>
  <c r="CA92" i="22"/>
  <c r="BY92" i="22"/>
  <c r="BW92" i="22"/>
  <c r="BU92" i="22"/>
  <c r="BS92" i="22"/>
  <c r="BQ92" i="22"/>
  <c r="BO92" i="22"/>
  <c r="BM92" i="22"/>
  <c r="BK92" i="22"/>
  <c r="BI92" i="22"/>
  <c r="BG92" i="22"/>
  <c r="BE92" i="22"/>
  <c r="BC92" i="22"/>
  <c r="BA92" i="22"/>
  <c r="AY92" i="22"/>
  <c r="AW92" i="22"/>
  <c r="AU92" i="22"/>
  <c r="AS92" i="22"/>
  <c r="AQ92" i="22"/>
  <c r="AO92" i="22"/>
  <c r="AM92" i="22"/>
  <c r="AK92" i="22"/>
  <c r="AI92" i="22"/>
  <c r="AG92" i="22"/>
  <c r="AE92" i="22"/>
  <c r="EZ91" i="22"/>
  <c r="EY91" i="22"/>
  <c r="EX91" i="22"/>
  <c r="EW91" i="22"/>
  <c r="EV91" i="22"/>
  <c r="EU91" i="22"/>
  <c r="ET91" i="22"/>
  <c r="ES91" i="22"/>
  <c r="ER91" i="22"/>
  <c r="EQ91" i="22"/>
  <c r="EP91" i="22"/>
  <c r="EO91" i="22"/>
  <c r="EN91" i="22"/>
  <c r="EM91" i="22"/>
  <c r="EL91" i="22"/>
  <c r="EK91" i="22"/>
  <c r="EJ91" i="22"/>
  <c r="EI91" i="22"/>
  <c r="EH91" i="22"/>
  <c r="EG91" i="22"/>
  <c r="EF91" i="22"/>
  <c r="EE91" i="22"/>
  <c r="ED91" i="22"/>
  <c r="EC91" i="22"/>
  <c r="EB91" i="22"/>
  <c r="EA91" i="22"/>
  <c r="DZ91" i="22"/>
  <c r="DY91" i="22"/>
  <c r="DX91" i="22"/>
  <c r="DW91" i="22"/>
  <c r="DV91" i="22"/>
  <c r="DU91" i="22"/>
  <c r="DT91" i="22"/>
  <c r="DS91" i="22"/>
  <c r="DR91" i="22"/>
  <c r="DQ91" i="22"/>
  <c r="DP91" i="22"/>
  <c r="DO91" i="22"/>
  <c r="DN91" i="22"/>
  <c r="DM91" i="22"/>
  <c r="DL91" i="22"/>
  <c r="DK91" i="22"/>
  <c r="DJ91" i="22"/>
  <c r="DI91" i="22"/>
  <c r="DH91" i="22"/>
  <c r="DG91" i="22"/>
  <c r="DF91" i="22"/>
  <c r="DE91" i="22"/>
  <c r="DD91" i="22"/>
  <c r="DC91" i="22"/>
  <c r="DB91" i="22"/>
  <c r="DA91" i="22"/>
  <c r="CZ91" i="22"/>
  <c r="CY91" i="22"/>
  <c r="CX91" i="22"/>
  <c r="CW91" i="22"/>
  <c r="CV91" i="22"/>
  <c r="CU91" i="22"/>
  <c r="CT91" i="22"/>
  <c r="CS91" i="22"/>
  <c r="CR91" i="22"/>
  <c r="CQ91" i="22"/>
  <c r="CP91" i="22"/>
  <c r="CO91" i="22"/>
  <c r="CN91" i="22"/>
  <c r="CM91" i="22"/>
  <c r="CL91" i="22"/>
  <c r="CK91" i="22"/>
  <c r="CJ91" i="22"/>
  <c r="CI91" i="22"/>
  <c r="CH91" i="22"/>
  <c r="CG91" i="22"/>
  <c r="CF91" i="22"/>
  <c r="CE91" i="22"/>
  <c r="CD91" i="22"/>
  <c r="CC91" i="22"/>
  <c r="CB91" i="22"/>
  <c r="CA91" i="22"/>
  <c r="BZ91" i="22"/>
  <c r="BY91" i="22"/>
  <c r="BX91" i="22"/>
  <c r="BW91" i="22"/>
  <c r="BV91" i="22"/>
  <c r="BU91" i="22"/>
  <c r="BT91" i="22"/>
  <c r="BS91" i="22"/>
  <c r="BR91" i="22"/>
  <c r="BQ91" i="22"/>
  <c r="BP91" i="22"/>
  <c r="BO91" i="22"/>
  <c r="BN91" i="22"/>
  <c r="BM91" i="22"/>
  <c r="BL91" i="22"/>
  <c r="BK91" i="22"/>
  <c r="BJ91" i="22"/>
  <c r="BI91" i="22"/>
  <c r="BH91" i="22"/>
  <c r="BG91" i="22"/>
  <c r="BF91" i="22"/>
  <c r="BE91" i="22"/>
  <c r="BD91" i="22"/>
  <c r="BC91" i="22"/>
  <c r="BB91" i="22"/>
  <c r="BA91" i="22"/>
  <c r="AZ91" i="22"/>
  <c r="AY91" i="22"/>
  <c r="AX91" i="22"/>
  <c r="AW91" i="22"/>
  <c r="AV91" i="22"/>
  <c r="AU91" i="22"/>
  <c r="AT91" i="22"/>
  <c r="AS91" i="22"/>
  <c r="AR91" i="22"/>
  <c r="AQ91" i="22"/>
  <c r="AP91" i="22"/>
  <c r="AO91" i="22"/>
  <c r="AN91" i="22"/>
  <c r="AM91" i="22"/>
  <c r="AL91" i="22"/>
  <c r="AK91" i="22"/>
  <c r="AJ91" i="22"/>
  <c r="AI91" i="22"/>
  <c r="AH91" i="22"/>
  <c r="AG91" i="22"/>
  <c r="AF91" i="22"/>
  <c r="AE91" i="22"/>
  <c r="EY89" i="22"/>
  <c r="EW89" i="22"/>
  <c r="EU89" i="22"/>
  <c r="ES89" i="22"/>
  <c r="EQ89" i="22"/>
  <c r="EO89" i="22"/>
  <c r="EM89" i="22"/>
  <c r="EK89" i="22"/>
  <c r="EI89" i="22"/>
  <c r="EG89" i="22"/>
  <c r="EE89" i="22"/>
  <c r="EC89" i="22"/>
  <c r="EA89" i="22"/>
  <c r="DY89" i="22"/>
  <c r="DW89" i="22"/>
  <c r="DU89" i="22"/>
  <c r="DS89" i="22"/>
  <c r="DQ89" i="22"/>
  <c r="DO89" i="22"/>
  <c r="DM89" i="22"/>
  <c r="DK89" i="22"/>
  <c r="DI89" i="22"/>
  <c r="DG89" i="22"/>
  <c r="DE89" i="22"/>
  <c r="DC89" i="22"/>
  <c r="DA89" i="22"/>
  <c r="CY89" i="22"/>
  <c r="CW89" i="22"/>
  <c r="CU89" i="22"/>
  <c r="CT89" i="22"/>
  <c r="CS89" i="37" s="1"/>
  <c r="CS89" i="22"/>
  <c r="CQ89" i="22"/>
  <c r="CO89" i="22"/>
  <c r="CN89" i="22"/>
  <c r="CM89" i="37" s="1"/>
  <c r="CM89" i="22"/>
  <c r="CK89" i="22"/>
  <c r="CI89" i="22"/>
  <c r="CG89" i="22"/>
  <c r="CE89" i="22"/>
  <c r="CC89" i="22"/>
  <c r="CA89" i="22"/>
  <c r="BY89" i="22"/>
  <c r="BW89" i="22"/>
  <c r="BU89" i="22"/>
  <c r="BS89" i="22"/>
  <c r="BQ89" i="22"/>
  <c r="BO89" i="22"/>
  <c r="BM89" i="22"/>
  <c r="BK89" i="22"/>
  <c r="BI89" i="22"/>
  <c r="BG89" i="22"/>
  <c r="BE89" i="22"/>
  <c r="BC89" i="22"/>
  <c r="BA89" i="22"/>
  <c r="AY89" i="22"/>
  <c r="AW89" i="22"/>
  <c r="AU89" i="22"/>
  <c r="AS89" i="22"/>
  <c r="AQ89" i="22"/>
  <c r="AO89" i="22"/>
  <c r="AM89" i="22"/>
  <c r="AK89" i="22"/>
  <c r="AI89" i="22"/>
  <c r="AG89" i="22"/>
  <c r="AE89" i="22"/>
  <c r="EZ88" i="22"/>
  <c r="EY88" i="22"/>
  <c r="EX88" i="22"/>
  <c r="EW88" i="22"/>
  <c r="EV88" i="22"/>
  <c r="EU88" i="22"/>
  <c r="ET88" i="22"/>
  <c r="ES88" i="22"/>
  <c r="ER88" i="22"/>
  <c r="EQ88" i="22"/>
  <c r="EP88" i="22"/>
  <c r="EO88" i="22"/>
  <c r="EN88" i="22"/>
  <c r="EM88" i="22"/>
  <c r="EL88" i="22"/>
  <c r="EK88" i="22"/>
  <c r="EJ88" i="22"/>
  <c r="EI88" i="22"/>
  <c r="EH88" i="22"/>
  <c r="EG88" i="22"/>
  <c r="EF88" i="22"/>
  <c r="EE88" i="22"/>
  <c r="ED88" i="22"/>
  <c r="EC88" i="22"/>
  <c r="EB88" i="22"/>
  <c r="EA88" i="22"/>
  <c r="DZ88" i="22"/>
  <c r="DY88" i="22"/>
  <c r="DX88" i="22"/>
  <c r="DW88" i="22"/>
  <c r="DV88" i="22"/>
  <c r="DU88" i="22"/>
  <c r="DT88" i="22"/>
  <c r="DS88" i="22"/>
  <c r="DR88" i="22"/>
  <c r="DQ88" i="22"/>
  <c r="DP88" i="22"/>
  <c r="DO88" i="22"/>
  <c r="DN88" i="22"/>
  <c r="DM88" i="22"/>
  <c r="DL88" i="22"/>
  <c r="DK88" i="22"/>
  <c r="DJ88" i="22"/>
  <c r="DI88" i="22"/>
  <c r="DH88" i="22"/>
  <c r="DG88" i="22"/>
  <c r="DF88" i="22"/>
  <c r="DE88" i="22"/>
  <c r="DD88" i="22"/>
  <c r="DC88" i="22"/>
  <c r="DB88" i="22"/>
  <c r="DA88" i="22"/>
  <c r="CZ88" i="22"/>
  <c r="CY88" i="22"/>
  <c r="CX88" i="22"/>
  <c r="CW88" i="22"/>
  <c r="CV88" i="22"/>
  <c r="CU88" i="22"/>
  <c r="CT88" i="22"/>
  <c r="CS88" i="22"/>
  <c r="CR88" i="22"/>
  <c r="CQ88" i="22"/>
  <c r="CP88" i="22"/>
  <c r="CO88" i="22"/>
  <c r="CN88" i="22"/>
  <c r="CM88" i="22"/>
  <c r="CL88" i="22"/>
  <c r="CK88" i="22"/>
  <c r="CJ88" i="22"/>
  <c r="CI88" i="22"/>
  <c r="CH88" i="22"/>
  <c r="CG88" i="22"/>
  <c r="CF88" i="22"/>
  <c r="CE88" i="22"/>
  <c r="CD88" i="22"/>
  <c r="CC88" i="22"/>
  <c r="CB88" i="22"/>
  <c r="CA88" i="22"/>
  <c r="BZ88" i="22"/>
  <c r="BY88" i="22"/>
  <c r="BX88" i="22"/>
  <c r="BW88" i="22"/>
  <c r="BV88" i="22"/>
  <c r="BU88" i="22"/>
  <c r="BT88" i="22"/>
  <c r="BS88" i="22"/>
  <c r="BR88" i="22"/>
  <c r="BQ88" i="22"/>
  <c r="BP88" i="22"/>
  <c r="BO88" i="22"/>
  <c r="BN88" i="22"/>
  <c r="BM88" i="22"/>
  <c r="BL88" i="22"/>
  <c r="BK88" i="22"/>
  <c r="BJ88" i="22"/>
  <c r="BI88" i="22"/>
  <c r="BH88" i="22"/>
  <c r="BG88" i="22"/>
  <c r="BF88" i="22"/>
  <c r="BE88" i="22"/>
  <c r="BD88" i="22"/>
  <c r="BC88" i="22"/>
  <c r="BB88" i="22"/>
  <c r="BA88" i="22"/>
  <c r="AZ88" i="22"/>
  <c r="AY88" i="22"/>
  <c r="AX88" i="22"/>
  <c r="AW88" i="22"/>
  <c r="AV88" i="22"/>
  <c r="AU88" i="22"/>
  <c r="AT88" i="22"/>
  <c r="AS88" i="22"/>
  <c r="AR88" i="22"/>
  <c r="AQ88" i="22"/>
  <c r="AP88" i="22"/>
  <c r="AO88" i="22"/>
  <c r="AN88" i="22"/>
  <c r="AM88" i="22"/>
  <c r="AL88" i="22"/>
  <c r="AK88" i="22"/>
  <c r="AJ88" i="22"/>
  <c r="AI88" i="22"/>
  <c r="AH88" i="22"/>
  <c r="AG88" i="22"/>
  <c r="AF88" i="22"/>
  <c r="AE88" i="22"/>
  <c r="EY86" i="22"/>
  <c r="EW86" i="22"/>
  <c r="EU86" i="22"/>
  <c r="ES86" i="22"/>
  <c r="EQ86" i="22"/>
  <c r="EO86" i="22"/>
  <c r="EM86" i="22"/>
  <c r="EK86" i="22"/>
  <c r="EI86" i="22"/>
  <c r="EG86" i="22"/>
  <c r="EE86" i="22"/>
  <c r="EC86" i="22"/>
  <c r="EA86" i="22"/>
  <c r="DY86" i="22"/>
  <c r="DW86" i="22"/>
  <c r="DU86" i="22"/>
  <c r="DS86" i="22"/>
  <c r="DQ86" i="22"/>
  <c r="DO86" i="22"/>
  <c r="DM86" i="22"/>
  <c r="DK86" i="22"/>
  <c r="DI86" i="22"/>
  <c r="DG86" i="22"/>
  <c r="DE86" i="22"/>
  <c r="DC86" i="22"/>
  <c r="DA86" i="22"/>
  <c r="CY86" i="22"/>
  <c r="CW86" i="22"/>
  <c r="CU86" i="22"/>
  <c r="CS86" i="22"/>
  <c r="CQ86" i="22"/>
  <c r="CO86" i="22"/>
  <c r="CM86" i="22"/>
  <c r="CK86" i="22"/>
  <c r="CJ86" i="22"/>
  <c r="CI86" i="37" s="1"/>
  <c r="CI86" i="22"/>
  <c r="CG86" i="22"/>
  <c r="CE86" i="22"/>
  <c r="CC86" i="22"/>
  <c r="CA86" i="22"/>
  <c r="BY86" i="22"/>
  <c r="BW86" i="22"/>
  <c r="BU86" i="22"/>
  <c r="BS86" i="22"/>
  <c r="BQ86" i="22"/>
  <c r="BO86" i="22"/>
  <c r="BM86" i="22"/>
  <c r="BK86" i="22"/>
  <c r="BI86" i="22"/>
  <c r="BG86" i="22"/>
  <c r="BE86" i="22"/>
  <c r="BC86" i="22"/>
  <c r="BA86" i="22"/>
  <c r="AY86" i="22"/>
  <c r="AW86" i="22"/>
  <c r="AU86" i="22"/>
  <c r="AS86" i="22"/>
  <c r="AQ86" i="22"/>
  <c r="AO86" i="22"/>
  <c r="AM86" i="22"/>
  <c r="AK86" i="22"/>
  <c r="AI86" i="22"/>
  <c r="AG86" i="22"/>
  <c r="AE86" i="22"/>
  <c r="EZ85" i="22"/>
  <c r="EY85" i="22"/>
  <c r="EX85" i="22"/>
  <c r="EW85" i="22"/>
  <c r="EV85" i="22"/>
  <c r="EU85" i="22"/>
  <c r="ET85" i="22"/>
  <c r="ES85" i="22"/>
  <c r="ER85" i="22"/>
  <c r="EQ85" i="22"/>
  <c r="EP85" i="22"/>
  <c r="EO85" i="22"/>
  <c r="EN85" i="22"/>
  <c r="EM85" i="22"/>
  <c r="EL85" i="22"/>
  <c r="EK85" i="22"/>
  <c r="EJ85" i="22"/>
  <c r="EI85" i="22"/>
  <c r="EH85" i="22"/>
  <c r="EG85" i="22"/>
  <c r="EF85" i="22"/>
  <c r="EE85" i="22"/>
  <c r="ED85" i="22"/>
  <c r="EC85" i="22"/>
  <c r="EB85" i="22"/>
  <c r="EA85" i="22"/>
  <c r="DZ85" i="22"/>
  <c r="DY85" i="22"/>
  <c r="DX85" i="22"/>
  <c r="DW85" i="22"/>
  <c r="DV85" i="22"/>
  <c r="DU85" i="22"/>
  <c r="DT85" i="22"/>
  <c r="DS85" i="22"/>
  <c r="DR85" i="22"/>
  <c r="DQ85" i="22"/>
  <c r="DP85" i="22"/>
  <c r="DO85" i="22"/>
  <c r="DN85" i="22"/>
  <c r="DM85" i="22"/>
  <c r="DL85" i="22"/>
  <c r="DK85" i="22"/>
  <c r="DJ85" i="22"/>
  <c r="DI85" i="22"/>
  <c r="DH85" i="22"/>
  <c r="DG85" i="22"/>
  <c r="DF85" i="22"/>
  <c r="DE85" i="22"/>
  <c r="DD85" i="22"/>
  <c r="DC85" i="22"/>
  <c r="DB85" i="22"/>
  <c r="DA85" i="22"/>
  <c r="CZ85" i="22"/>
  <c r="CY85" i="22"/>
  <c r="CX85" i="22"/>
  <c r="CW85" i="22"/>
  <c r="CV85" i="22"/>
  <c r="CU85" i="22"/>
  <c r="CT85" i="22"/>
  <c r="CS85" i="22"/>
  <c r="CR85" i="22"/>
  <c r="CQ85" i="22"/>
  <c r="CP85" i="22"/>
  <c r="CO85" i="22"/>
  <c r="CN85" i="22"/>
  <c r="CM85" i="22"/>
  <c r="CL85" i="22"/>
  <c r="CK85" i="22"/>
  <c r="CJ85" i="22"/>
  <c r="CI85" i="22"/>
  <c r="CH85" i="22"/>
  <c r="CG85" i="22"/>
  <c r="CF85" i="22"/>
  <c r="CE85" i="22"/>
  <c r="CD85" i="22"/>
  <c r="CC85" i="22"/>
  <c r="CB85" i="22"/>
  <c r="CA85" i="22"/>
  <c r="BZ85" i="22"/>
  <c r="BY85" i="22"/>
  <c r="BX85" i="22"/>
  <c r="BW85" i="22"/>
  <c r="BV85" i="22"/>
  <c r="BU85" i="22"/>
  <c r="BT85" i="22"/>
  <c r="BS85" i="22"/>
  <c r="BR85" i="22"/>
  <c r="BQ85" i="22"/>
  <c r="BP85" i="22"/>
  <c r="BO85" i="22"/>
  <c r="BN85" i="22"/>
  <c r="BM85" i="22"/>
  <c r="BL85" i="22"/>
  <c r="BK85" i="22"/>
  <c r="BJ85" i="22"/>
  <c r="BI85" i="22"/>
  <c r="BH85" i="22"/>
  <c r="BG85" i="22"/>
  <c r="BF85" i="22"/>
  <c r="BE85" i="22"/>
  <c r="BD85" i="22"/>
  <c r="BC85" i="22"/>
  <c r="BB85" i="22"/>
  <c r="BA85" i="22"/>
  <c r="AZ85" i="22"/>
  <c r="AY85" i="22"/>
  <c r="AX85" i="22"/>
  <c r="AW85" i="22"/>
  <c r="AV85" i="22"/>
  <c r="AU85" i="22"/>
  <c r="AT85" i="22"/>
  <c r="AS85" i="22"/>
  <c r="AR85" i="22"/>
  <c r="AQ85" i="22"/>
  <c r="AP85" i="22"/>
  <c r="AO85" i="22"/>
  <c r="AN85" i="22"/>
  <c r="AM85" i="22"/>
  <c r="AL85" i="22"/>
  <c r="AK85" i="22"/>
  <c r="AJ85" i="22"/>
  <c r="AI85" i="22"/>
  <c r="AH85" i="22"/>
  <c r="AG85" i="22"/>
  <c r="AF85" i="22"/>
  <c r="AE85" i="22"/>
  <c r="EY83" i="22"/>
  <c r="EW83" i="22"/>
  <c r="EU83" i="22"/>
  <c r="ES83" i="22"/>
  <c r="EQ83" i="22"/>
  <c r="EO83" i="22"/>
  <c r="EM83" i="22"/>
  <c r="EK83" i="22"/>
  <c r="EI83" i="22"/>
  <c r="EG83" i="22"/>
  <c r="EE83" i="22"/>
  <c r="EC83" i="22"/>
  <c r="EA83" i="22"/>
  <c r="DY83" i="22"/>
  <c r="DW83" i="22"/>
  <c r="DU83" i="22"/>
  <c r="DS83" i="22"/>
  <c r="DQ83" i="22"/>
  <c r="DO83" i="22"/>
  <c r="DM83" i="22"/>
  <c r="DK83" i="22"/>
  <c r="DI83" i="22"/>
  <c r="DG83" i="22"/>
  <c r="DE83" i="22"/>
  <c r="DC83" i="22"/>
  <c r="DA83" i="22"/>
  <c r="CY83" i="22"/>
  <c r="CW83" i="22"/>
  <c r="CU83" i="22"/>
  <c r="CS83" i="22"/>
  <c r="CQ83" i="22"/>
  <c r="CO83" i="22"/>
  <c r="CM83" i="22"/>
  <c r="CK83" i="22"/>
  <c r="CJ83" i="22"/>
  <c r="CI83" i="37" s="1"/>
  <c r="CI83" i="22"/>
  <c r="CG83" i="22"/>
  <c r="CE83" i="22"/>
  <c r="CC83" i="22"/>
  <c r="CA83" i="22"/>
  <c r="BY83" i="22"/>
  <c r="BW83" i="22"/>
  <c r="BU83" i="22"/>
  <c r="BS83" i="22"/>
  <c r="BQ83" i="22"/>
  <c r="BO83" i="22"/>
  <c r="BM83" i="22"/>
  <c r="BK83" i="22"/>
  <c r="BI83" i="22"/>
  <c r="BG83" i="22"/>
  <c r="BE83" i="22"/>
  <c r="BC83" i="22"/>
  <c r="BA83" i="22"/>
  <c r="AY83" i="22"/>
  <c r="AW83" i="22"/>
  <c r="AU83" i="22"/>
  <c r="AS83" i="22"/>
  <c r="AQ83" i="22"/>
  <c r="AO83" i="22"/>
  <c r="AM83" i="22"/>
  <c r="AK83" i="22"/>
  <c r="AI83" i="22"/>
  <c r="AG83" i="22"/>
  <c r="AE83" i="22"/>
  <c r="EZ82" i="22"/>
  <c r="EY82" i="22"/>
  <c r="EX82" i="22"/>
  <c r="EW82" i="22"/>
  <c r="EV82" i="22"/>
  <c r="EU82" i="22"/>
  <c r="ET82" i="22"/>
  <c r="ES82" i="22"/>
  <c r="ER82" i="22"/>
  <c r="EQ82" i="22"/>
  <c r="EP82" i="22"/>
  <c r="EO82" i="22"/>
  <c r="EN82" i="22"/>
  <c r="EM82" i="22"/>
  <c r="EL82" i="22"/>
  <c r="EK82" i="22"/>
  <c r="EJ82" i="22"/>
  <c r="EI82" i="22"/>
  <c r="EH82" i="22"/>
  <c r="EG82" i="22"/>
  <c r="EF82" i="22"/>
  <c r="EE82" i="22"/>
  <c r="ED82" i="22"/>
  <c r="EC82" i="22"/>
  <c r="EB82" i="22"/>
  <c r="EA82" i="22"/>
  <c r="DZ82" i="22"/>
  <c r="DY82" i="22"/>
  <c r="DX82" i="22"/>
  <c r="DW82" i="22"/>
  <c r="DV82" i="22"/>
  <c r="DU82" i="22"/>
  <c r="DT82" i="22"/>
  <c r="DS82" i="22"/>
  <c r="DR82" i="22"/>
  <c r="DQ82" i="22"/>
  <c r="DP82" i="22"/>
  <c r="DO82" i="22"/>
  <c r="DN82" i="22"/>
  <c r="DM82" i="22"/>
  <c r="DL82" i="22"/>
  <c r="DK82" i="22"/>
  <c r="DJ82" i="22"/>
  <c r="DI82" i="22"/>
  <c r="DH82" i="22"/>
  <c r="DG82" i="22"/>
  <c r="DF82" i="22"/>
  <c r="DE82" i="22"/>
  <c r="DD82" i="22"/>
  <c r="DC82" i="22"/>
  <c r="DB82" i="22"/>
  <c r="DA82" i="22"/>
  <c r="CZ82" i="22"/>
  <c r="CY82" i="22"/>
  <c r="CX82" i="22"/>
  <c r="CW82" i="22"/>
  <c r="CV82" i="22"/>
  <c r="CU82" i="22"/>
  <c r="CT82" i="22"/>
  <c r="CS82" i="22"/>
  <c r="CR82" i="22"/>
  <c r="CQ82" i="22"/>
  <c r="CP82" i="22"/>
  <c r="CO82" i="22"/>
  <c r="CN82" i="22"/>
  <c r="CM82" i="22"/>
  <c r="CL82" i="22"/>
  <c r="CK82" i="22"/>
  <c r="CJ82" i="22"/>
  <c r="CI82" i="22"/>
  <c r="CH82" i="22"/>
  <c r="CG82" i="22"/>
  <c r="CF82" i="22"/>
  <c r="CE82" i="22"/>
  <c r="CD82" i="22"/>
  <c r="CC82" i="22"/>
  <c r="CB82" i="22"/>
  <c r="CA82" i="22"/>
  <c r="BZ82" i="22"/>
  <c r="BY82" i="22"/>
  <c r="BX82" i="22"/>
  <c r="BW82" i="22"/>
  <c r="BV82" i="22"/>
  <c r="BU82" i="22"/>
  <c r="BT82" i="22"/>
  <c r="BS82" i="22"/>
  <c r="BR82" i="22"/>
  <c r="BQ82" i="22"/>
  <c r="BP82" i="22"/>
  <c r="BO82" i="22"/>
  <c r="BN82" i="22"/>
  <c r="BM82" i="22"/>
  <c r="BL82" i="22"/>
  <c r="BK82" i="22"/>
  <c r="BJ82" i="22"/>
  <c r="BI82" i="22"/>
  <c r="BH82" i="22"/>
  <c r="BG82" i="22"/>
  <c r="BF82" i="22"/>
  <c r="BE82" i="22"/>
  <c r="BD82" i="22"/>
  <c r="BC82" i="22"/>
  <c r="BB82" i="22"/>
  <c r="BA82" i="22"/>
  <c r="AZ82" i="22"/>
  <c r="AY82" i="22"/>
  <c r="AX82" i="22"/>
  <c r="AW82" i="22"/>
  <c r="AV82" i="22"/>
  <c r="AU82" i="22"/>
  <c r="AT82" i="22"/>
  <c r="AS82" i="22"/>
  <c r="AR82" i="22"/>
  <c r="AQ82" i="22"/>
  <c r="AP82" i="22"/>
  <c r="AO82" i="22"/>
  <c r="AN82" i="22"/>
  <c r="AM82" i="22"/>
  <c r="AL82" i="22"/>
  <c r="AK82" i="22"/>
  <c r="AJ82" i="22"/>
  <c r="AI82" i="22"/>
  <c r="AH82" i="22"/>
  <c r="AG82" i="22"/>
  <c r="AF82" i="22"/>
  <c r="AE82" i="22"/>
  <c r="EY55" i="22"/>
  <c r="EW55" i="22"/>
  <c r="EU55" i="22"/>
  <c r="ES55" i="22"/>
  <c r="EQ55" i="22"/>
  <c r="EO55" i="22"/>
  <c r="EM55" i="22"/>
  <c r="EK55" i="22"/>
  <c r="EI55" i="22"/>
  <c r="EG55" i="22"/>
  <c r="EE55" i="22"/>
  <c r="EC55" i="22"/>
  <c r="EA55" i="22"/>
  <c r="DY55" i="22"/>
  <c r="DW55" i="22"/>
  <c r="DU55" i="22"/>
  <c r="DS55" i="22"/>
  <c r="DQ55" i="22"/>
  <c r="DO55" i="22"/>
  <c r="DM55" i="22"/>
  <c r="DK55" i="22"/>
  <c r="DI55" i="22"/>
  <c r="DG55" i="22"/>
  <c r="DE55" i="22"/>
  <c r="DC55" i="22"/>
  <c r="DA55" i="22"/>
  <c r="CY55" i="22"/>
  <c r="CW55" i="22"/>
  <c r="CV55" i="22"/>
  <c r="CU55" i="37" s="1"/>
  <c r="CU55" i="22"/>
  <c r="CS55" i="22"/>
  <c r="CR55" i="22"/>
  <c r="CQ55" i="37" s="1"/>
  <c r="CQ55" i="22"/>
  <c r="CO55" i="22"/>
  <c r="CN55" i="22"/>
  <c r="CM55" i="37" s="1"/>
  <c r="CM55" i="22"/>
  <c r="CK55" i="22"/>
  <c r="CI55" i="22"/>
  <c r="CG55" i="22"/>
  <c r="CE55" i="22"/>
  <c r="CC55" i="22"/>
  <c r="CA55" i="22"/>
  <c r="BY55" i="22"/>
  <c r="BW55" i="22"/>
  <c r="BU55" i="22"/>
  <c r="BS55" i="22"/>
  <c r="BQ55" i="22"/>
  <c r="BO55" i="22"/>
  <c r="BM55" i="22"/>
  <c r="BK55" i="22"/>
  <c r="BI55" i="22"/>
  <c r="BG55" i="22"/>
  <c r="BE55" i="22"/>
  <c r="BC55" i="22"/>
  <c r="BA55" i="22"/>
  <c r="AY55" i="22"/>
  <c r="AW55" i="22"/>
  <c r="AU55" i="22"/>
  <c r="AS55" i="22"/>
  <c r="AQ55" i="22"/>
  <c r="AO55" i="22"/>
  <c r="AM55" i="22"/>
  <c r="AK55" i="22"/>
  <c r="AI55" i="22"/>
  <c r="AG55" i="22"/>
  <c r="AE55" i="22"/>
  <c r="EZ54" i="22"/>
  <c r="EY54" i="22"/>
  <c r="EX54" i="22"/>
  <c r="EW54" i="22"/>
  <c r="EV54" i="22"/>
  <c r="EU54" i="22"/>
  <c r="ET54" i="22"/>
  <c r="ES54" i="22"/>
  <c r="ER54" i="22"/>
  <c r="EQ54" i="22"/>
  <c r="EP54" i="22"/>
  <c r="EO54" i="22"/>
  <c r="EN54" i="22"/>
  <c r="EM54" i="22"/>
  <c r="EL54" i="22"/>
  <c r="EK54" i="22"/>
  <c r="EJ54" i="22"/>
  <c r="EI54" i="22"/>
  <c r="EH54" i="22"/>
  <c r="EG54" i="22"/>
  <c r="EF54" i="22"/>
  <c r="EE54" i="22"/>
  <c r="ED54" i="22"/>
  <c r="EC54" i="22"/>
  <c r="EB54" i="22"/>
  <c r="EA54" i="22"/>
  <c r="DZ54" i="22"/>
  <c r="DY54" i="22"/>
  <c r="DX54" i="22"/>
  <c r="DW54" i="22"/>
  <c r="DV54" i="22"/>
  <c r="DU54" i="22"/>
  <c r="DT54" i="22"/>
  <c r="DS54" i="22"/>
  <c r="DR54" i="22"/>
  <c r="DQ54" i="22"/>
  <c r="DP54" i="22"/>
  <c r="DO54" i="22"/>
  <c r="DN54" i="22"/>
  <c r="DM54" i="22"/>
  <c r="DL54" i="22"/>
  <c r="DK54" i="22"/>
  <c r="DJ54" i="22"/>
  <c r="DI54" i="22"/>
  <c r="DH54" i="22"/>
  <c r="DG54" i="22"/>
  <c r="DF54" i="22"/>
  <c r="DE54" i="22"/>
  <c r="DD54" i="22"/>
  <c r="DC54" i="22"/>
  <c r="DB54" i="22"/>
  <c r="DA54" i="22"/>
  <c r="CZ54" i="22"/>
  <c r="CY54" i="22"/>
  <c r="CX54" i="22"/>
  <c r="CW54" i="22"/>
  <c r="CV54" i="22"/>
  <c r="CU54" i="22"/>
  <c r="CT54" i="22"/>
  <c r="CS54" i="22"/>
  <c r="CR54" i="22"/>
  <c r="CQ54" i="22"/>
  <c r="CP54" i="22"/>
  <c r="CO54" i="22"/>
  <c r="CN54" i="22"/>
  <c r="CM54" i="22"/>
  <c r="CL54" i="22"/>
  <c r="CK54" i="22"/>
  <c r="CJ54" i="22"/>
  <c r="CI54" i="22"/>
  <c r="CH54" i="22"/>
  <c r="CG54" i="22"/>
  <c r="CF54" i="22"/>
  <c r="CE54" i="22"/>
  <c r="CD54" i="22"/>
  <c r="CC54" i="22"/>
  <c r="CB54" i="22"/>
  <c r="CA54" i="22"/>
  <c r="BZ54" i="22"/>
  <c r="BY54" i="22"/>
  <c r="BX54" i="22"/>
  <c r="BW54" i="22"/>
  <c r="BV54" i="22"/>
  <c r="BU54" i="22"/>
  <c r="BT54" i="22"/>
  <c r="BS54" i="22"/>
  <c r="BR54" i="22"/>
  <c r="BQ54" i="22"/>
  <c r="BP54" i="22"/>
  <c r="BO54" i="22"/>
  <c r="BN54" i="22"/>
  <c r="BM54" i="22"/>
  <c r="BL54" i="22"/>
  <c r="BK54" i="22"/>
  <c r="BJ54" i="22"/>
  <c r="BI54" i="22"/>
  <c r="BH54" i="22"/>
  <c r="BG54" i="22"/>
  <c r="BF54" i="22"/>
  <c r="BE54" i="22"/>
  <c r="BD54" i="22"/>
  <c r="BC54" i="22"/>
  <c r="BB54" i="22"/>
  <c r="BA54" i="22"/>
  <c r="AZ54" i="22"/>
  <c r="AY54" i="22"/>
  <c r="AX54" i="22"/>
  <c r="AW54" i="22"/>
  <c r="AV54" i="22"/>
  <c r="AU54" i="22"/>
  <c r="AT54" i="22"/>
  <c r="AS54" i="22"/>
  <c r="AR54" i="22"/>
  <c r="AQ54" i="22"/>
  <c r="AP54" i="22"/>
  <c r="AO54" i="22"/>
  <c r="AN54" i="22"/>
  <c r="AM54" i="22"/>
  <c r="AL54" i="22"/>
  <c r="AK54" i="22"/>
  <c r="AJ54" i="22"/>
  <c r="AI54" i="22"/>
  <c r="AH54" i="22"/>
  <c r="AG54" i="22"/>
  <c r="AF54" i="22"/>
  <c r="AE54" i="22"/>
  <c r="EY58" i="22"/>
  <c r="EW58" i="22"/>
  <c r="EU58" i="22"/>
  <c r="ES58" i="22"/>
  <c r="EQ58" i="22"/>
  <c r="EO58" i="22"/>
  <c r="EM58" i="22"/>
  <c r="EK58" i="22"/>
  <c r="EI58" i="22"/>
  <c r="EG58" i="22"/>
  <c r="EE58" i="22"/>
  <c r="EC58" i="22"/>
  <c r="EA58" i="22"/>
  <c r="DY58" i="22"/>
  <c r="DW58" i="22"/>
  <c r="DU58" i="22"/>
  <c r="DS58" i="22"/>
  <c r="DQ58" i="22"/>
  <c r="DO58" i="22"/>
  <c r="DM58" i="22"/>
  <c r="DK58" i="22"/>
  <c r="DI58" i="22"/>
  <c r="DG58" i="22"/>
  <c r="DE58" i="22"/>
  <c r="DC58" i="22"/>
  <c r="DA58" i="22"/>
  <c r="CY58" i="22"/>
  <c r="CW58" i="22"/>
  <c r="CU58" i="22"/>
  <c r="CS58" i="22"/>
  <c r="CQ58" i="22"/>
  <c r="CO58" i="22"/>
  <c r="CM58" i="22"/>
  <c r="CK58" i="22"/>
  <c r="CI58" i="22"/>
  <c r="CG58" i="22"/>
  <c r="CE58" i="22"/>
  <c r="CC58" i="22"/>
  <c r="CA58" i="22"/>
  <c r="BY58" i="22"/>
  <c r="BW58" i="22"/>
  <c r="BU58" i="22"/>
  <c r="BS58" i="22"/>
  <c r="BQ58" i="22"/>
  <c r="BO58" i="22"/>
  <c r="BM58" i="22"/>
  <c r="BK58" i="22"/>
  <c r="BI58" i="22"/>
  <c r="BG58" i="22"/>
  <c r="BE58" i="22"/>
  <c r="BC58" i="22"/>
  <c r="BA58" i="22"/>
  <c r="AY58" i="22"/>
  <c r="AW58" i="22"/>
  <c r="AU58" i="22"/>
  <c r="AS58" i="22"/>
  <c r="AQ58" i="22"/>
  <c r="AO58" i="22"/>
  <c r="AM58" i="22"/>
  <c r="AK58" i="22"/>
  <c r="AI58" i="22"/>
  <c r="AG58" i="22"/>
  <c r="AE58" i="22"/>
  <c r="EZ57" i="22"/>
  <c r="EY57" i="22"/>
  <c r="EX57" i="22"/>
  <c r="EW57" i="22"/>
  <c r="EV57" i="22"/>
  <c r="EU57" i="22"/>
  <c r="ET57" i="22"/>
  <c r="ES57" i="22"/>
  <c r="ER57" i="22"/>
  <c r="EQ57" i="22"/>
  <c r="EP57" i="22"/>
  <c r="EO57" i="22"/>
  <c r="EN57" i="22"/>
  <c r="EM57" i="22"/>
  <c r="EL57" i="22"/>
  <c r="EK57" i="22"/>
  <c r="EJ57" i="22"/>
  <c r="EI57" i="22"/>
  <c r="EH57" i="22"/>
  <c r="EG57" i="22"/>
  <c r="EF57" i="22"/>
  <c r="EE57" i="22"/>
  <c r="ED57" i="22"/>
  <c r="EC57" i="22"/>
  <c r="EB57" i="22"/>
  <c r="EA57" i="22"/>
  <c r="DZ57" i="22"/>
  <c r="DY57" i="22"/>
  <c r="DX57" i="22"/>
  <c r="DW57" i="22"/>
  <c r="DV57" i="22"/>
  <c r="DU57" i="22"/>
  <c r="DT57" i="22"/>
  <c r="DS57" i="22"/>
  <c r="DR57" i="22"/>
  <c r="DQ57" i="22"/>
  <c r="DP57" i="22"/>
  <c r="DO57" i="22"/>
  <c r="DN57" i="22"/>
  <c r="DM57" i="22"/>
  <c r="DL57" i="22"/>
  <c r="DK57" i="22"/>
  <c r="DJ57" i="22"/>
  <c r="DI57" i="22"/>
  <c r="DH57" i="22"/>
  <c r="DG57" i="22"/>
  <c r="DF57" i="22"/>
  <c r="DE57" i="22"/>
  <c r="DD57" i="22"/>
  <c r="DC57" i="22"/>
  <c r="DB57" i="22"/>
  <c r="DA57" i="22"/>
  <c r="CZ57" i="22"/>
  <c r="CY57" i="22"/>
  <c r="CX57" i="22"/>
  <c r="CW57" i="22"/>
  <c r="CV57" i="22"/>
  <c r="CU57" i="22"/>
  <c r="CT57" i="22"/>
  <c r="CS57" i="22"/>
  <c r="CR57" i="22"/>
  <c r="CQ57" i="22"/>
  <c r="CP57" i="22"/>
  <c r="CO57" i="22"/>
  <c r="CN57" i="22"/>
  <c r="CM57" i="22"/>
  <c r="CL57" i="22"/>
  <c r="CK57" i="22"/>
  <c r="CJ57" i="22"/>
  <c r="CI57" i="22"/>
  <c r="CH57" i="22"/>
  <c r="CG57" i="22"/>
  <c r="CF57" i="22"/>
  <c r="CE57" i="22"/>
  <c r="CD57" i="22"/>
  <c r="CC57" i="22"/>
  <c r="CB57" i="22"/>
  <c r="CA57" i="22"/>
  <c r="BZ57" i="22"/>
  <c r="BY57" i="22"/>
  <c r="BX57" i="22"/>
  <c r="BW57" i="22"/>
  <c r="BV57" i="22"/>
  <c r="BU57" i="22"/>
  <c r="BT57" i="22"/>
  <c r="BS57" i="22"/>
  <c r="BR57" i="22"/>
  <c r="BQ57" i="22"/>
  <c r="BP57" i="22"/>
  <c r="BO57" i="22"/>
  <c r="BN57" i="22"/>
  <c r="BM57" i="22"/>
  <c r="BL57" i="22"/>
  <c r="BK57" i="22"/>
  <c r="BJ57" i="22"/>
  <c r="BI57" i="22"/>
  <c r="BH57" i="22"/>
  <c r="BG57" i="22"/>
  <c r="BF57" i="22"/>
  <c r="BE57" i="22"/>
  <c r="BD57" i="22"/>
  <c r="BC57" i="22"/>
  <c r="BB57" i="22"/>
  <c r="BA57" i="22"/>
  <c r="AZ57" i="22"/>
  <c r="AY57" i="22"/>
  <c r="AX57" i="22"/>
  <c r="AW57" i="22"/>
  <c r="AV57" i="22"/>
  <c r="AU57" i="22"/>
  <c r="AT57" i="22"/>
  <c r="AS57" i="22"/>
  <c r="AR57" i="22"/>
  <c r="AQ57" i="22"/>
  <c r="AP57" i="22"/>
  <c r="AO57" i="22"/>
  <c r="AN57" i="22"/>
  <c r="AM57" i="22"/>
  <c r="AL57" i="22"/>
  <c r="AK57" i="22"/>
  <c r="AJ57" i="22"/>
  <c r="AI57" i="22"/>
  <c r="AH57" i="22"/>
  <c r="AG57" i="22"/>
  <c r="AF57" i="22"/>
  <c r="AE57" i="22"/>
  <c r="EY61" i="22"/>
  <c r="EW61" i="22"/>
  <c r="EU61" i="22"/>
  <c r="ES61" i="22"/>
  <c r="EQ61" i="22"/>
  <c r="EO61" i="22"/>
  <c r="EM61" i="22"/>
  <c r="EK61" i="22"/>
  <c r="EI61" i="22"/>
  <c r="EG61" i="22"/>
  <c r="EE61" i="22"/>
  <c r="EC61" i="22"/>
  <c r="EA61" i="22"/>
  <c r="DY61" i="22"/>
  <c r="DW61" i="22"/>
  <c r="DU61" i="22"/>
  <c r="DS61" i="22"/>
  <c r="DQ61" i="22"/>
  <c r="DO61" i="22"/>
  <c r="DM61" i="22"/>
  <c r="DK61" i="22"/>
  <c r="DI61" i="22"/>
  <c r="DG61" i="22"/>
  <c r="DE61" i="22"/>
  <c r="DC61" i="22"/>
  <c r="DA61" i="22"/>
  <c r="CY61" i="22"/>
  <c r="CW61" i="22"/>
  <c r="CV61" i="22"/>
  <c r="CU61" i="37" s="1"/>
  <c r="CU61" i="22"/>
  <c r="CS61" i="22"/>
  <c r="CR61" i="22"/>
  <c r="CQ61" i="37" s="1"/>
  <c r="CQ61" i="22"/>
  <c r="CO61" i="22"/>
  <c r="CM61" i="22"/>
  <c r="CL61" i="22"/>
  <c r="CK61" i="37" s="1"/>
  <c r="CK61" i="22"/>
  <c r="CJ61" i="22"/>
  <c r="CI61" i="37" s="1"/>
  <c r="CI61" i="22"/>
  <c r="CG61" i="22"/>
  <c r="CE61" i="22"/>
  <c r="CC61" i="22"/>
  <c r="CA61" i="22"/>
  <c r="BY61" i="22"/>
  <c r="BW61" i="22"/>
  <c r="BU61" i="22"/>
  <c r="BS61" i="22"/>
  <c r="BQ61" i="22"/>
  <c r="BO61" i="22"/>
  <c r="BM61" i="22"/>
  <c r="BK61" i="22"/>
  <c r="BI61" i="22"/>
  <c r="BG61" i="22"/>
  <c r="BE61" i="22"/>
  <c r="BC61" i="22"/>
  <c r="BA61" i="22"/>
  <c r="AY61" i="22"/>
  <c r="AW61" i="22"/>
  <c r="AU61" i="22"/>
  <c r="AS61" i="22"/>
  <c r="AQ61" i="22"/>
  <c r="AO61" i="22"/>
  <c r="AM61" i="22"/>
  <c r="AK61" i="22"/>
  <c r="AI61" i="22"/>
  <c r="AG61" i="22"/>
  <c r="AE61" i="22"/>
  <c r="EZ60" i="22"/>
  <c r="EY60" i="22"/>
  <c r="EX60" i="22"/>
  <c r="EW60" i="22"/>
  <c r="EV60" i="22"/>
  <c r="EU60" i="22"/>
  <c r="ET60" i="22"/>
  <c r="ES60" i="22"/>
  <c r="ER60" i="22"/>
  <c r="EQ60" i="22"/>
  <c r="EP60" i="22"/>
  <c r="EO60" i="22"/>
  <c r="EN60" i="22"/>
  <c r="EM60" i="22"/>
  <c r="EL60" i="22"/>
  <c r="EK60" i="22"/>
  <c r="EJ60" i="22"/>
  <c r="EI60" i="22"/>
  <c r="EH60" i="22"/>
  <c r="EG60" i="22"/>
  <c r="EF60" i="22"/>
  <c r="EE60" i="22"/>
  <c r="ED60" i="22"/>
  <c r="EC60" i="22"/>
  <c r="EB60" i="22"/>
  <c r="EA60" i="22"/>
  <c r="DZ60" i="22"/>
  <c r="DY60" i="22"/>
  <c r="DX60" i="22"/>
  <c r="DW60" i="22"/>
  <c r="DV60" i="22"/>
  <c r="DU60" i="22"/>
  <c r="DT60" i="22"/>
  <c r="DS60" i="22"/>
  <c r="DR60" i="22"/>
  <c r="DQ60" i="22"/>
  <c r="DP60" i="22"/>
  <c r="DO60" i="22"/>
  <c r="DN60" i="22"/>
  <c r="DM60" i="22"/>
  <c r="DL60" i="22"/>
  <c r="DK60" i="22"/>
  <c r="DJ60" i="22"/>
  <c r="DI60" i="22"/>
  <c r="DH60" i="22"/>
  <c r="DG60" i="22"/>
  <c r="DF60" i="22"/>
  <c r="DE60" i="22"/>
  <c r="DD60" i="22"/>
  <c r="DC60" i="22"/>
  <c r="DB60" i="22"/>
  <c r="DA60" i="22"/>
  <c r="CZ60" i="22"/>
  <c r="CY60" i="22"/>
  <c r="CX60" i="22"/>
  <c r="CW60" i="22"/>
  <c r="CV60" i="22"/>
  <c r="CU60" i="22"/>
  <c r="CT60" i="22"/>
  <c r="CS60" i="22"/>
  <c r="CR60" i="22"/>
  <c r="CQ60" i="22"/>
  <c r="CP60" i="22"/>
  <c r="CO60" i="22"/>
  <c r="CN60" i="22"/>
  <c r="CM60" i="22"/>
  <c r="CL60" i="22"/>
  <c r="CK60" i="22"/>
  <c r="CJ60" i="22"/>
  <c r="CI60" i="22"/>
  <c r="CH60" i="22"/>
  <c r="CG60" i="22"/>
  <c r="CF60" i="22"/>
  <c r="CE60" i="22"/>
  <c r="CD60" i="22"/>
  <c r="CC60" i="22"/>
  <c r="CB60" i="22"/>
  <c r="CA60" i="22"/>
  <c r="BZ60" i="22"/>
  <c r="BY60" i="22"/>
  <c r="BX60" i="22"/>
  <c r="BW60" i="22"/>
  <c r="BV60" i="22"/>
  <c r="BU60" i="22"/>
  <c r="BT60" i="22"/>
  <c r="BS60" i="22"/>
  <c r="BR60" i="22"/>
  <c r="BQ60" i="22"/>
  <c r="BP60" i="22"/>
  <c r="BO60" i="22"/>
  <c r="BN60" i="22"/>
  <c r="BM60" i="22"/>
  <c r="BL60" i="22"/>
  <c r="BK60" i="22"/>
  <c r="BJ60" i="22"/>
  <c r="BI60" i="22"/>
  <c r="BH60" i="22"/>
  <c r="BG60" i="22"/>
  <c r="BF60" i="22"/>
  <c r="BE60" i="22"/>
  <c r="BD60" i="22"/>
  <c r="BC60" i="22"/>
  <c r="BB60" i="22"/>
  <c r="BA60" i="22"/>
  <c r="AZ60" i="22"/>
  <c r="AY60" i="22"/>
  <c r="AX60" i="22"/>
  <c r="AW60" i="22"/>
  <c r="AV60" i="22"/>
  <c r="AU60" i="22"/>
  <c r="AT60" i="22"/>
  <c r="AS60" i="22"/>
  <c r="AR60" i="22"/>
  <c r="AQ60" i="22"/>
  <c r="AP60" i="22"/>
  <c r="AO60" i="22"/>
  <c r="AN60" i="22"/>
  <c r="AM60" i="22"/>
  <c r="AL60" i="22"/>
  <c r="AK60" i="22"/>
  <c r="AJ60" i="22"/>
  <c r="AI60" i="22"/>
  <c r="AH60" i="22"/>
  <c r="AG60" i="22"/>
  <c r="AF60" i="22"/>
  <c r="AE60" i="22"/>
  <c r="EY64" i="22"/>
  <c r="EW64" i="22"/>
  <c r="EU64" i="22"/>
  <c r="ES64" i="22"/>
  <c r="EQ64" i="22"/>
  <c r="EO64" i="22"/>
  <c r="EM64" i="22"/>
  <c r="EK64" i="22"/>
  <c r="EI64" i="22"/>
  <c r="EG64" i="22"/>
  <c r="EE64" i="22"/>
  <c r="EC64" i="22"/>
  <c r="EA64" i="22"/>
  <c r="DY64" i="22"/>
  <c r="DW64" i="22"/>
  <c r="DU64" i="22"/>
  <c r="DS64" i="22"/>
  <c r="DQ64" i="22"/>
  <c r="DO64" i="22"/>
  <c r="DM64" i="22"/>
  <c r="DK64" i="22"/>
  <c r="DI64" i="22"/>
  <c r="DG64" i="22"/>
  <c r="DE64" i="22"/>
  <c r="DC64" i="22"/>
  <c r="DA64" i="22"/>
  <c r="CY64" i="22"/>
  <c r="CW64" i="22"/>
  <c r="CU64" i="22"/>
  <c r="CS64" i="22"/>
  <c r="CQ64" i="22"/>
  <c r="CO64" i="22"/>
  <c r="CM64" i="22"/>
  <c r="CL64" i="22"/>
  <c r="CK64" i="37" s="1"/>
  <c r="CK64" i="22"/>
  <c r="CJ64" i="22"/>
  <c r="CI64" i="37" s="1"/>
  <c r="CI64" i="22"/>
  <c r="CG64" i="22"/>
  <c r="CE64" i="22"/>
  <c r="CC64" i="22"/>
  <c r="CA64" i="22"/>
  <c r="BY64" i="22"/>
  <c r="BW64" i="22"/>
  <c r="BU64" i="22"/>
  <c r="BS64" i="22"/>
  <c r="BQ64" i="22"/>
  <c r="BO64" i="22"/>
  <c r="BM64" i="22"/>
  <c r="BK64" i="22"/>
  <c r="BI64" i="22"/>
  <c r="BG64" i="22"/>
  <c r="BE64" i="22"/>
  <c r="BC64" i="22"/>
  <c r="BA64" i="22"/>
  <c r="AY64" i="22"/>
  <c r="AW64" i="22"/>
  <c r="AU64" i="22"/>
  <c r="AS64" i="22"/>
  <c r="AQ64" i="22"/>
  <c r="AO64" i="22"/>
  <c r="AM64" i="22"/>
  <c r="AK64" i="22"/>
  <c r="AI64" i="22"/>
  <c r="AG64" i="22"/>
  <c r="AE64" i="22"/>
  <c r="EZ63" i="22"/>
  <c r="EY63" i="22"/>
  <c r="EX63" i="22"/>
  <c r="EW63" i="22"/>
  <c r="EV63" i="22"/>
  <c r="EU63" i="22"/>
  <c r="ET63" i="22"/>
  <c r="ES63" i="22"/>
  <c r="ER63" i="22"/>
  <c r="EQ63" i="22"/>
  <c r="EP63" i="22"/>
  <c r="EO63" i="22"/>
  <c r="EN63" i="22"/>
  <c r="EM63" i="22"/>
  <c r="EL63" i="22"/>
  <c r="EK63" i="22"/>
  <c r="EJ63" i="22"/>
  <c r="EI63" i="22"/>
  <c r="EH63" i="22"/>
  <c r="EG63" i="22"/>
  <c r="EF63" i="22"/>
  <c r="EE63" i="22"/>
  <c r="ED63" i="22"/>
  <c r="EC63" i="22"/>
  <c r="EB63" i="22"/>
  <c r="EA63" i="22"/>
  <c r="DZ63" i="22"/>
  <c r="DY63" i="22"/>
  <c r="DX63" i="22"/>
  <c r="DW63" i="22"/>
  <c r="DV63" i="22"/>
  <c r="DU63" i="22"/>
  <c r="DT63" i="22"/>
  <c r="DS63" i="22"/>
  <c r="DR63" i="22"/>
  <c r="DQ63" i="22"/>
  <c r="DP63" i="22"/>
  <c r="DO63" i="22"/>
  <c r="DN63" i="22"/>
  <c r="DM63" i="22"/>
  <c r="DL63" i="22"/>
  <c r="DK63" i="22"/>
  <c r="DJ63" i="22"/>
  <c r="DI63" i="22"/>
  <c r="DH63" i="22"/>
  <c r="DG63" i="22"/>
  <c r="DF63" i="22"/>
  <c r="DE63" i="22"/>
  <c r="DD63" i="22"/>
  <c r="DC63" i="22"/>
  <c r="DB63" i="22"/>
  <c r="DA63" i="22"/>
  <c r="CZ63" i="22"/>
  <c r="CY63" i="22"/>
  <c r="CX63" i="22"/>
  <c r="CW63" i="22"/>
  <c r="CV63" i="22"/>
  <c r="CU63" i="22"/>
  <c r="CT63" i="22"/>
  <c r="CS63" i="22"/>
  <c r="CR63" i="22"/>
  <c r="CQ63" i="22"/>
  <c r="CP63" i="22"/>
  <c r="CO63" i="22"/>
  <c r="CN63" i="22"/>
  <c r="CM63" i="22"/>
  <c r="CL63" i="22"/>
  <c r="CK63" i="22"/>
  <c r="CJ63" i="22"/>
  <c r="CI63" i="22"/>
  <c r="CH63" i="22"/>
  <c r="CG63" i="22"/>
  <c r="CF63" i="22"/>
  <c r="CE63" i="22"/>
  <c r="CD63" i="22"/>
  <c r="CC63" i="22"/>
  <c r="CB63" i="22"/>
  <c r="CA63" i="22"/>
  <c r="BZ63" i="22"/>
  <c r="BY63" i="22"/>
  <c r="BX63" i="22"/>
  <c r="BW63" i="22"/>
  <c r="BV63" i="22"/>
  <c r="BU63" i="22"/>
  <c r="BT63" i="22"/>
  <c r="BS63" i="22"/>
  <c r="BR63" i="22"/>
  <c r="BQ63" i="22"/>
  <c r="BP63" i="22"/>
  <c r="BO63" i="22"/>
  <c r="BN63" i="22"/>
  <c r="BM63" i="22"/>
  <c r="BL63" i="22"/>
  <c r="BK63" i="22"/>
  <c r="BJ63" i="22"/>
  <c r="BI63" i="22"/>
  <c r="BH63" i="22"/>
  <c r="BG63" i="22"/>
  <c r="BF63" i="22"/>
  <c r="BE63" i="22"/>
  <c r="BD63" i="22"/>
  <c r="BC63" i="22"/>
  <c r="BB63" i="22"/>
  <c r="BA63" i="22"/>
  <c r="AZ63" i="22"/>
  <c r="AY63" i="22"/>
  <c r="AX63" i="22"/>
  <c r="AW63" i="22"/>
  <c r="AV63" i="22"/>
  <c r="AU63" i="22"/>
  <c r="AT63" i="22"/>
  <c r="AS63" i="22"/>
  <c r="AR63" i="22"/>
  <c r="AQ63" i="22"/>
  <c r="AP63" i="22"/>
  <c r="AO63" i="22"/>
  <c r="AN63" i="22"/>
  <c r="AM63" i="22"/>
  <c r="AL63" i="22"/>
  <c r="AK63" i="22"/>
  <c r="AJ63" i="22"/>
  <c r="AI63" i="22"/>
  <c r="AH63" i="22"/>
  <c r="AG63" i="22"/>
  <c r="AF63" i="22"/>
  <c r="AE63" i="22"/>
  <c r="EY67" i="22"/>
  <c r="EW67" i="22"/>
  <c r="EU67" i="22"/>
  <c r="ES67" i="22"/>
  <c r="EQ67" i="22"/>
  <c r="EO67" i="22"/>
  <c r="EM67" i="22"/>
  <c r="EK67" i="22"/>
  <c r="EI67" i="22"/>
  <c r="EG67" i="22"/>
  <c r="EE67" i="22"/>
  <c r="EC67" i="22"/>
  <c r="EA67" i="22"/>
  <c r="DY67" i="22"/>
  <c r="DW67" i="22"/>
  <c r="DU67" i="22"/>
  <c r="DS67" i="22"/>
  <c r="DQ67" i="22"/>
  <c r="DO67" i="22"/>
  <c r="DM67" i="22"/>
  <c r="DK67" i="22"/>
  <c r="DI67" i="22"/>
  <c r="DG67" i="22"/>
  <c r="DE67" i="22"/>
  <c r="DC67" i="22"/>
  <c r="DA67" i="22"/>
  <c r="CY67" i="22"/>
  <c r="CW67" i="22"/>
  <c r="CV67" i="22"/>
  <c r="CU67" i="37" s="1"/>
  <c r="CU67" i="22"/>
  <c r="CS67" i="22"/>
  <c r="CQ67" i="22"/>
  <c r="CP67" i="22"/>
  <c r="CO67" i="37" s="1"/>
  <c r="CO67" i="22"/>
  <c r="CM67" i="22"/>
  <c r="CL67" i="22"/>
  <c r="CK67" i="37" s="1"/>
  <c r="CK67" i="22"/>
  <c r="CI67" i="22"/>
  <c r="CG67" i="22"/>
  <c r="CE67" i="22"/>
  <c r="CC67" i="22"/>
  <c r="CA67" i="22"/>
  <c r="BY67" i="22"/>
  <c r="BW67" i="22"/>
  <c r="BU67" i="22"/>
  <c r="BS67" i="22"/>
  <c r="BQ67" i="22"/>
  <c r="BO67" i="22"/>
  <c r="BM67" i="22"/>
  <c r="BK67" i="22"/>
  <c r="BI67" i="22"/>
  <c r="BG67" i="22"/>
  <c r="BE67" i="22"/>
  <c r="BC67" i="22"/>
  <c r="BA67" i="22"/>
  <c r="AY67" i="22"/>
  <c r="AW67" i="22"/>
  <c r="AU67" i="22"/>
  <c r="AS67" i="22"/>
  <c r="AQ67" i="22"/>
  <c r="AO67" i="22"/>
  <c r="AM67" i="22"/>
  <c r="AK67" i="22"/>
  <c r="AI67" i="22"/>
  <c r="AG67" i="22"/>
  <c r="AE67" i="22"/>
  <c r="EZ66" i="22"/>
  <c r="EY66" i="22"/>
  <c r="EX66" i="22"/>
  <c r="EW66" i="22"/>
  <c r="EV66" i="22"/>
  <c r="EU66" i="22"/>
  <c r="ET66" i="22"/>
  <c r="ES66" i="22"/>
  <c r="ER66" i="22"/>
  <c r="EQ66" i="22"/>
  <c r="EP66" i="22"/>
  <c r="EO66" i="22"/>
  <c r="EN66" i="22"/>
  <c r="EM66" i="22"/>
  <c r="EL66" i="22"/>
  <c r="EK66" i="22"/>
  <c r="EJ66" i="22"/>
  <c r="EI66" i="22"/>
  <c r="EH66" i="22"/>
  <c r="EG66" i="22"/>
  <c r="EF66" i="22"/>
  <c r="EE66" i="22"/>
  <c r="ED66" i="22"/>
  <c r="EC66" i="22"/>
  <c r="EB66" i="22"/>
  <c r="EA66" i="22"/>
  <c r="DZ66" i="22"/>
  <c r="DY66" i="22"/>
  <c r="DX66" i="22"/>
  <c r="DW66" i="22"/>
  <c r="DV66" i="22"/>
  <c r="DU66" i="22"/>
  <c r="DT66" i="22"/>
  <c r="DS66" i="22"/>
  <c r="DR66" i="22"/>
  <c r="DQ66" i="22"/>
  <c r="DP66" i="22"/>
  <c r="DO66" i="22"/>
  <c r="DN66" i="22"/>
  <c r="DM66" i="22"/>
  <c r="DL66" i="22"/>
  <c r="DK66" i="22"/>
  <c r="DJ66" i="22"/>
  <c r="DI66" i="22"/>
  <c r="DH66" i="22"/>
  <c r="DG66" i="22"/>
  <c r="DF66" i="22"/>
  <c r="DE66" i="22"/>
  <c r="DD66" i="22"/>
  <c r="DC66" i="22"/>
  <c r="DB66" i="22"/>
  <c r="DA66" i="22"/>
  <c r="CZ66" i="22"/>
  <c r="CY66" i="22"/>
  <c r="CX66" i="22"/>
  <c r="CW66" i="22"/>
  <c r="CV66" i="22"/>
  <c r="CU66" i="22"/>
  <c r="CT66" i="22"/>
  <c r="CS66" i="22"/>
  <c r="CR66" i="22"/>
  <c r="CQ66" i="22"/>
  <c r="CP66" i="22"/>
  <c r="CO66" i="22"/>
  <c r="CN66" i="22"/>
  <c r="CM66" i="22"/>
  <c r="CL66" i="22"/>
  <c r="CK66" i="22"/>
  <c r="CJ66" i="22"/>
  <c r="CI66" i="22"/>
  <c r="CH66" i="22"/>
  <c r="CG66" i="22"/>
  <c r="CF66" i="22"/>
  <c r="CE66" i="22"/>
  <c r="CD66" i="22"/>
  <c r="CC66" i="22"/>
  <c r="CB66" i="22"/>
  <c r="CA66" i="22"/>
  <c r="BZ66" i="22"/>
  <c r="BY66" i="22"/>
  <c r="BX66" i="22"/>
  <c r="BW66" i="22"/>
  <c r="BV66" i="22"/>
  <c r="BU66" i="22"/>
  <c r="BT66" i="22"/>
  <c r="BS66" i="22"/>
  <c r="BR66" i="22"/>
  <c r="BQ66" i="22"/>
  <c r="BP66" i="22"/>
  <c r="BO66" i="22"/>
  <c r="BN66" i="22"/>
  <c r="BM66" i="22"/>
  <c r="BL66" i="22"/>
  <c r="BK66" i="22"/>
  <c r="BJ66" i="22"/>
  <c r="BI66" i="22"/>
  <c r="BH66" i="22"/>
  <c r="BG66" i="22"/>
  <c r="BF66" i="22"/>
  <c r="BE66" i="22"/>
  <c r="BD66" i="22"/>
  <c r="BC66" i="22"/>
  <c r="BB66" i="22"/>
  <c r="BA66" i="22"/>
  <c r="AZ66" i="22"/>
  <c r="AY66" i="22"/>
  <c r="AX66" i="22"/>
  <c r="AW66" i="22"/>
  <c r="AV66" i="22"/>
  <c r="AU66" i="22"/>
  <c r="AT66" i="22"/>
  <c r="AS66" i="22"/>
  <c r="AR66" i="22"/>
  <c r="AQ66" i="22"/>
  <c r="AP66" i="22"/>
  <c r="AO66" i="22"/>
  <c r="AN66" i="22"/>
  <c r="AM66" i="22"/>
  <c r="AL66" i="22"/>
  <c r="AK66" i="22"/>
  <c r="AJ66" i="22"/>
  <c r="AI66" i="22"/>
  <c r="AH66" i="22"/>
  <c r="AG66" i="22"/>
  <c r="AF66" i="22"/>
  <c r="AE66" i="22"/>
  <c r="EY70" i="22"/>
  <c r="EW70" i="22"/>
  <c r="EU70" i="22"/>
  <c r="ES70" i="22"/>
  <c r="EQ70" i="22"/>
  <c r="EO70" i="22"/>
  <c r="EM70" i="22"/>
  <c r="EK70" i="22"/>
  <c r="EI70" i="22"/>
  <c r="EG70" i="22"/>
  <c r="EE70" i="22"/>
  <c r="EC70" i="22"/>
  <c r="EA70" i="22"/>
  <c r="DY70" i="22"/>
  <c r="DW70" i="22"/>
  <c r="DU70" i="22"/>
  <c r="DS70" i="22"/>
  <c r="DQ70" i="22"/>
  <c r="DO70" i="22"/>
  <c r="DM70" i="22"/>
  <c r="DK70" i="22"/>
  <c r="DI70" i="22"/>
  <c r="DG70" i="22"/>
  <c r="DE70" i="22"/>
  <c r="DC70" i="22"/>
  <c r="DA70" i="22"/>
  <c r="CY70" i="22"/>
  <c r="CW70" i="22"/>
  <c r="CU70" i="22"/>
  <c r="CS70" i="22"/>
  <c r="CQ70" i="22"/>
  <c r="CP70" i="22"/>
  <c r="CO70" i="37" s="1"/>
  <c r="CO70" i="22"/>
  <c r="CM70" i="22"/>
  <c r="CK70" i="22"/>
  <c r="CI70" i="22"/>
  <c r="CG70" i="22"/>
  <c r="CE70" i="22"/>
  <c r="CC70" i="22"/>
  <c r="CA70" i="22"/>
  <c r="BY70" i="22"/>
  <c r="BW70" i="22"/>
  <c r="BU70" i="22"/>
  <c r="BS70" i="22"/>
  <c r="BQ70" i="22"/>
  <c r="BO70" i="22"/>
  <c r="BM70" i="22"/>
  <c r="BK70" i="22"/>
  <c r="BI70" i="22"/>
  <c r="BG70" i="22"/>
  <c r="BE70" i="22"/>
  <c r="BC70" i="22"/>
  <c r="BA70" i="22"/>
  <c r="AY70" i="22"/>
  <c r="AW70" i="22"/>
  <c r="AU70" i="22"/>
  <c r="AS70" i="22"/>
  <c r="AQ70" i="22"/>
  <c r="AO70" i="22"/>
  <c r="AM70" i="22"/>
  <c r="AK70" i="22"/>
  <c r="AI70" i="22"/>
  <c r="AG70" i="22"/>
  <c r="AE70" i="22"/>
  <c r="EZ69" i="22"/>
  <c r="EY69" i="22"/>
  <c r="EX69" i="22"/>
  <c r="EW69" i="22"/>
  <c r="EV69" i="22"/>
  <c r="EU69" i="22"/>
  <c r="ET69" i="22"/>
  <c r="ES69" i="22"/>
  <c r="ER69" i="22"/>
  <c r="EQ69" i="22"/>
  <c r="EP69" i="22"/>
  <c r="EO69" i="22"/>
  <c r="EN69" i="22"/>
  <c r="EM69" i="22"/>
  <c r="EL69" i="22"/>
  <c r="EK69" i="22"/>
  <c r="EJ69" i="22"/>
  <c r="EI69" i="22"/>
  <c r="EH69" i="22"/>
  <c r="EG69" i="22"/>
  <c r="EF69" i="22"/>
  <c r="EE69" i="22"/>
  <c r="ED69" i="22"/>
  <c r="EC69" i="22"/>
  <c r="EB69" i="22"/>
  <c r="EA69" i="22"/>
  <c r="DZ69" i="22"/>
  <c r="DY69" i="22"/>
  <c r="DX69" i="22"/>
  <c r="DW69" i="22"/>
  <c r="DV69" i="22"/>
  <c r="DU69" i="22"/>
  <c r="DT69" i="22"/>
  <c r="DS69" i="22"/>
  <c r="DR69" i="22"/>
  <c r="DQ69" i="22"/>
  <c r="DP69" i="22"/>
  <c r="DO69" i="22"/>
  <c r="DN69" i="22"/>
  <c r="DM69" i="22"/>
  <c r="DL69" i="22"/>
  <c r="DK69" i="22"/>
  <c r="DJ69" i="22"/>
  <c r="DI69" i="22"/>
  <c r="DH69" i="22"/>
  <c r="DG69" i="22"/>
  <c r="DF69" i="22"/>
  <c r="DE69" i="22"/>
  <c r="DD69" i="22"/>
  <c r="DC69" i="22"/>
  <c r="DB69" i="22"/>
  <c r="DA69" i="22"/>
  <c r="CZ69" i="22"/>
  <c r="CY69" i="22"/>
  <c r="CX69" i="22"/>
  <c r="CW69" i="22"/>
  <c r="CV69" i="22"/>
  <c r="CU69" i="22"/>
  <c r="CT69" i="22"/>
  <c r="CS69" i="22"/>
  <c r="CR69" i="22"/>
  <c r="CQ69" i="22"/>
  <c r="CP69" i="22"/>
  <c r="CO69" i="22"/>
  <c r="CN69" i="22"/>
  <c r="CM69" i="22"/>
  <c r="CL69" i="22"/>
  <c r="CK69" i="22"/>
  <c r="CJ69" i="22"/>
  <c r="CI69" i="22"/>
  <c r="CH69" i="22"/>
  <c r="CG69" i="22"/>
  <c r="CF69" i="22"/>
  <c r="CE69" i="22"/>
  <c r="CD69" i="22"/>
  <c r="CC69" i="22"/>
  <c r="CB69" i="22"/>
  <c r="CA69" i="22"/>
  <c r="BZ69" i="22"/>
  <c r="BY69" i="22"/>
  <c r="BX69" i="22"/>
  <c r="BW69" i="22"/>
  <c r="BV69" i="22"/>
  <c r="BU69" i="22"/>
  <c r="BT69" i="22"/>
  <c r="BS69" i="22"/>
  <c r="BR69" i="22"/>
  <c r="BQ69" i="22"/>
  <c r="BP69" i="22"/>
  <c r="BO69" i="22"/>
  <c r="BN69" i="22"/>
  <c r="BM69" i="22"/>
  <c r="BL69" i="22"/>
  <c r="BK69" i="22"/>
  <c r="BJ69" i="22"/>
  <c r="BI69" i="22"/>
  <c r="BH69" i="22"/>
  <c r="BG69" i="22"/>
  <c r="BF69" i="22"/>
  <c r="BE69" i="22"/>
  <c r="BD69" i="22"/>
  <c r="BC69" i="22"/>
  <c r="BB69" i="22"/>
  <c r="BA69" i="22"/>
  <c r="AZ69" i="22"/>
  <c r="AY69" i="22"/>
  <c r="AX69" i="22"/>
  <c r="AW69" i="22"/>
  <c r="AV69" i="22"/>
  <c r="AU69" i="22"/>
  <c r="AT69" i="22"/>
  <c r="AS69" i="22"/>
  <c r="AR69" i="22"/>
  <c r="AQ69" i="22"/>
  <c r="AP69" i="22"/>
  <c r="AO69" i="22"/>
  <c r="AN69" i="22"/>
  <c r="AM69" i="22"/>
  <c r="AL69" i="22"/>
  <c r="AK69" i="22"/>
  <c r="AJ69" i="22"/>
  <c r="AI69" i="22"/>
  <c r="AH69" i="22"/>
  <c r="AG69" i="22"/>
  <c r="AF69" i="22"/>
  <c r="AE69" i="22"/>
  <c r="EY73" i="22"/>
  <c r="EW73" i="22"/>
  <c r="EU73" i="22"/>
  <c r="ES73" i="22"/>
  <c r="EQ73" i="22"/>
  <c r="EO73" i="22"/>
  <c r="EM73" i="22"/>
  <c r="EK73" i="22"/>
  <c r="EI73" i="22"/>
  <c r="EG73" i="22"/>
  <c r="EE73" i="22"/>
  <c r="EC73" i="22"/>
  <c r="EA73" i="22"/>
  <c r="DY73" i="22"/>
  <c r="DW73" i="22"/>
  <c r="DU73" i="22"/>
  <c r="DS73" i="22"/>
  <c r="DQ73" i="22"/>
  <c r="DO73" i="22"/>
  <c r="DM73" i="22"/>
  <c r="DK73" i="22"/>
  <c r="DI73" i="22"/>
  <c r="DG73" i="22"/>
  <c r="DE73" i="22"/>
  <c r="DC73" i="22"/>
  <c r="DA73" i="22"/>
  <c r="CY73" i="22"/>
  <c r="CW73" i="22"/>
  <c r="CU73" i="22"/>
  <c r="CT73" i="22"/>
  <c r="CS73" i="37" s="1"/>
  <c r="CS73" i="22"/>
  <c r="CR73" i="22"/>
  <c r="CQ73" i="37" s="1"/>
  <c r="CQ73" i="22"/>
  <c r="CO73" i="22"/>
  <c r="CM73" i="22"/>
  <c r="CK73" i="22"/>
  <c r="CJ73" i="22"/>
  <c r="CI73" i="37" s="1"/>
  <c r="CI73" i="22"/>
  <c r="CG73" i="22"/>
  <c r="CE73" i="22"/>
  <c r="CC73" i="22"/>
  <c r="CA73" i="22"/>
  <c r="BY73" i="22"/>
  <c r="BW73" i="22"/>
  <c r="BU73" i="22"/>
  <c r="BS73" i="22"/>
  <c r="BQ73" i="22"/>
  <c r="BO73" i="22"/>
  <c r="BM73" i="22"/>
  <c r="BK73" i="22"/>
  <c r="BI73" i="22"/>
  <c r="BG73" i="22"/>
  <c r="BE73" i="22"/>
  <c r="BC73" i="22"/>
  <c r="BA73" i="22"/>
  <c r="AY73" i="22"/>
  <c r="AW73" i="22"/>
  <c r="AU73" i="22"/>
  <c r="AS73" i="22"/>
  <c r="AQ73" i="22"/>
  <c r="AO73" i="22"/>
  <c r="AM73" i="22"/>
  <c r="AK73" i="22"/>
  <c r="AI73" i="22"/>
  <c r="AG73" i="22"/>
  <c r="AE73" i="22"/>
  <c r="EZ72" i="22"/>
  <c r="EY72" i="22"/>
  <c r="EX72" i="22"/>
  <c r="EW72" i="22"/>
  <c r="EV72" i="22"/>
  <c r="EU72" i="22"/>
  <c r="ET72" i="22"/>
  <c r="ES72" i="22"/>
  <c r="ER72" i="22"/>
  <c r="EQ72" i="22"/>
  <c r="EP72" i="22"/>
  <c r="EO72" i="22"/>
  <c r="EN72" i="22"/>
  <c r="EM72" i="22"/>
  <c r="EL72" i="22"/>
  <c r="EK72" i="22"/>
  <c r="EJ72" i="22"/>
  <c r="EI72" i="22"/>
  <c r="EH72" i="22"/>
  <c r="EG72" i="22"/>
  <c r="EF72" i="22"/>
  <c r="EE72" i="22"/>
  <c r="ED72" i="22"/>
  <c r="EC72" i="22"/>
  <c r="EB72" i="22"/>
  <c r="EA72" i="22"/>
  <c r="DZ72" i="22"/>
  <c r="DY72" i="22"/>
  <c r="DX72" i="22"/>
  <c r="DW72" i="22"/>
  <c r="DV72" i="22"/>
  <c r="DU72" i="22"/>
  <c r="DT72" i="22"/>
  <c r="DS72" i="22"/>
  <c r="DR72" i="22"/>
  <c r="DQ72" i="22"/>
  <c r="DP72" i="22"/>
  <c r="DO72" i="22"/>
  <c r="DN72" i="22"/>
  <c r="DM72" i="22"/>
  <c r="DL72" i="22"/>
  <c r="DK72" i="22"/>
  <c r="DJ72" i="22"/>
  <c r="DI72" i="22"/>
  <c r="DH72" i="22"/>
  <c r="DG72" i="22"/>
  <c r="DF72" i="22"/>
  <c r="DE72" i="22"/>
  <c r="DD72" i="22"/>
  <c r="DC72" i="22"/>
  <c r="DB72" i="22"/>
  <c r="DA72" i="22"/>
  <c r="CZ72" i="22"/>
  <c r="CY72" i="22"/>
  <c r="CX72" i="22"/>
  <c r="CW72" i="22"/>
  <c r="CV72" i="22"/>
  <c r="CU72" i="22"/>
  <c r="CT72" i="22"/>
  <c r="CS72" i="22"/>
  <c r="CR72" i="22"/>
  <c r="CQ72" i="22"/>
  <c r="CP72" i="22"/>
  <c r="CO72" i="22"/>
  <c r="CN72" i="22"/>
  <c r="CM72" i="22"/>
  <c r="CL72" i="22"/>
  <c r="CK72" i="22"/>
  <c r="CJ72" i="22"/>
  <c r="CI72" i="22"/>
  <c r="CH72" i="22"/>
  <c r="CG72" i="22"/>
  <c r="CF72" i="22"/>
  <c r="CE72" i="22"/>
  <c r="CD72" i="22"/>
  <c r="CC72" i="22"/>
  <c r="CB72" i="22"/>
  <c r="CA72" i="22"/>
  <c r="BZ72" i="22"/>
  <c r="BY72" i="22"/>
  <c r="BX72" i="22"/>
  <c r="BW72" i="22"/>
  <c r="BV72" i="22"/>
  <c r="BU72" i="22"/>
  <c r="BT72" i="22"/>
  <c r="BS72" i="22"/>
  <c r="BR72" i="22"/>
  <c r="BQ72" i="22"/>
  <c r="BP72" i="22"/>
  <c r="BO72" i="22"/>
  <c r="BN72" i="22"/>
  <c r="BM72" i="22"/>
  <c r="BL72" i="22"/>
  <c r="BK72" i="22"/>
  <c r="BJ72" i="22"/>
  <c r="BI72" i="22"/>
  <c r="BH72" i="22"/>
  <c r="BG72" i="22"/>
  <c r="BF72" i="22"/>
  <c r="BE72" i="22"/>
  <c r="BD72" i="22"/>
  <c r="BC72" i="22"/>
  <c r="BB72" i="22"/>
  <c r="BA72" i="22"/>
  <c r="AZ72" i="22"/>
  <c r="AY72" i="22"/>
  <c r="AX72" i="22"/>
  <c r="AW72" i="22"/>
  <c r="AV72" i="22"/>
  <c r="AU72" i="22"/>
  <c r="AT72" i="22"/>
  <c r="AS72" i="22"/>
  <c r="AR72" i="22"/>
  <c r="AQ72" i="22"/>
  <c r="AP72" i="22"/>
  <c r="AO72" i="22"/>
  <c r="AN72" i="22"/>
  <c r="AM72" i="22"/>
  <c r="AL72" i="22"/>
  <c r="AK72" i="22"/>
  <c r="AJ72" i="22"/>
  <c r="AI72" i="22"/>
  <c r="AH72" i="22"/>
  <c r="AG72" i="22"/>
  <c r="AF72" i="22"/>
  <c r="AE72" i="22"/>
  <c r="EY76" i="22"/>
  <c r="EW76" i="22"/>
  <c r="EU76" i="22"/>
  <c r="ES76" i="22"/>
  <c r="EQ76" i="22"/>
  <c r="EO76" i="22"/>
  <c r="EM76" i="22"/>
  <c r="EK76" i="22"/>
  <c r="EI76" i="22"/>
  <c r="EG76" i="22"/>
  <c r="EE76" i="22"/>
  <c r="EC76" i="22"/>
  <c r="EA76" i="22"/>
  <c r="DY76" i="22"/>
  <c r="DW76" i="22"/>
  <c r="DU76" i="22"/>
  <c r="DS76" i="22"/>
  <c r="DQ76" i="22"/>
  <c r="DO76" i="22"/>
  <c r="DM76" i="22"/>
  <c r="DK76" i="22"/>
  <c r="DI76" i="22"/>
  <c r="DG76" i="22"/>
  <c r="DE76" i="22"/>
  <c r="DC76" i="22"/>
  <c r="DA76" i="22"/>
  <c r="CY76" i="22"/>
  <c r="CW76" i="22"/>
  <c r="CU76" i="22"/>
  <c r="CS76" i="22"/>
  <c r="CR76" i="22"/>
  <c r="CQ76" i="37" s="1"/>
  <c r="CQ76" i="22"/>
  <c r="CO76" i="22"/>
  <c r="CM76" i="22"/>
  <c r="CL76" i="22"/>
  <c r="CK76" i="37" s="1"/>
  <c r="CK76" i="22"/>
  <c r="CI76" i="22"/>
  <c r="CG76" i="22"/>
  <c r="CE76" i="22"/>
  <c r="CC76" i="22"/>
  <c r="CA76" i="22"/>
  <c r="BY76" i="22"/>
  <c r="BW76" i="22"/>
  <c r="BU76" i="22"/>
  <c r="BS76" i="22"/>
  <c r="BQ76" i="22"/>
  <c r="BO76" i="22"/>
  <c r="BM76" i="22"/>
  <c r="BK76" i="22"/>
  <c r="BI76" i="22"/>
  <c r="BG76" i="22"/>
  <c r="BE76" i="22"/>
  <c r="BC76" i="22"/>
  <c r="BA76" i="22"/>
  <c r="AY76" i="22"/>
  <c r="AW76" i="22"/>
  <c r="AU76" i="22"/>
  <c r="AS76" i="22"/>
  <c r="AQ76" i="22"/>
  <c r="AO76" i="22"/>
  <c r="AM76" i="22"/>
  <c r="AK76" i="22"/>
  <c r="AI76" i="22"/>
  <c r="AG76" i="22"/>
  <c r="AE76" i="22"/>
  <c r="EZ75" i="22"/>
  <c r="EY75" i="22"/>
  <c r="EX75" i="22"/>
  <c r="EW75" i="22"/>
  <c r="EV75" i="22"/>
  <c r="EU75" i="22"/>
  <c r="ET75" i="22"/>
  <c r="ES75" i="22"/>
  <c r="ER75" i="22"/>
  <c r="EQ75" i="22"/>
  <c r="EP75" i="22"/>
  <c r="EO75" i="22"/>
  <c r="EN75" i="22"/>
  <c r="EM75" i="22"/>
  <c r="EL75" i="22"/>
  <c r="EK75" i="22"/>
  <c r="EJ75" i="22"/>
  <c r="EI75" i="22"/>
  <c r="EH75" i="22"/>
  <c r="EG75" i="22"/>
  <c r="EF75" i="22"/>
  <c r="EE75" i="22"/>
  <c r="ED75" i="22"/>
  <c r="EC75" i="22"/>
  <c r="EB75" i="22"/>
  <c r="EA75" i="22"/>
  <c r="DZ75" i="22"/>
  <c r="DY75" i="22"/>
  <c r="DX75" i="22"/>
  <c r="DW75" i="22"/>
  <c r="DV75" i="22"/>
  <c r="DU75" i="22"/>
  <c r="DT75" i="22"/>
  <c r="DS75" i="22"/>
  <c r="DR75" i="22"/>
  <c r="DQ75" i="22"/>
  <c r="DP75" i="22"/>
  <c r="DO75" i="22"/>
  <c r="DN75" i="22"/>
  <c r="DM75" i="22"/>
  <c r="DL75" i="22"/>
  <c r="DK75" i="22"/>
  <c r="DJ75" i="22"/>
  <c r="DI75" i="22"/>
  <c r="DH75" i="22"/>
  <c r="DG75" i="22"/>
  <c r="DF75" i="22"/>
  <c r="DE75" i="22"/>
  <c r="DD75" i="22"/>
  <c r="DC75" i="22"/>
  <c r="DB75" i="22"/>
  <c r="DA75" i="22"/>
  <c r="CZ75" i="22"/>
  <c r="CY75" i="22"/>
  <c r="CX75" i="22"/>
  <c r="CW75" i="22"/>
  <c r="CV75" i="22"/>
  <c r="CU75" i="22"/>
  <c r="CT75" i="22"/>
  <c r="CS75" i="22"/>
  <c r="CR75" i="22"/>
  <c r="CQ75" i="22"/>
  <c r="CP75" i="22"/>
  <c r="CO75" i="22"/>
  <c r="CN75" i="22"/>
  <c r="CM75" i="22"/>
  <c r="CL75" i="22"/>
  <c r="CK75" i="22"/>
  <c r="CJ75" i="22"/>
  <c r="CI75" i="22"/>
  <c r="CH75" i="22"/>
  <c r="CG75" i="22"/>
  <c r="CF75" i="22"/>
  <c r="CE75" i="22"/>
  <c r="CD75" i="22"/>
  <c r="CC75" i="22"/>
  <c r="CB75" i="22"/>
  <c r="CA75" i="22"/>
  <c r="BZ75" i="22"/>
  <c r="BY75" i="22"/>
  <c r="BX75" i="22"/>
  <c r="BW75" i="22"/>
  <c r="BV75" i="22"/>
  <c r="BU75" i="22"/>
  <c r="BT75" i="22"/>
  <c r="BS75" i="22"/>
  <c r="BR75" i="22"/>
  <c r="BQ75" i="22"/>
  <c r="BP75" i="22"/>
  <c r="BO75" i="22"/>
  <c r="BN75" i="22"/>
  <c r="BM75" i="22"/>
  <c r="BL75" i="22"/>
  <c r="BK75" i="22"/>
  <c r="BJ75" i="22"/>
  <c r="BI75" i="22"/>
  <c r="BH75" i="22"/>
  <c r="BG75" i="22"/>
  <c r="BF75" i="22"/>
  <c r="BE75" i="22"/>
  <c r="BD75" i="22"/>
  <c r="BC75" i="22"/>
  <c r="BB75" i="22"/>
  <c r="BA75" i="22"/>
  <c r="AZ75" i="22"/>
  <c r="AY75" i="22"/>
  <c r="AX75" i="22"/>
  <c r="AW75" i="22"/>
  <c r="AV75" i="22"/>
  <c r="AU75" i="22"/>
  <c r="AT75" i="22"/>
  <c r="AS75" i="22"/>
  <c r="AR75" i="22"/>
  <c r="AQ75" i="22"/>
  <c r="AP75" i="22"/>
  <c r="AO75" i="22"/>
  <c r="AN75" i="22"/>
  <c r="AM75" i="22"/>
  <c r="AL75" i="22"/>
  <c r="AK75" i="22"/>
  <c r="AJ75" i="22"/>
  <c r="AI75" i="22"/>
  <c r="AH75" i="22"/>
  <c r="AG75" i="22"/>
  <c r="AF75" i="22"/>
  <c r="AE75" i="22"/>
  <c r="EY79" i="22"/>
  <c r="EW79" i="22"/>
  <c r="EU79" i="22"/>
  <c r="ES79" i="22"/>
  <c r="EQ79" i="22"/>
  <c r="EO79" i="22"/>
  <c r="EM79" i="22"/>
  <c r="EK79" i="22"/>
  <c r="EI79" i="22"/>
  <c r="EG79" i="22"/>
  <c r="EE79" i="22"/>
  <c r="EC79" i="22"/>
  <c r="EA79" i="22"/>
  <c r="DY79" i="22"/>
  <c r="DW79" i="22"/>
  <c r="DU79" i="22"/>
  <c r="DS79" i="22"/>
  <c r="DQ79" i="22"/>
  <c r="DO79" i="22"/>
  <c r="DM79" i="22"/>
  <c r="DK79" i="22"/>
  <c r="DI79" i="22"/>
  <c r="DG79" i="22"/>
  <c r="DE79" i="22"/>
  <c r="DC79" i="22"/>
  <c r="DA79" i="22"/>
  <c r="CY79" i="22"/>
  <c r="CW79" i="22"/>
  <c r="CU79" i="22"/>
  <c r="CS79" i="22"/>
  <c r="CQ79" i="22"/>
  <c r="CO79" i="22"/>
  <c r="CN79" i="22"/>
  <c r="CM79" i="37" s="1"/>
  <c r="CM79" i="22"/>
  <c r="CK79" i="22"/>
  <c r="CI79" i="22"/>
  <c r="CG79" i="22"/>
  <c r="CE79" i="22"/>
  <c r="CC79" i="22"/>
  <c r="CA79" i="22"/>
  <c r="BY79" i="22"/>
  <c r="BW79" i="22"/>
  <c r="BU79" i="22"/>
  <c r="BS79" i="22"/>
  <c r="BQ79" i="22"/>
  <c r="BO79" i="22"/>
  <c r="BM79" i="22"/>
  <c r="BK79" i="22"/>
  <c r="BI79" i="22"/>
  <c r="BG79" i="22"/>
  <c r="BE79" i="22"/>
  <c r="BC79" i="22"/>
  <c r="BA79" i="22"/>
  <c r="AY79" i="22"/>
  <c r="AW79" i="22"/>
  <c r="AU79" i="22"/>
  <c r="AS79" i="22"/>
  <c r="AQ79" i="22"/>
  <c r="AO79" i="22"/>
  <c r="AM79" i="22"/>
  <c r="AK79" i="22"/>
  <c r="AI79" i="22"/>
  <c r="AG79" i="22"/>
  <c r="AE79" i="22"/>
  <c r="EZ78" i="22"/>
  <c r="EY78" i="22"/>
  <c r="EX78" i="22"/>
  <c r="EW78" i="22"/>
  <c r="EV78" i="22"/>
  <c r="EU78" i="22"/>
  <c r="ET78" i="22"/>
  <c r="ES78" i="22"/>
  <c r="ER78" i="22"/>
  <c r="EQ78" i="22"/>
  <c r="EP78" i="22"/>
  <c r="EO78" i="22"/>
  <c r="EN78" i="22"/>
  <c r="EM78" i="22"/>
  <c r="EL78" i="22"/>
  <c r="EK78" i="22"/>
  <c r="EJ78" i="22"/>
  <c r="EI78" i="22"/>
  <c r="EH78" i="22"/>
  <c r="EG78" i="22"/>
  <c r="EF78" i="22"/>
  <c r="EE78" i="22"/>
  <c r="ED78" i="22"/>
  <c r="EC78" i="22"/>
  <c r="EB78" i="22"/>
  <c r="EA78" i="22"/>
  <c r="DZ78" i="22"/>
  <c r="DY78" i="22"/>
  <c r="DX78" i="22"/>
  <c r="DW78" i="22"/>
  <c r="DV78" i="22"/>
  <c r="DU78" i="22"/>
  <c r="DT78" i="22"/>
  <c r="DS78" i="22"/>
  <c r="DR78" i="22"/>
  <c r="DQ78" i="22"/>
  <c r="DP78" i="22"/>
  <c r="DO78" i="22"/>
  <c r="DN78" i="22"/>
  <c r="DM78" i="22"/>
  <c r="DL78" i="22"/>
  <c r="DK78" i="22"/>
  <c r="DJ78" i="22"/>
  <c r="DI78" i="22"/>
  <c r="DH78" i="22"/>
  <c r="DG78" i="22"/>
  <c r="DF78" i="22"/>
  <c r="DE78" i="22"/>
  <c r="DD78" i="22"/>
  <c r="DC78" i="22"/>
  <c r="DB78" i="22"/>
  <c r="DA78" i="22"/>
  <c r="CZ78" i="22"/>
  <c r="CY78" i="22"/>
  <c r="CX78" i="22"/>
  <c r="CW78" i="22"/>
  <c r="CV78" i="22"/>
  <c r="CU78" i="22"/>
  <c r="CT78" i="22"/>
  <c r="CS78" i="22"/>
  <c r="CR78" i="22"/>
  <c r="CQ78" i="22"/>
  <c r="CP78" i="22"/>
  <c r="CO78" i="22"/>
  <c r="CN78" i="22"/>
  <c r="CM78" i="22"/>
  <c r="CL78" i="22"/>
  <c r="CK78" i="22"/>
  <c r="CJ78" i="22"/>
  <c r="CI78" i="22"/>
  <c r="CH78" i="22"/>
  <c r="CG78" i="22"/>
  <c r="CF78" i="22"/>
  <c r="CE78" i="22"/>
  <c r="CD78" i="22"/>
  <c r="CC78" i="22"/>
  <c r="CB78" i="22"/>
  <c r="CA78" i="22"/>
  <c r="BZ78" i="22"/>
  <c r="BY78" i="22"/>
  <c r="BX78" i="22"/>
  <c r="BW78" i="22"/>
  <c r="BV78" i="22"/>
  <c r="BU78" i="22"/>
  <c r="BT78" i="22"/>
  <c r="BS78" i="22"/>
  <c r="BR78" i="22"/>
  <c r="BQ78" i="22"/>
  <c r="BP78" i="22"/>
  <c r="BO78" i="22"/>
  <c r="BN78" i="22"/>
  <c r="BM78" i="22"/>
  <c r="BL78" i="22"/>
  <c r="BK78" i="22"/>
  <c r="BJ78" i="22"/>
  <c r="BI78" i="22"/>
  <c r="BH78" i="22"/>
  <c r="BG78" i="22"/>
  <c r="BF78" i="22"/>
  <c r="BE78" i="22"/>
  <c r="BD78" i="22"/>
  <c r="BC78" i="22"/>
  <c r="BB78" i="22"/>
  <c r="BA78" i="22"/>
  <c r="AZ78" i="22"/>
  <c r="AY78" i="22"/>
  <c r="AX78" i="22"/>
  <c r="AW78" i="22"/>
  <c r="AV78" i="22"/>
  <c r="AU78" i="22"/>
  <c r="AT78" i="22"/>
  <c r="AS78" i="22"/>
  <c r="AR78" i="22"/>
  <c r="AQ78" i="22"/>
  <c r="AP78" i="22"/>
  <c r="AO78" i="22"/>
  <c r="AN78" i="22"/>
  <c r="AM78" i="22"/>
  <c r="AL78" i="22"/>
  <c r="AK78" i="22"/>
  <c r="AJ78" i="22"/>
  <c r="AI78" i="22"/>
  <c r="AH78" i="22"/>
  <c r="AG78" i="22"/>
  <c r="AF78" i="22"/>
  <c r="AE78" i="22"/>
  <c r="P115" i="32"/>
  <c r="N115" i="32"/>
  <c r="AP110" i="22" s="1"/>
  <c r="AO110" i="37" s="1"/>
  <c r="L115" i="32"/>
  <c r="AN110" i="22" s="1"/>
  <c r="AM110" i="37" s="1"/>
  <c r="J115" i="32"/>
  <c r="AL110" i="22" s="1"/>
  <c r="AK110" i="37" s="1"/>
  <c r="H115" i="32"/>
  <c r="AJ110" i="22" s="1"/>
  <c r="AI110" i="37" s="1"/>
  <c r="F115" i="32"/>
  <c r="AH110" i="22" s="1"/>
  <c r="AG110" i="37" s="1"/>
  <c r="D115" i="32"/>
  <c r="AF110" i="22" s="1"/>
  <c r="AE110" i="37" s="1"/>
  <c r="P112" i="32"/>
  <c r="AR107" i="22" s="1"/>
  <c r="AQ107" i="37" s="1"/>
  <c r="N112" i="32"/>
  <c r="L112" i="32"/>
  <c r="J112" i="32"/>
  <c r="AL107" i="22" s="1"/>
  <c r="AK107" i="37" s="1"/>
  <c r="H112" i="32"/>
  <c r="AJ107" i="22" s="1"/>
  <c r="AI107" i="37" s="1"/>
  <c r="F112" i="32"/>
  <c r="AH107" i="22" s="1"/>
  <c r="AG107" i="37" s="1"/>
  <c r="D112" i="32"/>
  <c r="AF107" i="22" s="1"/>
  <c r="AE107" i="37" s="1"/>
  <c r="P109" i="32"/>
  <c r="AR104" i="22" s="1"/>
  <c r="AQ104" i="37" s="1"/>
  <c r="N109" i="32"/>
  <c r="AP104" i="22" s="1"/>
  <c r="AO104" i="37" s="1"/>
  <c r="L109" i="32"/>
  <c r="AN104" i="22" s="1"/>
  <c r="AM104" i="37" s="1"/>
  <c r="J109" i="32"/>
  <c r="AL104" i="22" s="1"/>
  <c r="AK104" i="37" s="1"/>
  <c r="H109" i="32"/>
  <c r="AJ104" i="22" s="1"/>
  <c r="AI104" i="37" s="1"/>
  <c r="F109" i="32"/>
  <c r="D109" i="32"/>
  <c r="AF104" i="22" s="1"/>
  <c r="AE104" i="37" s="1"/>
  <c r="P106" i="32"/>
  <c r="AR101" i="22" s="1"/>
  <c r="AQ101" i="37" s="1"/>
  <c r="N106" i="32"/>
  <c r="AP101" i="22" s="1"/>
  <c r="AO101" i="37" s="1"/>
  <c r="L106" i="32"/>
  <c r="AN101" i="22" s="1"/>
  <c r="AM101" i="37" s="1"/>
  <c r="J106" i="32"/>
  <c r="AL101" i="22" s="1"/>
  <c r="AK101" i="37" s="1"/>
  <c r="H106" i="32"/>
  <c r="AJ101" i="22" s="1"/>
  <c r="AI101" i="37" s="1"/>
  <c r="F106" i="32"/>
  <c r="AH101" i="22" s="1"/>
  <c r="AG101" i="37" s="1"/>
  <c r="D106" i="32"/>
  <c r="AF101" i="22" s="1"/>
  <c r="AE101" i="37" s="1"/>
  <c r="AE102" i="37" s="1"/>
  <c r="P103" i="32"/>
  <c r="AR98" i="22" s="1"/>
  <c r="AQ98" i="37" s="1"/>
  <c r="N103" i="32"/>
  <c r="AP98" i="22" s="1"/>
  <c r="AO98" i="37" s="1"/>
  <c r="L103" i="32"/>
  <c r="AN98" i="22" s="1"/>
  <c r="AM98" i="37" s="1"/>
  <c r="J103" i="32"/>
  <c r="H103" i="32"/>
  <c r="AJ98" i="22" s="1"/>
  <c r="AI98" i="37" s="1"/>
  <c r="F103" i="32"/>
  <c r="AH98" i="22" s="1"/>
  <c r="AG98" i="37" s="1"/>
  <c r="D103" i="32"/>
  <c r="AF98" i="22" s="1"/>
  <c r="AE98" i="37" s="1"/>
  <c r="AR95" i="22"/>
  <c r="AQ95" i="37" s="1"/>
  <c r="AP95" i="22"/>
  <c r="AO95" i="37" s="1"/>
  <c r="AL95" i="22"/>
  <c r="AK95" i="37" s="1"/>
  <c r="AJ95" i="22"/>
  <c r="AI95" i="37" s="1"/>
  <c r="AH95" i="22"/>
  <c r="AG95" i="37" s="1"/>
  <c r="AF95" i="22"/>
  <c r="AE95" i="37" s="1"/>
  <c r="AE96" i="37" s="1"/>
  <c r="P100" i="32"/>
  <c r="AR92" i="22" s="1"/>
  <c r="AQ92" i="37" s="1"/>
  <c r="N100" i="32"/>
  <c r="L100" i="32"/>
  <c r="AN92" i="22" s="1"/>
  <c r="AM92" i="37" s="1"/>
  <c r="J100" i="32"/>
  <c r="AL92" i="22" s="1"/>
  <c r="AK92" i="37" s="1"/>
  <c r="H100" i="32"/>
  <c r="AJ92" i="22" s="1"/>
  <c r="AI92" i="37" s="1"/>
  <c r="F100" i="32"/>
  <c r="AH92" i="22" s="1"/>
  <c r="AG92" i="37" s="1"/>
  <c r="D100" i="32"/>
  <c r="AF92" i="22" s="1"/>
  <c r="AE92" i="37" s="1"/>
  <c r="P97" i="32"/>
  <c r="AR89" i="22" s="1"/>
  <c r="AQ89" i="37" s="1"/>
  <c r="N97" i="32"/>
  <c r="AP89" i="22" s="1"/>
  <c r="AO89" i="37" s="1"/>
  <c r="L97" i="32"/>
  <c r="J97" i="32"/>
  <c r="AL89" i="22" s="1"/>
  <c r="AK89" i="37" s="1"/>
  <c r="H97" i="32"/>
  <c r="AJ89" i="22" s="1"/>
  <c r="AI89" i="37" s="1"/>
  <c r="F97" i="32"/>
  <c r="AH89" i="22" s="1"/>
  <c r="AG89" i="37" s="1"/>
  <c r="D97" i="32"/>
  <c r="AF89" i="22" s="1"/>
  <c r="AE89" i="37" s="1"/>
  <c r="P94" i="32"/>
  <c r="AR86" i="22" s="1"/>
  <c r="AQ86" i="37" s="1"/>
  <c r="N94" i="32"/>
  <c r="AP86" i="22" s="1"/>
  <c r="AO86" i="37" s="1"/>
  <c r="L94" i="32"/>
  <c r="AN86" i="22" s="1"/>
  <c r="AM86" i="37" s="1"/>
  <c r="J94" i="32"/>
  <c r="AL86" i="22" s="1"/>
  <c r="AK86" i="37" s="1"/>
  <c r="H94" i="32"/>
  <c r="AJ86" i="22" s="1"/>
  <c r="AI86" i="37" s="1"/>
  <c r="F94" i="32"/>
  <c r="D94" i="32"/>
  <c r="AF86" i="22" s="1"/>
  <c r="AE86" i="37" s="1"/>
  <c r="P91" i="32"/>
  <c r="AR83" i="22" s="1"/>
  <c r="AQ83" i="37" s="1"/>
  <c r="N91" i="32"/>
  <c r="AP83" i="22" s="1"/>
  <c r="AO83" i="37" s="1"/>
  <c r="L91" i="32"/>
  <c r="AN83" i="22" s="1"/>
  <c r="AM83" i="37" s="1"/>
  <c r="J91" i="32"/>
  <c r="AL83" i="22" s="1"/>
  <c r="AK83" i="37" s="1"/>
  <c r="H91" i="32"/>
  <c r="F91" i="32"/>
  <c r="AH83" i="22" s="1"/>
  <c r="AG83" i="37" s="1"/>
  <c r="P87" i="32"/>
  <c r="AR79" i="22" s="1"/>
  <c r="AQ79" i="37" s="1"/>
  <c r="N87" i="32"/>
  <c r="AP79" i="22" s="1"/>
  <c r="AO79" i="37" s="1"/>
  <c r="L87" i="32"/>
  <c r="AN79" i="22" s="1"/>
  <c r="AM79" i="37" s="1"/>
  <c r="J87" i="32"/>
  <c r="AL79" i="22" s="1"/>
  <c r="AK79" i="37" s="1"/>
  <c r="H87" i="32"/>
  <c r="F87" i="32"/>
  <c r="AH79" i="22" s="1"/>
  <c r="AG79" i="37" s="1"/>
  <c r="D87" i="32"/>
  <c r="AF79" i="22" s="1"/>
  <c r="AE79" i="37" s="1"/>
  <c r="P84" i="32"/>
  <c r="AR76" i="22" s="1"/>
  <c r="AQ76" i="37" s="1"/>
  <c r="N84" i="32"/>
  <c r="AP76" i="22" s="1"/>
  <c r="AO76" i="37" s="1"/>
  <c r="L84" i="32"/>
  <c r="AN76" i="22" s="1"/>
  <c r="AM76" i="37" s="1"/>
  <c r="J84" i="32"/>
  <c r="H84" i="32"/>
  <c r="AJ76" i="22" s="1"/>
  <c r="AI76" i="37" s="1"/>
  <c r="F84" i="32"/>
  <c r="AH76" i="22" s="1"/>
  <c r="AG76" i="37" s="1"/>
  <c r="D84" i="32"/>
  <c r="AF76" i="22" s="1"/>
  <c r="AE76" i="37" s="1"/>
  <c r="P81" i="32"/>
  <c r="AR73" i="22" s="1"/>
  <c r="AQ73" i="37" s="1"/>
  <c r="N81" i="32"/>
  <c r="AP73" i="22" s="1"/>
  <c r="AO73" i="37" s="1"/>
  <c r="L81" i="32"/>
  <c r="J81" i="32"/>
  <c r="AL73" i="22" s="1"/>
  <c r="AK73" i="37" s="1"/>
  <c r="H81" i="32"/>
  <c r="AJ73" i="22" s="1"/>
  <c r="AI73" i="37" s="1"/>
  <c r="F81" i="32"/>
  <c r="AH73" i="22" s="1"/>
  <c r="AG73" i="37" s="1"/>
  <c r="D81" i="32"/>
  <c r="AF73" i="22" s="1"/>
  <c r="AE73" i="37" s="1"/>
  <c r="P78" i="32"/>
  <c r="AR70" i="22" s="1"/>
  <c r="AQ70" i="37" s="1"/>
  <c r="N78" i="32"/>
  <c r="AP70" i="22" s="1"/>
  <c r="AO70" i="37" s="1"/>
  <c r="L78" i="32"/>
  <c r="AN70" i="22" s="1"/>
  <c r="AM70" i="37" s="1"/>
  <c r="J78" i="32"/>
  <c r="H78" i="32"/>
  <c r="AJ70" i="22" s="1"/>
  <c r="AI70" i="37" s="1"/>
  <c r="F78" i="32"/>
  <c r="AH70" i="22" s="1"/>
  <c r="AG70" i="37" s="1"/>
  <c r="D78" i="32"/>
  <c r="AF70" i="22" s="1"/>
  <c r="AE70" i="37" s="1"/>
  <c r="P75" i="32"/>
  <c r="AR67" i="22" s="1"/>
  <c r="AQ67" i="37" s="1"/>
  <c r="N75" i="32"/>
  <c r="AP67" i="22" s="1"/>
  <c r="AO67" i="37" s="1"/>
  <c r="L75" i="32"/>
  <c r="AN67" i="22" s="1"/>
  <c r="AM67" i="37" s="1"/>
  <c r="J75" i="32"/>
  <c r="AL67" i="22" s="1"/>
  <c r="AK67" i="37" s="1"/>
  <c r="H75" i="32"/>
  <c r="AJ67" i="22" s="1"/>
  <c r="AI67" i="37" s="1"/>
  <c r="F75" i="32"/>
  <c r="AH67" i="22" s="1"/>
  <c r="AG67" i="37" s="1"/>
  <c r="D75" i="32"/>
  <c r="P72" i="32"/>
  <c r="AR64" i="22" s="1"/>
  <c r="AQ64" i="37" s="1"/>
  <c r="N72" i="32"/>
  <c r="AP64" i="22" s="1"/>
  <c r="AO64" i="37" s="1"/>
  <c r="L72" i="32"/>
  <c r="AN64" i="22" s="1"/>
  <c r="AM64" i="37" s="1"/>
  <c r="J72" i="32"/>
  <c r="AL64" i="22" s="1"/>
  <c r="AK64" i="37" s="1"/>
  <c r="H72" i="32"/>
  <c r="AJ64" i="22" s="1"/>
  <c r="AI64" i="37" s="1"/>
  <c r="F72" i="32"/>
  <c r="D72" i="32"/>
  <c r="AF64" i="22" s="1"/>
  <c r="AE64" i="37" s="1"/>
  <c r="P69" i="32"/>
  <c r="AR61" i="22" s="1"/>
  <c r="AQ61" i="37" s="1"/>
  <c r="N69" i="32"/>
  <c r="AP61" i="22" s="1"/>
  <c r="AO61" i="37" s="1"/>
  <c r="L69" i="32"/>
  <c r="AN61" i="22" s="1"/>
  <c r="AM61" i="37" s="1"/>
  <c r="J69" i="32"/>
  <c r="AL61" i="22" s="1"/>
  <c r="AK61" i="37" s="1"/>
  <c r="H69" i="32"/>
  <c r="F69" i="32"/>
  <c r="AH61" i="22" s="1"/>
  <c r="AG61" i="37" s="1"/>
  <c r="D69" i="32"/>
  <c r="AF61" i="22" s="1"/>
  <c r="AE61" i="37" s="1"/>
  <c r="P66" i="32"/>
  <c r="AR58" i="22" s="1"/>
  <c r="AQ58" i="37" s="1"/>
  <c r="N66" i="32"/>
  <c r="AP58" i="22" s="1"/>
  <c r="AO58" i="37" s="1"/>
  <c r="L66" i="32"/>
  <c r="AN58" i="22" s="1"/>
  <c r="AM58" i="37" s="1"/>
  <c r="J66" i="32"/>
  <c r="AL58" i="22" s="1"/>
  <c r="AK58" i="37" s="1"/>
  <c r="H66" i="32"/>
  <c r="F66" i="32"/>
  <c r="AH58" i="22" s="1"/>
  <c r="AG58" i="37" s="1"/>
  <c r="D66" i="32"/>
  <c r="AF58" i="22" s="1"/>
  <c r="AE58" i="37" s="1"/>
  <c r="P63" i="32"/>
  <c r="AR55" i="22" s="1"/>
  <c r="AQ55" i="37" s="1"/>
  <c r="N63" i="32"/>
  <c r="AP55" i="22" s="1"/>
  <c r="AO55" i="37" s="1"/>
  <c r="L63" i="32"/>
  <c r="J63" i="32"/>
  <c r="AL55" i="22" s="1"/>
  <c r="AK55" i="37" s="1"/>
  <c r="H63" i="32"/>
  <c r="AJ55" i="22" s="1"/>
  <c r="AI55" i="37" s="1"/>
  <c r="F63" i="32"/>
  <c r="AH55" i="22" s="1"/>
  <c r="AG55" i="37" s="1"/>
  <c r="D63" i="32"/>
  <c r="AF55" i="22" s="1"/>
  <c r="AE55" i="37" s="1"/>
  <c r="P60" i="32"/>
  <c r="AR52" i="22" s="1"/>
  <c r="AQ52" i="37" s="1"/>
  <c r="N60" i="32"/>
  <c r="AP52" i="22" s="1"/>
  <c r="AO52" i="37" s="1"/>
  <c r="L60" i="32"/>
  <c r="AN52" i="22" s="1"/>
  <c r="AM52" i="37" s="1"/>
  <c r="J60" i="32"/>
  <c r="H60" i="32"/>
  <c r="AJ52" i="22" s="1"/>
  <c r="AI52" i="37" s="1"/>
  <c r="F60" i="32"/>
  <c r="AH52" i="22" s="1"/>
  <c r="AG52" i="37" s="1"/>
  <c r="D60" i="32"/>
  <c r="F91" i="35"/>
  <c r="BX83" i="22" s="1"/>
  <c r="BW83" i="37" s="1"/>
  <c r="AJ21" i="22"/>
  <c r="AI21" i="37" s="1"/>
  <c r="AF83" i="22"/>
  <c r="AE83" i="37" s="1"/>
  <c r="AP107" i="22"/>
  <c r="AO107" i="37" s="1"/>
  <c r="C66" i="15"/>
  <c r="C65" i="15"/>
  <c r="Q63" i="15"/>
  <c r="P63" i="15"/>
  <c r="O63" i="15"/>
  <c r="N63" i="15"/>
  <c r="M63" i="15"/>
  <c r="L63" i="15"/>
  <c r="K63" i="15"/>
  <c r="J63" i="15"/>
  <c r="I63" i="15"/>
  <c r="H63" i="15"/>
  <c r="G63" i="15"/>
  <c r="F63" i="15"/>
  <c r="E63" i="15"/>
  <c r="D63" i="15"/>
  <c r="A63" i="15"/>
  <c r="Q62" i="15"/>
  <c r="O62" i="15"/>
  <c r="M62" i="15"/>
  <c r="K62" i="15"/>
  <c r="I62" i="15"/>
  <c r="G62" i="15"/>
  <c r="E62" i="15"/>
  <c r="C62" i="15"/>
  <c r="A62" i="15"/>
  <c r="Q61" i="15"/>
  <c r="P61" i="15"/>
  <c r="O61" i="15"/>
  <c r="N61" i="15"/>
  <c r="M61" i="15"/>
  <c r="L61" i="15"/>
  <c r="K61" i="15"/>
  <c r="J61" i="15"/>
  <c r="I61" i="15"/>
  <c r="H61" i="15"/>
  <c r="G61" i="15"/>
  <c r="F61" i="15"/>
  <c r="E61" i="15"/>
  <c r="D61" i="15"/>
  <c r="A61" i="15"/>
  <c r="Q60" i="15"/>
  <c r="O60" i="15"/>
  <c r="M60" i="15"/>
  <c r="K60" i="15"/>
  <c r="I60" i="15"/>
  <c r="G60" i="15"/>
  <c r="E60" i="15"/>
  <c r="C60" i="15"/>
  <c r="A60" i="15"/>
  <c r="Q59" i="15"/>
  <c r="P59" i="15"/>
  <c r="O59" i="15"/>
  <c r="N59" i="15"/>
  <c r="M59" i="15"/>
  <c r="L59" i="15"/>
  <c r="K59" i="15"/>
  <c r="J59" i="15"/>
  <c r="I59" i="15"/>
  <c r="H59" i="15"/>
  <c r="G59" i="15"/>
  <c r="F59" i="15"/>
  <c r="E59" i="15"/>
  <c r="D59" i="15"/>
  <c r="A59" i="15"/>
  <c r="Q58" i="15"/>
  <c r="O58" i="15"/>
  <c r="M58" i="15"/>
  <c r="K58" i="15"/>
  <c r="I58" i="15"/>
  <c r="G58" i="15"/>
  <c r="E58" i="15"/>
  <c r="C58" i="15"/>
  <c r="Q57" i="15"/>
  <c r="P57" i="15"/>
  <c r="O57" i="15"/>
  <c r="N57" i="15"/>
  <c r="M57" i="15"/>
  <c r="L57" i="15"/>
  <c r="K57" i="15"/>
  <c r="J57" i="15"/>
  <c r="I57" i="15"/>
  <c r="H57" i="15"/>
  <c r="G57" i="15"/>
  <c r="F57" i="15"/>
  <c r="E57" i="15"/>
  <c r="D57" i="15"/>
  <c r="A57" i="15"/>
  <c r="Q56" i="15"/>
  <c r="O56" i="15"/>
  <c r="M56" i="15"/>
  <c r="K56" i="15"/>
  <c r="I56" i="15"/>
  <c r="G56" i="15"/>
  <c r="E56" i="15"/>
  <c r="C56" i="15"/>
  <c r="Q55" i="15"/>
  <c r="P55" i="15"/>
  <c r="O55" i="15"/>
  <c r="N55" i="15"/>
  <c r="M55" i="15"/>
  <c r="L55" i="15"/>
  <c r="K55" i="15"/>
  <c r="J55" i="15"/>
  <c r="I55" i="15"/>
  <c r="H55" i="15"/>
  <c r="G55" i="15"/>
  <c r="F55" i="15"/>
  <c r="E55" i="15"/>
  <c r="D55" i="15"/>
  <c r="A55" i="15"/>
  <c r="Q54" i="15"/>
  <c r="O54" i="15"/>
  <c r="M54" i="15"/>
  <c r="K54" i="15"/>
  <c r="I54" i="15"/>
  <c r="G54" i="15"/>
  <c r="E54" i="15"/>
  <c r="C54" i="15"/>
  <c r="Q53" i="15"/>
  <c r="P53" i="15"/>
  <c r="O53" i="15"/>
  <c r="N53" i="15"/>
  <c r="M53" i="15"/>
  <c r="L53" i="15"/>
  <c r="K53" i="15"/>
  <c r="J53" i="15"/>
  <c r="I53" i="15"/>
  <c r="H53" i="15"/>
  <c r="G53" i="15"/>
  <c r="F53" i="15"/>
  <c r="E53" i="15"/>
  <c r="D53" i="15"/>
  <c r="A53" i="15"/>
  <c r="Q52" i="15"/>
  <c r="O52" i="15"/>
  <c r="M52" i="15"/>
  <c r="K52" i="15"/>
  <c r="I52" i="15"/>
  <c r="G52" i="15"/>
  <c r="E52" i="15"/>
  <c r="C52" i="15"/>
  <c r="Q51" i="15"/>
  <c r="P51" i="15"/>
  <c r="O51" i="15"/>
  <c r="N51" i="15"/>
  <c r="M51" i="15"/>
  <c r="L51" i="15"/>
  <c r="K51" i="15"/>
  <c r="J51" i="15"/>
  <c r="I51" i="15"/>
  <c r="H51" i="15"/>
  <c r="G51" i="15"/>
  <c r="F51" i="15"/>
  <c r="E51" i="15"/>
  <c r="D51" i="15"/>
  <c r="A51" i="15"/>
  <c r="Q50" i="15"/>
  <c r="O50" i="15"/>
  <c r="M50" i="15"/>
  <c r="K50" i="15"/>
  <c r="I50" i="15"/>
  <c r="G50" i="15"/>
  <c r="E50" i="15"/>
  <c r="C50" i="15"/>
  <c r="A50" i="15"/>
  <c r="Q49" i="15"/>
  <c r="P49" i="15"/>
  <c r="O49" i="15"/>
  <c r="N49" i="15"/>
  <c r="M49" i="15"/>
  <c r="L49" i="15"/>
  <c r="K49" i="15"/>
  <c r="J49" i="15"/>
  <c r="I49" i="15"/>
  <c r="H49" i="15"/>
  <c r="G49" i="15"/>
  <c r="F49" i="15"/>
  <c r="E49" i="15"/>
  <c r="D49" i="15"/>
  <c r="A49" i="15"/>
  <c r="Q48" i="15"/>
  <c r="O48" i="15"/>
  <c r="M48" i="15"/>
  <c r="K48" i="15"/>
  <c r="I48" i="15"/>
  <c r="G48" i="15"/>
  <c r="E48" i="15"/>
  <c r="C48" i="15"/>
  <c r="Q47" i="15"/>
  <c r="P47" i="15"/>
  <c r="O47" i="15"/>
  <c r="N47" i="15"/>
  <c r="M47" i="15"/>
  <c r="L47" i="15"/>
  <c r="K47" i="15"/>
  <c r="J47" i="15"/>
  <c r="I47" i="15"/>
  <c r="H47" i="15"/>
  <c r="G47" i="15"/>
  <c r="F47" i="15"/>
  <c r="E47" i="15"/>
  <c r="D47" i="15"/>
  <c r="A47" i="15"/>
  <c r="Q46" i="15"/>
  <c r="O46" i="15"/>
  <c r="M46" i="15"/>
  <c r="K46" i="15"/>
  <c r="I46" i="15"/>
  <c r="G46" i="15"/>
  <c r="E46" i="15"/>
  <c r="C46" i="15"/>
  <c r="Q45" i="15"/>
  <c r="P45" i="15"/>
  <c r="O45" i="15"/>
  <c r="N45" i="15"/>
  <c r="M45" i="15"/>
  <c r="L45" i="15"/>
  <c r="K45" i="15"/>
  <c r="J45" i="15"/>
  <c r="I45" i="15"/>
  <c r="H45" i="15"/>
  <c r="G45" i="15"/>
  <c r="F45" i="15"/>
  <c r="E45" i="15"/>
  <c r="D45" i="15"/>
  <c r="A45" i="15"/>
  <c r="Q44" i="15"/>
  <c r="O44" i="15"/>
  <c r="M44" i="15"/>
  <c r="K44" i="15"/>
  <c r="I44" i="15"/>
  <c r="G44" i="15"/>
  <c r="E44" i="15"/>
  <c r="C44" i="15"/>
  <c r="Q43" i="15"/>
  <c r="P43" i="15"/>
  <c r="O43" i="15"/>
  <c r="N43" i="15"/>
  <c r="M43" i="15"/>
  <c r="L43" i="15"/>
  <c r="K43" i="15"/>
  <c r="J43" i="15"/>
  <c r="I43" i="15"/>
  <c r="H43" i="15"/>
  <c r="G43" i="15"/>
  <c r="F43" i="15"/>
  <c r="E43" i="15"/>
  <c r="D43" i="15"/>
  <c r="A43" i="15"/>
  <c r="Q42" i="15"/>
  <c r="O42" i="15"/>
  <c r="M42" i="15"/>
  <c r="K42" i="15"/>
  <c r="I42" i="15"/>
  <c r="G42" i="15"/>
  <c r="E42" i="15"/>
  <c r="C42" i="15"/>
  <c r="A42" i="15"/>
  <c r="P41" i="15"/>
  <c r="N41" i="15"/>
  <c r="L41" i="15"/>
  <c r="J41" i="15"/>
  <c r="H41" i="15"/>
  <c r="F41" i="15"/>
  <c r="D41" i="15"/>
  <c r="P40" i="15"/>
  <c r="N40" i="15"/>
  <c r="L40" i="15"/>
  <c r="J40" i="15"/>
  <c r="H40" i="15"/>
  <c r="F40" i="15"/>
  <c r="D40" i="15"/>
  <c r="P39" i="15"/>
  <c r="N39" i="15"/>
  <c r="L39" i="15"/>
  <c r="J39" i="15"/>
  <c r="H39" i="15"/>
  <c r="F39" i="15"/>
  <c r="D39" i="15"/>
  <c r="P38" i="15"/>
  <c r="N38" i="15"/>
  <c r="L38" i="15"/>
  <c r="J38" i="15"/>
  <c r="H38" i="15"/>
  <c r="F38" i="15"/>
  <c r="D38" i="15"/>
  <c r="C34" i="15"/>
  <c r="X33" i="15"/>
  <c r="W33" i="15"/>
  <c r="C33" i="15"/>
  <c r="X32" i="15"/>
  <c r="W32" i="15"/>
  <c r="X31" i="15"/>
  <c r="W31" i="15"/>
  <c r="Q31" i="15"/>
  <c r="P31" i="15"/>
  <c r="O31" i="15"/>
  <c r="N31" i="15"/>
  <c r="M31" i="15"/>
  <c r="L31" i="15"/>
  <c r="K31" i="15"/>
  <c r="J31" i="15"/>
  <c r="I31" i="15"/>
  <c r="H31" i="15"/>
  <c r="G31" i="15"/>
  <c r="F31" i="15"/>
  <c r="E31" i="15"/>
  <c r="D31" i="15"/>
  <c r="X30" i="15"/>
  <c r="W30" i="15"/>
  <c r="Q30" i="15"/>
  <c r="O30" i="15"/>
  <c r="M30" i="15"/>
  <c r="K30" i="15"/>
  <c r="I30" i="15"/>
  <c r="G30" i="15"/>
  <c r="E30" i="15"/>
  <c r="X29" i="15"/>
  <c r="W29" i="15"/>
  <c r="Q29" i="15"/>
  <c r="P29" i="15"/>
  <c r="O29" i="15"/>
  <c r="N29" i="15"/>
  <c r="M29" i="15"/>
  <c r="L29" i="15"/>
  <c r="K29" i="15"/>
  <c r="J29" i="15"/>
  <c r="I29" i="15"/>
  <c r="H29" i="15"/>
  <c r="G29" i="15"/>
  <c r="F29" i="15"/>
  <c r="E29" i="15"/>
  <c r="D29" i="15"/>
  <c r="X28" i="15"/>
  <c r="W28" i="15"/>
  <c r="Q28" i="15"/>
  <c r="O28" i="15"/>
  <c r="M28" i="15"/>
  <c r="K28" i="15"/>
  <c r="I28" i="15"/>
  <c r="G28" i="15"/>
  <c r="E28" i="15"/>
  <c r="X27" i="15"/>
  <c r="W27" i="15"/>
  <c r="Q27" i="15"/>
  <c r="P27" i="15"/>
  <c r="O27" i="15"/>
  <c r="N27" i="15"/>
  <c r="M27" i="15"/>
  <c r="L27" i="15"/>
  <c r="K27" i="15"/>
  <c r="J27" i="15"/>
  <c r="I27" i="15"/>
  <c r="H27" i="15"/>
  <c r="G27" i="15"/>
  <c r="F27" i="15"/>
  <c r="E27" i="15"/>
  <c r="D27" i="15"/>
  <c r="X26" i="15"/>
  <c r="W26" i="15"/>
  <c r="Q26" i="15"/>
  <c r="O26" i="15"/>
  <c r="M26" i="15"/>
  <c r="K26" i="15"/>
  <c r="I26" i="15"/>
  <c r="G26" i="15"/>
  <c r="E26" i="15"/>
  <c r="X25" i="15"/>
  <c r="W25" i="15"/>
  <c r="Q25" i="15"/>
  <c r="P25" i="15"/>
  <c r="O25" i="15"/>
  <c r="N25" i="15"/>
  <c r="M25" i="15"/>
  <c r="L25" i="15"/>
  <c r="K25" i="15"/>
  <c r="J25" i="15"/>
  <c r="I25" i="15"/>
  <c r="H25" i="15"/>
  <c r="G25" i="15"/>
  <c r="F25" i="15"/>
  <c r="E25" i="15"/>
  <c r="D25" i="15"/>
  <c r="X24" i="15"/>
  <c r="W24" i="15"/>
  <c r="Q24" i="15"/>
  <c r="O24" i="15"/>
  <c r="M24" i="15"/>
  <c r="K24" i="15"/>
  <c r="I24" i="15"/>
  <c r="G24" i="15"/>
  <c r="E24" i="15"/>
  <c r="X23" i="15"/>
  <c r="W23" i="15"/>
  <c r="Q23" i="15"/>
  <c r="P23" i="15"/>
  <c r="O23" i="15"/>
  <c r="N23" i="15"/>
  <c r="M23" i="15"/>
  <c r="L23" i="15"/>
  <c r="K23" i="15"/>
  <c r="J23" i="15"/>
  <c r="I23" i="15"/>
  <c r="H23" i="15"/>
  <c r="G23" i="15"/>
  <c r="F23" i="15"/>
  <c r="E23" i="15"/>
  <c r="D23" i="15"/>
  <c r="X22" i="15"/>
  <c r="W22" i="15"/>
  <c r="Q22" i="15"/>
  <c r="O22" i="15"/>
  <c r="M22" i="15"/>
  <c r="K22" i="15"/>
  <c r="I22" i="15"/>
  <c r="G22" i="15"/>
  <c r="E22" i="15"/>
  <c r="A22" i="15"/>
  <c r="A24" i="15" s="1"/>
  <c r="A56" i="15" s="1"/>
  <c r="X21" i="15"/>
  <c r="W21" i="15"/>
  <c r="Q21" i="15"/>
  <c r="P21" i="15"/>
  <c r="O21" i="15"/>
  <c r="N21" i="15"/>
  <c r="M21" i="15"/>
  <c r="L21" i="15"/>
  <c r="K21" i="15"/>
  <c r="J21" i="15"/>
  <c r="I21" i="15"/>
  <c r="H21" i="15"/>
  <c r="G21" i="15"/>
  <c r="F21" i="15"/>
  <c r="E21" i="15"/>
  <c r="D21" i="15"/>
  <c r="X20" i="15"/>
  <c r="W20" i="15"/>
  <c r="Q20" i="15"/>
  <c r="O20" i="15"/>
  <c r="M20" i="15"/>
  <c r="K20" i="15"/>
  <c r="I20" i="15"/>
  <c r="G20" i="15"/>
  <c r="E20" i="15"/>
  <c r="A20" i="15"/>
  <c r="A52" i="15" s="1"/>
  <c r="X19" i="15"/>
  <c r="W19" i="15"/>
  <c r="Q19" i="15"/>
  <c r="P19" i="15"/>
  <c r="O19" i="15"/>
  <c r="N19" i="15"/>
  <c r="M19" i="15"/>
  <c r="L19" i="15"/>
  <c r="K19" i="15"/>
  <c r="J19" i="15"/>
  <c r="I19" i="15"/>
  <c r="H19" i="15"/>
  <c r="G19" i="15"/>
  <c r="F19" i="15"/>
  <c r="E19" i="15"/>
  <c r="D19" i="15"/>
  <c r="X18" i="15"/>
  <c r="W18" i="15"/>
  <c r="Q18" i="15"/>
  <c r="O18" i="15"/>
  <c r="M18" i="15"/>
  <c r="K18" i="15"/>
  <c r="I18" i="15"/>
  <c r="G18" i="15"/>
  <c r="E18" i="15"/>
  <c r="X17" i="15"/>
  <c r="W17" i="15"/>
  <c r="Q17" i="15"/>
  <c r="P17" i="15"/>
  <c r="O17" i="15"/>
  <c r="N17" i="15"/>
  <c r="M17" i="15"/>
  <c r="L17" i="15"/>
  <c r="K17" i="15"/>
  <c r="J17" i="15"/>
  <c r="I17" i="15"/>
  <c r="H17" i="15"/>
  <c r="G17" i="15"/>
  <c r="F17" i="15"/>
  <c r="E17" i="15"/>
  <c r="D17" i="15"/>
  <c r="X16" i="15"/>
  <c r="W16" i="15"/>
  <c r="Q16" i="15"/>
  <c r="O16" i="15"/>
  <c r="M16" i="15"/>
  <c r="K16" i="15"/>
  <c r="I16" i="15"/>
  <c r="G16" i="15"/>
  <c r="E16" i="15"/>
  <c r="A16" i="15"/>
  <c r="A48" i="15" s="1"/>
  <c r="X15" i="15"/>
  <c r="W15" i="15"/>
  <c r="Q15" i="15"/>
  <c r="P15" i="15"/>
  <c r="O15" i="15"/>
  <c r="N15" i="15"/>
  <c r="M15" i="15"/>
  <c r="L15" i="15"/>
  <c r="K15" i="15"/>
  <c r="J15" i="15"/>
  <c r="I15" i="15"/>
  <c r="H15" i="15"/>
  <c r="G15" i="15"/>
  <c r="F15" i="15"/>
  <c r="E15" i="15"/>
  <c r="D15" i="15"/>
  <c r="X14" i="15"/>
  <c r="W14" i="15"/>
  <c r="Q14" i="15"/>
  <c r="O14" i="15"/>
  <c r="M14" i="15"/>
  <c r="K14" i="15"/>
  <c r="I14" i="15"/>
  <c r="G14" i="15"/>
  <c r="E14" i="15"/>
  <c r="A14" i="15"/>
  <c r="A46" i="15" s="1"/>
  <c r="X13" i="15"/>
  <c r="W13" i="15"/>
  <c r="Q13" i="15"/>
  <c r="P13" i="15"/>
  <c r="O13" i="15"/>
  <c r="N13" i="15"/>
  <c r="M13" i="15"/>
  <c r="L13" i="15"/>
  <c r="K13" i="15"/>
  <c r="J13" i="15"/>
  <c r="I13" i="15"/>
  <c r="H13" i="15"/>
  <c r="G13" i="15"/>
  <c r="F13" i="15"/>
  <c r="E13" i="15"/>
  <c r="D13" i="15"/>
  <c r="X12" i="15"/>
  <c r="W12" i="15"/>
  <c r="Q12" i="15"/>
  <c r="O12" i="15"/>
  <c r="M12" i="15"/>
  <c r="K12" i="15"/>
  <c r="I12" i="15"/>
  <c r="G12" i="15"/>
  <c r="G34" i="15" s="1"/>
  <c r="E12" i="15"/>
  <c r="A12" i="15"/>
  <c r="A44" i="15" s="1"/>
  <c r="X11" i="15"/>
  <c r="W11" i="15"/>
  <c r="Q11" i="15"/>
  <c r="P11" i="15"/>
  <c r="O11" i="15"/>
  <c r="N11" i="15"/>
  <c r="M11" i="15"/>
  <c r="L11" i="15"/>
  <c r="K11" i="15"/>
  <c r="J11" i="15"/>
  <c r="I11" i="15"/>
  <c r="H11" i="15"/>
  <c r="G11" i="15"/>
  <c r="F11" i="15"/>
  <c r="E11" i="15"/>
  <c r="D11" i="15"/>
  <c r="X10" i="15"/>
  <c r="W10" i="15"/>
  <c r="Q10" i="15"/>
  <c r="O10" i="15"/>
  <c r="O34" i="15" s="1"/>
  <c r="M10" i="15"/>
  <c r="K10" i="15"/>
  <c r="I10" i="15"/>
  <c r="I34" i="15" s="1"/>
  <c r="G10" i="15"/>
  <c r="E10" i="15"/>
  <c r="X9" i="15"/>
  <c r="W9" i="15"/>
  <c r="P9" i="15"/>
  <c r="N9" i="15"/>
  <c r="L9" i="15"/>
  <c r="J9" i="15"/>
  <c r="H9" i="15"/>
  <c r="F9" i="15"/>
  <c r="D9" i="15"/>
  <c r="P8" i="15"/>
  <c r="N8" i="15"/>
  <c r="L8" i="15"/>
  <c r="J8" i="15"/>
  <c r="H8" i="15"/>
  <c r="F8" i="15"/>
  <c r="D8" i="15"/>
  <c r="P7" i="15"/>
  <c r="N7" i="15"/>
  <c r="L7" i="15"/>
  <c r="J7" i="15"/>
  <c r="H7" i="15"/>
  <c r="F7" i="15"/>
  <c r="D7" i="15"/>
  <c r="P6" i="15"/>
  <c r="N6" i="15"/>
  <c r="L6" i="15"/>
  <c r="J6" i="15"/>
  <c r="H6" i="15"/>
  <c r="F6" i="15"/>
  <c r="D6" i="15"/>
  <c r="P155" i="14"/>
  <c r="O155" i="14"/>
  <c r="N155" i="14"/>
  <c r="M155" i="14"/>
  <c r="L155" i="14"/>
  <c r="K155" i="14"/>
  <c r="J155" i="14"/>
  <c r="I155" i="14"/>
  <c r="H155" i="14"/>
  <c r="G155" i="14"/>
  <c r="F155" i="14"/>
  <c r="E155" i="14"/>
  <c r="D155" i="14"/>
  <c r="C155" i="14"/>
  <c r="P154" i="14"/>
  <c r="O154" i="14"/>
  <c r="N154" i="14"/>
  <c r="M154" i="14"/>
  <c r="L154" i="14"/>
  <c r="K154" i="14"/>
  <c r="J154" i="14"/>
  <c r="I154" i="14"/>
  <c r="H154" i="14"/>
  <c r="G154" i="14"/>
  <c r="F154" i="14"/>
  <c r="E154" i="14"/>
  <c r="D154" i="14"/>
  <c r="C154" i="14"/>
  <c r="P153" i="14"/>
  <c r="O153" i="14"/>
  <c r="N153" i="14"/>
  <c r="M153" i="14"/>
  <c r="L153" i="14"/>
  <c r="K153" i="14"/>
  <c r="J153" i="14"/>
  <c r="I153" i="14"/>
  <c r="H153" i="14"/>
  <c r="G153" i="14"/>
  <c r="F153" i="14"/>
  <c r="E153" i="14"/>
  <c r="D153" i="14"/>
  <c r="C153" i="14"/>
  <c r="P152" i="14"/>
  <c r="O152" i="14"/>
  <c r="N152" i="14"/>
  <c r="M152" i="14"/>
  <c r="L152" i="14"/>
  <c r="K152" i="14"/>
  <c r="J152" i="14"/>
  <c r="I152" i="14"/>
  <c r="H152" i="14"/>
  <c r="G152" i="14"/>
  <c r="F152" i="14"/>
  <c r="E152" i="14"/>
  <c r="D152" i="14"/>
  <c r="C152" i="14"/>
  <c r="P151" i="14"/>
  <c r="O151" i="14"/>
  <c r="N151" i="14"/>
  <c r="M151" i="14"/>
  <c r="L151" i="14"/>
  <c r="K151" i="14"/>
  <c r="J151" i="14"/>
  <c r="I151" i="14"/>
  <c r="H151" i="14"/>
  <c r="G151" i="14"/>
  <c r="F151" i="14"/>
  <c r="E151" i="14"/>
  <c r="D151" i="14"/>
  <c r="C151" i="14"/>
  <c r="P150" i="14"/>
  <c r="O150" i="14"/>
  <c r="N150" i="14"/>
  <c r="M150" i="14"/>
  <c r="L150" i="14"/>
  <c r="K150" i="14"/>
  <c r="J150" i="14"/>
  <c r="I150" i="14"/>
  <c r="H150" i="14"/>
  <c r="G150" i="14"/>
  <c r="F150" i="14"/>
  <c r="E150" i="14"/>
  <c r="D150" i="14"/>
  <c r="C150" i="14"/>
  <c r="P149" i="14"/>
  <c r="O149" i="14"/>
  <c r="N149" i="14"/>
  <c r="M149" i="14"/>
  <c r="L149" i="14"/>
  <c r="K149" i="14"/>
  <c r="J149" i="14"/>
  <c r="I149" i="14"/>
  <c r="H149" i="14"/>
  <c r="G149" i="14"/>
  <c r="F149" i="14"/>
  <c r="E149" i="14"/>
  <c r="D149" i="14"/>
  <c r="C149" i="14"/>
  <c r="P148" i="14"/>
  <c r="O148" i="14"/>
  <c r="N148" i="14"/>
  <c r="M148" i="14"/>
  <c r="L148" i="14"/>
  <c r="K148" i="14"/>
  <c r="J148" i="14"/>
  <c r="I148" i="14"/>
  <c r="H148" i="14"/>
  <c r="G148" i="14"/>
  <c r="F148" i="14"/>
  <c r="E148" i="14"/>
  <c r="D148" i="14"/>
  <c r="C148" i="14"/>
  <c r="P147" i="14"/>
  <c r="O147" i="14"/>
  <c r="N147" i="14"/>
  <c r="M147" i="14"/>
  <c r="L147" i="14"/>
  <c r="K147" i="14"/>
  <c r="J147" i="14"/>
  <c r="I147" i="14"/>
  <c r="H147" i="14"/>
  <c r="G147" i="14"/>
  <c r="F147" i="14"/>
  <c r="E147" i="14"/>
  <c r="D147" i="14"/>
  <c r="C147" i="14"/>
  <c r="P146" i="14"/>
  <c r="O146" i="14"/>
  <c r="N146" i="14"/>
  <c r="M146" i="14"/>
  <c r="L146" i="14"/>
  <c r="K146" i="14"/>
  <c r="J146" i="14"/>
  <c r="I146" i="14"/>
  <c r="H146" i="14"/>
  <c r="G146" i="14"/>
  <c r="F146" i="14"/>
  <c r="E146" i="14"/>
  <c r="D146" i="14"/>
  <c r="C146" i="14"/>
  <c r="P145" i="14"/>
  <c r="O145" i="14"/>
  <c r="N145" i="14"/>
  <c r="M145" i="14"/>
  <c r="L145" i="14"/>
  <c r="K145" i="14"/>
  <c r="J145" i="14"/>
  <c r="I145" i="14"/>
  <c r="H145" i="14"/>
  <c r="G145" i="14"/>
  <c r="F145" i="14"/>
  <c r="E145" i="14"/>
  <c r="D145" i="14"/>
  <c r="C145" i="14"/>
  <c r="P144" i="14"/>
  <c r="O144" i="14"/>
  <c r="N144" i="14"/>
  <c r="M144" i="14"/>
  <c r="L144" i="14"/>
  <c r="K144" i="14"/>
  <c r="J144" i="14"/>
  <c r="I144" i="14"/>
  <c r="H144" i="14"/>
  <c r="G144" i="14"/>
  <c r="F144" i="14"/>
  <c r="E144" i="14"/>
  <c r="D144" i="14"/>
  <c r="C144" i="14"/>
  <c r="P143" i="14"/>
  <c r="O143" i="14"/>
  <c r="N143" i="14"/>
  <c r="M143" i="14"/>
  <c r="L143" i="14"/>
  <c r="K143" i="14"/>
  <c r="J143" i="14"/>
  <c r="I143" i="14"/>
  <c r="H143" i="14"/>
  <c r="G143" i="14"/>
  <c r="F143" i="14"/>
  <c r="E143" i="14"/>
  <c r="D143" i="14"/>
  <c r="C143" i="14"/>
  <c r="P142" i="14"/>
  <c r="O142" i="14"/>
  <c r="N142" i="14"/>
  <c r="M142" i="14"/>
  <c r="L142" i="14"/>
  <c r="K142" i="14"/>
  <c r="J142" i="14"/>
  <c r="I142" i="14"/>
  <c r="H142" i="14"/>
  <c r="G142" i="14"/>
  <c r="F142" i="14"/>
  <c r="E142" i="14"/>
  <c r="D142" i="14"/>
  <c r="C142" i="14"/>
  <c r="P141" i="14"/>
  <c r="O141" i="14"/>
  <c r="N141" i="14"/>
  <c r="M141" i="14"/>
  <c r="L141" i="14"/>
  <c r="K141" i="14"/>
  <c r="J141" i="14"/>
  <c r="I141" i="14"/>
  <c r="H141" i="14"/>
  <c r="G141" i="14"/>
  <c r="F141" i="14"/>
  <c r="E141" i="14"/>
  <c r="D141" i="14"/>
  <c r="C141" i="14"/>
  <c r="P140" i="14"/>
  <c r="O140" i="14"/>
  <c r="N140" i="14"/>
  <c r="M140" i="14"/>
  <c r="L140" i="14"/>
  <c r="K140" i="14"/>
  <c r="J140" i="14"/>
  <c r="I140" i="14"/>
  <c r="H140" i="14"/>
  <c r="G140" i="14"/>
  <c r="F140" i="14"/>
  <c r="E140" i="14"/>
  <c r="D140" i="14"/>
  <c r="C140" i="14"/>
  <c r="C89" i="14" s="1"/>
  <c r="P139" i="14"/>
  <c r="O139" i="14"/>
  <c r="N139" i="14"/>
  <c r="M139" i="14"/>
  <c r="L139" i="14"/>
  <c r="K139" i="14"/>
  <c r="J139" i="14"/>
  <c r="I139" i="14"/>
  <c r="H139" i="14"/>
  <c r="G139" i="14"/>
  <c r="F139" i="14"/>
  <c r="E139" i="14"/>
  <c r="D139" i="14"/>
  <c r="C139" i="14"/>
  <c r="P138" i="14"/>
  <c r="O138" i="14"/>
  <c r="O85" i="14" s="1"/>
  <c r="N138" i="14"/>
  <c r="M138" i="14"/>
  <c r="L138" i="14"/>
  <c r="K138" i="14"/>
  <c r="J138" i="14"/>
  <c r="I138" i="14"/>
  <c r="H138" i="14"/>
  <c r="G92" i="14" s="1"/>
  <c r="G138" i="14"/>
  <c r="F138" i="14"/>
  <c r="E138" i="14"/>
  <c r="D138" i="14"/>
  <c r="C138" i="14"/>
  <c r="P137" i="14"/>
  <c r="O137" i="14"/>
  <c r="N137" i="14"/>
  <c r="M137" i="14"/>
  <c r="M88" i="14" s="1"/>
  <c r="N34" i="15" s="1"/>
  <c r="L137" i="14"/>
  <c r="K137" i="14"/>
  <c r="J137" i="14"/>
  <c r="I137" i="14"/>
  <c r="H137" i="14"/>
  <c r="G137" i="14"/>
  <c r="F137" i="14"/>
  <c r="E137" i="14"/>
  <c r="D137" i="14"/>
  <c r="C137" i="14"/>
  <c r="P136" i="14"/>
  <c r="O136" i="14"/>
  <c r="N136" i="14"/>
  <c r="M136" i="14"/>
  <c r="L136" i="14"/>
  <c r="K136" i="14"/>
  <c r="J136" i="14"/>
  <c r="I136" i="14"/>
  <c r="H136" i="14"/>
  <c r="G136" i="14"/>
  <c r="F136" i="14"/>
  <c r="E136" i="14"/>
  <c r="D136" i="14"/>
  <c r="C136" i="14"/>
  <c r="P135" i="14"/>
  <c r="O135" i="14"/>
  <c r="N135" i="14"/>
  <c r="M135" i="14"/>
  <c r="L135" i="14"/>
  <c r="K135" i="14"/>
  <c r="J135" i="14"/>
  <c r="I135" i="14"/>
  <c r="I86" i="14" s="1"/>
  <c r="H135" i="14"/>
  <c r="G135" i="14"/>
  <c r="F135" i="14"/>
  <c r="E135" i="14"/>
  <c r="D135" i="14"/>
  <c r="C135" i="14"/>
  <c r="P134" i="14"/>
  <c r="O134" i="14"/>
  <c r="N134" i="14"/>
  <c r="M134" i="14"/>
  <c r="L134" i="14"/>
  <c r="K134" i="14"/>
  <c r="J134" i="14"/>
  <c r="I92" i="14" s="1"/>
  <c r="I134" i="14"/>
  <c r="H134" i="14"/>
  <c r="G134" i="14"/>
  <c r="F134" i="14"/>
  <c r="E134" i="14"/>
  <c r="D134" i="14"/>
  <c r="C134" i="14"/>
  <c r="P133" i="14"/>
  <c r="O133" i="14"/>
  <c r="N133" i="14"/>
  <c r="M133" i="14"/>
  <c r="L133" i="14"/>
  <c r="K133" i="14"/>
  <c r="J133" i="14"/>
  <c r="I133" i="14"/>
  <c r="H133" i="14"/>
  <c r="G133" i="14"/>
  <c r="F133" i="14"/>
  <c r="E133" i="14"/>
  <c r="E90" i="14" s="1"/>
  <c r="F65" i="15" s="1"/>
  <c r="D133" i="14"/>
  <c r="C133" i="14"/>
  <c r="Q125" i="14"/>
  <c r="O110" i="14"/>
  <c r="M110" i="14"/>
  <c r="K110" i="14"/>
  <c r="I110" i="14"/>
  <c r="G110" i="14"/>
  <c r="E110" i="14"/>
  <c r="C110" i="14"/>
  <c r="O104" i="14"/>
  <c r="M104" i="14"/>
  <c r="K104" i="14"/>
  <c r="I104" i="14"/>
  <c r="G104" i="14"/>
  <c r="E104" i="14"/>
  <c r="C104" i="14"/>
  <c r="Q102" i="14"/>
  <c r="O101" i="14"/>
  <c r="O131" i="14" s="1"/>
  <c r="M101" i="14"/>
  <c r="M131" i="14" s="1"/>
  <c r="K101" i="14"/>
  <c r="K131" i="14" s="1"/>
  <c r="I101" i="14"/>
  <c r="I131" i="14" s="1"/>
  <c r="G101" i="14"/>
  <c r="G131" i="14" s="1"/>
  <c r="E101" i="14"/>
  <c r="E131" i="14" s="1"/>
  <c r="C101" i="14"/>
  <c r="C131" i="14" s="1"/>
  <c r="P82" i="14"/>
  <c r="N82" i="14"/>
  <c r="L82" i="14"/>
  <c r="J82" i="14"/>
  <c r="H82" i="14"/>
  <c r="F82" i="14"/>
  <c r="D82" i="14"/>
  <c r="A82" i="14"/>
  <c r="P79" i="14"/>
  <c r="N79" i="14"/>
  <c r="L79" i="14"/>
  <c r="J79" i="14"/>
  <c r="H79" i="14"/>
  <c r="F79" i="14"/>
  <c r="R78" i="14" s="1"/>
  <c r="D79" i="14"/>
  <c r="A79" i="14"/>
  <c r="P76" i="14"/>
  <c r="N76" i="14"/>
  <c r="L76" i="14"/>
  <c r="J76" i="14"/>
  <c r="H76" i="14"/>
  <c r="F76" i="14"/>
  <c r="D76" i="14"/>
  <c r="A76" i="14"/>
  <c r="P73" i="14"/>
  <c r="N73" i="14"/>
  <c r="L73" i="14"/>
  <c r="J73" i="14"/>
  <c r="H73" i="14"/>
  <c r="F73" i="14"/>
  <c r="D73" i="14"/>
  <c r="A73" i="14"/>
  <c r="P70" i="14"/>
  <c r="N70" i="14"/>
  <c r="L70" i="14"/>
  <c r="J70" i="14"/>
  <c r="H70" i="14"/>
  <c r="F70" i="14"/>
  <c r="D70" i="14"/>
  <c r="A70" i="14"/>
  <c r="P67" i="14"/>
  <c r="N67" i="14"/>
  <c r="L67" i="14"/>
  <c r="J67" i="14"/>
  <c r="H67" i="14"/>
  <c r="F67" i="14"/>
  <c r="R66" i="14" s="1"/>
  <c r="D67" i="14"/>
  <c r="A67" i="14"/>
  <c r="P64" i="14"/>
  <c r="N64" i="14"/>
  <c r="L64" i="14"/>
  <c r="J64" i="14"/>
  <c r="H64" i="14"/>
  <c r="F64" i="14"/>
  <c r="D64" i="14"/>
  <c r="R63" i="14" s="1"/>
  <c r="A64" i="14"/>
  <c r="P60" i="14"/>
  <c r="N60" i="14"/>
  <c r="L60" i="14"/>
  <c r="J60" i="14"/>
  <c r="H60" i="14"/>
  <c r="F60" i="14"/>
  <c r="R59" i="14" s="1"/>
  <c r="D60" i="14"/>
  <c r="A60" i="14"/>
  <c r="P57" i="14"/>
  <c r="N57" i="14"/>
  <c r="L57" i="14"/>
  <c r="J57" i="14"/>
  <c r="H57" i="14"/>
  <c r="F57" i="14"/>
  <c r="D57" i="14"/>
  <c r="R56" i="14" s="1"/>
  <c r="A57" i="14"/>
  <c r="P54" i="14"/>
  <c r="N54" i="14"/>
  <c r="L54" i="14"/>
  <c r="J54" i="14"/>
  <c r="H54" i="14"/>
  <c r="F54" i="14"/>
  <c r="R53" i="14" s="1"/>
  <c r="D54" i="14"/>
  <c r="A54" i="14"/>
  <c r="P51" i="14"/>
  <c r="N51" i="14"/>
  <c r="L51" i="14"/>
  <c r="J51" i="14"/>
  <c r="H51" i="14"/>
  <c r="F51" i="14"/>
  <c r="D51" i="14"/>
  <c r="A51" i="14"/>
  <c r="P48" i="14"/>
  <c r="N48" i="14"/>
  <c r="L48" i="14"/>
  <c r="J48" i="14"/>
  <c r="H48" i="14"/>
  <c r="F48" i="14"/>
  <c r="R47" i="14" s="1"/>
  <c r="D48" i="14"/>
  <c r="A48" i="14"/>
  <c r="P45" i="14"/>
  <c r="N45" i="14"/>
  <c r="L45" i="14"/>
  <c r="J45" i="14"/>
  <c r="H45" i="14"/>
  <c r="F45" i="14"/>
  <c r="D45" i="14"/>
  <c r="A45" i="14"/>
  <c r="P41" i="14"/>
  <c r="N41" i="14"/>
  <c r="L41" i="14"/>
  <c r="J41" i="14"/>
  <c r="H41" i="14"/>
  <c r="F41" i="14"/>
  <c r="R40" i="14" s="1"/>
  <c r="D41" i="14"/>
  <c r="A41" i="14"/>
  <c r="P38" i="14"/>
  <c r="N38" i="14"/>
  <c r="L38" i="14"/>
  <c r="J38" i="14"/>
  <c r="H38" i="14"/>
  <c r="F38" i="14"/>
  <c r="D38" i="14"/>
  <c r="R37" i="14" s="1"/>
  <c r="A38" i="14"/>
  <c r="P35" i="14"/>
  <c r="N35" i="14"/>
  <c r="L35" i="14"/>
  <c r="J35" i="14"/>
  <c r="H35" i="14"/>
  <c r="F35" i="14"/>
  <c r="R34" i="14" s="1"/>
  <c r="D35" i="14"/>
  <c r="A35" i="14"/>
  <c r="P32" i="14"/>
  <c r="N32" i="14"/>
  <c r="L32" i="14"/>
  <c r="J32" i="14"/>
  <c r="H32" i="14"/>
  <c r="F32" i="14"/>
  <c r="D32" i="14"/>
  <c r="R31" i="14" s="1"/>
  <c r="A32" i="14"/>
  <c r="V29" i="14"/>
  <c r="U29" i="14"/>
  <c r="P29" i="14"/>
  <c r="N29" i="14"/>
  <c r="L29" i="14"/>
  <c r="J29" i="14"/>
  <c r="H29" i="14"/>
  <c r="F29" i="14"/>
  <c r="D29" i="14"/>
  <c r="A29" i="14"/>
  <c r="V28" i="14"/>
  <c r="U28" i="14"/>
  <c r="V27" i="14"/>
  <c r="U27" i="14"/>
  <c r="V26" i="14"/>
  <c r="U26" i="14"/>
  <c r="P26" i="14"/>
  <c r="N26" i="14"/>
  <c r="L26" i="14"/>
  <c r="J26" i="14"/>
  <c r="H26" i="14"/>
  <c r="F26" i="14"/>
  <c r="D26" i="14"/>
  <c r="A26" i="14"/>
  <c r="V25" i="14"/>
  <c r="U25" i="14"/>
  <c r="V24" i="14"/>
  <c r="U24" i="14"/>
  <c r="V23" i="14"/>
  <c r="U23" i="14"/>
  <c r="P23" i="14"/>
  <c r="P103" i="14" s="1"/>
  <c r="N23" i="14"/>
  <c r="L23" i="14"/>
  <c r="J23" i="14"/>
  <c r="H23" i="14"/>
  <c r="F23" i="14"/>
  <c r="D23" i="14"/>
  <c r="A23" i="14"/>
  <c r="V22" i="14"/>
  <c r="U22" i="14"/>
  <c r="V21" i="14"/>
  <c r="U21" i="14"/>
  <c r="V20" i="14"/>
  <c r="U20" i="14"/>
  <c r="P20" i="14"/>
  <c r="N20" i="14"/>
  <c r="L20" i="14"/>
  <c r="L103" i="14" s="1"/>
  <c r="J20" i="14"/>
  <c r="H20" i="14"/>
  <c r="F20" i="14"/>
  <c r="D20" i="14"/>
  <c r="A20" i="14"/>
  <c r="V19" i="14"/>
  <c r="U19" i="14"/>
  <c r="V18" i="14"/>
  <c r="U18" i="14"/>
  <c r="V17" i="14"/>
  <c r="U17" i="14"/>
  <c r="P17" i="14"/>
  <c r="N17" i="14"/>
  <c r="N103" i="14" s="1"/>
  <c r="L17" i="14"/>
  <c r="J17" i="14"/>
  <c r="H17" i="14"/>
  <c r="H103" i="14" s="1"/>
  <c r="F17" i="14"/>
  <c r="D17" i="14"/>
  <c r="A17" i="14"/>
  <c r="V16" i="14"/>
  <c r="U16" i="14"/>
  <c r="V15" i="14"/>
  <c r="U15" i="14"/>
  <c r="V14" i="14"/>
  <c r="U14" i="14"/>
  <c r="P14" i="14"/>
  <c r="N14" i="14"/>
  <c r="L14" i="14"/>
  <c r="J14" i="14"/>
  <c r="H14" i="14"/>
  <c r="F14" i="14"/>
  <c r="D14" i="14"/>
  <c r="D103" i="14" s="1"/>
  <c r="A14" i="14"/>
  <c r="V13" i="14"/>
  <c r="U13" i="14"/>
  <c r="V12" i="14"/>
  <c r="U12" i="14"/>
  <c r="O12" i="14"/>
  <c r="M12" i="14"/>
  <c r="K12" i="14"/>
  <c r="I12" i="14"/>
  <c r="G12" i="14"/>
  <c r="E12" i="14"/>
  <c r="C12" i="14"/>
  <c r="V11" i="14"/>
  <c r="U11" i="14"/>
  <c r="V10" i="14"/>
  <c r="U10" i="14"/>
  <c r="O10" i="14"/>
  <c r="M10" i="14"/>
  <c r="K10" i="14"/>
  <c r="I10" i="14"/>
  <c r="G10" i="14"/>
  <c r="E10" i="14"/>
  <c r="C10" i="14"/>
  <c r="V9" i="14"/>
  <c r="U9" i="14"/>
  <c r="V8" i="14"/>
  <c r="U8" i="14"/>
  <c r="O8" i="14"/>
  <c r="M8" i="14"/>
  <c r="K8" i="14"/>
  <c r="I8" i="14"/>
  <c r="G8" i="14"/>
  <c r="E8" i="14"/>
  <c r="C8" i="14"/>
  <c r="V7" i="14"/>
  <c r="U7" i="14"/>
  <c r="V6" i="14"/>
  <c r="U6" i="14"/>
  <c r="O6" i="14"/>
  <c r="M6" i="14"/>
  <c r="K6" i="14"/>
  <c r="I6" i="14"/>
  <c r="G6" i="14"/>
  <c r="E6" i="14"/>
  <c r="C6" i="14"/>
  <c r="V5" i="14"/>
  <c r="U5" i="14"/>
  <c r="V4" i="14"/>
  <c r="U4" i="14"/>
  <c r="C3" i="14"/>
  <c r="D2" i="15" s="1"/>
  <c r="T2" i="14"/>
  <c r="FM110" i="37"/>
  <c r="FK110" i="37"/>
  <c r="FE110" i="37"/>
  <c r="Q161" i="42"/>
  <c r="O146" i="42"/>
  <c r="M146" i="42"/>
  <c r="K146" i="42"/>
  <c r="I146" i="42"/>
  <c r="G146" i="42"/>
  <c r="E146" i="42"/>
  <c r="C146" i="42"/>
  <c r="Q146" i="42" s="1"/>
  <c r="Q138" i="42"/>
  <c r="O137" i="42"/>
  <c r="O167" i="42" s="1"/>
  <c r="M137" i="42"/>
  <c r="M167" i="42" s="1"/>
  <c r="K137" i="42"/>
  <c r="K167" i="42" s="1"/>
  <c r="I137" i="42"/>
  <c r="I167" i="42" s="1"/>
  <c r="G137" i="42"/>
  <c r="G167" i="42" s="1"/>
  <c r="E137" i="42"/>
  <c r="E167" i="42" s="1"/>
  <c r="C137" i="42"/>
  <c r="C167" i="42" s="1"/>
  <c r="A119" i="42"/>
  <c r="P118" i="42"/>
  <c r="EZ110" i="22" s="1"/>
  <c r="EY110" i="37" s="1"/>
  <c r="N118" i="42"/>
  <c r="EX110" i="22" s="1"/>
  <c r="EW110" i="37" s="1"/>
  <c r="L118" i="42"/>
  <c r="EV110" i="22" s="1"/>
  <c r="EU110" i="37" s="1"/>
  <c r="J118" i="42"/>
  <c r="ET110" i="22" s="1"/>
  <c r="ES110" i="37" s="1"/>
  <c r="H118" i="42"/>
  <c r="ER110" i="22" s="1"/>
  <c r="EQ110" i="37" s="1"/>
  <c r="F118" i="42"/>
  <c r="EP110" i="22" s="1"/>
  <c r="EO110" i="37" s="1"/>
  <c r="D118" i="42"/>
  <c r="A118" i="42"/>
  <c r="A117" i="42"/>
  <c r="A116" i="42"/>
  <c r="P115" i="42"/>
  <c r="N115" i="42"/>
  <c r="L115" i="42"/>
  <c r="J115" i="42"/>
  <c r="H115" i="42"/>
  <c r="F115" i="42"/>
  <c r="R114" i="42" s="1"/>
  <c r="D115" i="42"/>
  <c r="A115" i="42"/>
  <c r="A114" i="42"/>
  <c r="A113" i="42"/>
  <c r="P112" i="42"/>
  <c r="N112" i="42"/>
  <c r="L112" i="42"/>
  <c r="R111" i="42" s="1"/>
  <c r="J112" i="42"/>
  <c r="H112" i="42"/>
  <c r="F112" i="42"/>
  <c r="D112" i="42"/>
  <c r="A112" i="42"/>
  <c r="A111" i="42"/>
  <c r="A110" i="42"/>
  <c r="P109" i="42"/>
  <c r="N109" i="42"/>
  <c r="EX101" i="22" s="1"/>
  <c r="EW101" i="37" s="1"/>
  <c r="L109" i="42"/>
  <c r="J109" i="42"/>
  <c r="H109" i="42"/>
  <c r="F109" i="42"/>
  <c r="D109" i="42"/>
  <c r="A109" i="42"/>
  <c r="A108" i="42"/>
  <c r="A107" i="42"/>
  <c r="P106" i="42"/>
  <c r="N106" i="42"/>
  <c r="L106" i="42"/>
  <c r="J106" i="42"/>
  <c r="H106" i="42"/>
  <c r="F106" i="42"/>
  <c r="D106" i="42"/>
  <c r="A106" i="42"/>
  <c r="A105" i="42"/>
  <c r="A104" i="42"/>
  <c r="P103" i="42"/>
  <c r="N103" i="42"/>
  <c r="L103" i="42"/>
  <c r="J103" i="42"/>
  <c r="H103" i="42"/>
  <c r="ER95" i="22" s="1"/>
  <c r="EQ95" i="37" s="1"/>
  <c r="F103" i="42"/>
  <c r="D103" i="42"/>
  <c r="EN95" i="22" s="1"/>
  <c r="EM95" i="37" s="1"/>
  <c r="A103" i="42"/>
  <c r="A102" i="42"/>
  <c r="A101" i="42"/>
  <c r="P100" i="42"/>
  <c r="N100" i="42"/>
  <c r="EX92" i="22" s="1"/>
  <c r="EW92" i="37" s="1"/>
  <c r="L100" i="42"/>
  <c r="J100" i="42"/>
  <c r="ET92" i="22" s="1"/>
  <c r="ES92" i="37" s="1"/>
  <c r="H100" i="42"/>
  <c r="F100" i="42"/>
  <c r="D100" i="42"/>
  <c r="A100" i="42"/>
  <c r="A99" i="42"/>
  <c r="A98" i="42"/>
  <c r="P97" i="42"/>
  <c r="EZ89" i="22" s="1"/>
  <c r="EY89" i="37" s="1"/>
  <c r="N97" i="42"/>
  <c r="L97" i="42"/>
  <c r="EV89" i="22" s="1"/>
  <c r="EU89" i="37" s="1"/>
  <c r="J97" i="42"/>
  <c r="ET89" i="22" s="1"/>
  <c r="ES89" i="37" s="1"/>
  <c r="H97" i="42"/>
  <c r="F97" i="42"/>
  <c r="D97" i="42"/>
  <c r="A97" i="42"/>
  <c r="A96" i="42"/>
  <c r="A95" i="42"/>
  <c r="P94" i="42"/>
  <c r="EZ86" i="22" s="1"/>
  <c r="N94" i="42"/>
  <c r="L94" i="42"/>
  <c r="EV86" i="22" s="1"/>
  <c r="EU86" i="37" s="1"/>
  <c r="J94" i="42"/>
  <c r="H94" i="42"/>
  <c r="F94" i="42"/>
  <c r="D94" i="42"/>
  <c r="R93" i="42" s="1"/>
  <c r="A94" i="42"/>
  <c r="A93" i="42"/>
  <c r="Z35" i="42" s="1"/>
  <c r="A92" i="42"/>
  <c r="P91" i="42"/>
  <c r="N91" i="42"/>
  <c r="L91" i="42"/>
  <c r="J91" i="42"/>
  <c r="H91" i="42"/>
  <c r="F91" i="42"/>
  <c r="EP83" i="22" s="1"/>
  <c r="EO83" i="37" s="1"/>
  <c r="D91" i="42"/>
  <c r="A91" i="42"/>
  <c r="A90" i="42"/>
  <c r="A88" i="42"/>
  <c r="P87" i="42"/>
  <c r="N87" i="42"/>
  <c r="L87" i="42"/>
  <c r="R86" i="42" s="1"/>
  <c r="J87" i="42"/>
  <c r="H87" i="42"/>
  <c r="ER79" i="22" s="1"/>
  <c r="F87" i="42"/>
  <c r="EP79" i="22" s="1"/>
  <c r="EO79" i="37" s="1"/>
  <c r="D87" i="42"/>
  <c r="A87" i="42"/>
  <c r="A86" i="42"/>
  <c r="A85" i="42"/>
  <c r="P84" i="42"/>
  <c r="N84" i="42"/>
  <c r="R83" i="42" s="1"/>
  <c r="L84" i="42"/>
  <c r="J84" i="42"/>
  <c r="H84" i="42"/>
  <c r="F84" i="42"/>
  <c r="EP76" i="22" s="1"/>
  <c r="EO76" i="37" s="1"/>
  <c r="D84" i="42"/>
  <c r="A84" i="42"/>
  <c r="A83" i="42"/>
  <c r="A82" i="42"/>
  <c r="P81" i="42"/>
  <c r="EZ73" i="22" s="1"/>
  <c r="EY73" i="37" s="1"/>
  <c r="N81" i="42"/>
  <c r="L81" i="42"/>
  <c r="J81" i="42"/>
  <c r="H81" i="42"/>
  <c r="F81" i="42"/>
  <c r="EP73" i="22" s="1"/>
  <c r="EO73" i="37" s="1"/>
  <c r="D81" i="42"/>
  <c r="A81" i="42"/>
  <c r="A80" i="42"/>
  <c r="A79" i="42"/>
  <c r="P78" i="42"/>
  <c r="EZ70" i="22" s="1"/>
  <c r="EY70" i="37" s="1"/>
  <c r="N78" i="42"/>
  <c r="L78" i="42"/>
  <c r="J78" i="42"/>
  <c r="H78" i="42"/>
  <c r="ER70" i="22" s="1"/>
  <c r="F78" i="42"/>
  <c r="D78" i="42"/>
  <c r="EN70" i="22" s="1"/>
  <c r="EM70" i="37" s="1"/>
  <c r="A78" i="42"/>
  <c r="A77" i="42"/>
  <c r="A76" i="42"/>
  <c r="P75" i="42"/>
  <c r="N75" i="42"/>
  <c r="EX67" i="22" s="1"/>
  <c r="EW67" i="37" s="1"/>
  <c r="L75" i="42"/>
  <c r="J75" i="42"/>
  <c r="ET67" i="22" s="1"/>
  <c r="ES67" i="37" s="1"/>
  <c r="H75" i="42"/>
  <c r="F75" i="42"/>
  <c r="D75" i="42"/>
  <c r="A75" i="42"/>
  <c r="A74" i="42"/>
  <c r="A73" i="42"/>
  <c r="P72" i="42"/>
  <c r="N72" i="42"/>
  <c r="L72" i="42"/>
  <c r="EV64" i="22" s="1"/>
  <c r="EU64" i="37" s="1"/>
  <c r="J72" i="42"/>
  <c r="ET64" i="22" s="1"/>
  <c r="ES64" i="37" s="1"/>
  <c r="H72" i="42"/>
  <c r="F72" i="42"/>
  <c r="D72" i="42"/>
  <c r="A72" i="42"/>
  <c r="A71" i="42"/>
  <c r="A70" i="42"/>
  <c r="P69" i="42"/>
  <c r="N69" i="42"/>
  <c r="L69" i="42"/>
  <c r="J69" i="42"/>
  <c r="H69" i="42"/>
  <c r="F69" i="42"/>
  <c r="D69" i="42"/>
  <c r="A69" i="42"/>
  <c r="A68" i="42"/>
  <c r="A67" i="42"/>
  <c r="P66" i="42"/>
  <c r="N66" i="42"/>
  <c r="L66" i="42"/>
  <c r="J66" i="42"/>
  <c r="ET58" i="22" s="1"/>
  <c r="ES58" i="37" s="1"/>
  <c r="H66" i="42"/>
  <c r="F66" i="42"/>
  <c r="R65" i="42" s="1"/>
  <c r="D66" i="42"/>
  <c r="A66" i="42"/>
  <c r="A65" i="42"/>
  <c r="A64" i="42"/>
  <c r="P63" i="42"/>
  <c r="N63" i="42"/>
  <c r="L63" i="42"/>
  <c r="EV55" i="22" s="1"/>
  <c r="EU55" i="37" s="1"/>
  <c r="J63" i="42"/>
  <c r="H63" i="42"/>
  <c r="ER55" i="22" s="1"/>
  <c r="EQ55" i="37" s="1"/>
  <c r="F63" i="42"/>
  <c r="D63" i="42"/>
  <c r="A63" i="42"/>
  <c r="A62" i="42"/>
  <c r="A61" i="42"/>
  <c r="P60" i="42"/>
  <c r="N60" i="42"/>
  <c r="EX52" i="22" s="1"/>
  <c r="EW52" i="37" s="1"/>
  <c r="L60" i="42"/>
  <c r="J60" i="42"/>
  <c r="H60" i="42"/>
  <c r="F60" i="42"/>
  <c r="D60" i="42"/>
  <c r="A60" i="42"/>
  <c r="A59" i="42"/>
  <c r="A57" i="42"/>
  <c r="A56" i="42"/>
  <c r="A55" i="42"/>
  <c r="A54" i="42"/>
  <c r="A53" i="42"/>
  <c r="A52" i="42"/>
  <c r="A51" i="42"/>
  <c r="A50" i="42"/>
  <c r="A49" i="42"/>
  <c r="A48" i="42"/>
  <c r="A47" i="42"/>
  <c r="A46" i="42"/>
  <c r="A45" i="42"/>
  <c r="A44" i="42"/>
  <c r="A43" i="42"/>
  <c r="A42" i="42"/>
  <c r="A41" i="42"/>
  <c r="A40" i="42"/>
  <c r="A39" i="42"/>
  <c r="A38" i="42"/>
  <c r="A37" i="42"/>
  <c r="A36" i="42"/>
  <c r="Y35" i="42"/>
  <c r="Y36" i="42" s="1"/>
  <c r="A35" i="42"/>
  <c r="A34" i="42"/>
  <c r="A33" i="42"/>
  <c r="A32" i="42"/>
  <c r="A31" i="42"/>
  <c r="A30" i="42"/>
  <c r="A29" i="42"/>
  <c r="A28" i="42"/>
  <c r="A27" i="42"/>
  <c r="A26" i="42"/>
  <c r="Y25" i="42"/>
  <c r="Y26" i="42" s="1"/>
  <c r="A25" i="42"/>
  <c r="A24" i="42"/>
  <c r="A23" i="42"/>
  <c r="A22" i="42"/>
  <c r="A21" i="42"/>
  <c r="A20" i="42"/>
  <c r="A19" i="42"/>
  <c r="A18" i="42"/>
  <c r="A17" i="42"/>
  <c r="A16" i="42"/>
  <c r="A15" i="42"/>
  <c r="A14" i="42"/>
  <c r="A13" i="42"/>
  <c r="Y10" i="42"/>
  <c r="Y11" i="42" s="1"/>
  <c r="Y12" i="42" s="1"/>
  <c r="Y13" i="42" s="1"/>
  <c r="Y14" i="42" s="1"/>
  <c r="C3" i="42"/>
  <c r="C136" i="42" s="1"/>
  <c r="C166" i="42" s="1"/>
  <c r="T2" i="42"/>
  <c r="A2" i="42"/>
  <c r="Q161" i="41"/>
  <c r="O146" i="41"/>
  <c r="M146" i="41"/>
  <c r="K146" i="41"/>
  <c r="Q146" i="41" s="1"/>
  <c r="I146" i="41"/>
  <c r="G146" i="41"/>
  <c r="E146" i="41"/>
  <c r="C146" i="41"/>
  <c r="Q138" i="41"/>
  <c r="O137" i="41"/>
  <c r="O167" i="41" s="1"/>
  <c r="M137" i="41"/>
  <c r="M167" i="41" s="1"/>
  <c r="K137" i="41"/>
  <c r="K167" i="41" s="1"/>
  <c r="I137" i="41"/>
  <c r="I167" i="41" s="1"/>
  <c r="G137" i="41"/>
  <c r="G167" i="41" s="1"/>
  <c r="E137" i="41"/>
  <c r="E167" i="41" s="1"/>
  <c r="C137" i="41"/>
  <c r="C167" i="41"/>
  <c r="A119" i="41"/>
  <c r="P118" i="41"/>
  <c r="EL110" i="22" s="1"/>
  <c r="EK110" i="37" s="1"/>
  <c r="N118" i="41"/>
  <c r="EJ110" i="22" s="1"/>
  <c r="EI110" i="37" s="1"/>
  <c r="L118" i="41"/>
  <c r="EH110" i="22" s="1"/>
  <c r="EG110" i="37" s="1"/>
  <c r="J118" i="41"/>
  <c r="EF110" i="22" s="1"/>
  <c r="EE110" i="37" s="1"/>
  <c r="H118" i="41"/>
  <c r="ED110" i="22" s="1"/>
  <c r="EC110" i="37" s="1"/>
  <c r="F118" i="41"/>
  <c r="EB110" i="22" s="1"/>
  <c r="EA110" i="37" s="1"/>
  <c r="D118" i="41"/>
  <c r="DZ110" i="22" s="1"/>
  <c r="DY110" i="37" s="1"/>
  <c r="A118" i="41"/>
  <c r="A117" i="41"/>
  <c r="A116" i="41"/>
  <c r="P115" i="41"/>
  <c r="N115" i="41"/>
  <c r="EJ107" i="22" s="1"/>
  <c r="EI107" i="37" s="1"/>
  <c r="L115" i="41"/>
  <c r="J115" i="41"/>
  <c r="H115" i="41"/>
  <c r="ED107" i="22" s="1"/>
  <c r="F115" i="41"/>
  <c r="D115" i="41"/>
  <c r="A115" i="41"/>
  <c r="A114" i="41"/>
  <c r="A113" i="41"/>
  <c r="P112" i="41"/>
  <c r="EL104" i="22" s="1"/>
  <c r="EK104" i="37" s="1"/>
  <c r="N112" i="41"/>
  <c r="L112" i="41"/>
  <c r="J112" i="41"/>
  <c r="H112" i="41"/>
  <c r="F112" i="41"/>
  <c r="EB104" i="22" s="1"/>
  <c r="EA104" i="37" s="1"/>
  <c r="D112" i="41"/>
  <c r="A112" i="41"/>
  <c r="A111" i="41"/>
  <c r="A110" i="41"/>
  <c r="P109" i="41"/>
  <c r="N109" i="41"/>
  <c r="L109" i="41"/>
  <c r="EH101" i="22" s="1"/>
  <c r="EG101" i="37" s="1"/>
  <c r="J109" i="41"/>
  <c r="H109" i="41"/>
  <c r="F109" i="41"/>
  <c r="D109" i="41"/>
  <c r="A109" i="41"/>
  <c r="A108" i="41"/>
  <c r="A107" i="41"/>
  <c r="P106" i="41"/>
  <c r="N106" i="41"/>
  <c r="EJ98" i="22" s="1"/>
  <c r="EI98" i="37" s="1"/>
  <c r="L106" i="41"/>
  <c r="J106" i="41"/>
  <c r="H106" i="41"/>
  <c r="F106" i="41"/>
  <c r="D106" i="41"/>
  <c r="A106" i="41"/>
  <c r="A105" i="41"/>
  <c r="A104" i="41"/>
  <c r="P103" i="41"/>
  <c r="EL95" i="22" s="1"/>
  <c r="EK95" i="37" s="1"/>
  <c r="N103" i="41"/>
  <c r="EJ95" i="22" s="1"/>
  <c r="EI95" i="37" s="1"/>
  <c r="L103" i="41"/>
  <c r="EH95" i="22" s="1"/>
  <c r="EG95" i="37" s="1"/>
  <c r="J103" i="41"/>
  <c r="H103" i="41"/>
  <c r="F103" i="41"/>
  <c r="D103" i="41"/>
  <c r="A103" i="41"/>
  <c r="A102" i="41"/>
  <c r="A101" i="41"/>
  <c r="P100" i="41"/>
  <c r="N100" i="41"/>
  <c r="L100" i="41"/>
  <c r="J100" i="41"/>
  <c r="H100" i="41"/>
  <c r="ED92" i="22" s="1"/>
  <c r="EC92" i="37" s="1"/>
  <c r="F100" i="41"/>
  <c r="D100" i="41"/>
  <c r="DZ92" i="22" s="1"/>
  <c r="DY92" i="37" s="1"/>
  <c r="A100" i="41"/>
  <c r="A99" i="41"/>
  <c r="A98" i="41"/>
  <c r="P97" i="41"/>
  <c r="N97" i="41"/>
  <c r="L97" i="41"/>
  <c r="J97" i="41"/>
  <c r="EF89" i="22" s="1"/>
  <c r="EE89" i="37" s="1"/>
  <c r="H97" i="41"/>
  <c r="F97" i="41"/>
  <c r="EB89" i="22" s="1"/>
  <c r="EA89" i="37" s="1"/>
  <c r="D97" i="41"/>
  <c r="A97" i="41"/>
  <c r="A96" i="41"/>
  <c r="A95" i="41"/>
  <c r="P94" i="41"/>
  <c r="N94" i="41"/>
  <c r="L94" i="41"/>
  <c r="EH86" i="22" s="1"/>
  <c r="EG86" i="37" s="1"/>
  <c r="J94" i="41"/>
  <c r="H94" i="41"/>
  <c r="F94" i="41"/>
  <c r="D94" i="41"/>
  <c r="A94" i="41"/>
  <c r="A93" i="41"/>
  <c r="A92" i="41"/>
  <c r="P91" i="41"/>
  <c r="N91" i="41"/>
  <c r="R90" i="41" s="1"/>
  <c r="L91" i="41"/>
  <c r="J91" i="41"/>
  <c r="H91" i="41"/>
  <c r="F91" i="41"/>
  <c r="D91" i="41"/>
  <c r="A91" i="41"/>
  <c r="A90" i="41"/>
  <c r="A88" i="41"/>
  <c r="P87" i="41"/>
  <c r="EL79" i="22" s="1"/>
  <c r="EK79" i="37" s="1"/>
  <c r="N87" i="41"/>
  <c r="L87" i="41"/>
  <c r="J87" i="41"/>
  <c r="H87" i="41"/>
  <c r="F87" i="41"/>
  <c r="R86" i="41" s="1"/>
  <c r="D87" i="41"/>
  <c r="A87" i="41"/>
  <c r="A86" i="41"/>
  <c r="A85" i="41"/>
  <c r="P84" i="41"/>
  <c r="N84" i="41"/>
  <c r="L84" i="41"/>
  <c r="J84" i="41"/>
  <c r="H84" i="41"/>
  <c r="F84" i="41"/>
  <c r="D84" i="41"/>
  <c r="A84" i="41"/>
  <c r="A83" i="41"/>
  <c r="A82" i="41"/>
  <c r="P81" i="41"/>
  <c r="N81" i="41"/>
  <c r="EJ73" i="22" s="1"/>
  <c r="EI73" i="37" s="1"/>
  <c r="L81" i="41"/>
  <c r="J81" i="41"/>
  <c r="EF73" i="22" s="1"/>
  <c r="EE73" i="37" s="1"/>
  <c r="H81" i="41"/>
  <c r="F81" i="41"/>
  <c r="EB73" i="22" s="1"/>
  <c r="EA73" i="37" s="1"/>
  <c r="D81" i="41"/>
  <c r="A81" i="41"/>
  <c r="A80" i="41"/>
  <c r="A79" i="41"/>
  <c r="P78" i="41"/>
  <c r="EL70" i="22" s="1"/>
  <c r="EK70" i="37" s="1"/>
  <c r="N78" i="41"/>
  <c r="L78" i="41"/>
  <c r="J78" i="41"/>
  <c r="H78" i="41"/>
  <c r="F78" i="41"/>
  <c r="D78" i="41"/>
  <c r="DZ70" i="22" s="1"/>
  <c r="DY70" i="37" s="1"/>
  <c r="A78" i="41"/>
  <c r="A77" i="41"/>
  <c r="A76" i="41"/>
  <c r="P75" i="41"/>
  <c r="N75" i="41"/>
  <c r="L75" i="41"/>
  <c r="J75" i="41"/>
  <c r="H75" i="41"/>
  <c r="ED67" i="22" s="1"/>
  <c r="EC67" i="37" s="1"/>
  <c r="F75" i="41"/>
  <c r="D75" i="41"/>
  <c r="DZ67" i="22" s="1"/>
  <c r="DY67" i="37" s="1"/>
  <c r="A75" i="41"/>
  <c r="A74" i="41"/>
  <c r="A73" i="41"/>
  <c r="P72" i="41"/>
  <c r="N72" i="41"/>
  <c r="L72" i="41"/>
  <c r="J72" i="41"/>
  <c r="H72" i="41"/>
  <c r="F72" i="41"/>
  <c r="EB64" i="22" s="1"/>
  <c r="EA64" i="37" s="1"/>
  <c r="D72" i="41"/>
  <c r="A72" i="41"/>
  <c r="A71" i="41"/>
  <c r="A70" i="41"/>
  <c r="P69" i="41"/>
  <c r="N69" i="41"/>
  <c r="L69" i="41"/>
  <c r="EH61" i="22" s="1"/>
  <c r="EG61" i="37" s="1"/>
  <c r="J69" i="41"/>
  <c r="H69" i="41"/>
  <c r="F69" i="41"/>
  <c r="D69" i="41"/>
  <c r="A69" i="41"/>
  <c r="A68" i="41"/>
  <c r="A67" i="41"/>
  <c r="P66" i="41"/>
  <c r="N66" i="41"/>
  <c r="M142" i="41" s="1"/>
  <c r="L66" i="41"/>
  <c r="J66" i="41"/>
  <c r="H66" i="41"/>
  <c r="F66" i="41"/>
  <c r="D66" i="41"/>
  <c r="A66" i="41"/>
  <c r="A65" i="41"/>
  <c r="A64" i="41"/>
  <c r="P63" i="41"/>
  <c r="N63" i="41"/>
  <c r="L63" i="41"/>
  <c r="J63" i="41"/>
  <c r="H63" i="41"/>
  <c r="F63" i="41"/>
  <c r="D63" i="41"/>
  <c r="A63" i="41"/>
  <c r="A62" i="41"/>
  <c r="A61" i="41"/>
  <c r="P60" i="41"/>
  <c r="EL52" i="22" s="1"/>
  <c r="N60" i="41"/>
  <c r="EJ52" i="22" s="1"/>
  <c r="EI52" i="37" s="1"/>
  <c r="L60" i="41"/>
  <c r="J60" i="41"/>
  <c r="EF52" i="22" s="1"/>
  <c r="EE52" i="37" s="1"/>
  <c r="H60" i="41"/>
  <c r="F60" i="41"/>
  <c r="D60" i="41"/>
  <c r="A60" i="41"/>
  <c r="A59" i="41"/>
  <c r="A57" i="41"/>
  <c r="A56" i="41"/>
  <c r="A55" i="41"/>
  <c r="A54" i="41"/>
  <c r="A53" i="41"/>
  <c r="A52" i="41"/>
  <c r="A51" i="41"/>
  <c r="A50" i="41"/>
  <c r="A49" i="41"/>
  <c r="A48" i="41"/>
  <c r="A47" i="41"/>
  <c r="A46" i="41"/>
  <c r="A45" i="41"/>
  <c r="A44" i="41"/>
  <c r="A43" i="41"/>
  <c r="A42" i="41"/>
  <c r="A41" i="41"/>
  <c r="A40" i="41"/>
  <c r="A39" i="41"/>
  <c r="A38" i="41"/>
  <c r="A37" i="41"/>
  <c r="A36" i="41"/>
  <c r="Y35" i="41"/>
  <c r="Y36" i="41" s="1"/>
  <c r="A35" i="41"/>
  <c r="A34" i="41"/>
  <c r="A33" i="41"/>
  <c r="A32" i="41"/>
  <c r="A31" i="41"/>
  <c r="A30" i="41"/>
  <c r="A29" i="41"/>
  <c r="A28" i="41"/>
  <c r="A27" i="41"/>
  <c r="A26" i="41"/>
  <c r="Y25" i="41"/>
  <c r="Y26" i="41" s="1"/>
  <c r="A25" i="41"/>
  <c r="A24" i="41"/>
  <c r="A23" i="41"/>
  <c r="A22" i="41"/>
  <c r="A21" i="41"/>
  <c r="A20" i="41"/>
  <c r="A19" i="41"/>
  <c r="A18" i="41"/>
  <c r="A17" i="41"/>
  <c r="A16" i="41"/>
  <c r="A15" i="41"/>
  <c r="A14" i="41"/>
  <c r="A13" i="41"/>
  <c r="Y10" i="41"/>
  <c r="Y11" i="41" s="1"/>
  <c r="C3" i="41"/>
  <c r="C136" i="41" s="1"/>
  <c r="C166" i="41" s="1"/>
  <c r="T2" i="41"/>
  <c r="A2" i="41"/>
  <c r="Q161" i="40"/>
  <c r="O146" i="40"/>
  <c r="M146" i="40"/>
  <c r="K146" i="40"/>
  <c r="I146" i="40"/>
  <c r="G146" i="40"/>
  <c r="E146" i="40"/>
  <c r="C146" i="40"/>
  <c r="Q138" i="40"/>
  <c r="O137" i="40"/>
  <c r="O167" i="40" s="1"/>
  <c r="M137" i="40"/>
  <c r="M167" i="40" s="1"/>
  <c r="K137" i="40"/>
  <c r="K167" i="40" s="1"/>
  <c r="I137" i="40"/>
  <c r="I167" i="40" s="1"/>
  <c r="G137" i="40"/>
  <c r="G167" i="40" s="1"/>
  <c r="E137" i="40"/>
  <c r="E167" i="40" s="1"/>
  <c r="C137" i="40"/>
  <c r="C167" i="40" s="1"/>
  <c r="A119" i="40"/>
  <c r="P118" i="40"/>
  <c r="DX110" i="22" s="1"/>
  <c r="DW110" i="37" s="1"/>
  <c r="N118" i="40"/>
  <c r="DV110" i="22" s="1"/>
  <c r="DU110" i="37" s="1"/>
  <c r="L118" i="40"/>
  <c r="DT110" i="22" s="1"/>
  <c r="DS110" i="37" s="1"/>
  <c r="J118" i="40"/>
  <c r="DR110" i="22"/>
  <c r="DQ110" i="37" s="1"/>
  <c r="H118" i="40"/>
  <c r="DP110" i="22" s="1"/>
  <c r="DO110" i="37" s="1"/>
  <c r="F118" i="40"/>
  <c r="DN110" i="22" s="1"/>
  <c r="DM110" i="37" s="1"/>
  <c r="D118" i="40"/>
  <c r="DL110" i="22" s="1"/>
  <c r="DK110" i="37" s="1"/>
  <c r="A118" i="40"/>
  <c r="A117" i="40"/>
  <c r="A116" i="40"/>
  <c r="P115" i="40"/>
  <c r="N115" i="40"/>
  <c r="L115" i="40"/>
  <c r="DT107" i="22" s="1"/>
  <c r="DS107" i="37" s="1"/>
  <c r="J115" i="40"/>
  <c r="H115" i="40"/>
  <c r="F115" i="40"/>
  <c r="D115" i="40"/>
  <c r="A115" i="40"/>
  <c r="A114" i="40"/>
  <c r="A113" i="40"/>
  <c r="P112" i="40"/>
  <c r="DX104" i="22" s="1"/>
  <c r="DW104" i="37" s="1"/>
  <c r="N112" i="40"/>
  <c r="DV104" i="22" s="1"/>
  <c r="DU104" i="37" s="1"/>
  <c r="L112" i="40"/>
  <c r="J112" i="40"/>
  <c r="H112" i="40"/>
  <c r="F112" i="40"/>
  <c r="DN104" i="22" s="1"/>
  <c r="DM104" i="37" s="1"/>
  <c r="D112" i="40"/>
  <c r="A112" i="40"/>
  <c r="A111" i="40"/>
  <c r="A110" i="40"/>
  <c r="P109" i="40"/>
  <c r="N109" i="40"/>
  <c r="DV101" i="22" s="1"/>
  <c r="DU101" i="37" s="1"/>
  <c r="L109" i="40"/>
  <c r="DT101" i="22" s="1"/>
  <c r="DS101" i="37" s="1"/>
  <c r="J109" i="40"/>
  <c r="H109" i="40"/>
  <c r="F109" i="40"/>
  <c r="D109" i="40"/>
  <c r="A109" i="40"/>
  <c r="A108" i="40"/>
  <c r="A107" i="40"/>
  <c r="P106" i="40"/>
  <c r="N106" i="40"/>
  <c r="DV98" i="22" s="1"/>
  <c r="DU98" i="37" s="1"/>
  <c r="L106" i="40"/>
  <c r="J106" i="40"/>
  <c r="H106" i="40"/>
  <c r="DP98" i="22" s="1"/>
  <c r="DO98" i="37" s="1"/>
  <c r="F106" i="40"/>
  <c r="D106" i="40"/>
  <c r="DL98" i="22" s="1"/>
  <c r="DK98" i="37" s="1"/>
  <c r="A106" i="40"/>
  <c r="A105" i="40"/>
  <c r="A104" i="40"/>
  <c r="P103" i="40"/>
  <c r="N103" i="40"/>
  <c r="DV95" i="22" s="1"/>
  <c r="DU95" i="37" s="1"/>
  <c r="L103" i="40"/>
  <c r="DT95" i="22" s="1"/>
  <c r="DS95" i="37" s="1"/>
  <c r="J103" i="40"/>
  <c r="H103" i="40"/>
  <c r="F103" i="40"/>
  <c r="DN95" i="22" s="1"/>
  <c r="DM95" i="37" s="1"/>
  <c r="D103" i="40"/>
  <c r="A103" i="40"/>
  <c r="A102" i="40"/>
  <c r="A101" i="40"/>
  <c r="P100" i="40"/>
  <c r="DX92" i="22" s="1"/>
  <c r="DW92" i="37" s="1"/>
  <c r="N100" i="40"/>
  <c r="L100" i="40"/>
  <c r="DT92" i="22" s="1"/>
  <c r="DS92" i="37" s="1"/>
  <c r="J100" i="40"/>
  <c r="H100" i="40"/>
  <c r="DP92" i="22" s="1"/>
  <c r="DO92" i="37" s="1"/>
  <c r="F100" i="40"/>
  <c r="DN92" i="22" s="1"/>
  <c r="DM92" i="37" s="1"/>
  <c r="D100" i="40"/>
  <c r="A100" i="40"/>
  <c r="A99" i="40"/>
  <c r="A98" i="40"/>
  <c r="P97" i="40"/>
  <c r="DX89" i="22" s="1"/>
  <c r="DW89" i="37" s="1"/>
  <c r="N97" i="40"/>
  <c r="DV89" i="22" s="1"/>
  <c r="DU89" i="37" s="1"/>
  <c r="L97" i="40"/>
  <c r="J97" i="40"/>
  <c r="H97" i="40"/>
  <c r="F97" i="40"/>
  <c r="D97" i="40"/>
  <c r="A97" i="40"/>
  <c r="A96" i="40"/>
  <c r="A95" i="40"/>
  <c r="P94" i="40"/>
  <c r="N94" i="40"/>
  <c r="DV86" i="22" s="1"/>
  <c r="DU86" i="37" s="1"/>
  <c r="L94" i="40"/>
  <c r="J94" i="40"/>
  <c r="DR86" i="22" s="1"/>
  <c r="DQ86" i="37" s="1"/>
  <c r="H94" i="40"/>
  <c r="DP86" i="22" s="1"/>
  <c r="DO86" i="37" s="1"/>
  <c r="F94" i="40"/>
  <c r="D94" i="40"/>
  <c r="DL86" i="22" s="1"/>
  <c r="DK86" i="37" s="1"/>
  <c r="A94" i="40"/>
  <c r="A93" i="40"/>
  <c r="A92" i="40"/>
  <c r="P91" i="40"/>
  <c r="N91" i="40"/>
  <c r="L91" i="40"/>
  <c r="DT83" i="22" s="1"/>
  <c r="DS83" i="37" s="1"/>
  <c r="J91" i="40"/>
  <c r="H91" i="40"/>
  <c r="F91" i="40"/>
  <c r="D91" i="40"/>
  <c r="A91" i="40"/>
  <c r="A90" i="40"/>
  <c r="A88" i="40"/>
  <c r="P87" i="40"/>
  <c r="DX79" i="22" s="1"/>
  <c r="DW79" i="37" s="1"/>
  <c r="N87" i="40"/>
  <c r="DV79" i="22" s="1"/>
  <c r="DU79" i="37" s="1"/>
  <c r="L87" i="40"/>
  <c r="J87" i="40"/>
  <c r="DR79" i="22" s="1"/>
  <c r="DQ79" i="37" s="1"/>
  <c r="H87" i="40"/>
  <c r="DP79" i="22" s="1"/>
  <c r="DO79" i="37" s="1"/>
  <c r="F87" i="40"/>
  <c r="DN79" i="22" s="1"/>
  <c r="DM79" i="37" s="1"/>
  <c r="D87" i="40"/>
  <c r="R86" i="40" s="1"/>
  <c r="A87" i="40"/>
  <c r="A86" i="40"/>
  <c r="A85" i="40"/>
  <c r="P84" i="40"/>
  <c r="N84" i="40"/>
  <c r="DV76" i="22" s="1"/>
  <c r="DU76" i="37" s="1"/>
  <c r="L84" i="40"/>
  <c r="DT76" i="22" s="1"/>
  <c r="DS76" i="37" s="1"/>
  <c r="J84" i="40"/>
  <c r="DR76" i="22" s="1"/>
  <c r="DQ76" i="37" s="1"/>
  <c r="H84" i="40"/>
  <c r="DP76" i="22" s="1"/>
  <c r="F84" i="40"/>
  <c r="D84" i="40"/>
  <c r="A84" i="40"/>
  <c r="A83" i="40"/>
  <c r="A82" i="40"/>
  <c r="P81" i="40"/>
  <c r="N81" i="40"/>
  <c r="L81" i="40"/>
  <c r="DT73" i="22" s="1"/>
  <c r="DS73" i="37" s="1"/>
  <c r="J81" i="40"/>
  <c r="DR73" i="22" s="1"/>
  <c r="DQ73" i="37" s="1"/>
  <c r="H81" i="40"/>
  <c r="F81" i="40"/>
  <c r="DN73" i="22" s="1"/>
  <c r="DM73" i="37" s="1"/>
  <c r="D81" i="40"/>
  <c r="R80" i="40" s="1"/>
  <c r="A81" i="40"/>
  <c r="A80" i="40"/>
  <c r="A79" i="40"/>
  <c r="P78" i="40"/>
  <c r="DX70" i="22" s="1"/>
  <c r="DW70" i="37" s="1"/>
  <c r="N78" i="40"/>
  <c r="DV70" i="22" s="1"/>
  <c r="DU70" i="37" s="1"/>
  <c r="L78" i="40"/>
  <c r="DT70" i="22" s="1"/>
  <c r="DS70" i="37" s="1"/>
  <c r="J78" i="40"/>
  <c r="H78" i="40"/>
  <c r="DP70" i="22" s="1"/>
  <c r="DO70" i="37" s="1"/>
  <c r="F78" i="40"/>
  <c r="D78" i="40"/>
  <c r="DL70" i="22" s="1"/>
  <c r="DK70" i="37" s="1"/>
  <c r="A78" i="40"/>
  <c r="A77" i="40"/>
  <c r="A76" i="40"/>
  <c r="P75" i="40"/>
  <c r="N75" i="40"/>
  <c r="DV67" i="22" s="1"/>
  <c r="DU67" i="37" s="1"/>
  <c r="L75" i="40"/>
  <c r="DT67" i="22" s="1"/>
  <c r="DS67" i="37" s="1"/>
  <c r="J75" i="40"/>
  <c r="H75" i="40"/>
  <c r="F75" i="40"/>
  <c r="DN67" i="22" s="1"/>
  <c r="DM67" i="37" s="1"/>
  <c r="D75" i="40"/>
  <c r="A75" i="40"/>
  <c r="A74" i="40"/>
  <c r="A73" i="40"/>
  <c r="P72" i="40"/>
  <c r="N72" i="40"/>
  <c r="L72" i="40"/>
  <c r="DT64" i="22" s="1"/>
  <c r="DS64" i="37" s="1"/>
  <c r="J72" i="40"/>
  <c r="DR64" i="22" s="1"/>
  <c r="DQ64" i="37" s="1"/>
  <c r="H72" i="40"/>
  <c r="DP64" i="22" s="1"/>
  <c r="DO64" i="37" s="1"/>
  <c r="F72" i="40"/>
  <c r="D72" i="40"/>
  <c r="A72" i="40"/>
  <c r="A71" i="40"/>
  <c r="A70" i="40"/>
  <c r="P69" i="40"/>
  <c r="DX61" i="22" s="1"/>
  <c r="DW61" i="37" s="1"/>
  <c r="N69" i="40"/>
  <c r="DV61" i="22" s="1"/>
  <c r="DU61" i="37" s="1"/>
  <c r="L69" i="40"/>
  <c r="DT61" i="22" s="1"/>
  <c r="DS61" i="37" s="1"/>
  <c r="J69" i="40"/>
  <c r="DR61" i="22" s="1"/>
  <c r="DQ61" i="37" s="1"/>
  <c r="H69" i="40"/>
  <c r="F69" i="40"/>
  <c r="D69" i="40"/>
  <c r="A69" i="40"/>
  <c r="A68" i="40"/>
  <c r="A67" i="40"/>
  <c r="P66" i="40"/>
  <c r="DX58" i="22" s="1"/>
  <c r="DW58" i="37" s="1"/>
  <c r="N66" i="40"/>
  <c r="DV58" i="22" s="1"/>
  <c r="DU58" i="37" s="1"/>
  <c r="L66" i="40"/>
  <c r="DT58" i="22" s="1"/>
  <c r="DS58" i="37" s="1"/>
  <c r="J66" i="40"/>
  <c r="DR58" i="22" s="1"/>
  <c r="DQ58" i="37" s="1"/>
  <c r="H66" i="40"/>
  <c r="DP58" i="22" s="1"/>
  <c r="DO58" i="37" s="1"/>
  <c r="F66" i="40"/>
  <c r="DN58" i="22" s="1"/>
  <c r="DM58" i="37" s="1"/>
  <c r="D66" i="40"/>
  <c r="DL58" i="22" s="1"/>
  <c r="DK58" i="37" s="1"/>
  <c r="A66" i="40"/>
  <c r="A65" i="40"/>
  <c r="A64" i="40"/>
  <c r="P63" i="40"/>
  <c r="DX55" i="22" s="1"/>
  <c r="DW55" i="37" s="1"/>
  <c r="N63" i="40"/>
  <c r="L63" i="40"/>
  <c r="DT55" i="22" s="1"/>
  <c r="DS55" i="37" s="1"/>
  <c r="J63" i="40"/>
  <c r="H63" i="40"/>
  <c r="F63" i="40"/>
  <c r="D63" i="40"/>
  <c r="DL55" i="22" s="1"/>
  <c r="DK55" i="37" s="1"/>
  <c r="A63" i="40"/>
  <c r="A62" i="40"/>
  <c r="A61" i="40"/>
  <c r="P60" i="40"/>
  <c r="DX52" i="22" s="1"/>
  <c r="DW52" i="37" s="1"/>
  <c r="N60" i="40"/>
  <c r="DV52" i="22" s="1"/>
  <c r="DU52" i="37" s="1"/>
  <c r="L60" i="40"/>
  <c r="DT52" i="22" s="1"/>
  <c r="DS52" i="37" s="1"/>
  <c r="J60" i="40"/>
  <c r="DR52" i="22" s="1"/>
  <c r="DQ52" i="37" s="1"/>
  <c r="H60" i="40"/>
  <c r="DP52" i="22" s="1"/>
  <c r="F60" i="40"/>
  <c r="DN52" i="22" s="1"/>
  <c r="DM52" i="37" s="1"/>
  <c r="D60" i="40"/>
  <c r="A60" i="40"/>
  <c r="AA24" i="40" s="1"/>
  <c r="A59" i="40"/>
  <c r="A57" i="40"/>
  <c r="A56" i="40"/>
  <c r="A55" i="40"/>
  <c r="A54" i="40"/>
  <c r="A53" i="40"/>
  <c r="A52" i="40"/>
  <c r="A51" i="40"/>
  <c r="A50" i="40"/>
  <c r="A49" i="40"/>
  <c r="A48" i="40"/>
  <c r="A47" i="40"/>
  <c r="A46" i="40"/>
  <c r="A45" i="40"/>
  <c r="A44" i="40"/>
  <c r="A43" i="40"/>
  <c r="A42" i="40"/>
  <c r="A41" i="40"/>
  <c r="A40" i="40"/>
  <c r="A39" i="40"/>
  <c r="A38" i="40"/>
  <c r="A37" i="40"/>
  <c r="A36" i="40"/>
  <c r="Y35" i="40"/>
  <c r="Y36" i="40" s="1"/>
  <c r="Y37" i="40" s="1"/>
  <c r="Y38" i="40" s="1"/>
  <c r="A35" i="40"/>
  <c r="A34" i="40"/>
  <c r="A33" i="40"/>
  <c r="A32" i="40"/>
  <c r="A31" i="40"/>
  <c r="A30" i="40"/>
  <c r="A29" i="40"/>
  <c r="A28" i="40"/>
  <c r="A27" i="40"/>
  <c r="A26" i="40"/>
  <c r="Y25" i="40"/>
  <c r="A25" i="40"/>
  <c r="A24" i="40"/>
  <c r="A23" i="40"/>
  <c r="A22" i="40"/>
  <c r="A21" i="40"/>
  <c r="A20" i="40"/>
  <c r="A19" i="40"/>
  <c r="A18" i="40"/>
  <c r="A17" i="40"/>
  <c r="A16" i="40"/>
  <c r="A15" i="40"/>
  <c r="A14" i="40"/>
  <c r="A13" i="40"/>
  <c r="Y10" i="40"/>
  <c r="Y11" i="40" s="1"/>
  <c r="C3" i="40"/>
  <c r="C136" i="40" s="1"/>
  <c r="C166" i="40" s="1"/>
  <c r="T2" i="40"/>
  <c r="A2" i="40"/>
  <c r="Q161" i="39"/>
  <c r="O146" i="39"/>
  <c r="M146" i="39"/>
  <c r="K146" i="39"/>
  <c r="I146" i="39"/>
  <c r="G146" i="39"/>
  <c r="E146" i="39"/>
  <c r="C146" i="39"/>
  <c r="Q138" i="39"/>
  <c r="O137" i="39"/>
  <c r="O167" i="39" s="1"/>
  <c r="M137" i="39"/>
  <c r="M167" i="39" s="1"/>
  <c r="K137" i="39"/>
  <c r="K167" i="39" s="1"/>
  <c r="I137" i="39"/>
  <c r="I167" i="39" s="1"/>
  <c r="G137" i="39"/>
  <c r="G167" i="39" s="1"/>
  <c r="E137" i="39"/>
  <c r="E167" i="39"/>
  <c r="C137" i="39"/>
  <c r="C167" i="39" s="1"/>
  <c r="A119" i="39"/>
  <c r="P118" i="39"/>
  <c r="DJ110" i="22" s="1"/>
  <c r="DI110" i="37" s="1"/>
  <c r="DI111" i="37" s="1"/>
  <c r="N118" i="39"/>
  <c r="DH110" i="22" s="1"/>
  <c r="DG110" i="37" s="1"/>
  <c r="L118" i="39"/>
  <c r="DF110" i="22" s="1"/>
  <c r="DE110" i="37" s="1"/>
  <c r="J118" i="39"/>
  <c r="DD110" i="22"/>
  <c r="DC110" i="37" s="1"/>
  <c r="H118" i="39"/>
  <c r="DB110" i="22" s="1"/>
  <c r="DA110" i="37" s="1"/>
  <c r="F118" i="39"/>
  <c r="CZ110" i="22" s="1"/>
  <c r="CY110" i="37" s="1"/>
  <c r="D118" i="39"/>
  <c r="CX110" i="22" s="1"/>
  <c r="CW110" i="37" s="1"/>
  <c r="DG111" i="37" s="1"/>
  <c r="A118" i="39"/>
  <c r="A117" i="39"/>
  <c r="A116" i="39"/>
  <c r="P115" i="39"/>
  <c r="N115" i="39"/>
  <c r="DH107" i="22" s="1"/>
  <c r="L115" i="39"/>
  <c r="J115" i="39"/>
  <c r="H115" i="39"/>
  <c r="DB107" i="22" s="1"/>
  <c r="DA107" i="37" s="1"/>
  <c r="F115" i="39"/>
  <c r="CZ107" i="22" s="1"/>
  <c r="CY107" i="37" s="1"/>
  <c r="D115" i="39"/>
  <c r="A115" i="39"/>
  <c r="A114" i="39"/>
  <c r="A113" i="39"/>
  <c r="P112" i="39"/>
  <c r="DJ104" i="22" s="1"/>
  <c r="DI104" i="37" s="1"/>
  <c r="N112" i="39"/>
  <c r="DH104" i="22" s="1"/>
  <c r="DG104" i="37" s="1"/>
  <c r="L112" i="39"/>
  <c r="DF104" i="22" s="1"/>
  <c r="DE104" i="37" s="1"/>
  <c r="J112" i="39"/>
  <c r="H112" i="39"/>
  <c r="F112" i="39"/>
  <c r="D112" i="39"/>
  <c r="A112" i="39"/>
  <c r="A111" i="39"/>
  <c r="A110" i="39"/>
  <c r="P109" i="39"/>
  <c r="DJ101" i="22" s="1"/>
  <c r="DI101" i="37" s="1"/>
  <c r="N109" i="39"/>
  <c r="DH101" i="22" s="1"/>
  <c r="DG101" i="37" s="1"/>
  <c r="L109" i="39"/>
  <c r="J109" i="39"/>
  <c r="H109" i="39"/>
  <c r="F109" i="39"/>
  <c r="D109" i="39"/>
  <c r="A109" i="39"/>
  <c r="A108" i="39"/>
  <c r="A107" i="39"/>
  <c r="P106" i="39"/>
  <c r="N106" i="39"/>
  <c r="L106" i="39"/>
  <c r="J106" i="39"/>
  <c r="H106" i="39"/>
  <c r="F106" i="39"/>
  <c r="D106" i="39"/>
  <c r="CX98" i="22" s="1"/>
  <c r="CW98" i="37" s="1"/>
  <c r="DA99" i="37" s="1"/>
  <c r="A106" i="39"/>
  <c r="A105" i="39"/>
  <c r="A104" i="39"/>
  <c r="P103" i="39"/>
  <c r="N103" i="39"/>
  <c r="DH95" i="22" s="1"/>
  <c r="DG95" i="37" s="1"/>
  <c r="L103" i="39"/>
  <c r="DF95" i="22" s="1"/>
  <c r="DE95" i="37" s="1"/>
  <c r="J103" i="39"/>
  <c r="DD95" i="22" s="1"/>
  <c r="DC95" i="37" s="1"/>
  <c r="H103" i="39"/>
  <c r="F103" i="39"/>
  <c r="D103" i="39"/>
  <c r="A103" i="39"/>
  <c r="A102" i="39"/>
  <c r="A101" i="39"/>
  <c r="P100" i="39"/>
  <c r="DJ92" i="22" s="1"/>
  <c r="DI92" i="37" s="1"/>
  <c r="N100" i="39"/>
  <c r="L100" i="39"/>
  <c r="DF92" i="22" s="1"/>
  <c r="DE92" i="37" s="1"/>
  <c r="J100" i="39"/>
  <c r="DD92" i="22" s="1"/>
  <c r="DC92" i="37" s="1"/>
  <c r="H100" i="39"/>
  <c r="F100" i="39"/>
  <c r="CZ92" i="22" s="1"/>
  <c r="CY92" i="37" s="1"/>
  <c r="D100" i="39"/>
  <c r="A100" i="39"/>
  <c r="A99" i="39"/>
  <c r="A98" i="39"/>
  <c r="P97" i="39"/>
  <c r="N97" i="39"/>
  <c r="L97" i="39"/>
  <c r="J97" i="39"/>
  <c r="DD89" i="22" s="1"/>
  <c r="DC89" i="37" s="1"/>
  <c r="H97" i="39"/>
  <c r="F97" i="39"/>
  <c r="CZ89" i="22" s="1"/>
  <c r="CY89" i="37" s="1"/>
  <c r="D97" i="39"/>
  <c r="A97" i="39"/>
  <c r="A96" i="39"/>
  <c r="A95" i="39"/>
  <c r="P94" i="39"/>
  <c r="N94" i="39"/>
  <c r="DH86" i="22" s="1"/>
  <c r="DG86" i="37" s="1"/>
  <c r="L94" i="39"/>
  <c r="J94" i="39"/>
  <c r="H94" i="39"/>
  <c r="F94" i="39"/>
  <c r="CZ86" i="22" s="1"/>
  <c r="CY86" i="37" s="1"/>
  <c r="D94" i="39"/>
  <c r="R93" i="39" s="1"/>
  <c r="A93" i="39"/>
  <c r="A92" i="39"/>
  <c r="P91" i="39"/>
  <c r="N91" i="39"/>
  <c r="L91" i="39"/>
  <c r="DF83" i="22" s="1"/>
  <c r="DE83" i="37" s="1"/>
  <c r="J91" i="39"/>
  <c r="DD83" i="22" s="1"/>
  <c r="DC83" i="37" s="1"/>
  <c r="H91" i="39"/>
  <c r="F91" i="39"/>
  <c r="CZ83" i="22" s="1"/>
  <c r="CY83" i="37" s="1"/>
  <c r="D91" i="39"/>
  <c r="A91" i="39"/>
  <c r="A90" i="39"/>
  <c r="Z34" i="39" s="1"/>
  <c r="A88" i="39"/>
  <c r="P87" i="39"/>
  <c r="N87" i="39"/>
  <c r="DH79" i="22" s="1"/>
  <c r="DG79" i="37" s="1"/>
  <c r="L87" i="39"/>
  <c r="DF79" i="22" s="1"/>
  <c r="DE79" i="37" s="1"/>
  <c r="J87" i="39"/>
  <c r="DD79" i="22" s="1"/>
  <c r="DC79" i="37" s="1"/>
  <c r="H87" i="39"/>
  <c r="F87" i="39"/>
  <c r="D87" i="39"/>
  <c r="A87" i="39"/>
  <c r="A86" i="39"/>
  <c r="A85" i="39"/>
  <c r="P84" i="39"/>
  <c r="DJ76" i="22" s="1"/>
  <c r="DI76" i="37" s="1"/>
  <c r="N84" i="39"/>
  <c r="DH76" i="22" s="1"/>
  <c r="DG76" i="37" s="1"/>
  <c r="L84" i="39"/>
  <c r="DF76" i="22" s="1"/>
  <c r="DE76" i="37" s="1"/>
  <c r="J84" i="39"/>
  <c r="DD76" i="22" s="1"/>
  <c r="DC76" i="37" s="1"/>
  <c r="H84" i="39"/>
  <c r="F84" i="39"/>
  <c r="D84" i="39"/>
  <c r="CX76" i="22" s="1"/>
  <c r="CW76" i="37" s="1"/>
  <c r="A84" i="39"/>
  <c r="A83" i="39"/>
  <c r="A82" i="39"/>
  <c r="P81" i="39"/>
  <c r="N81" i="39"/>
  <c r="L81" i="39"/>
  <c r="DF73" i="22" s="1"/>
  <c r="DE73" i="37" s="1"/>
  <c r="J81" i="39"/>
  <c r="H81" i="39"/>
  <c r="DB73" i="22" s="1"/>
  <c r="DA73" i="37" s="1"/>
  <c r="F81" i="39"/>
  <c r="D81" i="39"/>
  <c r="A81" i="39"/>
  <c r="A80" i="39"/>
  <c r="A79" i="39"/>
  <c r="P78" i="39"/>
  <c r="DJ70" i="22" s="1"/>
  <c r="DI70" i="37" s="1"/>
  <c r="N78" i="39"/>
  <c r="L78" i="39"/>
  <c r="DF70" i="22" s="1"/>
  <c r="DE70" i="37" s="1"/>
  <c r="J78" i="39"/>
  <c r="DD70" i="22" s="1"/>
  <c r="DC70" i="37" s="1"/>
  <c r="H78" i="39"/>
  <c r="F78" i="39"/>
  <c r="CZ70" i="22" s="1"/>
  <c r="CY70" i="37" s="1"/>
  <c r="D78" i="39"/>
  <c r="A78" i="39"/>
  <c r="A77" i="39"/>
  <c r="A76" i="39"/>
  <c r="P75" i="39"/>
  <c r="DJ67" i="22" s="1"/>
  <c r="DI67" i="37" s="1"/>
  <c r="N75" i="39"/>
  <c r="DH67" i="22" s="1"/>
  <c r="DG67" i="37" s="1"/>
  <c r="L75" i="39"/>
  <c r="DF67" i="22" s="1"/>
  <c r="DE67" i="37" s="1"/>
  <c r="J75" i="39"/>
  <c r="DD67" i="22" s="1"/>
  <c r="DC67" i="37" s="1"/>
  <c r="H75" i="39"/>
  <c r="DB67" i="22" s="1"/>
  <c r="DA67" i="37" s="1"/>
  <c r="F75" i="39"/>
  <c r="D75" i="39"/>
  <c r="A75" i="39"/>
  <c r="A74" i="39"/>
  <c r="A73" i="39"/>
  <c r="P72" i="39"/>
  <c r="DJ64" i="22" s="1"/>
  <c r="DI64" i="37" s="1"/>
  <c r="N72" i="39"/>
  <c r="DH64" i="22" s="1"/>
  <c r="DG64" i="37" s="1"/>
  <c r="L72" i="39"/>
  <c r="J72" i="39"/>
  <c r="DD64" i="22" s="1"/>
  <c r="DC64" i="37" s="1"/>
  <c r="H72" i="39"/>
  <c r="F72" i="39"/>
  <c r="D72" i="39"/>
  <c r="A72" i="39"/>
  <c r="A71" i="39"/>
  <c r="A70" i="39"/>
  <c r="P69" i="39"/>
  <c r="DJ61" i="22" s="1"/>
  <c r="DI61" i="37" s="1"/>
  <c r="N69" i="39"/>
  <c r="L69" i="39"/>
  <c r="DF61" i="22" s="1"/>
  <c r="DE61" i="37" s="1"/>
  <c r="J69" i="39"/>
  <c r="H69" i="39"/>
  <c r="F69" i="39"/>
  <c r="CZ61" i="22" s="1"/>
  <c r="CY61" i="37" s="1"/>
  <c r="D69" i="39"/>
  <c r="A69" i="39"/>
  <c r="A68" i="39"/>
  <c r="A67" i="39"/>
  <c r="P66" i="39"/>
  <c r="DJ58" i="22" s="1"/>
  <c r="DI58" i="37" s="1"/>
  <c r="N66" i="39"/>
  <c r="L66" i="39"/>
  <c r="DF58" i="22" s="1"/>
  <c r="DE58" i="37" s="1"/>
  <c r="J66" i="39"/>
  <c r="H66" i="39"/>
  <c r="F66" i="39"/>
  <c r="CZ58" i="22" s="1"/>
  <c r="CY58" i="37" s="1"/>
  <c r="D66" i="39"/>
  <c r="CX58" i="22" s="1"/>
  <c r="CW58" i="37" s="1"/>
  <c r="A66" i="39"/>
  <c r="A65" i="39"/>
  <c r="A64" i="39"/>
  <c r="P63" i="39"/>
  <c r="N63" i="39"/>
  <c r="L63" i="39"/>
  <c r="J63" i="39"/>
  <c r="H63" i="39"/>
  <c r="F63" i="39"/>
  <c r="D63" i="39"/>
  <c r="A63" i="39"/>
  <c r="A62" i="39"/>
  <c r="A61" i="39"/>
  <c r="P60" i="39"/>
  <c r="N60" i="39"/>
  <c r="DH52" i="22" s="1"/>
  <c r="DG52" i="37" s="1"/>
  <c r="L60" i="39"/>
  <c r="DF52" i="22" s="1"/>
  <c r="DE52" i="37" s="1"/>
  <c r="J60" i="39"/>
  <c r="DD52" i="22" s="1"/>
  <c r="DC52" i="37" s="1"/>
  <c r="H60" i="39"/>
  <c r="DB52" i="22" s="1"/>
  <c r="DA52" i="37" s="1"/>
  <c r="F60" i="39"/>
  <c r="CZ52" i="22" s="1"/>
  <c r="CY52" i="37" s="1"/>
  <c r="D60" i="39"/>
  <c r="A60" i="39"/>
  <c r="A59" i="39"/>
  <c r="A57" i="39"/>
  <c r="A56" i="39"/>
  <c r="A55" i="39"/>
  <c r="A54" i="39"/>
  <c r="A53" i="39"/>
  <c r="A52" i="39"/>
  <c r="A51" i="39"/>
  <c r="A50" i="39"/>
  <c r="A49" i="39"/>
  <c r="A48" i="39"/>
  <c r="A47" i="39"/>
  <c r="A46" i="39"/>
  <c r="A45" i="39"/>
  <c r="A44" i="39"/>
  <c r="A43" i="39"/>
  <c r="A42" i="39"/>
  <c r="A41" i="39"/>
  <c r="A40" i="39"/>
  <c r="A39" i="39"/>
  <c r="A38" i="39"/>
  <c r="A37" i="39"/>
  <c r="A36" i="39"/>
  <c r="Y35" i="39"/>
  <c r="Y36" i="39" s="1"/>
  <c r="Y37" i="39" s="1"/>
  <c r="A35" i="39"/>
  <c r="A34" i="39"/>
  <c r="A33" i="39"/>
  <c r="A32" i="39"/>
  <c r="A31" i="39"/>
  <c r="A30" i="39"/>
  <c r="A29" i="39"/>
  <c r="A28" i="39"/>
  <c r="A27" i="39"/>
  <c r="A26" i="39"/>
  <c r="Y25" i="39"/>
  <c r="Y26" i="39" s="1"/>
  <c r="A25" i="39"/>
  <c r="A24" i="39"/>
  <c r="A23" i="39"/>
  <c r="A22" i="39"/>
  <c r="A21" i="39"/>
  <c r="A20" i="39"/>
  <c r="A19" i="39"/>
  <c r="A18" i="39"/>
  <c r="A17" i="39"/>
  <c r="A16" i="39"/>
  <c r="A15" i="39"/>
  <c r="A14" i="39"/>
  <c r="AA9" i="39" s="1"/>
  <c r="A13" i="39"/>
  <c r="Y10" i="39"/>
  <c r="Y11" i="39" s="1"/>
  <c r="Y12" i="39" s="1"/>
  <c r="C3" i="39"/>
  <c r="C136" i="39" s="1"/>
  <c r="C166" i="39" s="1"/>
  <c r="T2" i="39"/>
  <c r="A2" i="39"/>
  <c r="Q161" i="36"/>
  <c r="O146" i="36"/>
  <c r="M146" i="36"/>
  <c r="K146" i="36"/>
  <c r="I146" i="36"/>
  <c r="G146" i="36"/>
  <c r="E146" i="36"/>
  <c r="C146" i="36"/>
  <c r="Q138" i="36"/>
  <c r="O137" i="36"/>
  <c r="O167" i="36" s="1"/>
  <c r="M137" i="36"/>
  <c r="M167" i="36" s="1"/>
  <c r="K137" i="36"/>
  <c r="K167" i="36"/>
  <c r="I137" i="36"/>
  <c r="I167" i="36" s="1"/>
  <c r="G137" i="36"/>
  <c r="G167" i="36" s="1"/>
  <c r="E137" i="36"/>
  <c r="E167" i="36" s="1"/>
  <c r="C137" i="36"/>
  <c r="C167" i="36" s="1"/>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7" i="36"/>
  <c r="A56" i="36"/>
  <c r="A55" i="36"/>
  <c r="A54" i="36"/>
  <c r="A53" i="36"/>
  <c r="A52" i="36"/>
  <c r="A51" i="36"/>
  <c r="A50" i="36"/>
  <c r="A49" i="36"/>
  <c r="A48" i="36"/>
  <c r="A47" i="36"/>
  <c r="A46" i="36"/>
  <c r="A45" i="36"/>
  <c r="A44" i="36"/>
  <c r="A43" i="36"/>
  <c r="A42" i="36"/>
  <c r="A41" i="36"/>
  <c r="A40" i="36"/>
  <c r="A39" i="36"/>
  <c r="A38" i="36"/>
  <c r="A37" i="36"/>
  <c r="A36" i="36"/>
  <c r="Y35" i="36"/>
  <c r="Y36" i="36" s="1"/>
  <c r="Y37" i="36" s="1"/>
  <c r="Y38" i="36" s="1"/>
  <c r="Y39" i="36" s="1"/>
  <c r="Y40" i="36" s="1"/>
  <c r="A35" i="36"/>
  <c r="A34" i="36"/>
  <c r="A33" i="36"/>
  <c r="A32" i="36"/>
  <c r="A31" i="36"/>
  <c r="A30" i="36"/>
  <c r="A29" i="36"/>
  <c r="A28" i="36"/>
  <c r="A27" i="36"/>
  <c r="A26" i="36"/>
  <c r="Y25" i="36"/>
  <c r="Y26" i="36" s="1"/>
  <c r="Y27" i="36" s="1"/>
  <c r="Y28" i="36" s="1"/>
  <c r="Y29" i="36" s="1"/>
  <c r="Y30" i="36" s="1"/>
  <c r="A25" i="36"/>
  <c r="A24" i="36"/>
  <c r="A23" i="36"/>
  <c r="A22" i="36"/>
  <c r="A21" i="36"/>
  <c r="A20" i="36"/>
  <c r="A19" i="36"/>
  <c r="A18" i="36"/>
  <c r="A17" i="36"/>
  <c r="A16" i="36"/>
  <c r="A15" i="36"/>
  <c r="A14" i="36"/>
  <c r="A13" i="36"/>
  <c r="Y10" i="36"/>
  <c r="C3" i="36"/>
  <c r="E3" i="36" s="1"/>
  <c r="T2" i="36"/>
  <c r="A2" i="36"/>
  <c r="Q161" i="35"/>
  <c r="O146" i="35"/>
  <c r="M146" i="35"/>
  <c r="K146" i="35"/>
  <c r="I146" i="35"/>
  <c r="G146" i="35"/>
  <c r="E146" i="35"/>
  <c r="C146" i="35"/>
  <c r="Q138" i="35"/>
  <c r="O137" i="35"/>
  <c r="O167" i="35" s="1"/>
  <c r="M137" i="35"/>
  <c r="M167" i="35" s="1"/>
  <c r="K137" i="35"/>
  <c r="K167" i="35" s="1"/>
  <c r="I137" i="35"/>
  <c r="I167" i="35" s="1"/>
  <c r="G137" i="35"/>
  <c r="G167" i="35" s="1"/>
  <c r="E137" i="35"/>
  <c r="E167" i="35" s="1"/>
  <c r="C137" i="35"/>
  <c r="C167" i="35" s="1"/>
  <c r="A119" i="35"/>
  <c r="P118" i="35"/>
  <c r="CH110" i="22" s="1"/>
  <c r="CG110" i="37" s="1"/>
  <c r="N118" i="35"/>
  <c r="CF110" i="22" s="1"/>
  <c r="CE110" i="37" s="1"/>
  <c r="L118" i="35"/>
  <c r="CD110" i="22" s="1"/>
  <c r="CC110" i="37" s="1"/>
  <c r="J118" i="35"/>
  <c r="CB110" i="22" s="1"/>
  <c r="CA110" i="37" s="1"/>
  <c r="H118" i="35"/>
  <c r="BZ110" i="22" s="1"/>
  <c r="BY110" i="37" s="1"/>
  <c r="F118" i="35"/>
  <c r="BX110" i="22" s="1"/>
  <c r="BW110" i="37" s="1"/>
  <c r="D118" i="35"/>
  <c r="A118" i="35"/>
  <c r="A117" i="35"/>
  <c r="A116" i="35"/>
  <c r="P115" i="35"/>
  <c r="N115" i="35"/>
  <c r="L115" i="35"/>
  <c r="J115" i="35"/>
  <c r="H115" i="35"/>
  <c r="F115" i="35"/>
  <c r="D115" i="35"/>
  <c r="BV107" i="22" s="1"/>
  <c r="BU107" i="37" s="1"/>
  <c r="A115" i="35"/>
  <c r="A114" i="35"/>
  <c r="A113" i="35"/>
  <c r="P112" i="35"/>
  <c r="N112" i="35"/>
  <c r="L112" i="35"/>
  <c r="CD104" i="22" s="1"/>
  <c r="CC104" i="37" s="1"/>
  <c r="J112" i="35"/>
  <c r="H112" i="35"/>
  <c r="F112" i="35"/>
  <c r="D112" i="35"/>
  <c r="A112" i="35"/>
  <c r="A111" i="35"/>
  <c r="A110" i="35"/>
  <c r="P109" i="35"/>
  <c r="CH101" i="22" s="1"/>
  <c r="CG101" i="37" s="1"/>
  <c r="N109" i="35"/>
  <c r="CF101" i="22" s="1"/>
  <c r="CE101" i="37" s="1"/>
  <c r="L109" i="35"/>
  <c r="CD101" i="22" s="1"/>
  <c r="CC101" i="37" s="1"/>
  <c r="J109" i="35"/>
  <c r="CB101" i="22" s="1"/>
  <c r="CA101" i="37" s="1"/>
  <c r="H109" i="35"/>
  <c r="F109" i="35"/>
  <c r="D109" i="35"/>
  <c r="A109" i="35"/>
  <c r="A108" i="35"/>
  <c r="A107" i="35"/>
  <c r="P106" i="35"/>
  <c r="N106" i="35"/>
  <c r="L106" i="35"/>
  <c r="J106" i="35"/>
  <c r="H106" i="35"/>
  <c r="F106" i="35"/>
  <c r="D106" i="35"/>
  <c r="A106" i="35"/>
  <c r="A105" i="35"/>
  <c r="A104" i="35"/>
  <c r="P103" i="35"/>
  <c r="N103" i="35"/>
  <c r="CF95" i="22" s="1"/>
  <c r="CE95" i="37" s="1"/>
  <c r="L103" i="35"/>
  <c r="CD95" i="22" s="1"/>
  <c r="CC95" i="37" s="1"/>
  <c r="J103" i="35"/>
  <c r="H103" i="35"/>
  <c r="F103" i="35"/>
  <c r="D103" i="35"/>
  <c r="A103" i="35"/>
  <c r="A102" i="35"/>
  <c r="A101" i="35"/>
  <c r="P100" i="35"/>
  <c r="CH92" i="22" s="1"/>
  <c r="CG92" i="37" s="1"/>
  <c r="N100" i="35"/>
  <c r="L100" i="35"/>
  <c r="J100" i="35"/>
  <c r="H100" i="35"/>
  <c r="F100" i="35"/>
  <c r="BX92" i="22" s="1"/>
  <c r="BW92" i="37" s="1"/>
  <c r="D100" i="35"/>
  <c r="A100" i="35"/>
  <c r="A99" i="35"/>
  <c r="A98" i="35"/>
  <c r="P97" i="35"/>
  <c r="N97" i="35"/>
  <c r="L97" i="35"/>
  <c r="CD89" i="22" s="1"/>
  <c r="CC89" i="37" s="1"/>
  <c r="J97" i="35"/>
  <c r="H97" i="35"/>
  <c r="F97" i="35"/>
  <c r="D97" i="35"/>
  <c r="A97" i="35"/>
  <c r="A96" i="35"/>
  <c r="A95" i="35"/>
  <c r="P94" i="35"/>
  <c r="CH86" i="22" s="1"/>
  <c r="CG86" i="37" s="1"/>
  <c r="N94" i="35"/>
  <c r="CF86" i="22" s="1"/>
  <c r="CE86" i="37" s="1"/>
  <c r="L94" i="35"/>
  <c r="J94" i="35"/>
  <c r="H94" i="35"/>
  <c r="F94" i="35"/>
  <c r="BX86" i="22" s="1"/>
  <c r="BW86" i="37" s="1"/>
  <c r="D94" i="35"/>
  <c r="A94" i="35"/>
  <c r="A93" i="35"/>
  <c r="A92" i="35"/>
  <c r="P91" i="35"/>
  <c r="N91" i="35"/>
  <c r="L91" i="35"/>
  <c r="CD83" i="22" s="1"/>
  <c r="CC83" i="37" s="1"/>
  <c r="J91" i="35"/>
  <c r="H91" i="35"/>
  <c r="D91" i="35"/>
  <c r="R90" i="35" s="1"/>
  <c r="A91" i="35"/>
  <c r="AA34" i="35" s="1"/>
  <c r="A90" i="35"/>
  <c r="A88" i="35"/>
  <c r="P87" i="35"/>
  <c r="N87" i="35"/>
  <c r="L87" i="35"/>
  <c r="J87" i="35"/>
  <c r="H87" i="35"/>
  <c r="F87" i="35"/>
  <c r="BX79" i="22" s="1"/>
  <c r="BW79" i="37" s="1"/>
  <c r="D87" i="35"/>
  <c r="A87" i="35"/>
  <c r="A86" i="35"/>
  <c r="A85" i="35"/>
  <c r="P84" i="35"/>
  <c r="N84" i="35"/>
  <c r="L84" i="35"/>
  <c r="CD76" i="22" s="1"/>
  <c r="CC76" i="37" s="1"/>
  <c r="J84" i="35"/>
  <c r="CB76" i="22" s="1"/>
  <c r="CA76" i="37" s="1"/>
  <c r="H84" i="35"/>
  <c r="F84" i="35"/>
  <c r="D84" i="35"/>
  <c r="A84" i="35"/>
  <c r="A83" i="35"/>
  <c r="A82" i="35"/>
  <c r="P81" i="35"/>
  <c r="N81" i="35"/>
  <c r="CF73" i="22" s="1"/>
  <c r="CE73" i="37" s="1"/>
  <c r="L81" i="35"/>
  <c r="J81" i="35"/>
  <c r="H81" i="35"/>
  <c r="F81" i="35"/>
  <c r="D81" i="35"/>
  <c r="A81" i="35"/>
  <c r="A80" i="35"/>
  <c r="A79" i="35"/>
  <c r="P78" i="35"/>
  <c r="CH70" i="22" s="1"/>
  <c r="CG70" i="37" s="1"/>
  <c r="N78" i="35"/>
  <c r="L78" i="35"/>
  <c r="J78" i="35"/>
  <c r="H78" i="35"/>
  <c r="F78" i="35"/>
  <c r="D78" i="35"/>
  <c r="A78" i="35"/>
  <c r="A77" i="35"/>
  <c r="A76" i="35"/>
  <c r="P75" i="35"/>
  <c r="N75" i="35"/>
  <c r="L75" i="35"/>
  <c r="J75" i="35"/>
  <c r="H75" i="35"/>
  <c r="F75" i="35"/>
  <c r="D75" i="35"/>
  <c r="A75" i="35"/>
  <c r="A74" i="35"/>
  <c r="A73" i="35"/>
  <c r="P72" i="35"/>
  <c r="N72" i="35"/>
  <c r="L72" i="35"/>
  <c r="J72" i="35"/>
  <c r="H72" i="35"/>
  <c r="F72" i="35"/>
  <c r="D72" i="35"/>
  <c r="A72" i="35"/>
  <c r="A71" i="35"/>
  <c r="A70" i="35"/>
  <c r="P69" i="35"/>
  <c r="CH61" i="22" s="1"/>
  <c r="CG61" i="37" s="1"/>
  <c r="N69" i="35"/>
  <c r="CF61" i="22" s="1"/>
  <c r="CE61" i="37" s="1"/>
  <c r="L69" i="35"/>
  <c r="CD61" i="22" s="1"/>
  <c r="CC61" i="37" s="1"/>
  <c r="J69" i="35"/>
  <c r="H69" i="35"/>
  <c r="F69" i="35"/>
  <c r="D69" i="35"/>
  <c r="A69" i="35"/>
  <c r="A68" i="35"/>
  <c r="A67" i="35"/>
  <c r="P66" i="35"/>
  <c r="N66" i="35"/>
  <c r="L66" i="35"/>
  <c r="J66" i="35"/>
  <c r="CB58" i="22" s="1"/>
  <c r="CA58" i="37" s="1"/>
  <c r="H66" i="35"/>
  <c r="F66" i="35"/>
  <c r="BX58" i="22" s="1"/>
  <c r="BW58" i="37" s="1"/>
  <c r="D66" i="35"/>
  <c r="BV58" i="22" s="1"/>
  <c r="BU58" i="37" s="1"/>
  <c r="A66" i="35"/>
  <c r="A65" i="35"/>
  <c r="A64" i="35"/>
  <c r="P63" i="35"/>
  <c r="N63" i="35"/>
  <c r="L63" i="35"/>
  <c r="J63" i="35"/>
  <c r="CB55" i="22" s="1"/>
  <c r="CA55" i="37" s="1"/>
  <c r="H63" i="35"/>
  <c r="F63" i="35"/>
  <c r="D63" i="35"/>
  <c r="A63" i="35"/>
  <c r="A62" i="35"/>
  <c r="A61" i="35"/>
  <c r="P60" i="35"/>
  <c r="N60" i="35"/>
  <c r="L60" i="35"/>
  <c r="CD52" i="22" s="1"/>
  <c r="CC52" i="37" s="1"/>
  <c r="J60" i="35"/>
  <c r="CB52" i="22" s="1"/>
  <c r="CA52" i="37" s="1"/>
  <c r="H60" i="35"/>
  <c r="G142" i="35" s="1"/>
  <c r="F60" i="35"/>
  <c r="D60" i="35"/>
  <c r="BV52" i="22" s="1"/>
  <c r="BU52" i="37" s="1"/>
  <c r="A60" i="35"/>
  <c r="AA24" i="35" s="1"/>
  <c r="A59" i="35"/>
  <c r="A57" i="35"/>
  <c r="A56" i="35"/>
  <c r="A55" i="35"/>
  <c r="A54" i="35"/>
  <c r="A53" i="35"/>
  <c r="A52" i="35"/>
  <c r="A51" i="35"/>
  <c r="A50" i="35"/>
  <c r="A49" i="35"/>
  <c r="A48" i="35"/>
  <c r="A47" i="35"/>
  <c r="A46" i="35"/>
  <c r="A45" i="35"/>
  <c r="A44" i="35"/>
  <c r="A43" i="35"/>
  <c r="A42" i="35"/>
  <c r="A41" i="35"/>
  <c r="A40" i="35"/>
  <c r="A39" i="35"/>
  <c r="A38" i="35"/>
  <c r="A37" i="35"/>
  <c r="A36" i="35"/>
  <c r="Y35" i="35"/>
  <c r="Y36" i="35" s="1"/>
  <c r="Y37" i="35" s="1"/>
  <c r="A35" i="35"/>
  <c r="A34" i="35"/>
  <c r="A33" i="35"/>
  <c r="A32" i="35"/>
  <c r="A31" i="35"/>
  <c r="A30" i="35"/>
  <c r="A29" i="35"/>
  <c r="A28" i="35"/>
  <c r="A27" i="35"/>
  <c r="A26" i="35"/>
  <c r="Y25" i="35"/>
  <c r="A25" i="35"/>
  <c r="A24" i="35"/>
  <c r="A23" i="35"/>
  <c r="A22" i="35"/>
  <c r="A21" i="35"/>
  <c r="A20" i="35"/>
  <c r="A19" i="35"/>
  <c r="A18" i="35"/>
  <c r="A17" i="35"/>
  <c r="R16" i="35"/>
  <c r="A16" i="35"/>
  <c r="A15" i="35"/>
  <c r="A14" i="35"/>
  <c r="A13" i="35"/>
  <c r="Y10" i="35"/>
  <c r="Y11" i="35" s="1"/>
  <c r="C3" i="35"/>
  <c r="C136" i="35" s="1"/>
  <c r="C166" i="35" s="1"/>
  <c r="T2" i="35"/>
  <c r="A2" i="35"/>
  <c r="Q161" i="34"/>
  <c r="O146" i="34"/>
  <c r="M146" i="34"/>
  <c r="K146" i="34"/>
  <c r="I146" i="34"/>
  <c r="G146" i="34"/>
  <c r="E146" i="34"/>
  <c r="C146" i="34"/>
  <c r="Q146" i="34" s="1"/>
  <c r="Q138" i="34"/>
  <c r="O137" i="34"/>
  <c r="O167" i="34" s="1"/>
  <c r="M137" i="34"/>
  <c r="M167" i="34" s="1"/>
  <c r="K137" i="34"/>
  <c r="K167" i="34" s="1"/>
  <c r="I137" i="34"/>
  <c r="I167" i="34" s="1"/>
  <c r="G137" i="34"/>
  <c r="G167" i="34" s="1"/>
  <c r="E137" i="34"/>
  <c r="E167" i="34" s="1"/>
  <c r="C137" i="34"/>
  <c r="C167" i="34" s="1"/>
  <c r="A119" i="34"/>
  <c r="P118" i="34"/>
  <c r="BT110" i="22" s="1"/>
  <c r="BS110" i="37" s="1"/>
  <c r="N118" i="34"/>
  <c r="BR110" i="22" s="1"/>
  <c r="BQ110" i="37" s="1"/>
  <c r="L118" i="34"/>
  <c r="BP110" i="22" s="1"/>
  <c r="BO110" i="37" s="1"/>
  <c r="J118" i="34"/>
  <c r="BN110" i="22" s="1"/>
  <c r="BM110" i="37" s="1"/>
  <c r="H118" i="34"/>
  <c r="BL110" i="22" s="1"/>
  <c r="BK110" i="37" s="1"/>
  <c r="F118" i="34"/>
  <c r="BJ110" i="22" s="1"/>
  <c r="BI110" i="37" s="1"/>
  <c r="BI111" i="37" s="1"/>
  <c r="D118" i="34"/>
  <c r="BH110" i="22" s="1"/>
  <c r="BG110" i="37" s="1"/>
  <c r="A118" i="34"/>
  <c r="A117" i="34"/>
  <c r="A116" i="34"/>
  <c r="P115" i="34"/>
  <c r="N115" i="34"/>
  <c r="L115" i="34"/>
  <c r="BP107" i="22" s="1"/>
  <c r="BO107" i="37" s="1"/>
  <c r="J115" i="34"/>
  <c r="BN107" i="22" s="1"/>
  <c r="H115" i="34"/>
  <c r="F115" i="34"/>
  <c r="D115" i="34"/>
  <c r="A115" i="34"/>
  <c r="A114" i="34"/>
  <c r="A113" i="34"/>
  <c r="P112" i="34"/>
  <c r="N112" i="34"/>
  <c r="BR104" i="22" s="1"/>
  <c r="BQ104" i="37" s="1"/>
  <c r="L112" i="34"/>
  <c r="BP104" i="22" s="1"/>
  <c r="BO104" i="37" s="1"/>
  <c r="J112" i="34"/>
  <c r="H112" i="34"/>
  <c r="F112" i="34"/>
  <c r="D112" i="34"/>
  <c r="A112" i="34"/>
  <c r="A111" i="34"/>
  <c r="A110" i="34"/>
  <c r="P109" i="34"/>
  <c r="N109" i="34"/>
  <c r="L109" i="34"/>
  <c r="J109" i="34"/>
  <c r="H109" i="34"/>
  <c r="F109" i="34"/>
  <c r="D109" i="34"/>
  <c r="R108" i="34" s="1"/>
  <c r="A109" i="34"/>
  <c r="A108" i="34"/>
  <c r="A107" i="34"/>
  <c r="P106" i="34"/>
  <c r="BT98" i="22" s="1"/>
  <c r="BS98" i="37" s="1"/>
  <c r="N106" i="34"/>
  <c r="L106" i="34"/>
  <c r="J106" i="34"/>
  <c r="H106" i="34"/>
  <c r="BL98" i="22" s="1"/>
  <c r="BK98" i="37" s="1"/>
  <c r="F106" i="34"/>
  <c r="BJ98" i="22" s="1"/>
  <c r="BI98" i="37" s="1"/>
  <c r="D106" i="34"/>
  <c r="A106" i="34"/>
  <c r="A105" i="34"/>
  <c r="A104" i="34"/>
  <c r="P103" i="34"/>
  <c r="N103" i="34"/>
  <c r="L103" i="34"/>
  <c r="BP95" i="22" s="1"/>
  <c r="BO95" i="37" s="1"/>
  <c r="J103" i="34"/>
  <c r="BN95" i="22" s="1"/>
  <c r="BM95" i="37" s="1"/>
  <c r="H103" i="34"/>
  <c r="F103" i="34"/>
  <c r="BJ95" i="22" s="1"/>
  <c r="BI95" i="37" s="1"/>
  <c r="D103" i="34"/>
  <c r="A103" i="34"/>
  <c r="A102" i="34"/>
  <c r="A101" i="34"/>
  <c r="P100" i="34"/>
  <c r="BT92" i="22" s="1"/>
  <c r="BS92" i="37" s="1"/>
  <c r="N100" i="34"/>
  <c r="L100" i="34"/>
  <c r="J100" i="34"/>
  <c r="H100" i="34"/>
  <c r="BL92" i="22" s="1"/>
  <c r="BK92" i="37" s="1"/>
  <c r="F100" i="34"/>
  <c r="BJ92" i="22" s="1"/>
  <c r="BI92" i="37" s="1"/>
  <c r="D100" i="34"/>
  <c r="A100" i="34"/>
  <c r="A99" i="34"/>
  <c r="A98" i="34"/>
  <c r="P97" i="34"/>
  <c r="BT89" i="22" s="1"/>
  <c r="BS89" i="37" s="1"/>
  <c r="N97" i="34"/>
  <c r="BR89" i="22" s="1"/>
  <c r="BQ89" i="37" s="1"/>
  <c r="L97" i="34"/>
  <c r="BP89" i="22" s="1"/>
  <c r="BO89" i="37" s="1"/>
  <c r="J97" i="34"/>
  <c r="H97" i="34"/>
  <c r="F97" i="34"/>
  <c r="D97" i="34"/>
  <c r="BH89" i="22" s="1"/>
  <c r="BG89" i="37" s="1"/>
  <c r="A97" i="34"/>
  <c r="A96" i="34"/>
  <c r="A95" i="34"/>
  <c r="P94" i="34"/>
  <c r="BT86" i="22" s="1"/>
  <c r="BS86" i="37" s="1"/>
  <c r="N94" i="34"/>
  <c r="L94" i="34"/>
  <c r="J94" i="34"/>
  <c r="BN86" i="22" s="1"/>
  <c r="BM86" i="37" s="1"/>
  <c r="H94" i="34"/>
  <c r="F94" i="34"/>
  <c r="BJ86" i="22" s="1"/>
  <c r="BI86" i="37" s="1"/>
  <c r="D94" i="34"/>
  <c r="BH86" i="22" s="1"/>
  <c r="BG86" i="37" s="1"/>
  <c r="A94" i="34"/>
  <c r="A93" i="34"/>
  <c r="A92" i="34"/>
  <c r="P91" i="34"/>
  <c r="N91" i="34"/>
  <c r="L91" i="34"/>
  <c r="J91" i="34"/>
  <c r="BN83" i="22" s="1"/>
  <c r="BM83" i="37" s="1"/>
  <c r="H91" i="34"/>
  <c r="F91" i="34"/>
  <c r="D91" i="34"/>
  <c r="A91" i="34"/>
  <c r="A90" i="34"/>
  <c r="A88" i="34"/>
  <c r="P87" i="34"/>
  <c r="N87" i="34"/>
  <c r="BR79" i="22" s="1"/>
  <c r="BQ79" i="37" s="1"/>
  <c r="L87" i="34"/>
  <c r="BP79" i="22" s="1"/>
  <c r="BO79" i="37" s="1"/>
  <c r="J87" i="34"/>
  <c r="H87" i="34"/>
  <c r="BL79" i="22" s="1"/>
  <c r="BK79" i="37" s="1"/>
  <c r="F87" i="34"/>
  <c r="BJ79" i="22" s="1"/>
  <c r="BI79" i="37" s="1"/>
  <c r="D87" i="34"/>
  <c r="A87" i="34"/>
  <c r="A86" i="34"/>
  <c r="A85" i="34"/>
  <c r="P84" i="34"/>
  <c r="N84" i="34"/>
  <c r="L84" i="34"/>
  <c r="J84" i="34"/>
  <c r="BN76" i="22" s="1"/>
  <c r="BM76" i="37" s="1"/>
  <c r="H84" i="34"/>
  <c r="F84" i="34"/>
  <c r="BJ76" i="22" s="1"/>
  <c r="BI76" i="37" s="1"/>
  <c r="D84" i="34"/>
  <c r="BH76" i="22" s="1"/>
  <c r="BG76" i="37" s="1"/>
  <c r="A84" i="34"/>
  <c r="A83" i="34"/>
  <c r="A82" i="34"/>
  <c r="P81" i="34"/>
  <c r="BT73" i="22" s="1"/>
  <c r="BS73" i="37" s="1"/>
  <c r="N81" i="34"/>
  <c r="L81" i="34"/>
  <c r="BP73" i="22" s="1"/>
  <c r="BO73" i="37" s="1"/>
  <c r="J81" i="34"/>
  <c r="H81" i="34"/>
  <c r="F81" i="34"/>
  <c r="BJ73" i="22" s="1"/>
  <c r="BI73" i="37" s="1"/>
  <c r="D81" i="34"/>
  <c r="A81" i="34"/>
  <c r="A80" i="34"/>
  <c r="A79" i="34"/>
  <c r="P78" i="34"/>
  <c r="BT70" i="22" s="1"/>
  <c r="BS70" i="37" s="1"/>
  <c r="N78" i="34"/>
  <c r="BR70" i="22" s="1"/>
  <c r="BQ70" i="37" s="1"/>
  <c r="L78" i="34"/>
  <c r="BP70" i="22" s="1"/>
  <c r="BO70" i="37" s="1"/>
  <c r="J78" i="34"/>
  <c r="BN70" i="22" s="1"/>
  <c r="BM70" i="37" s="1"/>
  <c r="H78" i="34"/>
  <c r="BL70" i="22" s="1"/>
  <c r="BK70" i="37" s="1"/>
  <c r="F78" i="34"/>
  <c r="D78" i="34"/>
  <c r="A78" i="34"/>
  <c r="A77" i="34"/>
  <c r="A76" i="34"/>
  <c r="P75" i="34"/>
  <c r="BT67" i="22" s="1"/>
  <c r="BS67" i="37" s="1"/>
  <c r="N75" i="34"/>
  <c r="BR67" i="22" s="1"/>
  <c r="BQ67" i="37" s="1"/>
  <c r="L75" i="34"/>
  <c r="J75" i="34"/>
  <c r="H75" i="34"/>
  <c r="F75" i="34"/>
  <c r="BJ67" i="22" s="1"/>
  <c r="BI67" i="37" s="1"/>
  <c r="D75" i="34"/>
  <c r="BH67" i="22" s="1"/>
  <c r="BG67" i="37" s="1"/>
  <c r="A75" i="34"/>
  <c r="A74" i="34"/>
  <c r="A73" i="34"/>
  <c r="P72" i="34"/>
  <c r="BT64" i="22" s="1"/>
  <c r="BS64" i="37" s="1"/>
  <c r="N72" i="34"/>
  <c r="L72" i="34"/>
  <c r="J72" i="34"/>
  <c r="BN64" i="22" s="1"/>
  <c r="BM64" i="37" s="1"/>
  <c r="H72" i="34"/>
  <c r="BL64" i="22" s="1"/>
  <c r="BK64" i="37" s="1"/>
  <c r="F72" i="34"/>
  <c r="D72" i="34"/>
  <c r="A72" i="34"/>
  <c r="A71" i="34"/>
  <c r="A70" i="34"/>
  <c r="P69" i="34"/>
  <c r="N69" i="34"/>
  <c r="BR61" i="22" s="1"/>
  <c r="BQ61" i="37" s="1"/>
  <c r="L69" i="34"/>
  <c r="J69" i="34"/>
  <c r="H69" i="34"/>
  <c r="BL61" i="22" s="1"/>
  <c r="BK61" i="37" s="1"/>
  <c r="F69" i="34"/>
  <c r="BJ61" i="22" s="1"/>
  <c r="BI61" i="37" s="1"/>
  <c r="D69" i="34"/>
  <c r="BH61" i="22" s="1"/>
  <c r="BG61" i="37" s="1"/>
  <c r="A69" i="34"/>
  <c r="A68" i="34"/>
  <c r="A67" i="34"/>
  <c r="P66" i="34"/>
  <c r="N66" i="34"/>
  <c r="L66" i="34"/>
  <c r="BP58" i="22" s="1"/>
  <c r="BO58" i="37" s="1"/>
  <c r="J66" i="34"/>
  <c r="BN58" i="22" s="1"/>
  <c r="BM58" i="37" s="1"/>
  <c r="H66" i="34"/>
  <c r="F66" i="34"/>
  <c r="D66" i="34"/>
  <c r="A66" i="34"/>
  <c r="A65" i="34"/>
  <c r="A64" i="34"/>
  <c r="P63" i="34"/>
  <c r="BT55" i="22" s="1"/>
  <c r="BS55" i="37" s="1"/>
  <c r="N63" i="34"/>
  <c r="L63" i="34"/>
  <c r="BP55" i="22" s="1"/>
  <c r="BO55" i="37" s="1"/>
  <c r="J63" i="34"/>
  <c r="H63" i="34"/>
  <c r="BL55" i="22" s="1"/>
  <c r="BK55" i="37" s="1"/>
  <c r="F63" i="34"/>
  <c r="D63" i="34"/>
  <c r="A63" i="34"/>
  <c r="A62" i="34"/>
  <c r="A61" i="34"/>
  <c r="P60" i="34"/>
  <c r="N60" i="34"/>
  <c r="L60" i="34"/>
  <c r="J60" i="34"/>
  <c r="BN52" i="22" s="1"/>
  <c r="BM52" i="37" s="1"/>
  <c r="H60" i="34"/>
  <c r="F60" i="34"/>
  <c r="D60" i="34"/>
  <c r="BH52" i="22" s="1"/>
  <c r="BG52" i="37" s="1"/>
  <c r="A60" i="34"/>
  <c r="A59" i="34"/>
  <c r="A57" i="34"/>
  <c r="A56" i="34"/>
  <c r="A55" i="34"/>
  <c r="A54" i="34"/>
  <c r="A53" i="34"/>
  <c r="A52" i="34"/>
  <c r="A51" i="34"/>
  <c r="A50" i="34"/>
  <c r="A49" i="34"/>
  <c r="A48" i="34"/>
  <c r="A47" i="34"/>
  <c r="A46" i="34"/>
  <c r="A45" i="34"/>
  <c r="A44" i="34"/>
  <c r="A43" i="34"/>
  <c r="A42" i="34"/>
  <c r="A41" i="34"/>
  <c r="A40" i="34"/>
  <c r="A39" i="34"/>
  <c r="A38" i="34"/>
  <c r="A37" i="34"/>
  <c r="A36" i="34"/>
  <c r="Y35" i="34"/>
  <c r="Y36" i="34" s="1"/>
  <c r="Y37" i="34" s="1"/>
  <c r="Y38" i="34" s="1"/>
  <c r="Y39" i="34" s="1"/>
  <c r="Y40" i="34" s="1"/>
  <c r="Y41" i="34" s="1"/>
  <c r="Y42" i="34" s="1"/>
  <c r="Y43" i="34" s="1"/>
  <c r="Y44" i="34" s="1"/>
  <c r="A35" i="34"/>
  <c r="A34" i="34"/>
  <c r="A33" i="34"/>
  <c r="A32" i="34"/>
  <c r="A31" i="34"/>
  <c r="A30" i="34"/>
  <c r="A29" i="34"/>
  <c r="A28" i="34"/>
  <c r="A27" i="34"/>
  <c r="A26" i="34"/>
  <c r="Y25" i="34"/>
  <c r="Y26" i="34" s="1"/>
  <c r="A25" i="34"/>
  <c r="A24" i="34"/>
  <c r="A23" i="34"/>
  <c r="A22" i="34"/>
  <c r="A21" i="34"/>
  <c r="A20" i="34"/>
  <c r="A19" i="34"/>
  <c r="A18" i="34"/>
  <c r="A17" i="34"/>
  <c r="A16" i="34"/>
  <c r="A15" i="34"/>
  <c r="A14" i="34"/>
  <c r="A13" i="34"/>
  <c r="Y10" i="34"/>
  <c r="C3" i="34"/>
  <c r="C136" i="34" s="1"/>
  <c r="C166" i="34" s="1"/>
  <c r="T2" i="34"/>
  <c r="Q161" i="33"/>
  <c r="O146" i="33"/>
  <c r="M146" i="33"/>
  <c r="K146" i="33"/>
  <c r="I146" i="33"/>
  <c r="G146" i="33"/>
  <c r="E146" i="33"/>
  <c r="C146" i="33"/>
  <c r="Q138" i="33"/>
  <c r="O137" i="33"/>
  <c r="O167" i="33" s="1"/>
  <c r="M137" i="33"/>
  <c r="M167" i="33" s="1"/>
  <c r="K137" i="33"/>
  <c r="K167" i="33" s="1"/>
  <c r="I137" i="33"/>
  <c r="I167" i="33" s="1"/>
  <c r="G137" i="33"/>
  <c r="G167" i="33" s="1"/>
  <c r="E137" i="33"/>
  <c r="E167" i="33" s="1"/>
  <c r="C137" i="33"/>
  <c r="C167" i="33" s="1"/>
  <c r="A119" i="33"/>
  <c r="P118" i="33"/>
  <c r="BF110" i="22" s="1"/>
  <c r="BE110" i="37" s="1"/>
  <c r="N118" i="33"/>
  <c r="R117" i="33" s="1"/>
  <c r="BD110" i="22"/>
  <c r="BC110" i="37" s="1"/>
  <c r="L118" i="33"/>
  <c r="BB110" i="22" s="1"/>
  <c r="BA110" i="37" s="1"/>
  <c r="J118" i="33"/>
  <c r="AZ110" i="22" s="1"/>
  <c r="AY110" i="37" s="1"/>
  <c r="H118" i="33"/>
  <c r="AX110" i="22" s="1"/>
  <c r="AW110" i="37" s="1"/>
  <c r="F118" i="33"/>
  <c r="AV110" i="22" s="1"/>
  <c r="AU110" i="37" s="1"/>
  <c r="D118" i="33"/>
  <c r="AT110" i="22" s="1"/>
  <c r="AS110" i="37" s="1"/>
  <c r="A118" i="33"/>
  <c r="A117" i="33"/>
  <c r="A116" i="33"/>
  <c r="P115" i="33"/>
  <c r="BF107" i="22" s="1"/>
  <c r="BE107" i="37" s="1"/>
  <c r="N115" i="33"/>
  <c r="L115" i="33"/>
  <c r="J115" i="33"/>
  <c r="H115" i="33"/>
  <c r="F115" i="33"/>
  <c r="D115" i="33"/>
  <c r="AT107" i="22" s="1"/>
  <c r="AS107" i="37" s="1"/>
  <c r="A115" i="33"/>
  <c r="A114" i="33"/>
  <c r="A113" i="33"/>
  <c r="P112" i="33"/>
  <c r="N112" i="33"/>
  <c r="L112" i="33"/>
  <c r="J112" i="33"/>
  <c r="AZ104" i="22" s="1"/>
  <c r="AY104" i="37" s="1"/>
  <c r="H112" i="33"/>
  <c r="F112" i="33"/>
  <c r="AV104" i="22" s="1"/>
  <c r="AU104" i="37" s="1"/>
  <c r="D112" i="33"/>
  <c r="A112" i="33"/>
  <c r="A111" i="33"/>
  <c r="A110" i="33"/>
  <c r="P109" i="33"/>
  <c r="N109" i="33"/>
  <c r="L109" i="33"/>
  <c r="BB101" i="22" s="1"/>
  <c r="BA101" i="37" s="1"/>
  <c r="J109" i="33"/>
  <c r="AZ101" i="22" s="1"/>
  <c r="AY101" i="37" s="1"/>
  <c r="H109" i="33"/>
  <c r="F109" i="33"/>
  <c r="D109" i="33"/>
  <c r="A109" i="33"/>
  <c r="A108" i="33"/>
  <c r="A107" i="33"/>
  <c r="P106" i="33"/>
  <c r="BF98" i="22" s="1"/>
  <c r="BE98" i="37" s="1"/>
  <c r="N106" i="33"/>
  <c r="BD98" i="22" s="1"/>
  <c r="BC98" i="37" s="1"/>
  <c r="L106" i="33"/>
  <c r="BB98" i="22" s="1"/>
  <c r="BA98" i="37" s="1"/>
  <c r="J106" i="33"/>
  <c r="H106" i="33"/>
  <c r="F106" i="33"/>
  <c r="D106" i="33"/>
  <c r="AT98" i="22" s="1"/>
  <c r="AS98" i="37" s="1"/>
  <c r="A106" i="33"/>
  <c r="A105" i="33"/>
  <c r="A104" i="33"/>
  <c r="P103" i="33"/>
  <c r="N103" i="33"/>
  <c r="L103" i="33"/>
  <c r="BB95" i="22" s="1"/>
  <c r="BA95" i="37" s="1"/>
  <c r="J103" i="33"/>
  <c r="AZ95" i="22" s="1"/>
  <c r="AY95" i="37" s="1"/>
  <c r="H103" i="33"/>
  <c r="F103" i="33"/>
  <c r="AV95" i="22" s="1"/>
  <c r="AU95" i="37" s="1"/>
  <c r="D103" i="33"/>
  <c r="AT95" i="22" s="1"/>
  <c r="AS95" i="37" s="1"/>
  <c r="A103" i="33"/>
  <c r="A102" i="33"/>
  <c r="A101" i="33"/>
  <c r="P100" i="33"/>
  <c r="N100" i="33"/>
  <c r="L100" i="33"/>
  <c r="J100" i="33"/>
  <c r="H100" i="33"/>
  <c r="F100" i="33"/>
  <c r="D100" i="33"/>
  <c r="A100" i="33"/>
  <c r="A99" i="33"/>
  <c r="A98" i="33"/>
  <c r="P97" i="33"/>
  <c r="N97" i="33"/>
  <c r="L97" i="33"/>
  <c r="J97" i="33"/>
  <c r="AZ89" i="22" s="1"/>
  <c r="AY89" i="37" s="1"/>
  <c r="H97" i="33"/>
  <c r="R96" i="33" s="1"/>
  <c r="F97" i="33"/>
  <c r="D97" i="33"/>
  <c r="A97" i="33"/>
  <c r="A96" i="33"/>
  <c r="A95" i="33"/>
  <c r="P94" i="33"/>
  <c r="N94" i="33"/>
  <c r="BD86" i="22" s="1"/>
  <c r="BC86" i="37" s="1"/>
  <c r="L94" i="33"/>
  <c r="J94" i="33"/>
  <c r="H94" i="33"/>
  <c r="F94" i="33"/>
  <c r="D94" i="33"/>
  <c r="A94" i="33"/>
  <c r="A93" i="33"/>
  <c r="A92" i="33"/>
  <c r="P91" i="33"/>
  <c r="BF83" i="22" s="1"/>
  <c r="BE83" i="37" s="1"/>
  <c r="N91" i="33"/>
  <c r="L91" i="33"/>
  <c r="J91" i="33"/>
  <c r="H91" i="33"/>
  <c r="F91" i="33"/>
  <c r="D91" i="33"/>
  <c r="A91" i="33"/>
  <c r="A90" i="33"/>
  <c r="A88" i="33"/>
  <c r="P87" i="33"/>
  <c r="N87" i="33"/>
  <c r="L87" i="33"/>
  <c r="J87" i="33"/>
  <c r="H87" i="33"/>
  <c r="F87" i="33"/>
  <c r="AV79" i="22" s="1"/>
  <c r="AU79" i="37" s="1"/>
  <c r="D87" i="33"/>
  <c r="AT79" i="22" s="1"/>
  <c r="AS79" i="37" s="1"/>
  <c r="A87" i="33"/>
  <c r="A86" i="33"/>
  <c r="A85" i="33"/>
  <c r="P84" i="33"/>
  <c r="N84" i="33"/>
  <c r="L84" i="33"/>
  <c r="BB76" i="22" s="1"/>
  <c r="BA76" i="37" s="1"/>
  <c r="J84" i="33"/>
  <c r="AZ76" i="22" s="1"/>
  <c r="AY76" i="37" s="1"/>
  <c r="H84" i="33"/>
  <c r="AX76" i="22" s="1"/>
  <c r="AW76" i="37" s="1"/>
  <c r="F84" i="33"/>
  <c r="D84" i="33"/>
  <c r="A84" i="33"/>
  <c r="A83" i="33"/>
  <c r="A82" i="33"/>
  <c r="P81" i="33"/>
  <c r="BF73" i="22" s="1"/>
  <c r="BE73" i="37" s="1"/>
  <c r="N81" i="33"/>
  <c r="BD73" i="22" s="1"/>
  <c r="BC73" i="37" s="1"/>
  <c r="L81" i="33"/>
  <c r="BB73" i="22" s="1"/>
  <c r="BA73" i="37" s="1"/>
  <c r="J81" i="33"/>
  <c r="H81" i="33"/>
  <c r="F81" i="33"/>
  <c r="D81" i="33"/>
  <c r="A81" i="33"/>
  <c r="A80" i="33"/>
  <c r="A79" i="33"/>
  <c r="P78" i="33"/>
  <c r="N78" i="33"/>
  <c r="L78" i="33"/>
  <c r="BB70" i="22" s="1"/>
  <c r="BA70" i="37" s="1"/>
  <c r="J78" i="33"/>
  <c r="H78" i="33"/>
  <c r="F78" i="33"/>
  <c r="D78" i="33"/>
  <c r="AT70" i="22" s="1"/>
  <c r="AS70" i="37" s="1"/>
  <c r="A78" i="33"/>
  <c r="A77" i="33"/>
  <c r="A76" i="33"/>
  <c r="P75" i="33"/>
  <c r="N75" i="33"/>
  <c r="L75" i="33"/>
  <c r="BB67" i="22" s="1"/>
  <c r="BA67" i="37" s="1"/>
  <c r="J75" i="33"/>
  <c r="H75" i="33"/>
  <c r="F75" i="33"/>
  <c r="AV67" i="22" s="1"/>
  <c r="AU67" i="37" s="1"/>
  <c r="D75" i="33"/>
  <c r="A75" i="33"/>
  <c r="A74" i="33"/>
  <c r="A73" i="33"/>
  <c r="P72" i="33"/>
  <c r="N72" i="33"/>
  <c r="L72" i="33"/>
  <c r="J72" i="33"/>
  <c r="AZ64" i="22" s="1"/>
  <c r="AY64" i="37" s="1"/>
  <c r="H72" i="33"/>
  <c r="AX64" i="22" s="1"/>
  <c r="AW64" i="37" s="1"/>
  <c r="F72" i="33"/>
  <c r="D72" i="33"/>
  <c r="A72" i="33"/>
  <c r="A71" i="33"/>
  <c r="A70" i="33"/>
  <c r="P69" i="33"/>
  <c r="BF61" i="22" s="1"/>
  <c r="BE61" i="37" s="1"/>
  <c r="N69" i="33"/>
  <c r="L69" i="33"/>
  <c r="J69" i="33"/>
  <c r="H69" i="33"/>
  <c r="F69" i="33"/>
  <c r="AV61" i="22" s="1"/>
  <c r="AU61" i="37" s="1"/>
  <c r="D69" i="33"/>
  <c r="A69" i="33"/>
  <c r="A68" i="33"/>
  <c r="A67" i="33"/>
  <c r="P66" i="33"/>
  <c r="N66" i="33"/>
  <c r="L66" i="33"/>
  <c r="J66" i="33"/>
  <c r="H66" i="33"/>
  <c r="F66" i="33"/>
  <c r="D66" i="33"/>
  <c r="A66" i="33"/>
  <c r="A65" i="33"/>
  <c r="A64" i="33"/>
  <c r="P63" i="33"/>
  <c r="N63" i="33"/>
  <c r="BD55" i="22" s="1"/>
  <c r="BC55" i="37" s="1"/>
  <c r="L63" i="33"/>
  <c r="J63" i="33"/>
  <c r="H63" i="33"/>
  <c r="F63" i="33"/>
  <c r="AV55" i="22" s="1"/>
  <c r="AU55" i="37" s="1"/>
  <c r="D63" i="33"/>
  <c r="A63" i="33"/>
  <c r="A62" i="33"/>
  <c r="A61" i="33"/>
  <c r="P60" i="33"/>
  <c r="N60" i="33"/>
  <c r="L60" i="33"/>
  <c r="BB52" i="22" s="1"/>
  <c r="BA52" i="37" s="1"/>
  <c r="J60" i="33"/>
  <c r="H60" i="33"/>
  <c r="F60" i="33"/>
  <c r="D60" i="33"/>
  <c r="A60" i="33"/>
  <c r="A59" i="33"/>
  <c r="A57" i="33"/>
  <c r="A56" i="33"/>
  <c r="A55" i="33"/>
  <c r="A54" i="33"/>
  <c r="A53" i="33"/>
  <c r="A52" i="33"/>
  <c r="A51" i="33"/>
  <c r="A50" i="33"/>
  <c r="A49" i="33"/>
  <c r="A48" i="33"/>
  <c r="A47" i="33"/>
  <c r="A46" i="33"/>
  <c r="A45" i="33"/>
  <c r="A44" i="33"/>
  <c r="A43" i="33"/>
  <c r="A42" i="33"/>
  <c r="A41" i="33"/>
  <c r="A40" i="33"/>
  <c r="A39" i="33"/>
  <c r="A38" i="33"/>
  <c r="A37" i="33"/>
  <c r="A36" i="33"/>
  <c r="Y35" i="33"/>
  <c r="Y36" i="33" s="1"/>
  <c r="A35" i="33"/>
  <c r="A34" i="33"/>
  <c r="A33" i="33"/>
  <c r="A32" i="33"/>
  <c r="A31" i="33"/>
  <c r="A30" i="33"/>
  <c r="A29" i="33"/>
  <c r="A28" i="33"/>
  <c r="A27" i="33"/>
  <c r="A26" i="33"/>
  <c r="Y25" i="33"/>
  <c r="Y26" i="33" s="1"/>
  <c r="Y27" i="33" s="1"/>
  <c r="A25" i="33"/>
  <c r="A24" i="33"/>
  <c r="A23" i="33"/>
  <c r="A22" i="33"/>
  <c r="A21" i="33"/>
  <c r="A20" i="33"/>
  <c r="A19" i="33"/>
  <c r="A18" i="33"/>
  <c r="A17" i="33"/>
  <c r="A16" i="33"/>
  <c r="A15" i="33"/>
  <c r="A14" i="33"/>
  <c r="Y10" i="33"/>
  <c r="Y11" i="33" s="1"/>
  <c r="Y12" i="33" s="1"/>
  <c r="C170" i="32"/>
  <c r="C169" i="32"/>
  <c r="C168" i="32"/>
  <c r="C167" i="32"/>
  <c r="C166" i="32"/>
  <c r="C161" i="32"/>
  <c r="E161" i="32" s="1"/>
  <c r="C160" i="32"/>
  <c r="E160" i="32" s="1"/>
  <c r="C159" i="32"/>
  <c r="E159" i="32" s="1"/>
  <c r="Q158" i="32"/>
  <c r="C158" i="32"/>
  <c r="E158" i="32" s="1"/>
  <c r="C157" i="32"/>
  <c r="E157" i="32" s="1"/>
  <c r="C156" i="32"/>
  <c r="E156" i="32" s="1"/>
  <c r="C155" i="32"/>
  <c r="C154" i="32"/>
  <c r="E154" i="32" s="1"/>
  <c r="C153" i="32"/>
  <c r="E153" i="32" s="1"/>
  <c r="C152" i="32"/>
  <c r="E152" i="32" s="1"/>
  <c r="C151" i="32"/>
  <c r="E151" i="32" s="1"/>
  <c r="C150" i="32"/>
  <c r="E150" i="32" s="1"/>
  <c r="O143" i="32"/>
  <c r="M143" i="32"/>
  <c r="K143" i="32"/>
  <c r="I143" i="32"/>
  <c r="G143" i="32"/>
  <c r="E143" i="32"/>
  <c r="Q135" i="32"/>
  <c r="Y34" i="32"/>
  <c r="AA33" i="32"/>
  <c r="Z33" i="32"/>
  <c r="Y24" i="32"/>
  <c r="Y25" i="32" s="1"/>
  <c r="AA23" i="32"/>
  <c r="Z23" i="32"/>
  <c r="Y9" i="32"/>
  <c r="AA8" i="32"/>
  <c r="O4" i="32"/>
  <c r="O134" i="32" s="1"/>
  <c r="O164" i="32" s="1"/>
  <c r="M4" i="32"/>
  <c r="M134" i="32" s="1"/>
  <c r="M164" i="32" s="1"/>
  <c r="K4" i="32"/>
  <c r="K134" i="32" s="1"/>
  <c r="K164" i="32" s="1"/>
  <c r="I4" i="32"/>
  <c r="I134" i="32" s="1"/>
  <c r="I164" i="32" s="1"/>
  <c r="G4" i="32"/>
  <c r="G134" i="32" s="1"/>
  <c r="G164" i="32" s="1"/>
  <c r="E4" i="32"/>
  <c r="E134" i="32" s="1"/>
  <c r="E164" i="32" s="1"/>
  <c r="C4" i="32"/>
  <c r="C134" i="32" s="1"/>
  <c r="C164" i="32" s="1"/>
  <c r="O3" i="32"/>
  <c r="O133" i="32" s="1"/>
  <c r="O163" i="32" s="1"/>
  <c r="M3" i="32"/>
  <c r="M133" i="32" s="1"/>
  <c r="M163" i="32" s="1"/>
  <c r="K3" i="32"/>
  <c r="K133" i="32" s="1"/>
  <c r="K163" i="32" s="1"/>
  <c r="I3" i="32"/>
  <c r="I133" i="32" s="1"/>
  <c r="I163" i="32" s="1"/>
  <c r="G3" i="32"/>
  <c r="G133" i="32" s="1"/>
  <c r="G163" i="32" s="1"/>
  <c r="E3" i="32"/>
  <c r="E133" i="32" s="1"/>
  <c r="E163" i="32" s="1"/>
  <c r="FP126" i="37"/>
  <c r="FO126" i="37"/>
  <c r="CX126" i="37"/>
  <c r="CW126" i="37"/>
  <c r="CJ126" i="37"/>
  <c r="CI126" i="37"/>
  <c r="CH126" i="37"/>
  <c r="CG126" i="37"/>
  <c r="CF126" i="37"/>
  <c r="CE126" i="37"/>
  <c r="CD126" i="37"/>
  <c r="CC126" i="37"/>
  <c r="CB126" i="37"/>
  <c r="CA126" i="37"/>
  <c r="BZ126" i="37"/>
  <c r="BY126" i="37"/>
  <c r="BX126" i="37"/>
  <c r="BW126" i="37"/>
  <c r="BV126" i="37"/>
  <c r="BU126" i="37"/>
  <c r="BT126" i="37"/>
  <c r="BS126" i="37"/>
  <c r="BR126" i="37"/>
  <c r="BQ126" i="37"/>
  <c r="BP126" i="37"/>
  <c r="BO126" i="37"/>
  <c r="BN126" i="37"/>
  <c r="BM126" i="37"/>
  <c r="BL126" i="37"/>
  <c r="BK126" i="37"/>
  <c r="BJ126" i="37"/>
  <c r="BI126" i="37"/>
  <c r="BH126" i="37"/>
  <c r="BG126" i="37"/>
  <c r="BF126" i="37"/>
  <c r="BE126" i="37"/>
  <c r="BD126" i="37"/>
  <c r="BC126" i="37"/>
  <c r="BB126" i="37"/>
  <c r="BA126" i="37"/>
  <c r="AZ126" i="37"/>
  <c r="AY126" i="37"/>
  <c r="AX126" i="37"/>
  <c r="AW126" i="37"/>
  <c r="AV126" i="37"/>
  <c r="AU126" i="37"/>
  <c r="AT126" i="37"/>
  <c r="AS126" i="37"/>
  <c r="AR126" i="37"/>
  <c r="AQ126" i="37"/>
  <c r="AP126" i="37"/>
  <c r="AO126" i="37"/>
  <c r="AN126" i="37"/>
  <c r="AM126" i="37"/>
  <c r="AL126" i="37"/>
  <c r="AK126" i="37"/>
  <c r="AJ126" i="37"/>
  <c r="AI126" i="37"/>
  <c r="AH126" i="37"/>
  <c r="AG126" i="37"/>
  <c r="AF126" i="37"/>
  <c r="AE126" i="37"/>
  <c r="AD126" i="37"/>
  <c r="AC126" i="37"/>
  <c r="FP125" i="37"/>
  <c r="FO125" i="37"/>
  <c r="CX125" i="37"/>
  <c r="CJ125" i="37"/>
  <c r="CH125" i="37"/>
  <c r="CF125" i="37"/>
  <c r="CD125" i="37"/>
  <c r="CB125" i="37"/>
  <c r="BZ125" i="37"/>
  <c r="BX125" i="37"/>
  <c r="BV125" i="37"/>
  <c r="BT125" i="37"/>
  <c r="BR125" i="37"/>
  <c r="BP125" i="37"/>
  <c r="BN125" i="37"/>
  <c r="BL125" i="37"/>
  <c r="BJ125" i="37"/>
  <c r="BH125" i="37"/>
  <c r="BF125" i="37"/>
  <c r="BD125" i="37"/>
  <c r="BB125" i="37"/>
  <c r="AZ125" i="37"/>
  <c r="AX125" i="37"/>
  <c r="AV125" i="37"/>
  <c r="AT125" i="37"/>
  <c r="AR125" i="37"/>
  <c r="AP125" i="37"/>
  <c r="AN125" i="37"/>
  <c r="AL125" i="37"/>
  <c r="AJ125" i="37"/>
  <c r="AH125" i="37"/>
  <c r="AF125" i="37"/>
  <c r="AD125" i="37"/>
  <c r="AC125" i="37"/>
  <c r="FP124" i="37"/>
  <c r="FO124" i="37"/>
  <c r="CX124" i="37"/>
  <c r="CJ124" i="37"/>
  <c r="CH124" i="37"/>
  <c r="CF124" i="37"/>
  <c r="CD124" i="37"/>
  <c r="CB124" i="37"/>
  <c r="BZ124" i="37"/>
  <c r="BX124" i="37"/>
  <c r="BV124" i="37"/>
  <c r="BT124" i="37"/>
  <c r="BR124" i="37"/>
  <c r="BP124" i="37"/>
  <c r="BN124" i="37"/>
  <c r="BL124" i="37"/>
  <c r="BJ124" i="37"/>
  <c r="BH124" i="37"/>
  <c r="BF124" i="37"/>
  <c r="BD124" i="37"/>
  <c r="BB124" i="37"/>
  <c r="AZ124" i="37"/>
  <c r="AX124" i="37"/>
  <c r="AV124" i="37"/>
  <c r="AT124" i="37"/>
  <c r="AR124" i="37"/>
  <c r="AP124" i="37"/>
  <c r="AN124" i="37"/>
  <c r="AL124" i="37"/>
  <c r="AJ124" i="37"/>
  <c r="AH124" i="37"/>
  <c r="AF124" i="37"/>
  <c r="AD124" i="37"/>
  <c r="AC124" i="37"/>
  <c r="FP123" i="37"/>
  <c r="FO123" i="37"/>
  <c r="CX123" i="37"/>
  <c r="CJ123" i="37"/>
  <c r="CH123" i="37"/>
  <c r="CF123" i="37"/>
  <c r="CD123" i="37"/>
  <c r="CB123" i="37"/>
  <c r="BZ123" i="37"/>
  <c r="BX123" i="37"/>
  <c r="BV123" i="37"/>
  <c r="BT123" i="37"/>
  <c r="BR123" i="37"/>
  <c r="BP123" i="37"/>
  <c r="BN123" i="37"/>
  <c r="BL123" i="37"/>
  <c r="BJ123" i="37"/>
  <c r="BH123" i="37"/>
  <c r="BF123" i="37"/>
  <c r="BD123" i="37"/>
  <c r="BB123" i="37"/>
  <c r="AZ123" i="37"/>
  <c r="AX123" i="37"/>
  <c r="AV123" i="37"/>
  <c r="AT123" i="37"/>
  <c r="AR123" i="37"/>
  <c r="AP123" i="37"/>
  <c r="AN123" i="37"/>
  <c r="AL123" i="37"/>
  <c r="AJ123" i="37"/>
  <c r="AH123" i="37"/>
  <c r="AF123" i="37"/>
  <c r="AD123" i="37"/>
  <c r="AC123" i="37"/>
  <c r="FP122" i="37"/>
  <c r="FO122" i="37"/>
  <c r="CX122" i="37"/>
  <c r="CJ122" i="37"/>
  <c r="CH122" i="37"/>
  <c r="CF122" i="37"/>
  <c r="CD122" i="37"/>
  <c r="CB122" i="37"/>
  <c r="BZ122" i="37"/>
  <c r="BX122" i="37"/>
  <c r="BV122" i="37"/>
  <c r="BT122" i="37"/>
  <c r="BR122" i="37"/>
  <c r="BP122" i="37"/>
  <c r="BN122" i="37"/>
  <c r="BL122" i="37"/>
  <c r="BJ122" i="37"/>
  <c r="BH122" i="37"/>
  <c r="BF122" i="37"/>
  <c r="BD122" i="37"/>
  <c r="BB122" i="37"/>
  <c r="AZ122" i="37"/>
  <c r="AX122" i="37"/>
  <c r="AV122" i="37"/>
  <c r="AT122" i="37"/>
  <c r="AR122" i="37"/>
  <c r="AP122" i="37"/>
  <c r="AN122" i="37"/>
  <c r="AL122" i="37"/>
  <c r="AJ122" i="37"/>
  <c r="AH122" i="37"/>
  <c r="AF122" i="37"/>
  <c r="AD122" i="37"/>
  <c r="AC122" i="37"/>
  <c r="FP121" i="37"/>
  <c r="FO121" i="37"/>
  <c r="CX121" i="37"/>
  <c r="CJ121" i="37"/>
  <c r="CH121" i="37"/>
  <c r="CF121" i="37"/>
  <c r="CD121" i="37"/>
  <c r="CB121" i="37"/>
  <c r="BZ121" i="37"/>
  <c r="BX121" i="37"/>
  <c r="BV121" i="37"/>
  <c r="BT121" i="37"/>
  <c r="BR121" i="37"/>
  <c r="BP121" i="37"/>
  <c r="BN121" i="37"/>
  <c r="BL121" i="37"/>
  <c r="BJ121" i="37"/>
  <c r="BH121" i="37"/>
  <c r="BF121" i="37"/>
  <c r="BD121" i="37"/>
  <c r="BB121" i="37"/>
  <c r="AZ121" i="37"/>
  <c r="AX121" i="37"/>
  <c r="AV121" i="37"/>
  <c r="AT121" i="37"/>
  <c r="AR121" i="37"/>
  <c r="AP121" i="37"/>
  <c r="AN121" i="37"/>
  <c r="AL121" i="37"/>
  <c r="AJ121" i="37"/>
  <c r="AH121" i="37"/>
  <c r="AF121" i="37"/>
  <c r="AD121" i="37"/>
  <c r="AC121" i="37"/>
  <c r="FP120" i="37"/>
  <c r="FO120" i="37"/>
  <c r="CX120" i="37"/>
  <c r="CJ120" i="37"/>
  <c r="CH120" i="37"/>
  <c r="CF120" i="37"/>
  <c r="CD120" i="37"/>
  <c r="CB120" i="37"/>
  <c r="BZ120" i="37"/>
  <c r="BX120" i="37"/>
  <c r="BV120" i="37"/>
  <c r="BT120" i="37"/>
  <c r="BR120" i="37"/>
  <c r="BP120" i="37"/>
  <c r="BN120" i="37"/>
  <c r="BL120" i="37"/>
  <c r="BJ120" i="37"/>
  <c r="BH120" i="37"/>
  <c r="BF120" i="37"/>
  <c r="BD120" i="37"/>
  <c r="BB120" i="37"/>
  <c r="AZ120" i="37"/>
  <c r="AX120" i="37"/>
  <c r="AV120" i="37"/>
  <c r="AT120" i="37"/>
  <c r="AR120" i="37"/>
  <c r="AP120" i="37"/>
  <c r="AN120" i="37"/>
  <c r="AL120" i="37"/>
  <c r="AJ120" i="37"/>
  <c r="AH120" i="37"/>
  <c r="AF120" i="37"/>
  <c r="AD120" i="37"/>
  <c r="AC120" i="37"/>
  <c r="FP119" i="37"/>
  <c r="FO119" i="37"/>
  <c r="CX119" i="37"/>
  <c r="CJ119" i="37"/>
  <c r="CH119" i="37"/>
  <c r="CF119" i="37"/>
  <c r="CD119" i="37"/>
  <c r="CB119" i="37"/>
  <c r="BZ119" i="37"/>
  <c r="BX119" i="37"/>
  <c r="BV119" i="37"/>
  <c r="BT119" i="37"/>
  <c r="BR119" i="37"/>
  <c r="BP119" i="37"/>
  <c r="BN119" i="37"/>
  <c r="BL119" i="37"/>
  <c r="BJ119" i="37"/>
  <c r="BH119" i="37"/>
  <c r="BF119" i="37"/>
  <c r="BD119" i="37"/>
  <c r="BB119" i="37"/>
  <c r="AZ119" i="37"/>
  <c r="AX119" i="37"/>
  <c r="AV119" i="37"/>
  <c r="AT119" i="37"/>
  <c r="AR119" i="37"/>
  <c r="AP119" i="37"/>
  <c r="AN119" i="37"/>
  <c r="AL119" i="37"/>
  <c r="AJ119" i="37"/>
  <c r="AH119" i="37"/>
  <c r="AF119" i="37"/>
  <c r="AD119" i="37"/>
  <c r="AC119" i="37"/>
  <c r="FP118" i="37"/>
  <c r="FO118" i="37"/>
  <c r="CX118" i="37"/>
  <c r="CJ118" i="37"/>
  <c r="CH118" i="37"/>
  <c r="CF118" i="37"/>
  <c r="CD118" i="37"/>
  <c r="CB118" i="37"/>
  <c r="BZ118" i="37"/>
  <c r="BX118" i="37"/>
  <c r="BV118" i="37"/>
  <c r="BT118" i="37"/>
  <c r="BR118" i="37"/>
  <c r="BP118" i="37"/>
  <c r="BN118" i="37"/>
  <c r="BL118" i="37"/>
  <c r="BJ118" i="37"/>
  <c r="BH118" i="37"/>
  <c r="BF118" i="37"/>
  <c r="BD118" i="37"/>
  <c r="BB118" i="37"/>
  <c r="AZ118" i="37"/>
  <c r="AX118" i="37"/>
  <c r="AV118" i="37"/>
  <c r="AT118" i="37"/>
  <c r="AR118" i="37"/>
  <c r="AP118" i="37"/>
  <c r="AN118" i="37"/>
  <c r="AL118" i="37"/>
  <c r="AJ118" i="37"/>
  <c r="AH118" i="37"/>
  <c r="AF118" i="37"/>
  <c r="AD118" i="37"/>
  <c r="AC118" i="37"/>
  <c r="AA117" i="37"/>
  <c r="Y117" i="37"/>
  <c r="W117" i="37"/>
  <c r="U117" i="37"/>
  <c r="S117" i="37"/>
  <c r="Q117" i="37"/>
  <c r="O117" i="37"/>
  <c r="M117" i="37"/>
  <c r="K117" i="37"/>
  <c r="I117" i="37"/>
  <c r="G117" i="37"/>
  <c r="E117" i="37"/>
  <c r="C117" i="37"/>
  <c r="AA116" i="37"/>
  <c r="Y116" i="37"/>
  <c r="W116" i="37"/>
  <c r="U116" i="37"/>
  <c r="S116" i="37"/>
  <c r="Q116" i="37"/>
  <c r="O116" i="37"/>
  <c r="M116" i="37"/>
  <c r="K116" i="37"/>
  <c r="I116" i="37"/>
  <c r="G116" i="37"/>
  <c r="E116" i="37"/>
  <c r="C116" i="37"/>
  <c r="AA115" i="37"/>
  <c r="Y115" i="37"/>
  <c r="W115" i="37"/>
  <c r="U115" i="37"/>
  <c r="S115" i="37"/>
  <c r="Q115" i="37"/>
  <c r="O115" i="37"/>
  <c r="M115" i="37"/>
  <c r="K115" i="37"/>
  <c r="I115" i="37"/>
  <c r="G115" i="37"/>
  <c r="E115" i="37"/>
  <c r="C115" i="37"/>
  <c r="AA114" i="37"/>
  <c r="Y114" i="37"/>
  <c r="W114" i="37"/>
  <c r="U114" i="37"/>
  <c r="S114" i="37"/>
  <c r="Q114" i="37"/>
  <c r="O114" i="37"/>
  <c r="M114" i="37"/>
  <c r="K114" i="37"/>
  <c r="I114" i="37"/>
  <c r="G114" i="37"/>
  <c r="E114" i="37"/>
  <c r="C114" i="37"/>
  <c r="AA113" i="37"/>
  <c r="Y113" i="37"/>
  <c r="W113" i="37"/>
  <c r="U113" i="37"/>
  <c r="S113" i="37"/>
  <c r="Q113" i="37"/>
  <c r="O113" i="37"/>
  <c r="M113" i="37"/>
  <c r="K113" i="37"/>
  <c r="I113" i="37"/>
  <c r="G113" i="37"/>
  <c r="E113" i="37"/>
  <c r="C113" i="37"/>
  <c r="A111" i="37"/>
  <c r="FP110" i="37"/>
  <c r="AD110" i="37"/>
  <c r="AB110" i="37"/>
  <c r="Z110" i="37"/>
  <c r="X110" i="37"/>
  <c r="V110" i="37"/>
  <c r="T110" i="37"/>
  <c r="R110" i="37"/>
  <c r="P110" i="37"/>
  <c r="N110" i="37"/>
  <c r="L110" i="37"/>
  <c r="J110" i="37"/>
  <c r="H110" i="37"/>
  <c r="F110" i="37"/>
  <c r="D110" i="37"/>
  <c r="A110" i="37"/>
  <c r="FT109" i="37"/>
  <c r="CG125" i="37"/>
  <c r="CE125" i="37"/>
  <c r="CA125" i="37"/>
  <c r="BW125" i="37"/>
  <c r="BU125" i="37"/>
  <c r="BS125" i="37"/>
  <c r="BQ125" i="37"/>
  <c r="BQ115" i="37" s="1"/>
  <c r="BO125" i="37"/>
  <c r="BM125" i="37"/>
  <c r="BK125" i="37"/>
  <c r="BI125" i="37"/>
  <c r="BG125" i="37"/>
  <c r="BA125" i="37"/>
  <c r="AY125" i="37"/>
  <c r="AW125" i="37"/>
  <c r="AU125" i="37"/>
  <c r="AQ125" i="37"/>
  <c r="AO125" i="37"/>
  <c r="AM125" i="37"/>
  <c r="AI125" i="37"/>
  <c r="AG125" i="37"/>
  <c r="AE125" i="37"/>
  <c r="A109" i="37"/>
  <c r="A108" i="37"/>
  <c r="FP107" i="37"/>
  <c r="FT106" i="37" s="1"/>
  <c r="AD107" i="37"/>
  <c r="AB107" i="37"/>
  <c r="Z107" i="37"/>
  <c r="X107" i="37"/>
  <c r="V107" i="37"/>
  <c r="T107" i="37"/>
  <c r="R107" i="37"/>
  <c r="P107" i="37"/>
  <c r="N107" i="37"/>
  <c r="L107" i="37"/>
  <c r="J107" i="37"/>
  <c r="H107" i="37"/>
  <c r="F107" i="37"/>
  <c r="D107" i="37"/>
  <c r="A107" i="37"/>
  <c r="CI124" i="37"/>
  <c r="CE124" i="37"/>
  <c r="CA124" i="37"/>
  <c r="BY124" i="37"/>
  <c r="BW124" i="37"/>
  <c r="BU124" i="37"/>
  <c r="BU116" i="37" s="1"/>
  <c r="BS124" i="37"/>
  <c r="BM124" i="37"/>
  <c r="BK124" i="37"/>
  <c r="BI124" i="37"/>
  <c r="BG124" i="37"/>
  <c r="BC124" i="37"/>
  <c r="BA124" i="37"/>
  <c r="AY124" i="37"/>
  <c r="AU124" i="37"/>
  <c r="AS124" i="37"/>
  <c r="AQ124" i="37"/>
  <c r="AO124" i="37"/>
  <c r="AM124" i="37"/>
  <c r="AG124" i="37"/>
  <c r="AE124" i="37"/>
  <c r="A106" i="37"/>
  <c r="A105" i="37"/>
  <c r="FP104" i="37"/>
  <c r="FT103" i="37" s="1"/>
  <c r="AD104" i="37"/>
  <c r="AB104" i="37"/>
  <c r="Z104" i="37"/>
  <c r="X104" i="37"/>
  <c r="V104" i="37"/>
  <c r="T104" i="37"/>
  <c r="R104" i="37"/>
  <c r="P104" i="37"/>
  <c r="N104" i="37"/>
  <c r="L104" i="37"/>
  <c r="J104" i="37"/>
  <c r="H104" i="37"/>
  <c r="F104" i="37"/>
  <c r="D104" i="37"/>
  <c r="A104" i="37"/>
  <c r="CI123" i="37"/>
  <c r="CG123" i="37"/>
  <c r="CE123" i="37"/>
  <c r="CA123" i="37"/>
  <c r="BY123" i="37"/>
  <c r="BW123" i="37"/>
  <c r="BS123" i="37"/>
  <c r="BQ123" i="37"/>
  <c r="BM123" i="37"/>
  <c r="BK123" i="37"/>
  <c r="BG123" i="37"/>
  <c r="BG116" i="37" s="1"/>
  <c r="BE123" i="37"/>
  <c r="BC123" i="37"/>
  <c r="BA123" i="37"/>
  <c r="AY123" i="37"/>
  <c r="AS123" i="37"/>
  <c r="AQ123" i="37"/>
  <c r="AM123" i="37"/>
  <c r="AM113" i="37" s="1"/>
  <c r="AK123" i="37"/>
  <c r="AG123" i="37"/>
  <c r="AE123" i="37"/>
  <c r="A103" i="37"/>
  <c r="A102" i="37"/>
  <c r="A101" i="37"/>
  <c r="A100" i="37"/>
  <c r="A99" i="37"/>
  <c r="A98" i="37"/>
  <c r="A97" i="37"/>
  <c r="A96" i="37"/>
  <c r="A95" i="37"/>
  <c r="A94" i="37"/>
  <c r="A93" i="37"/>
  <c r="A92" i="37"/>
  <c r="A91" i="37"/>
  <c r="A90" i="37"/>
  <c r="FP89" i="37"/>
  <c r="AD89" i="37"/>
  <c r="AB89" i="37"/>
  <c r="Z89" i="37"/>
  <c r="X89" i="37"/>
  <c r="V89" i="37"/>
  <c r="T89" i="37"/>
  <c r="R89" i="37"/>
  <c r="P89" i="37"/>
  <c r="N89" i="37"/>
  <c r="L89" i="37"/>
  <c r="J89" i="37"/>
  <c r="H89" i="37"/>
  <c r="F89" i="37"/>
  <c r="D89" i="37"/>
  <c r="A89" i="37"/>
  <c r="FT88" i="37"/>
  <c r="CG122" i="37"/>
  <c r="CE122" i="37"/>
  <c r="CC122" i="37"/>
  <c r="CA122" i="37"/>
  <c r="BU122" i="37"/>
  <c r="BO122" i="37"/>
  <c r="BI122" i="37"/>
  <c r="BG122" i="37"/>
  <c r="BC122" i="37"/>
  <c r="BA122" i="37"/>
  <c r="AY122" i="37"/>
  <c r="AW122" i="37"/>
  <c r="AU122" i="37"/>
  <c r="AO122" i="37"/>
  <c r="AM122" i="37"/>
  <c r="AK122" i="37"/>
  <c r="AI122" i="37"/>
  <c r="AG122" i="37"/>
  <c r="AE122" i="37"/>
  <c r="A88" i="37"/>
  <c r="A87" i="37"/>
  <c r="FP86" i="37"/>
  <c r="AD86" i="37"/>
  <c r="AB86" i="37"/>
  <c r="Z86" i="37"/>
  <c r="X86" i="37"/>
  <c r="V86" i="37"/>
  <c r="AE87" i="37" s="1"/>
  <c r="T86" i="37"/>
  <c r="R86" i="37"/>
  <c r="P86" i="37"/>
  <c r="N86" i="37"/>
  <c r="L86" i="37"/>
  <c r="J86" i="37"/>
  <c r="H86" i="37"/>
  <c r="F86" i="37"/>
  <c r="D86" i="37"/>
  <c r="A86" i="37"/>
  <c r="FT85" i="37"/>
  <c r="CG121" i="37"/>
  <c r="CE121" i="37"/>
  <c r="CC121" i="37"/>
  <c r="CA121" i="37"/>
  <c r="BY121" i="37"/>
  <c r="BW121" i="37"/>
  <c r="BU121" i="37"/>
  <c r="BS121" i="37"/>
  <c r="BO121" i="37"/>
  <c r="BM121" i="37"/>
  <c r="BK121" i="37"/>
  <c r="BI121" i="37"/>
  <c r="BG121" i="37"/>
  <c r="BA121" i="37"/>
  <c r="AY121" i="37"/>
  <c r="AU121" i="37"/>
  <c r="AS121" i="37"/>
  <c r="AQ121" i="37"/>
  <c r="AO121" i="37"/>
  <c r="AM121" i="37"/>
  <c r="AI121" i="37"/>
  <c r="AG121" i="37"/>
  <c r="AE121" i="37"/>
  <c r="A85" i="37"/>
  <c r="A84" i="37"/>
  <c r="FP83" i="37"/>
  <c r="AD83" i="37"/>
  <c r="AB83" i="37"/>
  <c r="Z83" i="37"/>
  <c r="X83" i="37"/>
  <c r="V83" i="37"/>
  <c r="T83" i="37"/>
  <c r="R83" i="37"/>
  <c r="P83" i="37"/>
  <c r="N83" i="37"/>
  <c r="L83" i="37"/>
  <c r="J83" i="37"/>
  <c r="H83" i="37"/>
  <c r="F83" i="37"/>
  <c r="D83" i="37"/>
  <c r="A83" i="37"/>
  <c r="FT82" i="37"/>
  <c r="CW120" i="37"/>
  <c r="CI120" i="37"/>
  <c r="CG120" i="37"/>
  <c r="CC120" i="37"/>
  <c r="CA120" i="37"/>
  <c r="CA117" i="37" s="1"/>
  <c r="BY120" i="37"/>
  <c r="BW120" i="37"/>
  <c r="BU120" i="37"/>
  <c r="BQ120" i="37"/>
  <c r="BK120" i="37"/>
  <c r="BG120" i="37"/>
  <c r="BC120" i="37"/>
  <c r="BA120" i="37"/>
  <c r="AW120" i="37"/>
  <c r="AM120" i="37"/>
  <c r="AK120" i="37"/>
  <c r="AE120" i="37"/>
  <c r="A82" i="37"/>
  <c r="A80" i="37"/>
  <c r="FP79" i="37"/>
  <c r="FT78" i="37" s="1"/>
  <c r="AD79" i="37"/>
  <c r="AB79" i="37"/>
  <c r="Z79" i="37"/>
  <c r="X79" i="37"/>
  <c r="V79" i="37"/>
  <c r="T79" i="37"/>
  <c r="R79" i="37"/>
  <c r="P79" i="37"/>
  <c r="N79" i="37"/>
  <c r="L79" i="37"/>
  <c r="J79" i="37"/>
  <c r="H79" i="37"/>
  <c r="F79" i="37"/>
  <c r="D79" i="37"/>
  <c r="A79" i="37"/>
  <c r="CW119" i="37"/>
  <c r="CG119" i="37"/>
  <c r="CE119" i="37"/>
  <c r="CC119" i="37"/>
  <c r="CA119" i="37"/>
  <c r="BY119" i="37"/>
  <c r="BU119" i="37"/>
  <c r="BQ119" i="37"/>
  <c r="BO119" i="37"/>
  <c r="BM119" i="37"/>
  <c r="BM115" i="37" s="1"/>
  <c r="BK119" i="37"/>
  <c r="BI119" i="37"/>
  <c r="BG119" i="37"/>
  <c r="BA119" i="37"/>
  <c r="AY119" i="37"/>
  <c r="AW119" i="37"/>
  <c r="AU119" i="37"/>
  <c r="AS119" i="37"/>
  <c r="AO119" i="37"/>
  <c r="AG119" i="37"/>
  <c r="A78" i="37"/>
  <c r="A77" i="37"/>
  <c r="FP76" i="37"/>
  <c r="FT75" i="37" s="1"/>
  <c r="AD76" i="37"/>
  <c r="AB76" i="37"/>
  <c r="Z76" i="37"/>
  <c r="X76" i="37"/>
  <c r="V76" i="37"/>
  <c r="T76" i="37"/>
  <c r="R76" i="37"/>
  <c r="P76" i="37"/>
  <c r="N76" i="37"/>
  <c r="L76" i="37"/>
  <c r="J76" i="37"/>
  <c r="H76" i="37"/>
  <c r="F76" i="37"/>
  <c r="D76" i="37"/>
  <c r="A76" i="37"/>
  <c r="CW118" i="37"/>
  <c r="CI118" i="37"/>
  <c r="CG118" i="37"/>
  <c r="CG115" i="37" s="1"/>
  <c r="CE118" i="37"/>
  <c r="CC118" i="37"/>
  <c r="BY118" i="37"/>
  <c r="BW118" i="37"/>
  <c r="BU118" i="37"/>
  <c r="BS118" i="37"/>
  <c r="BM118" i="37"/>
  <c r="BK118" i="37"/>
  <c r="BI118" i="37"/>
  <c r="BG118" i="37"/>
  <c r="BE118" i="37"/>
  <c r="BA118" i="37"/>
  <c r="AY118" i="37"/>
  <c r="AW118" i="37"/>
  <c r="AS118" i="37"/>
  <c r="AO118" i="37"/>
  <c r="AM118" i="37"/>
  <c r="AG118" i="37"/>
  <c r="AE118" i="37"/>
  <c r="A75" i="37"/>
  <c r="A74" i="37"/>
  <c r="FP73" i="37"/>
  <c r="FT72" i="37" s="1"/>
  <c r="AD73" i="37"/>
  <c r="AB73" i="37"/>
  <c r="Z73" i="37"/>
  <c r="X73" i="37"/>
  <c r="V73" i="37"/>
  <c r="T73" i="37"/>
  <c r="R73" i="37"/>
  <c r="P73" i="37"/>
  <c r="N73" i="37"/>
  <c r="L73" i="37"/>
  <c r="J73" i="37"/>
  <c r="H73" i="37"/>
  <c r="F73" i="37"/>
  <c r="D73" i="37"/>
  <c r="A73" i="37"/>
  <c r="A72" i="37"/>
  <c r="A71" i="37"/>
  <c r="FP70" i="37"/>
  <c r="AD70" i="37"/>
  <c r="AB70" i="37"/>
  <c r="Z70" i="37"/>
  <c r="X70" i="37"/>
  <c r="V70" i="37"/>
  <c r="T70" i="37"/>
  <c r="R70" i="37"/>
  <c r="P70" i="37"/>
  <c r="N70" i="37"/>
  <c r="L70" i="37"/>
  <c r="J70" i="37"/>
  <c r="H70" i="37"/>
  <c r="F70" i="37"/>
  <c r="D70" i="37"/>
  <c r="A70" i="37"/>
  <c r="FT69" i="37"/>
  <c r="A69" i="37"/>
  <c r="A68" i="37"/>
  <c r="FP67" i="37"/>
  <c r="AD67" i="37"/>
  <c r="AB67" i="37"/>
  <c r="Z67" i="37"/>
  <c r="X67" i="37"/>
  <c r="V67" i="37"/>
  <c r="T67" i="37"/>
  <c r="R67" i="37"/>
  <c r="P67" i="37"/>
  <c r="N67" i="37"/>
  <c r="L67" i="37"/>
  <c r="J67" i="37"/>
  <c r="H67" i="37"/>
  <c r="F67" i="37"/>
  <c r="D67" i="37"/>
  <c r="A67" i="37"/>
  <c r="FT66" i="37"/>
  <c r="A66" i="37"/>
  <c r="A65" i="37"/>
  <c r="A64" i="37"/>
  <c r="A63" i="37"/>
  <c r="A62" i="37"/>
  <c r="A61" i="37"/>
  <c r="A60" i="37"/>
  <c r="A59" i="37"/>
  <c r="A58" i="37"/>
  <c r="A57" i="37"/>
  <c r="A56" i="37"/>
  <c r="A55" i="37"/>
  <c r="A54" i="37"/>
  <c r="A53" i="37"/>
  <c r="FP52" i="37"/>
  <c r="FT51" i="37" s="1"/>
  <c r="A52" i="37"/>
  <c r="AC51" i="37"/>
  <c r="AA51" i="37"/>
  <c r="Y51" i="37"/>
  <c r="W51" i="37"/>
  <c r="U51" i="37"/>
  <c r="S51" i="37"/>
  <c r="Q51" i="37"/>
  <c r="O51" i="37"/>
  <c r="M51" i="37"/>
  <c r="K51" i="37"/>
  <c r="I51" i="37"/>
  <c r="G51" i="37"/>
  <c r="E51" i="37"/>
  <c r="C51" i="37"/>
  <c r="A51" i="37"/>
  <c r="GQ49" i="37"/>
  <c r="A49" i="37"/>
  <c r="GQ48" i="37"/>
  <c r="A48" i="37"/>
  <c r="GQ47" i="37"/>
  <c r="FT47" i="37"/>
  <c r="AC47" i="37"/>
  <c r="AA47" i="37"/>
  <c r="Y47" i="37"/>
  <c r="W47" i="37"/>
  <c r="U47" i="37"/>
  <c r="S47" i="37"/>
  <c r="Q47" i="37"/>
  <c r="O47" i="37"/>
  <c r="M47" i="37"/>
  <c r="K47" i="37"/>
  <c r="I47" i="37"/>
  <c r="G47" i="37"/>
  <c r="E47" i="37"/>
  <c r="C47" i="37"/>
  <c r="A47" i="37"/>
  <c r="GQ46" i="37"/>
  <c r="A46" i="37"/>
  <c r="GQ45" i="37"/>
  <c r="A45" i="37"/>
  <c r="GQ44" i="37"/>
  <c r="FT44" i="37"/>
  <c r="AC44" i="37"/>
  <c r="AA44" i="37"/>
  <c r="Y44" i="37"/>
  <c r="W44" i="37"/>
  <c r="U44" i="37"/>
  <c r="S44" i="37"/>
  <c r="Q44" i="37"/>
  <c r="O44" i="37"/>
  <c r="M44" i="37"/>
  <c r="K44" i="37"/>
  <c r="I44" i="37"/>
  <c r="G44" i="37"/>
  <c r="E44" i="37"/>
  <c r="C44" i="37"/>
  <c r="A44" i="37"/>
  <c r="GQ43" i="37"/>
  <c r="A43" i="37"/>
  <c r="GB42" i="37"/>
  <c r="A42" i="37"/>
  <c r="GB41" i="37"/>
  <c r="FT41" i="37"/>
  <c r="AC41" i="37"/>
  <c r="AA41" i="37"/>
  <c r="Y41" i="37"/>
  <c r="W41" i="37"/>
  <c r="U41" i="37"/>
  <c r="S41" i="37"/>
  <c r="Q41" i="37"/>
  <c r="O41" i="37"/>
  <c r="M41" i="37"/>
  <c r="K41" i="37"/>
  <c r="I41" i="37"/>
  <c r="G41" i="37"/>
  <c r="E41" i="37"/>
  <c r="C41" i="37"/>
  <c r="A41" i="37"/>
  <c r="GB40" i="37"/>
  <c r="A40" i="37"/>
  <c r="GB39" i="37"/>
  <c r="A39" i="37"/>
  <c r="GB38" i="37"/>
  <c r="FT38" i="37"/>
  <c r="AC38" i="37"/>
  <c r="AA38" i="37"/>
  <c r="Y38" i="37"/>
  <c r="W38" i="37"/>
  <c r="U38" i="37"/>
  <c r="S38" i="37"/>
  <c r="Q38" i="37"/>
  <c r="O38" i="37"/>
  <c r="M38" i="37"/>
  <c r="K38" i="37"/>
  <c r="I38" i="37"/>
  <c r="G38" i="37"/>
  <c r="E38" i="37"/>
  <c r="C38" i="37"/>
  <c r="A38" i="37"/>
  <c r="GB37" i="37"/>
  <c r="A37" i="37"/>
  <c r="GB36" i="37"/>
  <c r="A36" i="37"/>
  <c r="GB35" i="37"/>
  <c r="FT35" i="37"/>
  <c r="AC35" i="37"/>
  <c r="AA35" i="37"/>
  <c r="Y35" i="37"/>
  <c r="W35" i="37"/>
  <c r="U35" i="37"/>
  <c r="S35" i="37"/>
  <c r="Q35" i="37"/>
  <c r="O35" i="37"/>
  <c r="M35" i="37"/>
  <c r="K35" i="37"/>
  <c r="I35" i="37"/>
  <c r="G35" i="37"/>
  <c r="E35" i="37"/>
  <c r="C35" i="37"/>
  <c r="A35" i="37"/>
  <c r="GB34" i="37"/>
  <c r="A34" i="37"/>
  <c r="GB33" i="37"/>
  <c r="A33" i="37"/>
  <c r="GB32" i="37"/>
  <c r="GA32" i="37"/>
  <c r="GQ32" i="37" s="1"/>
  <c r="FT32" i="37"/>
  <c r="AC32" i="37"/>
  <c r="AA32" i="37"/>
  <c r="Y32" i="37"/>
  <c r="W32" i="37"/>
  <c r="U32" i="37"/>
  <c r="S32" i="37"/>
  <c r="Q32" i="37"/>
  <c r="O32" i="37"/>
  <c r="M32" i="37"/>
  <c r="K32" i="37"/>
  <c r="I32" i="37"/>
  <c r="G32" i="37"/>
  <c r="E32" i="37"/>
  <c r="C32" i="37"/>
  <c r="A32" i="37"/>
  <c r="GB31" i="37"/>
  <c r="A31" i="37"/>
  <c r="GB30" i="37"/>
  <c r="A30" i="37"/>
  <c r="GB29" i="37"/>
  <c r="FT29" i="37"/>
  <c r="AC29" i="37"/>
  <c r="AA29" i="37"/>
  <c r="Y29" i="37"/>
  <c r="W29" i="37"/>
  <c r="U29" i="37"/>
  <c r="S29" i="37"/>
  <c r="Q29" i="37"/>
  <c r="O29" i="37"/>
  <c r="M29" i="37"/>
  <c r="K29" i="37"/>
  <c r="I29" i="37"/>
  <c r="G29" i="37"/>
  <c r="E29" i="37"/>
  <c r="C29" i="37"/>
  <c r="A29" i="37"/>
  <c r="GB28" i="37"/>
  <c r="A28" i="37"/>
  <c r="GB27" i="37"/>
  <c r="A27" i="37"/>
  <c r="GB26" i="37"/>
  <c r="GA26" i="37"/>
  <c r="GA27" i="37" s="1"/>
  <c r="FT26" i="37"/>
  <c r="AC26" i="37"/>
  <c r="AA26" i="37"/>
  <c r="Y26" i="37"/>
  <c r="W26" i="37"/>
  <c r="U26" i="37"/>
  <c r="S26" i="37"/>
  <c r="Q26" i="37"/>
  <c r="O26" i="37"/>
  <c r="M26" i="37"/>
  <c r="K26" i="37"/>
  <c r="I26" i="37"/>
  <c r="G26" i="37"/>
  <c r="E26" i="37"/>
  <c r="C26" i="37"/>
  <c r="A26" i="37"/>
  <c r="GB25" i="37"/>
  <c r="A25" i="37"/>
  <c r="GB24" i="37"/>
  <c r="A24" i="37"/>
  <c r="GB23" i="37"/>
  <c r="FT23" i="37"/>
  <c r="AC23" i="37"/>
  <c r="AA23" i="37"/>
  <c r="Y23" i="37"/>
  <c r="W23" i="37"/>
  <c r="U23" i="37"/>
  <c r="S23" i="37"/>
  <c r="Q23" i="37"/>
  <c r="O23" i="37"/>
  <c r="M23" i="37"/>
  <c r="K23" i="37"/>
  <c r="I23" i="37"/>
  <c r="G23" i="37"/>
  <c r="E23" i="37"/>
  <c r="C23" i="37"/>
  <c r="A23" i="37"/>
  <c r="GB22" i="37"/>
  <c r="A22" i="37"/>
  <c r="GB21" i="37"/>
  <c r="A21" i="37"/>
  <c r="GB20" i="37"/>
  <c r="FT20" i="37"/>
  <c r="AC20" i="37"/>
  <c r="AA20" i="37"/>
  <c r="Y20" i="37"/>
  <c r="W20" i="37"/>
  <c r="U20" i="37"/>
  <c r="S20" i="37"/>
  <c r="Q20" i="37"/>
  <c r="O20" i="37"/>
  <c r="M20" i="37"/>
  <c r="K20" i="37"/>
  <c r="I20" i="37"/>
  <c r="G20" i="37"/>
  <c r="E20" i="37"/>
  <c r="C20" i="37"/>
  <c r="A20" i="37"/>
  <c r="GB19" i="37"/>
  <c r="A19" i="37"/>
  <c r="GB18" i="37"/>
  <c r="A18" i="37"/>
  <c r="GB17" i="37"/>
  <c r="GA17" i="37"/>
  <c r="GA18" i="37" s="1"/>
  <c r="GA19" i="37" s="1"/>
  <c r="FT17" i="37"/>
  <c r="AC17" i="37"/>
  <c r="AA17" i="37"/>
  <c r="Y17" i="37"/>
  <c r="W17" i="37"/>
  <c r="U17" i="37"/>
  <c r="S17" i="37"/>
  <c r="Q17" i="37"/>
  <c r="O17" i="37"/>
  <c r="M17" i="37"/>
  <c r="K17" i="37"/>
  <c r="I17" i="37"/>
  <c r="G17" i="37"/>
  <c r="E17" i="37"/>
  <c r="C17" i="37"/>
  <c r="A17" i="37"/>
  <c r="GC16" i="37"/>
  <c r="GB16" i="37"/>
  <c r="A16" i="37"/>
  <c r="GB15" i="37"/>
  <c r="A15" i="37"/>
  <c r="GB14" i="37"/>
  <c r="FT14" i="37"/>
  <c r="AC14" i="37"/>
  <c r="AA14" i="37"/>
  <c r="Y14" i="37"/>
  <c r="W14" i="37"/>
  <c r="U14" i="37"/>
  <c r="S14" i="37"/>
  <c r="Q14" i="37"/>
  <c r="O14" i="37"/>
  <c r="M14" i="37"/>
  <c r="K14" i="37"/>
  <c r="I14" i="37"/>
  <c r="G14" i="37"/>
  <c r="E14" i="37"/>
  <c r="C14" i="37"/>
  <c r="A14" i="37"/>
  <c r="GB13" i="37"/>
  <c r="A13" i="37"/>
  <c r="GB12" i="37"/>
  <c r="A12" i="37"/>
  <c r="GB11" i="37"/>
  <c r="GA11" i="37"/>
  <c r="GA12" i="37"/>
  <c r="FT11" i="37"/>
  <c r="AC11" i="37"/>
  <c r="AA11" i="37"/>
  <c r="Y11" i="37"/>
  <c r="W11" i="37"/>
  <c r="U11" i="37"/>
  <c r="S11" i="37"/>
  <c r="Q11" i="37"/>
  <c r="O11" i="37"/>
  <c r="M11" i="37"/>
  <c r="K11" i="37"/>
  <c r="I11" i="37"/>
  <c r="G11" i="37"/>
  <c r="E11" i="37"/>
  <c r="C11" i="37"/>
  <c r="A11" i="37"/>
  <c r="GC10" i="37"/>
  <c r="GB10" i="37"/>
  <c r="A10" i="37"/>
  <c r="GB9" i="37"/>
  <c r="A9" i="37"/>
  <c r="GB8" i="37"/>
  <c r="FT8" i="37"/>
  <c r="AC8" i="37"/>
  <c r="AA8" i="37"/>
  <c r="Y8" i="37"/>
  <c r="W8" i="37"/>
  <c r="U8" i="37"/>
  <c r="S8" i="37"/>
  <c r="Q8" i="37"/>
  <c r="O8" i="37"/>
  <c r="M8" i="37"/>
  <c r="K8" i="37"/>
  <c r="I8" i="37"/>
  <c r="G8" i="37"/>
  <c r="E8" i="37"/>
  <c r="C8" i="37"/>
  <c r="A8" i="37"/>
  <c r="GB7" i="37"/>
  <c r="A7" i="37"/>
  <c r="GB6" i="37"/>
  <c r="S6" i="37"/>
  <c r="E6" i="37"/>
  <c r="A6" i="37"/>
  <c r="GB5" i="37"/>
  <c r="GA5" i="37"/>
  <c r="GA6" i="37" s="1"/>
  <c r="FT5" i="37"/>
  <c r="FS5" i="37"/>
  <c r="FM5" i="37"/>
  <c r="FK5" i="37"/>
  <c r="FI5" i="37"/>
  <c r="FG5" i="37"/>
  <c r="FE5" i="37"/>
  <c r="FC5" i="37"/>
  <c r="FA5" i="37"/>
  <c r="EY5" i="37"/>
  <c r="EW5" i="37"/>
  <c r="EU5" i="37"/>
  <c r="ES5" i="37"/>
  <c r="EQ5" i="37"/>
  <c r="EO5" i="37"/>
  <c r="EM5" i="37"/>
  <c r="EK5" i="37"/>
  <c r="EI5" i="37"/>
  <c r="EG5" i="37"/>
  <c r="EE5" i="37"/>
  <c r="EC5" i="37"/>
  <c r="EA5" i="37"/>
  <c r="DY5" i="37"/>
  <c r="DW5" i="37"/>
  <c r="DU5" i="37"/>
  <c r="DS5" i="37"/>
  <c r="DQ5" i="37"/>
  <c r="DO5" i="37"/>
  <c r="DM5" i="37"/>
  <c r="DK5" i="37"/>
  <c r="DI5" i="37"/>
  <c r="DG5" i="37"/>
  <c r="DE5" i="37"/>
  <c r="DC5" i="37"/>
  <c r="DA5" i="37"/>
  <c r="CY5" i="37"/>
  <c r="CW5" i="37"/>
  <c r="CU5" i="37"/>
  <c r="CS5" i="37"/>
  <c r="CQ5" i="37"/>
  <c r="CO5" i="37"/>
  <c r="CM5" i="37"/>
  <c r="CK5" i="37"/>
  <c r="CI5" i="37"/>
  <c r="CG5" i="37"/>
  <c r="CE5" i="37"/>
  <c r="CC5" i="37"/>
  <c r="CA5" i="37"/>
  <c r="BY5" i="37"/>
  <c r="BW5" i="37"/>
  <c r="BU5" i="37"/>
  <c r="BS5" i="37"/>
  <c r="BQ5" i="37"/>
  <c r="BO5" i="37"/>
  <c r="BM5" i="37"/>
  <c r="BK5" i="37"/>
  <c r="BI5" i="37"/>
  <c r="BG5" i="37"/>
  <c r="BE5" i="37"/>
  <c r="BC5" i="37"/>
  <c r="BA5" i="37"/>
  <c r="AY5" i="37"/>
  <c r="AW5" i="37"/>
  <c r="AU5" i="37"/>
  <c r="AS5" i="37"/>
  <c r="AQ5" i="37"/>
  <c r="AO5" i="37"/>
  <c r="AM5" i="37"/>
  <c r="AK5" i="37"/>
  <c r="AI5" i="37"/>
  <c r="AG5" i="37"/>
  <c r="AC5" i="37"/>
  <c r="AA5" i="37"/>
  <c r="Y5" i="37"/>
  <c r="W5" i="37"/>
  <c r="U5" i="37"/>
  <c r="S5" i="37"/>
  <c r="Q5" i="37"/>
  <c r="O5" i="37"/>
  <c r="M5" i="37"/>
  <c r="K5" i="37"/>
  <c r="I5" i="37"/>
  <c r="G5" i="37"/>
  <c r="E5" i="37"/>
  <c r="C5" i="37"/>
  <c r="A5" i="37"/>
  <c r="A111" i="22"/>
  <c r="AD110" i="22"/>
  <c r="AB110" i="22"/>
  <c r="Z110" i="22"/>
  <c r="X110" i="22"/>
  <c r="V110" i="22"/>
  <c r="T110" i="22"/>
  <c r="R110" i="22"/>
  <c r="P110" i="22"/>
  <c r="N110" i="22"/>
  <c r="L110" i="22"/>
  <c r="J110" i="22"/>
  <c r="H110" i="22"/>
  <c r="F110" i="22"/>
  <c r="D110" i="22"/>
  <c r="A110" i="22"/>
  <c r="A109" i="22"/>
  <c r="A108" i="22"/>
  <c r="AD107" i="22"/>
  <c r="AB107" i="22"/>
  <c r="Z107" i="22"/>
  <c r="X107" i="22"/>
  <c r="V107" i="22"/>
  <c r="T107" i="22"/>
  <c r="R107" i="22"/>
  <c r="P107" i="22"/>
  <c r="N107" i="22"/>
  <c r="L107" i="22"/>
  <c r="J107" i="22"/>
  <c r="H107" i="22"/>
  <c r="F107" i="22"/>
  <c r="D107" i="22"/>
  <c r="A107" i="22"/>
  <c r="A106" i="22"/>
  <c r="A105" i="22"/>
  <c r="AD104" i="22"/>
  <c r="AB104" i="22"/>
  <c r="Z104" i="22"/>
  <c r="X104" i="22"/>
  <c r="V104" i="22"/>
  <c r="T104" i="22"/>
  <c r="R104" i="22"/>
  <c r="P104" i="22"/>
  <c r="N104" i="22"/>
  <c r="L104" i="22"/>
  <c r="J104" i="22"/>
  <c r="H104" i="22"/>
  <c r="F104" i="22"/>
  <c r="D104" i="22"/>
  <c r="A104" i="22"/>
  <c r="A103" i="22"/>
  <c r="A102" i="22"/>
  <c r="AD101" i="22"/>
  <c r="AB101" i="22"/>
  <c r="Z101" i="22"/>
  <c r="X101" i="22"/>
  <c r="V101" i="22"/>
  <c r="T101" i="22"/>
  <c r="R101" i="22"/>
  <c r="P101" i="22"/>
  <c r="N101" i="22"/>
  <c r="L101" i="22"/>
  <c r="J101" i="22"/>
  <c r="H101" i="22"/>
  <c r="F101" i="22"/>
  <c r="D101" i="22"/>
  <c r="A101" i="22"/>
  <c r="A100" i="22"/>
  <c r="A99" i="22"/>
  <c r="AD98" i="22"/>
  <c r="AB98" i="22"/>
  <c r="Z98" i="22"/>
  <c r="X98" i="22"/>
  <c r="V98" i="22"/>
  <c r="T98" i="22"/>
  <c r="R98" i="22"/>
  <c r="P98" i="22"/>
  <c r="N98" i="22"/>
  <c r="L98" i="22"/>
  <c r="J98" i="22"/>
  <c r="H98" i="22"/>
  <c r="F98" i="22"/>
  <c r="D98" i="22"/>
  <c r="A98" i="22"/>
  <c r="A97" i="22"/>
  <c r="A96" i="22"/>
  <c r="AD95" i="22"/>
  <c r="AB95" i="22"/>
  <c r="Z95" i="22"/>
  <c r="X95" i="22"/>
  <c r="V95" i="22"/>
  <c r="T95" i="22"/>
  <c r="R95" i="22"/>
  <c r="P95" i="22"/>
  <c r="N95" i="22"/>
  <c r="L95" i="22"/>
  <c r="J95" i="22"/>
  <c r="H95" i="22"/>
  <c r="F95" i="22"/>
  <c r="D95" i="22"/>
  <c r="A95" i="22"/>
  <c r="A94" i="22"/>
  <c r="A93" i="22"/>
  <c r="AD92" i="22"/>
  <c r="AB92" i="22"/>
  <c r="Z92" i="22"/>
  <c r="X92" i="22"/>
  <c r="V92" i="22"/>
  <c r="T92" i="22"/>
  <c r="R92" i="22"/>
  <c r="P92" i="22"/>
  <c r="N92" i="22"/>
  <c r="L92" i="22"/>
  <c r="J92" i="22"/>
  <c r="H92" i="22"/>
  <c r="F92" i="22"/>
  <c r="D92" i="22"/>
  <c r="A92" i="22"/>
  <c r="A91" i="22"/>
  <c r="A90" i="22"/>
  <c r="AD89" i="22"/>
  <c r="AB89" i="22"/>
  <c r="Z89" i="22"/>
  <c r="X89" i="22"/>
  <c r="V89" i="22"/>
  <c r="T89" i="22"/>
  <c r="R89" i="22"/>
  <c r="P89" i="22"/>
  <c r="N89" i="22"/>
  <c r="L89" i="22"/>
  <c r="J89" i="22"/>
  <c r="H89" i="22"/>
  <c r="F89" i="22"/>
  <c r="D89" i="22"/>
  <c r="A89" i="22"/>
  <c r="A88" i="22"/>
  <c r="A87" i="22"/>
  <c r="AD86" i="22"/>
  <c r="AB86" i="22"/>
  <c r="Z86" i="22"/>
  <c r="X86" i="22"/>
  <c r="V86" i="22"/>
  <c r="T86" i="22"/>
  <c r="R86" i="22"/>
  <c r="P86" i="22"/>
  <c r="N86" i="22"/>
  <c r="L86" i="22"/>
  <c r="J86" i="22"/>
  <c r="H86" i="22"/>
  <c r="F86" i="22"/>
  <c r="D86" i="22"/>
  <c r="A86" i="22"/>
  <c r="A85" i="22"/>
  <c r="A84" i="22"/>
  <c r="AD83" i="22"/>
  <c r="AB83" i="22"/>
  <c r="Z83" i="22"/>
  <c r="X83" i="22"/>
  <c r="V83" i="22"/>
  <c r="T83" i="22"/>
  <c r="R83" i="22"/>
  <c r="P83" i="22"/>
  <c r="N83" i="22"/>
  <c r="L83" i="22"/>
  <c r="J83" i="22"/>
  <c r="H83" i="22"/>
  <c r="F83" i="22"/>
  <c r="D83" i="22"/>
  <c r="A83" i="22"/>
  <c r="A82" i="22"/>
  <c r="A80" i="22"/>
  <c r="AD79" i="22"/>
  <c r="AB79" i="22"/>
  <c r="Z79" i="22"/>
  <c r="X79" i="22"/>
  <c r="V79" i="22"/>
  <c r="T79" i="22"/>
  <c r="R79" i="22"/>
  <c r="P79" i="22"/>
  <c r="N79" i="22"/>
  <c r="L79" i="22"/>
  <c r="J79" i="22"/>
  <c r="H79" i="22"/>
  <c r="F79" i="22"/>
  <c r="D79" i="22"/>
  <c r="A79" i="22"/>
  <c r="A78" i="22"/>
  <c r="A77" i="22"/>
  <c r="AD76" i="22"/>
  <c r="AB76" i="22"/>
  <c r="Z76" i="22"/>
  <c r="X76" i="22"/>
  <c r="V76" i="22"/>
  <c r="T76" i="22"/>
  <c r="R76" i="22"/>
  <c r="P76" i="22"/>
  <c r="N76" i="22"/>
  <c r="L76" i="22"/>
  <c r="J76" i="22"/>
  <c r="H76" i="22"/>
  <c r="F76" i="22"/>
  <c r="D76" i="22"/>
  <c r="A76" i="22"/>
  <c r="A75" i="22"/>
  <c r="A74" i="22"/>
  <c r="AD73" i="22"/>
  <c r="AB73" i="22"/>
  <c r="Z73" i="22"/>
  <c r="X73" i="22"/>
  <c r="V73" i="22"/>
  <c r="T73" i="22"/>
  <c r="R73" i="22"/>
  <c r="P73" i="22"/>
  <c r="N73" i="22"/>
  <c r="L73" i="22"/>
  <c r="J73" i="22"/>
  <c r="H73" i="22"/>
  <c r="F73" i="22"/>
  <c r="D73" i="22"/>
  <c r="A73" i="22"/>
  <c r="A72" i="22"/>
  <c r="A71" i="22"/>
  <c r="AD70" i="22"/>
  <c r="AB70" i="22"/>
  <c r="Z70" i="22"/>
  <c r="X70" i="22"/>
  <c r="V70" i="22"/>
  <c r="T70" i="22"/>
  <c r="R70" i="22"/>
  <c r="P70" i="22"/>
  <c r="N70" i="22"/>
  <c r="L70" i="22"/>
  <c r="J70" i="22"/>
  <c r="H70" i="22"/>
  <c r="F70" i="22"/>
  <c r="D70" i="22"/>
  <c r="A70" i="22"/>
  <c r="A69" i="22"/>
  <c r="A68" i="22"/>
  <c r="AD67" i="22"/>
  <c r="AB67" i="22"/>
  <c r="Z67" i="22"/>
  <c r="X67" i="22"/>
  <c r="V67" i="22"/>
  <c r="T67" i="22"/>
  <c r="R67" i="22"/>
  <c r="P67" i="22"/>
  <c r="N67" i="22"/>
  <c r="L67" i="22"/>
  <c r="J67" i="22"/>
  <c r="H67" i="22"/>
  <c r="F67" i="22"/>
  <c r="D67" i="22"/>
  <c r="A67" i="22"/>
  <c r="A66" i="22"/>
  <c r="A65" i="22"/>
  <c r="A64" i="22"/>
  <c r="A63" i="22"/>
  <c r="A62" i="22"/>
  <c r="A61" i="22"/>
  <c r="A60" i="22"/>
  <c r="A59" i="22"/>
  <c r="A58" i="22"/>
  <c r="A57" i="22"/>
  <c r="A56" i="22"/>
  <c r="A55" i="22"/>
  <c r="A54" i="22"/>
  <c r="A53" i="22"/>
  <c r="FM52" i="37"/>
  <c r="FK52" i="37"/>
  <c r="FI52" i="37"/>
  <c r="FG52" i="37"/>
  <c r="FE52" i="37"/>
  <c r="FC52" i="37"/>
  <c r="FA52" i="37"/>
  <c r="EZ52" i="22"/>
  <c r="EY52" i="37" s="1"/>
  <c r="EY52" i="22"/>
  <c r="EW52" i="22"/>
  <c r="EV52" i="22"/>
  <c r="EU52" i="37" s="1"/>
  <c r="EU52" i="22"/>
  <c r="ET52" i="22"/>
  <c r="ES52" i="37" s="1"/>
  <c r="ES52" i="22"/>
  <c r="EQ52" i="22"/>
  <c r="EP52" i="22"/>
  <c r="EO52" i="37" s="1"/>
  <c r="EO52" i="22"/>
  <c r="EN52" i="22"/>
  <c r="EM52" i="37" s="1"/>
  <c r="EM52" i="22"/>
  <c r="EK52" i="37"/>
  <c r="EK52" i="22"/>
  <c r="EI52" i="22"/>
  <c r="EG52" i="22"/>
  <c r="EE52" i="22"/>
  <c r="EC52" i="22"/>
  <c r="EA52" i="22"/>
  <c r="DY52" i="22"/>
  <c r="DW52" i="22"/>
  <c r="DU52" i="22"/>
  <c r="DS52" i="22"/>
  <c r="DQ52" i="22"/>
  <c r="DO52" i="37"/>
  <c r="DO52" i="22"/>
  <c r="DM52" i="22"/>
  <c r="DK52" i="22"/>
  <c r="DI52" i="22"/>
  <c r="DG52" i="22"/>
  <c r="DE52" i="22"/>
  <c r="DC52" i="22"/>
  <c r="DA52" i="22"/>
  <c r="CY52" i="22"/>
  <c r="CX52" i="22"/>
  <c r="CW52" i="37" s="1"/>
  <c r="CW52" i="22"/>
  <c r="CV52" i="22"/>
  <c r="CU52" i="37" s="1"/>
  <c r="CU52" i="22"/>
  <c r="CT52" i="22"/>
  <c r="CS52" i="37" s="1"/>
  <c r="CS52" i="22"/>
  <c r="CQ52" i="22"/>
  <c r="CO52" i="22"/>
  <c r="CM52" i="22"/>
  <c r="CK52" i="22"/>
  <c r="CI52" i="22"/>
  <c r="CH52" i="22"/>
  <c r="CG52" i="37" s="1"/>
  <c r="CG52" i="22"/>
  <c r="CF52" i="22"/>
  <c r="CE52" i="37" s="1"/>
  <c r="CE52" i="22"/>
  <c r="CC52" i="22"/>
  <c r="CA52" i="22"/>
  <c r="BZ52" i="22"/>
  <c r="BY52" i="37" s="1"/>
  <c r="BY52" i="22"/>
  <c r="BX52" i="22"/>
  <c r="BW52" i="37" s="1"/>
  <c r="BW52" i="22"/>
  <c r="BU52" i="22"/>
  <c r="BS52" i="22"/>
  <c r="BR52" i="22"/>
  <c r="BQ52" i="37" s="1"/>
  <c r="BQ52" i="22"/>
  <c r="BP52" i="22"/>
  <c r="BO52" i="37" s="1"/>
  <c r="BO52" i="22"/>
  <c r="BM52" i="22"/>
  <c r="BL52" i="22"/>
  <c r="BK52" i="37" s="1"/>
  <c r="BK52" i="22"/>
  <c r="BI52" i="22"/>
  <c r="BG52" i="22"/>
  <c r="BF52" i="22"/>
  <c r="BE52" i="37" s="1"/>
  <c r="BE52" i="22"/>
  <c r="BD52" i="22"/>
  <c r="BC52" i="37" s="1"/>
  <c r="BC52" i="22"/>
  <c r="BA52" i="22"/>
  <c r="AY52" i="22"/>
  <c r="AW52" i="22"/>
  <c r="AV52" i="22"/>
  <c r="AU52" i="37" s="1"/>
  <c r="AU52" i="22"/>
  <c r="AT52" i="22"/>
  <c r="AS52" i="37" s="1"/>
  <c r="AS52" i="22"/>
  <c r="AQ52" i="22"/>
  <c r="AO52" i="22"/>
  <c r="AM52" i="22"/>
  <c r="AK52" i="22"/>
  <c r="AI52" i="22"/>
  <c r="AG52" i="22"/>
  <c r="AF52" i="22"/>
  <c r="AE52" i="37" s="1"/>
  <c r="AE52" i="22"/>
  <c r="AD52" i="22"/>
  <c r="AC52" i="37"/>
  <c r="AB52" i="22"/>
  <c r="AA52" i="37" s="1"/>
  <c r="Z52" i="22"/>
  <c r="Y52" i="37" s="1"/>
  <c r="X52" i="22"/>
  <c r="W52" i="37" s="1"/>
  <c r="V52" i="22"/>
  <c r="U52" i="37" s="1"/>
  <c r="T52" i="22"/>
  <c r="S52" i="37" s="1"/>
  <c r="R52" i="22"/>
  <c r="Q52" i="37" s="1"/>
  <c r="P52" i="22"/>
  <c r="O52" i="37" s="1"/>
  <c r="N52" i="22"/>
  <c r="M52" i="37" s="1"/>
  <c r="L52" i="22"/>
  <c r="K52" i="37" s="1"/>
  <c r="J52" i="22"/>
  <c r="I52" i="37" s="1"/>
  <c r="H52" i="22"/>
  <c r="G52" i="37" s="1"/>
  <c r="F52" i="22"/>
  <c r="E52" i="37" s="1"/>
  <c r="D52" i="22"/>
  <c r="C52" i="37" s="1"/>
  <c r="A52" i="22"/>
  <c r="EZ51" i="22"/>
  <c r="EY51" i="22"/>
  <c r="EX51" i="22"/>
  <c r="EW51" i="22"/>
  <c r="EV51" i="22"/>
  <c r="EU51" i="22"/>
  <c r="ET51" i="22"/>
  <c r="ES51" i="22"/>
  <c r="ER51" i="22"/>
  <c r="EQ51" i="22"/>
  <c r="EP51" i="22"/>
  <c r="EO51" i="22"/>
  <c r="EN51" i="22"/>
  <c r="EM51" i="22"/>
  <c r="EL51" i="22"/>
  <c r="EK51" i="22"/>
  <c r="EJ51" i="22"/>
  <c r="EI51" i="22"/>
  <c r="EH51" i="22"/>
  <c r="EG51" i="22"/>
  <c r="EF51" i="22"/>
  <c r="EE51" i="22"/>
  <c r="ED51" i="22"/>
  <c r="EC51" i="22"/>
  <c r="EB51" i="22"/>
  <c r="EA51" i="22"/>
  <c r="DZ51" i="22"/>
  <c r="DY51" i="22"/>
  <c r="DX51" i="22"/>
  <c r="DW51" i="22"/>
  <c r="DV51" i="22"/>
  <c r="DU51" i="22"/>
  <c r="DT51" i="22"/>
  <c r="DS51" i="22"/>
  <c r="DR51" i="22"/>
  <c r="DQ51" i="22"/>
  <c r="DP51" i="22"/>
  <c r="DO51" i="22"/>
  <c r="DN51" i="22"/>
  <c r="DM51" i="22"/>
  <c r="DL51" i="22"/>
  <c r="DK51" i="22"/>
  <c r="DJ51" i="22"/>
  <c r="DI51" i="22"/>
  <c r="DH51" i="22"/>
  <c r="DG51" i="22"/>
  <c r="DF51" i="22"/>
  <c r="DE51" i="22"/>
  <c r="DD51" i="22"/>
  <c r="DC51" i="22"/>
  <c r="DB51" i="22"/>
  <c r="DA51" i="22"/>
  <c r="CZ51" i="22"/>
  <c r="CY51" i="22"/>
  <c r="CX51" i="22"/>
  <c r="CW51" i="22"/>
  <c r="CV51" i="22"/>
  <c r="CU51" i="22"/>
  <c r="CT51" i="22"/>
  <c r="CS51" i="22"/>
  <c r="CR51" i="22"/>
  <c r="CQ51" i="22"/>
  <c r="CP51" i="22"/>
  <c r="CO51" i="22"/>
  <c r="CN51" i="22"/>
  <c r="CM51" i="22"/>
  <c r="CL51" i="22"/>
  <c r="CK51" i="22"/>
  <c r="CJ51" i="22"/>
  <c r="CI51" i="22"/>
  <c r="CH51" i="22"/>
  <c r="CG51" i="22"/>
  <c r="CF51" i="22"/>
  <c r="CE51" i="22"/>
  <c r="CD51" i="22"/>
  <c r="CC51" i="22"/>
  <c r="CB51" i="22"/>
  <c r="CA51" i="22"/>
  <c r="BZ51" i="22"/>
  <c r="BY51" i="22"/>
  <c r="BX51" i="22"/>
  <c r="BW51" i="22"/>
  <c r="BV51" i="22"/>
  <c r="BU51" i="22"/>
  <c r="BT51" i="22"/>
  <c r="BS51" i="22"/>
  <c r="BR51" i="22"/>
  <c r="BQ51" i="22"/>
  <c r="BP51" i="22"/>
  <c r="BO51" i="22"/>
  <c r="BN51" i="22"/>
  <c r="BM51" i="22"/>
  <c r="BL51" i="22"/>
  <c r="BK51" i="22"/>
  <c r="BJ51" i="22"/>
  <c r="BI51" i="22"/>
  <c r="BH51" i="22"/>
  <c r="BG51" i="22"/>
  <c r="BF51" i="22"/>
  <c r="BE51" i="22"/>
  <c r="BD51" i="22"/>
  <c r="BC51" i="22"/>
  <c r="BB51" i="22"/>
  <c r="BA51" i="22"/>
  <c r="AZ51" i="22"/>
  <c r="AY51" i="22"/>
  <c r="AX51" i="22"/>
  <c r="AW51" i="22"/>
  <c r="AV51" i="22"/>
  <c r="AU51" i="22"/>
  <c r="AT51" i="22"/>
  <c r="AS51" i="22"/>
  <c r="AR51" i="22"/>
  <c r="AQ51" i="22"/>
  <c r="AP51" i="22"/>
  <c r="AO51" i="22"/>
  <c r="AN51" i="22"/>
  <c r="AM51" i="22"/>
  <c r="AL51" i="22"/>
  <c r="AK51" i="22"/>
  <c r="AJ51" i="22"/>
  <c r="AI51" i="22"/>
  <c r="AH51" i="22"/>
  <c r="AG51" i="22"/>
  <c r="AF51" i="22"/>
  <c r="AE51" i="22"/>
  <c r="A51" i="22"/>
  <c r="FT49" i="22"/>
  <c r="A49" i="22"/>
  <c r="FT48" i="22"/>
  <c r="FQ48" i="22"/>
  <c r="FM48" i="37"/>
  <c r="FK48" i="37"/>
  <c r="FK49" i="37" s="1"/>
  <c r="FI48" i="37"/>
  <c r="FG48" i="37"/>
  <c r="FE48" i="37"/>
  <c r="FC48" i="37"/>
  <c r="FC49" i="37" s="1"/>
  <c r="EY48" i="22"/>
  <c r="EW48" i="22"/>
  <c r="EV48" i="22"/>
  <c r="EU48" i="37" s="1"/>
  <c r="EU49" i="37" s="1"/>
  <c r="EU48" i="22"/>
  <c r="ET48" i="22"/>
  <c r="ES48" i="37" s="1"/>
  <c r="ES48" i="22"/>
  <c r="ER48" i="22"/>
  <c r="EQ48" i="37" s="1"/>
  <c r="EQ48" i="22"/>
  <c r="EP48" i="22"/>
  <c r="EO48" i="37" s="1"/>
  <c r="EO48" i="22"/>
  <c r="EN48" i="22"/>
  <c r="EM48" i="37" s="1"/>
  <c r="EM49" i="37" s="1"/>
  <c r="EM48" i="22"/>
  <c r="EL48" i="22"/>
  <c r="EK48" i="37" s="1"/>
  <c r="EK48" i="22"/>
  <c r="EJ48" i="22"/>
  <c r="EI48" i="37" s="1"/>
  <c r="EI48" i="22"/>
  <c r="EG48" i="22"/>
  <c r="EF48" i="22"/>
  <c r="EE48" i="37"/>
  <c r="EE48" i="22"/>
  <c r="EC48" i="22"/>
  <c r="EB48" i="22"/>
  <c r="EA48" i="37" s="1"/>
  <c r="EA48" i="22"/>
  <c r="DZ48" i="22"/>
  <c r="DY48" i="37" s="1"/>
  <c r="DY48" i="22"/>
  <c r="DW48" i="22"/>
  <c r="DU48" i="22"/>
  <c r="DS48" i="22"/>
  <c r="DQ48" i="22"/>
  <c r="DO48" i="22"/>
  <c r="DM48" i="22"/>
  <c r="DK48" i="22"/>
  <c r="DJ48" i="22"/>
  <c r="DI48" i="37" s="1"/>
  <c r="DI48" i="22"/>
  <c r="DH48" i="22"/>
  <c r="DG48" i="37" s="1"/>
  <c r="DG48" i="22"/>
  <c r="DE48" i="22"/>
  <c r="DC48" i="22"/>
  <c r="DA48" i="22"/>
  <c r="CY48" i="22"/>
  <c r="CX48" i="22"/>
  <c r="CW48" i="37" s="1"/>
  <c r="CW48" i="22"/>
  <c r="CV48" i="22"/>
  <c r="CU48" i="37"/>
  <c r="CU48" i="22"/>
  <c r="CS48" i="22"/>
  <c r="CR48" i="22"/>
  <c r="CQ48" i="37" s="1"/>
  <c r="CQ48" i="22"/>
  <c r="CO48" i="22"/>
  <c r="CM48" i="22"/>
  <c r="CK48" i="22"/>
  <c r="CJ48" i="22"/>
  <c r="CI48" i="37" s="1"/>
  <c r="CI48" i="22"/>
  <c r="CH48" i="22"/>
  <c r="CG48" i="37" s="1"/>
  <c r="CG48" i="22"/>
  <c r="CE48" i="22"/>
  <c r="CC48" i="22"/>
  <c r="CB48" i="22"/>
  <c r="CA48" i="37" s="1"/>
  <c r="CA49" i="37" s="1"/>
  <c r="CA48" i="22"/>
  <c r="BZ48" i="22"/>
  <c r="BY48" i="37" s="1"/>
  <c r="BY48" i="22"/>
  <c r="BX48" i="22"/>
  <c r="BW48" i="37" s="1"/>
  <c r="BW48" i="22"/>
  <c r="BV48" i="22"/>
  <c r="BU48" i="37" s="1"/>
  <c r="BU48" i="22"/>
  <c r="BT48" i="22"/>
  <c r="BS48" i="37" s="1"/>
  <c r="BS48" i="22"/>
  <c r="BQ48" i="22"/>
  <c r="BO48" i="22"/>
  <c r="BM48" i="22"/>
  <c r="BL48" i="22"/>
  <c r="BK48" i="37" s="1"/>
  <c r="BK49" i="37" s="1"/>
  <c r="BK48" i="22"/>
  <c r="BJ48" i="22"/>
  <c r="BI48" i="37" s="1"/>
  <c r="BI48" i="22"/>
  <c r="BH48" i="22"/>
  <c r="BG48" i="37" s="1"/>
  <c r="BG48" i="22"/>
  <c r="BE48" i="22"/>
  <c r="BD48" i="22"/>
  <c r="BC48" i="37" s="1"/>
  <c r="BC48" i="22"/>
  <c r="BA48" i="22"/>
  <c r="AZ48" i="22"/>
  <c r="AY48" i="37" s="1"/>
  <c r="AY48" i="22"/>
  <c r="AW48" i="22"/>
  <c r="AV48" i="22"/>
  <c r="AU48" i="37" s="1"/>
  <c r="AU48" i="22"/>
  <c r="AT48" i="22"/>
  <c r="AS48" i="37" s="1"/>
  <c r="AS49" i="37" s="1"/>
  <c r="AS48" i="22"/>
  <c r="AQ48" i="22"/>
  <c r="AP48" i="22"/>
  <c r="AO48" i="37" s="1"/>
  <c r="AO48" i="22"/>
  <c r="AM48" i="22"/>
  <c r="AL48" i="22"/>
  <c r="AK48" i="37" s="1"/>
  <c r="AK49" i="37" s="1"/>
  <c r="AK48" i="22"/>
  <c r="AI48" i="22"/>
  <c r="AG48" i="22"/>
  <c r="AE48" i="22"/>
  <c r="AD48" i="22"/>
  <c r="AC48" i="37" s="1"/>
  <c r="AB48" i="22"/>
  <c r="AA48" i="37" s="1"/>
  <c r="Z48" i="22"/>
  <c r="Y48" i="37" s="1"/>
  <c r="X48" i="22"/>
  <c r="W48" i="37" s="1"/>
  <c r="V48" i="22"/>
  <c r="U48" i="37" s="1"/>
  <c r="T48" i="22"/>
  <c r="S48" i="37" s="1"/>
  <c r="R48" i="22"/>
  <c r="Q48" i="37" s="1"/>
  <c r="P48" i="22"/>
  <c r="O48" i="37" s="1"/>
  <c r="N48" i="22"/>
  <c r="M48" i="37" s="1"/>
  <c r="L48" i="22"/>
  <c r="K48" i="37" s="1"/>
  <c r="J48" i="22"/>
  <c r="I48" i="37"/>
  <c r="H48" i="22"/>
  <c r="G48" i="37" s="1"/>
  <c r="F48" i="22"/>
  <c r="E48" i="37" s="1"/>
  <c r="D48" i="22"/>
  <c r="C48" i="37" s="1"/>
  <c r="A48" i="22"/>
  <c r="FT47" i="22"/>
  <c r="FQ47" i="22"/>
  <c r="EZ47" i="22"/>
  <c r="EY47" i="22"/>
  <c r="EX47" i="22"/>
  <c r="EW47" i="22"/>
  <c r="EV47" i="22"/>
  <c r="EU47" i="22"/>
  <c r="ET47" i="22"/>
  <c r="ES47" i="22"/>
  <c r="ER47" i="22"/>
  <c r="EQ47" i="22"/>
  <c r="EP47" i="22"/>
  <c r="EO47" i="22"/>
  <c r="EN47" i="22"/>
  <c r="EM47" i="22"/>
  <c r="EL47" i="22"/>
  <c r="EK47" i="22"/>
  <c r="EJ47" i="22"/>
  <c r="EI47" i="22"/>
  <c r="EH47" i="22"/>
  <c r="EI49" i="37" s="1"/>
  <c r="EG47" i="22"/>
  <c r="EF47" i="22"/>
  <c r="EG49" i="37" s="1"/>
  <c r="EE47" i="22"/>
  <c r="ED47" i="22"/>
  <c r="EC47" i="22"/>
  <c r="EB47" i="22"/>
  <c r="EA47" i="22"/>
  <c r="DZ47" i="22"/>
  <c r="DY47" i="22"/>
  <c r="DX47" i="22"/>
  <c r="DW47" i="22"/>
  <c r="DV47" i="22"/>
  <c r="DU47" i="22"/>
  <c r="DT47" i="22"/>
  <c r="DS47" i="22"/>
  <c r="DR47" i="22"/>
  <c r="DQ47" i="22"/>
  <c r="DP47" i="22"/>
  <c r="DO47" i="22"/>
  <c r="DN47" i="22"/>
  <c r="DM47" i="22"/>
  <c r="DL47" i="22"/>
  <c r="DK47" i="22"/>
  <c r="DJ47" i="22"/>
  <c r="DI47" i="22"/>
  <c r="DH47" i="22"/>
  <c r="DG47" i="22"/>
  <c r="DF47" i="22"/>
  <c r="DE47" i="22"/>
  <c r="DD47" i="22"/>
  <c r="DE49" i="37" s="1"/>
  <c r="DC47" i="22"/>
  <c r="DB47" i="22"/>
  <c r="DA47" i="22"/>
  <c r="CZ47" i="22"/>
  <c r="CY47" i="22"/>
  <c r="CX47" i="22"/>
  <c r="CW47" i="22"/>
  <c r="CV47" i="22"/>
  <c r="CU47" i="22"/>
  <c r="CT47" i="22"/>
  <c r="CS47" i="22"/>
  <c r="CR47" i="22"/>
  <c r="CQ47" i="22"/>
  <c r="CP47" i="22"/>
  <c r="CO47" i="22"/>
  <c r="CN47" i="22"/>
  <c r="CM47" i="22"/>
  <c r="CL47" i="22"/>
  <c r="CK47" i="22"/>
  <c r="CJ47" i="22"/>
  <c r="CK49" i="37" s="1"/>
  <c r="CI47" i="22"/>
  <c r="CH47" i="22"/>
  <c r="CG47" i="22"/>
  <c r="CF47" i="22"/>
  <c r="CE47" i="22"/>
  <c r="CD47" i="22"/>
  <c r="CC47" i="22"/>
  <c r="CB47" i="22"/>
  <c r="CA47" i="22"/>
  <c r="BZ47" i="22"/>
  <c r="BY47" i="22"/>
  <c r="BX47" i="22"/>
  <c r="BY49" i="37" s="1"/>
  <c r="BW47" i="22"/>
  <c r="BV47" i="22"/>
  <c r="BW49" i="37" s="1"/>
  <c r="BU47" i="22"/>
  <c r="BT47" i="22"/>
  <c r="BU49" i="37" s="1"/>
  <c r="BS47" i="22"/>
  <c r="BR47" i="22"/>
  <c r="BQ47" i="22"/>
  <c r="BP47" i="22"/>
  <c r="BO47" i="22"/>
  <c r="BN47" i="22"/>
  <c r="BM47" i="22"/>
  <c r="BL47" i="22"/>
  <c r="BK47" i="22"/>
  <c r="BJ47" i="22"/>
  <c r="BI47" i="22"/>
  <c r="BH47" i="22"/>
  <c r="BG47" i="22"/>
  <c r="BF47" i="22"/>
  <c r="BE47" i="22"/>
  <c r="BD47" i="22"/>
  <c r="BE49" i="37" s="1"/>
  <c r="BC47" i="22"/>
  <c r="BB47" i="22"/>
  <c r="BA47" i="22"/>
  <c r="AZ47" i="22"/>
  <c r="AY47" i="22"/>
  <c r="AX47" i="22"/>
  <c r="AW47" i="22"/>
  <c r="AV47" i="22"/>
  <c r="AU47" i="22"/>
  <c r="AT47" i="22"/>
  <c r="AS47" i="22"/>
  <c r="AR47" i="22"/>
  <c r="AQ47" i="22"/>
  <c r="AP47" i="22"/>
  <c r="AO47" i="22"/>
  <c r="AN47" i="22"/>
  <c r="AM47" i="22"/>
  <c r="AL47" i="22"/>
  <c r="AK47" i="22"/>
  <c r="AJ47" i="22"/>
  <c r="AI47" i="22"/>
  <c r="AH47" i="22"/>
  <c r="AG47" i="22"/>
  <c r="AF47" i="22"/>
  <c r="AE47" i="22"/>
  <c r="A47" i="22"/>
  <c r="FT46" i="22"/>
  <c r="FQ46" i="22"/>
  <c r="A46" i="22"/>
  <c r="FT45" i="22"/>
  <c r="FQ45" i="22"/>
  <c r="FI45" i="37"/>
  <c r="FI46" i="37" s="1"/>
  <c r="FG45" i="37"/>
  <c r="FE45" i="37"/>
  <c r="FE46" i="37" s="1"/>
  <c r="FC45" i="37"/>
  <c r="FA45" i="37"/>
  <c r="EY45" i="22"/>
  <c r="EW45" i="22"/>
  <c r="EV45" i="22"/>
  <c r="EU45" i="37" s="1"/>
  <c r="EU46" i="37" s="1"/>
  <c r="EU45" i="22"/>
  <c r="ES45" i="22"/>
  <c r="ER45" i="22"/>
  <c r="EQ45" i="37" s="1"/>
  <c r="EQ46" i="37" s="1"/>
  <c r="EQ45" i="22"/>
  <c r="EO45" i="22"/>
  <c r="EM45" i="22"/>
  <c r="EL45" i="22"/>
  <c r="EK45" i="37" s="1"/>
  <c r="EK46" i="37" s="1"/>
  <c r="EK45" i="22"/>
  <c r="EI45" i="22"/>
  <c r="EH45" i="22"/>
  <c r="EG45" i="37" s="1"/>
  <c r="EG45" i="22"/>
  <c r="EF45" i="22"/>
  <c r="EE45" i="37" s="1"/>
  <c r="EE45" i="22"/>
  <c r="ED45" i="22"/>
  <c r="EC45" i="37" s="1"/>
  <c r="EC45" i="22"/>
  <c r="EB45" i="22"/>
  <c r="EA45" i="37" s="1"/>
  <c r="EA46" i="37" s="1"/>
  <c r="EA45" i="22"/>
  <c r="DZ45" i="22"/>
  <c r="DY45" i="37" s="1"/>
  <c r="DY45" i="22"/>
  <c r="DW45" i="22"/>
  <c r="DU45" i="22"/>
  <c r="DS45" i="37"/>
  <c r="DS45" i="22"/>
  <c r="DR45" i="22"/>
  <c r="DQ45" i="37" s="1"/>
  <c r="DQ45" i="22"/>
  <c r="DO45" i="22"/>
  <c r="DM45" i="22"/>
  <c r="DK45" i="22"/>
  <c r="DI45" i="22"/>
  <c r="DH45" i="22"/>
  <c r="DG45" i="37" s="1"/>
  <c r="DG45" i="22"/>
  <c r="DE45" i="22"/>
  <c r="DC45" i="22"/>
  <c r="DB45" i="22"/>
  <c r="DA45" i="37" s="1"/>
  <c r="DA46" i="37" s="1"/>
  <c r="DA45" i="22"/>
  <c r="CY45" i="22"/>
  <c r="CX45" i="22"/>
  <c r="CW45" i="37" s="1"/>
  <c r="CW45" i="22"/>
  <c r="CU45" i="22"/>
  <c r="CS45" i="22"/>
  <c r="CR45" i="22"/>
  <c r="CQ45" i="37" s="1"/>
  <c r="CQ45" i="22"/>
  <c r="CP45" i="22"/>
  <c r="CO45" i="37" s="1"/>
  <c r="CO45" i="22"/>
  <c r="CM45" i="22"/>
  <c r="CK45" i="22"/>
  <c r="CI45" i="22"/>
  <c r="CG45" i="22"/>
  <c r="CE45" i="22"/>
  <c r="CD45" i="22"/>
  <c r="CC45" i="37" s="1"/>
  <c r="CC45" i="22"/>
  <c r="CB45" i="22"/>
  <c r="CA45" i="37" s="1"/>
  <c r="CA45" i="22"/>
  <c r="BY45" i="22"/>
  <c r="BX45" i="22"/>
  <c r="BW45" i="37" s="1"/>
  <c r="BW45" i="22"/>
  <c r="BV45" i="22"/>
  <c r="BU45" i="37" s="1"/>
  <c r="BU45" i="22"/>
  <c r="BS45" i="22"/>
  <c r="BQ45" i="22"/>
  <c r="BP45" i="22"/>
  <c r="BO45" i="37"/>
  <c r="BO45" i="22"/>
  <c r="BM45" i="22"/>
  <c r="BL45" i="22"/>
  <c r="BK45" i="37" s="1"/>
  <c r="BK45" i="22"/>
  <c r="BI45" i="22"/>
  <c r="BH45" i="22"/>
  <c r="BG45" i="37" s="1"/>
  <c r="BG45" i="22"/>
  <c r="BE45" i="22"/>
  <c r="BD45" i="22"/>
  <c r="BC45" i="37" s="1"/>
  <c r="BC46" i="37" s="1"/>
  <c r="BC45" i="22"/>
  <c r="BA45" i="22"/>
  <c r="AZ45" i="22"/>
  <c r="AY45" i="37" s="1"/>
  <c r="AY45" i="22"/>
  <c r="AW45" i="22"/>
  <c r="AV45" i="22"/>
  <c r="AU45" i="37" s="1"/>
  <c r="AU45" i="22"/>
  <c r="AT45" i="22"/>
  <c r="AS45" i="37" s="1"/>
  <c r="AS45" i="22"/>
  <c r="AQ45" i="22"/>
  <c r="AO45" i="22"/>
  <c r="AN45" i="22"/>
  <c r="AM45" i="37" s="1"/>
  <c r="AM45" i="22"/>
  <c r="AL45" i="22"/>
  <c r="AK45" i="37" s="1"/>
  <c r="AK45" i="22"/>
  <c r="AI45" i="22"/>
  <c r="AG45" i="22"/>
  <c r="AF45" i="22"/>
  <c r="AE45" i="37" s="1"/>
  <c r="AE46" i="37" s="1"/>
  <c r="AE45" i="22"/>
  <c r="AD45" i="22"/>
  <c r="AC45" i="37" s="1"/>
  <c r="AB45" i="22"/>
  <c r="AA45" i="37" s="1"/>
  <c r="Z45" i="22"/>
  <c r="Y45" i="37" s="1"/>
  <c r="X45" i="22"/>
  <c r="W45" i="37" s="1"/>
  <c r="V45" i="22"/>
  <c r="U45" i="37" s="1"/>
  <c r="T45" i="22"/>
  <c r="S45" i="37" s="1"/>
  <c r="R45" i="22"/>
  <c r="Q45" i="37" s="1"/>
  <c r="P45" i="22"/>
  <c r="O45" i="37" s="1"/>
  <c r="N45" i="22"/>
  <c r="M45" i="37" s="1"/>
  <c r="L45" i="22"/>
  <c r="K45" i="37" s="1"/>
  <c r="J45" i="22"/>
  <c r="I45" i="37" s="1"/>
  <c r="H45" i="22"/>
  <c r="G45" i="37" s="1"/>
  <c r="F45" i="22"/>
  <c r="E45" i="37" s="1"/>
  <c r="D45" i="22"/>
  <c r="C45" i="37" s="1"/>
  <c r="A45" i="22"/>
  <c r="FT44" i="22"/>
  <c r="FQ44" i="22"/>
  <c r="EZ44" i="22"/>
  <c r="EY44" i="22"/>
  <c r="EX44" i="22"/>
  <c r="EW44" i="22"/>
  <c r="EV44" i="22"/>
  <c r="EU44" i="22"/>
  <c r="ET44" i="22"/>
  <c r="ES44" i="22"/>
  <c r="ER44" i="22"/>
  <c r="EQ44" i="22"/>
  <c r="EP44" i="22"/>
  <c r="EO44" i="22"/>
  <c r="EN44" i="22"/>
  <c r="EO46" i="37" s="1"/>
  <c r="EM44" i="22"/>
  <c r="EL44" i="22"/>
  <c r="EK44" i="22"/>
  <c r="EJ44" i="22"/>
  <c r="EI44" i="22"/>
  <c r="EH44" i="22"/>
  <c r="EG44" i="22"/>
  <c r="EF44" i="22"/>
  <c r="EE44" i="22"/>
  <c r="ED44" i="22"/>
  <c r="EC44" i="22"/>
  <c r="EB44" i="22"/>
  <c r="EA44" i="22"/>
  <c r="DZ44" i="22"/>
  <c r="DY44" i="22"/>
  <c r="DX44" i="22"/>
  <c r="DY46" i="37" s="1"/>
  <c r="DW44" i="22"/>
  <c r="DV44" i="22"/>
  <c r="DU44" i="22"/>
  <c r="DT44" i="22"/>
  <c r="DS44" i="22"/>
  <c r="DR44" i="22"/>
  <c r="DQ44" i="22"/>
  <c r="DP44" i="22"/>
  <c r="DO44" i="22"/>
  <c r="DN44" i="22"/>
  <c r="DM44" i="22"/>
  <c r="DL44" i="22"/>
  <c r="DK44" i="22"/>
  <c r="DJ44" i="22"/>
  <c r="DI44" i="22"/>
  <c r="DH44" i="22"/>
  <c r="DI46" i="37" s="1"/>
  <c r="DG44" i="22"/>
  <c r="DF44" i="22"/>
  <c r="DE44" i="22"/>
  <c r="DD44" i="22"/>
  <c r="DC44" i="22"/>
  <c r="DB44" i="22"/>
  <c r="DA44" i="22"/>
  <c r="CZ44" i="22"/>
  <c r="CY44" i="22"/>
  <c r="CX44" i="22"/>
  <c r="CW44" i="22"/>
  <c r="CV44" i="22"/>
  <c r="CU44" i="22"/>
  <c r="CT44" i="22"/>
  <c r="CS44" i="22"/>
  <c r="CR44" i="22"/>
  <c r="CQ44" i="22"/>
  <c r="CP44" i="22"/>
  <c r="CQ46" i="37" s="1"/>
  <c r="CO44" i="22"/>
  <c r="CN44" i="22"/>
  <c r="CM44" i="22"/>
  <c r="CL44" i="22"/>
  <c r="CK44" i="22"/>
  <c r="CJ44" i="22"/>
  <c r="CI44" i="22"/>
  <c r="CH44" i="22"/>
  <c r="CG44" i="22"/>
  <c r="CF44" i="22"/>
  <c r="CE44" i="22"/>
  <c r="CD44" i="22"/>
  <c r="CC44" i="22"/>
  <c r="CB44" i="22"/>
  <c r="CC46" i="37" s="1"/>
  <c r="CA44" i="22"/>
  <c r="BZ44" i="22"/>
  <c r="BY44" i="22"/>
  <c r="BX44" i="22"/>
  <c r="BW44" i="22"/>
  <c r="BV44" i="22"/>
  <c r="BU44" i="22"/>
  <c r="BT44" i="22"/>
  <c r="BS44" i="22"/>
  <c r="BR44" i="22"/>
  <c r="BQ44" i="22"/>
  <c r="BP44" i="22"/>
  <c r="BO44" i="22"/>
  <c r="BN44" i="22"/>
  <c r="BM44" i="22"/>
  <c r="BL44" i="22"/>
  <c r="BK44" i="22"/>
  <c r="BJ44" i="22"/>
  <c r="BK46" i="37" s="1"/>
  <c r="BI44" i="22"/>
  <c r="BH44" i="22"/>
  <c r="BG44" i="22"/>
  <c r="BF44" i="22"/>
  <c r="BE44" i="22"/>
  <c r="BD44" i="22"/>
  <c r="BC44" i="22"/>
  <c r="BB44" i="22"/>
  <c r="BA44" i="22"/>
  <c r="AZ44" i="22"/>
  <c r="BA46" i="37" s="1"/>
  <c r="AY44" i="22"/>
  <c r="AX44" i="22"/>
  <c r="AW44" i="22"/>
  <c r="AV44" i="22"/>
  <c r="AU44" i="22"/>
  <c r="AT44" i="22"/>
  <c r="AS44" i="22"/>
  <c r="AR44" i="22"/>
  <c r="AQ44" i="22"/>
  <c r="AP44" i="22"/>
  <c r="AO44" i="22"/>
  <c r="AN44" i="22"/>
  <c r="AM44" i="22"/>
  <c r="AL44" i="22"/>
  <c r="AK44" i="22"/>
  <c r="AJ44" i="22"/>
  <c r="AI44" i="22"/>
  <c r="AH44" i="22"/>
  <c r="AG44" i="22"/>
  <c r="AF44" i="22"/>
  <c r="AE44" i="22"/>
  <c r="A44" i="22"/>
  <c r="FT43" i="22"/>
  <c r="FQ43" i="22"/>
  <c r="A43" i="22"/>
  <c r="FT42" i="22"/>
  <c r="FQ42" i="22"/>
  <c r="FM42" i="37"/>
  <c r="FK42" i="37"/>
  <c r="FI42" i="37"/>
  <c r="FI43" i="37" s="1"/>
  <c r="FG42" i="37"/>
  <c r="FG43" i="37" s="1"/>
  <c r="FE42" i="37"/>
  <c r="FE43" i="37" s="1"/>
  <c r="FA42" i="37"/>
  <c r="EZ42" i="22"/>
  <c r="EY42" i="37" s="1"/>
  <c r="EY42" i="22"/>
  <c r="EX42" i="22"/>
  <c r="EW42" i="37" s="1"/>
  <c r="EW42" i="22"/>
  <c r="EV42" i="22"/>
  <c r="EU42" i="37" s="1"/>
  <c r="EU42" i="22"/>
  <c r="ES42" i="22"/>
  <c r="ER42" i="22"/>
  <c r="EQ42" i="37" s="1"/>
  <c r="EQ42" i="22"/>
  <c r="EO42" i="22"/>
  <c r="EM42" i="22"/>
  <c r="EL42" i="22"/>
  <c r="EK42" i="37" s="1"/>
  <c r="EK42" i="22"/>
  <c r="EI42" i="22"/>
  <c r="EG42" i="22"/>
  <c r="EF42" i="22"/>
  <c r="EE42" i="37" s="1"/>
  <c r="EE42" i="22"/>
  <c r="ED42" i="22"/>
  <c r="EC42" i="37" s="1"/>
  <c r="EC42" i="22"/>
  <c r="EA42" i="22"/>
  <c r="DY42" i="22"/>
  <c r="DX42" i="22"/>
  <c r="DW42" i="37" s="1"/>
  <c r="DW42" i="22"/>
  <c r="DV42" i="22"/>
  <c r="DU42" i="37" s="1"/>
  <c r="DU42" i="22"/>
  <c r="DS42" i="22"/>
  <c r="DR42" i="22"/>
  <c r="DQ42" i="37" s="1"/>
  <c r="DQ43" i="37" s="1"/>
  <c r="DQ42" i="22"/>
  <c r="DP42" i="22"/>
  <c r="DO42" i="37" s="1"/>
  <c r="DO43" i="37" s="1"/>
  <c r="DO42" i="22"/>
  <c r="DM42" i="22"/>
  <c r="DK42" i="22"/>
  <c r="DI42" i="22"/>
  <c r="DG42" i="22"/>
  <c r="DF42" i="22"/>
  <c r="DE42" i="37" s="1"/>
  <c r="DE42" i="22"/>
  <c r="DD42" i="22"/>
  <c r="DC42" i="37" s="1"/>
  <c r="DC42" i="22"/>
  <c r="DA42" i="22"/>
  <c r="CY42" i="22"/>
  <c r="CW42" i="22"/>
  <c r="CV42" i="22"/>
  <c r="CU42" i="37" s="1"/>
  <c r="CU42" i="22"/>
  <c r="CS42" i="22"/>
  <c r="CQ42" i="22"/>
  <c r="CO42" i="22"/>
  <c r="CN42" i="22"/>
  <c r="CM42" i="37" s="1"/>
  <c r="CM42" i="22"/>
  <c r="CL42" i="22"/>
  <c r="CK42" i="37" s="1"/>
  <c r="CK43" i="37" s="1"/>
  <c r="CK42" i="22"/>
  <c r="CJ42" i="22"/>
  <c r="CI42" i="37" s="1"/>
  <c r="CI42" i="22"/>
  <c r="CG42" i="22"/>
  <c r="CE42" i="22"/>
  <c r="CD42" i="22"/>
  <c r="CC42" i="37" s="1"/>
  <c r="CC42" i="22"/>
  <c r="CA42" i="22"/>
  <c r="BY42" i="22"/>
  <c r="BX42" i="22"/>
  <c r="BW42" i="37" s="1"/>
  <c r="BW42" i="22"/>
  <c r="BV42" i="22"/>
  <c r="BU42" i="37" s="1"/>
  <c r="BU42" i="22"/>
  <c r="BT42" i="22"/>
  <c r="BS42" i="37" s="1"/>
  <c r="BS42" i="22"/>
  <c r="BQ42" i="22"/>
  <c r="BP42" i="22"/>
  <c r="BO42" i="37" s="1"/>
  <c r="BO42" i="22"/>
  <c r="BM42" i="22"/>
  <c r="BK42" i="22"/>
  <c r="BI42" i="22"/>
  <c r="BH42" i="22"/>
  <c r="BG42" i="37" s="1"/>
  <c r="BG42" i="22"/>
  <c r="BF42" i="22"/>
  <c r="BE42" i="37" s="1"/>
  <c r="BE42" i="22"/>
  <c r="BC42" i="22"/>
  <c r="BA42" i="22"/>
  <c r="AZ42" i="22"/>
  <c r="AY42" i="37" s="1"/>
  <c r="AY42" i="22"/>
  <c r="AW42" i="22"/>
  <c r="AU42" i="22"/>
  <c r="AS42" i="22"/>
  <c r="AQ42" i="22"/>
  <c r="AO42" i="22"/>
  <c r="AM42" i="22"/>
  <c r="AK42" i="22"/>
  <c r="AI42" i="22"/>
  <c r="AH42" i="22"/>
  <c r="AG42" i="37" s="1"/>
  <c r="AG42" i="22"/>
  <c r="AE42" i="22"/>
  <c r="AD42" i="22"/>
  <c r="AC42" i="37" s="1"/>
  <c r="AB42" i="22"/>
  <c r="AA42" i="37" s="1"/>
  <c r="Z42" i="22"/>
  <c r="Y42" i="37" s="1"/>
  <c r="X42" i="22"/>
  <c r="W42" i="37" s="1"/>
  <c r="V42" i="22"/>
  <c r="U42" i="37" s="1"/>
  <c r="T42" i="22"/>
  <c r="S42" i="37" s="1"/>
  <c r="R42" i="22"/>
  <c r="Q42" i="37"/>
  <c r="P42" i="22"/>
  <c r="O42" i="37" s="1"/>
  <c r="N42" i="22"/>
  <c r="M42" i="37" s="1"/>
  <c r="L42" i="22"/>
  <c r="K42" i="37" s="1"/>
  <c r="J42" i="22"/>
  <c r="I42" i="37" s="1"/>
  <c r="H42" i="22"/>
  <c r="G42" i="37" s="1"/>
  <c r="F42" i="22"/>
  <c r="E42" i="37" s="1"/>
  <c r="D42" i="22"/>
  <c r="C42" i="37" s="1"/>
  <c r="A42" i="22"/>
  <c r="FT41" i="22"/>
  <c r="EZ41" i="22"/>
  <c r="EY41" i="22"/>
  <c r="EX41" i="22"/>
  <c r="EW41" i="22"/>
  <c r="EV41" i="22"/>
  <c r="EU41" i="22"/>
  <c r="ET41" i="22"/>
  <c r="ES41" i="22"/>
  <c r="ER41" i="22"/>
  <c r="EQ41" i="22"/>
  <c r="EP41" i="22"/>
  <c r="EO41" i="22"/>
  <c r="EN41" i="22"/>
  <c r="EM41" i="22"/>
  <c r="EL41" i="22"/>
  <c r="EM43" i="37" s="1"/>
  <c r="EK41" i="22"/>
  <c r="EJ41" i="22"/>
  <c r="EI41" i="22"/>
  <c r="EH41" i="22"/>
  <c r="EG41" i="22"/>
  <c r="EF41" i="22"/>
  <c r="EE41" i="22"/>
  <c r="ED41" i="22"/>
  <c r="EC41" i="22"/>
  <c r="EB41" i="22"/>
  <c r="EA41" i="22"/>
  <c r="DZ41" i="22"/>
  <c r="DY41" i="22"/>
  <c r="DX41" i="22"/>
  <c r="DY43" i="37" s="1"/>
  <c r="DW41" i="22"/>
  <c r="DV41" i="22"/>
  <c r="DW43" i="37" s="1"/>
  <c r="DU41" i="22"/>
  <c r="DT41" i="22"/>
  <c r="DS41" i="22"/>
  <c r="DR41" i="22"/>
  <c r="DQ41" i="22"/>
  <c r="DP41" i="22"/>
  <c r="DO41" i="22"/>
  <c r="DN41" i="22"/>
  <c r="DM41" i="22"/>
  <c r="DL41" i="22"/>
  <c r="DK41" i="22"/>
  <c r="DJ41" i="22"/>
  <c r="DI41" i="22"/>
  <c r="DH41" i="22"/>
  <c r="DG41" i="22"/>
  <c r="DF41" i="22"/>
  <c r="DE41" i="22"/>
  <c r="DD41" i="22"/>
  <c r="DC41" i="22"/>
  <c r="DB41" i="22"/>
  <c r="DA41" i="22"/>
  <c r="CZ41" i="22"/>
  <c r="CY41" i="22"/>
  <c r="CX41" i="22"/>
  <c r="CW41" i="22"/>
  <c r="CV41" i="22"/>
  <c r="CU41" i="22"/>
  <c r="CT41" i="22"/>
  <c r="CS41" i="22"/>
  <c r="CR41" i="22"/>
  <c r="CQ41" i="22"/>
  <c r="CP41" i="22"/>
  <c r="CO41" i="22"/>
  <c r="CN41" i="22"/>
  <c r="CM41" i="22"/>
  <c r="CL41" i="22"/>
  <c r="CK41" i="22"/>
  <c r="CJ41" i="22"/>
  <c r="CI41" i="22"/>
  <c r="CH41" i="22"/>
  <c r="CG41" i="22"/>
  <c r="CF41" i="22"/>
  <c r="CE41" i="22"/>
  <c r="CD41" i="22"/>
  <c r="CC41" i="22"/>
  <c r="CB41" i="22"/>
  <c r="CA41" i="22"/>
  <c r="BZ41" i="22"/>
  <c r="CA43" i="37" s="1"/>
  <c r="BY41" i="22"/>
  <c r="BX41" i="22"/>
  <c r="BW41" i="22"/>
  <c r="BV41" i="22"/>
  <c r="BW43" i="37" s="1"/>
  <c r="BU41" i="22"/>
  <c r="BT41" i="22"/>
  <c r="BS41" i="22"/>
  <c r="BR41" i="22"/>
  <c r="BQ41" i="22"/>
  <c r="BP41" i="22"/>
  <c r="BO41" i="22"/>
  <c r="BN41" i="22"/>
  <c r="BM41" i="22"/>
  <c r="BL41" i="22"/>
  <c r="BK41" i="22"/>
  <c r="BJ41" i="22"/>
  <c r="BI41" i="22"/>
  <c r="BH41" i="22"/>
  <c r="BG41" i="22"/>
  <c r="BF41" i="22"/>
  <c r="BE41" i="22"/>
  <c r="BD41" i="22"/>
  <c r="BC41" i="22"/>
  <c r="BB41" i="22"/>
  <c r="BA41" i="22"/>
  <c r="AZ41" i="22"/>
  <c r="AY41" i="22"/>
  <c r="AX41" i="22"/>
  <c r="AW41" i="22"/>
  <c r="AV41" i="22"/>
  <c r="AU41" i="22"/>
  <c r="AT41" i="22"/>
  <c r="AS41" i="22"/>
  <c r="AR41" i="22"/>
  <c r="AQ41" i="22"/>
  <c r="AP41" i="22"/>
  <c r="AO41" i="22"/>
  <c r="AN41" i="22"/>
  <c r="AM41" i="22"/>
  <c r="AL41" i="22"/>
  <c r="AK41" i="22"/>
  <c r="AJ41" i="22"/>
  <c r="AI41" i="22"/>
  <c r="AH41" i="22"/>
  <c r="AG41" i="22"/>
  <c r="AF41" i="22"/>
  <c r="AE41" i="22"/>
  <c r="A41" i="22"/>
  <c r="FT40" i="22"/>
  <c r="FQ40" i="22"/>
  <c r="A40" i="22"/>
  <c r="FT39" i="22"/>
  <c r="FQ39" i="22"/>
  <c r="FM39" i="37"/>
  <c r="FM40" i="37" s="1"/>
  <c r="FK39" i="37"/>
  <c r="FI39" i="37"/>
  <c r="FI40" i="37" s="1"/>
  <c r="FG39" i="37"/>
  <c r="FE39" i="37"/>
  <c r="FE40" i="37" s="1"/>
  <c r="FC39" i="37"/>
  <c r="FC40" i="37" s="1"/>
  <c r="FA39" i="37"/>
  <c r="EZ39" i="22"/>
  <c r="EY39" i="37" s="1"/>
  <c r="EY39" i="22"/>
  <c r="EX39" i="22"/>
  <c r="EW39" i="37" s="1"/>
  <c r="EW39" i="22"/>
  <c r="EV39" i="22"/>
  <c r="EU39" i="37" s="1"/>
  <c r="EU39" i="22"/>
  <c r="ES39" i="22"/>
  <c r="ER39" i="22"/>
  <c r="EQ39" i="37" s="1"/>
  <c r="EQ39" i="22"/>
  <c r="EP39" i="22"/>
  <c r="EO39" i="37" s="1"/>
  <c r="EO39" i="22"/>
  <c r="EM39" i="22"/>
  <c r="EK39" i="22"/>
  <c r="EJ39" i="22"/>
  <c r="EI39" i="37" s="1"/>
  <c r="EI39" i="22"/>
  <c r="EH39" i="22"/>
  <c r="EG39" i="37" s="1"/>
  <c r="EG39" i="22"/>
  <c r="EF39" i="22"/>
  <c r="EE39" i="37" s="1"/>
  <c r="EE39" i="22"/>
  <c r="EC39" i="22"/>
  <c r="EB39" i="22"/>
  <c r="EA39" i="37" s="1"/>
  <c r="EA39" i="22"/>
  <c r="DZ39" i="22"/>
  <c r="DY39" i="37" s="1"/>
  <c r="DY40" i="37" s="1"/>
  <c r="DY39" i="22"/>
  <c r="DW39" i="22"/>
  <c r="DU39" i="22"/>
  <c r="DS39" i="22"/>
  <c r="DQ39" i="22"/>
  <c r="DP39" i="22"/>
  <c r="DO39" i="37" s="1"/>
  <c r="DO39" i="22"/>
  <c r="DM39" i="22"/>
  <c r="DL39" i="22"/>
  <c r="DK39" i="37" s="1"/>
  <c r="DK39" i="22"/>
  <c r="DI39" i="22"/>
  <c r="DH39" i="22"/>
  <c r="DG39" i="37" s="1"/>
  <c r="DG40" i="37" s="1"/>
  <c r="DG39" i="22"/>
  <c r="DE39" i="22"/>
  <c r="DC39" i="22"/>
  <c r="DA39" i="22"/>
  <c r="CY39" i="22"/>
  <c r="CX39" i="22"/>
  <c r="CW39" i="37" s="1"/>
  <c r="CW39" i="22"/>
  <c r="CU39" i="22"/>
  <c r="CT39" i="22"/>
  <c r="CS39" i="37" s="1"/>
  <c r="CS39" i="22"/>
  <c r="CQ39" i="22"/>
  <c r="CO39" i="22"/>
  <c r="CN39" i="22"/>
  <c r="CM39" i="37" s="1"/>
  <c r="CM39" i="22"/>
  <c r="CL39" i="22"/>
  <c r="CK39" i="37" s="1"/>
  <c r="CK39" i="22"/>
  <c r="CI39" i="22"/>
  <c r="CH39" i="22"/>
  <c r="CG39" i="37" s="1"/>
  <c r="CG39" i="22"/>
  <c r="CF39" i="22"/>
  <c r="CE39" i="37" s="1"/>
  <c r="CE39" i="22"/>
  <c r="CC39" i="22"/>
  <c r="CA39" i="22"/>
  <c r="BZ39" i="22"/>
  <c r="BY39" i="37" s="1"/>
  <c r="BY39" i="22"/>
  <c r="BX39" i="22"/>
  <c r="BW39" i="37" s="1"/>
  <c r="BW39" i="22"/>
  <c r="BV39" i="22"/>
  <c r="BU39" i="37" s="1"/>
  <c r="BU39" i="22"/>
  <c r="BT39" i="22"/>
  <c r="BS39" i="37" s="1"/>
  <c r="BS39" i="22"/>
  <c r="BR39" i="22"/>
  <c r="BQ39" i="37" s="1"/>
  <c r="BQ39" i="22"/>
  <c r="BO39" i="22"/>
  <c r="BM39" i="22"/>
  <c r="BK39" i="22"/>
  <c r="BI39" i="22"/>
  <c r="BG39" i="22"/>
  <c r="BF39" i="22"/>
  <c r="BE39" i="37" s="1"/>
  <c r="BE39" i="22"/>
  <c r="BD39" i="22"/>
  <c r="BC39" i="37" s="1"/>
  <c r="BC39" i="22"/>
  <c r="BB39" i="22"/>
  <c r="BA39" i="37" s="1"/>
  <c r="BA39" i="22"/>
  <c r="AZ39" i="22"/>
  <c r="AY39" i="37" s="1"/>
  <c r="AY39" i="22"/>
  <c r="AX39" i="22"/>
  <c r="AW39" i="37" s="1"/>
  <c r="AW39" i="22"/>
  <c r="AU39" i="22"/>
  <c r="AS39" i="22"/>
  <c r="AR39" i="22"/>
  <c r="AQ39" i="37" s="1"/>
  <c r="AQ39" i="22"/>
  <c r="AO39" i="22"/>
  <c r="AM39" i="22"/>
  <c r="AK39" i="22"/>
  <c r="AJ39" i="22"/>
  <c r="AI39" i="37" s="1"/>
  <c r="AI39" i="22"/>
  <c r="AG39" i="22"/>
  <c r="AF39" i="22"/>
  <c r="AE39" i="37" s="1"/>
  <c r="AE40" i="37" s="1"/>
  <c r="AE39" i="22"/>
  <c r="AD39" i="22"/>
  <c r="AC39" i="37" s="1"/>
  <c r="AB39" i="22"/>
  <c r="AA39" i="37" s="1"/>
  <c r="Z39" i="22"/>
  <c r="Y39" i="37" s="1"/>
  <c r="X39" i="22"/>
  <c r="W39" i="37" s="1"/>
  <c r="V39" i="22"/>
  <c r="U39" i="37" s="1"/>
  <c r="T39" i="22"/>
  <c r="S39" i="37" s="1"/>
  <c r="R39" i="22"/>
  <c r="Q39" i="37" s="1"/>
  <c r="P39" i="22"/>
  <c r="O39" i="37" s="1"/>
  <c r="N39" i="22"/>
  <c r="M39" i="37" s="1"/>
  <c r="L39" i="22"/>
  <c r="K39" i="37" s="1"/>
  <c r="J39" i="22"/>
  <c r="I39" i="37" s="1"/>
  <c r="H39" i="22"/>
  <c r="G39" i="37" s="1"/>
  <c r="F39" i="22"/>
  <c r="E39" i="37" s="1"/>
  <c r="D39" i="22"/>
  <c r="C39" i="37" s="1"/>
  <c r="A39" i="22"/>
  <c r="FQ38" i="22"/>
  <c r="EZ38" i="22"/>
  <c r="EY38" i="22"/>
  <c r="EX38" i="22"/>
  <c r="EW38" i="22"/>
  <c r="EV38" i="22"/>
  <c r="EU38" i="22"/>
  <c r="ET38" i="22"/>
  <c r="ES38" i="22"/>
  <c r="ER38" i="22"/>
  <c r="ES40" i="37"/>
  <c r="EQ38" i="22"/>
  <c r="EP38" i="22"/>
  <c r="EO38" i="22"/>
  <c r="EN38" i="22"/>
  <c r="EM38" i="22"/>
  <c r="EL38" i="22"/>
  <c r="EK38" i="22"/>
  <c r="EJ38" i="22"/>
  <c r="EI38" i="22"/>
  <c r="EH38" i="22"/>
  <c r="EG38" i="22"/>
  <c r="EF38" i="22"/>
  <c r="EE38" i="22"/>
  <c r="ED38" i="22"/>
  <c r="EC38" i="22"/>
  <c r="EB38" i="22"/>
  <c r="EC40" i="37" s="1"/>
  <c r="EA38" i="22"/>
  <c r="DZ38" i="22"/>
  <c r="DY38" i="22"/>
  <c r="DX38" i="22"/>
  <c r="DW38" i="22"/>
  <c r="DV38" i="22"/>
  <c r="DU38" i="22"/>
  <c r="DT38" i="22"/>
  <c r="DS38" i="22"/>
  <c r="DR38" i="22"/>
  <c r="DQ38" i="22"/>
  <c r="DP38" i="22"/>
  <c r="DO38" i="22"/>
  <c r="DN38" i="22"/>
  <c r="DM38" i="22"/>
  <c r="DL38" i="22"/>
  <c r="DK38" i="22"/>
  <c r="DJ38" i="22"/>
  <c r="DI38" i="22"/>
  <c r="DH38" i="22"/>
  <c r="DG38" i="22"/>
  <c r="DF38" i="22"/>
  <c r="DE38" i="22"/>
  <c r="DD38" i="22"/>
  <c r="DC38" i="22"/>
  <c r="DB38" i="22"/>
  <c r="DA38" i="22"/>
  <c r="CZ38" i="22"/>
  <c r="CY38" i="22"/>
  <c r="CX38" i="22"/>
  <c r="CW38" i="22"/>
  <c r="CV38" i="22"/>
  <c r="CU38" i="22"/>
  <c r="CT38" i="22"/>
  <c r="CS38" i="22"/>
  <c r="CR38" i="22"/>
  <c r="CQ38" i="22"/>
  <c r="CP38" i="22"/>
  <c r="CO38" i="22"/>
  <c r="CN38" i="22"/>
  <c r="CM38" i="22"/>
  <c r="CL38" i="22"/>
  <c r="CK38" i="22"/>
  <c r="CJ38" i="22"/>
  <c r="CI38" i="22"/>
  <c r="CH38" i="22"/>
  <c r="CG38" i="22"/>
  <c r="CF38" i="22"/>
  <c r="CE38" i="22"/>
  <c r="CD38" i="22"/>
  <c r="CC38" i="22"/>
  <c r="CB38" i="22"/>
  <c r="CA38" i="22"/>
  <c r="BZ38" i="22"/>
  <c r="BY38" i="22"/>
  <c r="BX38" i="22"/>
  <c r="BW38" i="22"/>
  <c r="BV38" i="22"/>
  <c r="BU38" i="22"/>
  <c r="BT38" i="22"/>
  <c r="BS38" i="22"/>
  <c r="BR38" i="22"/>
  <c r="BQ38" i="22"/>
  <c r="BP38" i="22"/>
  <c r="BO38" i="22"/>
  <c r="BN38" i="22"/>
  <c r="BM38" i="22"/>
  <c r="BL38" i="22"/>
  <c r="BK38" i="22"/>
  <c r="BJ38" i="22"/>
  <c r="BI38" i="22"/>
  <c r="BH38" i="22"/>
  <c r="BG38" i="22"/>
  <c r="BF38" i="22"/>
  <c r="BE38" i="22"/>
  <c r="BD38" i="22"/>
  <c r="BC38" i="22"/>
  <c r="BB38" i="22"/>
  <c r="BA38" i="22"/>
  <c r="AZ38" i="22"/>
  <c r="AY38" i="22"/>
  <c r="AX38" i="22"/>
  <c r="AW38" i="22"/>
  <c r="AV38" i="22"/>
  <c r="AU38" i="22"/>
  <c r="AT38" i="22"/>
  <c r="AS38" i="22"/>
  <c r="AR38" i="22"/>
  <c r="AQ38" i="22"/>
  <c r="AP38" i="22"/>
  <c r="AO38" i="22"/>
  <c r="AN38" i="22"/>
  <c r="AM38" i="22"/>
  <c r="AL38" i="22"/>
  <c r="AK38" i="22"/>
  <c r="AJ38" i="22"/>
  <c r="AI38" i="22"/>
  <c r="AH38" i="22"/>
  <c r="AG38" i="22"/>
  <c r="AF38" i="22"/>
  <c r="AE38" i="22"/>
  <c r="A38" i="22"/>
  <c r="FT37" i="22"/>
  <c r="FQ37" i="22"/>
  <c r="A37" i="22"/>
  <c r="FT36" i="22"/>
  <c r="FQ36" i="22"/>
  <c r="FM36" i="37"/>
  <c r="FM37" i="37" s="1"/>
  <c r="FK36" i="37"/>
  <c r="FK37" i="37" s="1"/>
  <c r="FI36" i="37"/>
  <c r="FI37" i="37" s="1"/>
  <c r="FG36" i="37"/>
  <c r="FG37" i="37"/>
  <c r="FE36" i="37"/>
  <c r="FE37" i="37" s="1"/>
  <c r="FC36" i="37"/>
  <c r="FC37" i="37" s="1"/>
  <c r="FA36" i="37"/>
  <c r="FA37" i="37" s="1"/>
  <c r="EZ36" i="22"/>
  <c r="EY36" i="37" s="1"/>
  <c r="EY36" i="22"/>
  <c r="EX36" i="22"/>
  <c r="EW36" i="37" s="1"/>
  <c r="EW36" i="22"/>
  <c r="EU36" i="22"/>
  <c r="ET36" i="22"/>
  <c r="ES36" i="37" s="1"/>
  <c r="ES36" i="22"/>
  <c r="ER36" i="22"/>
  <c r="EQ36" i="37" s="1"/>
  <c r="EQ36" i="22"/>
  <c r="EO36" i="22"/>
  <c r="EN36" i="22"/>
  <c r="EM36" i="37" s="1"/>
  <c r="EM36" i="22"/>
  <c r="EL36" i="22"/>
  <c r="EK36" i="37" s="1"/>
  <c r="EK36" i="22"/>
  <c r="EJ36" i="22"/>
  <c r="EI36" i="37" s="1"/>
  <c r="EI36" i="22"/>
  <c r="EH36" i="22"/>
  <c r="EG36" i="37" s="1"/>
  <c r="EG36" i="22"/>
  <c r="EF36" i="22"/>
  <c r="EE36" i="37" s="1"/>
  <c r="EE36" i="22"/>
  <c r="EC36" i="22"/>
  <c r="EA36" i="22"/>
  <c r="DY36" i="22"/>
  <c r="DW36" i="22"/>
  <c r="DU36" i="22"/>
  <c r="DT36" i="22"/>
  <c r="DS36" i="37" s="1"/>
  <c r="DS36" i="22"/>
  <c r="DQ36" i="22"/>
  <c r="DO36" i="22"/>
  <c r="DM36" i="22"/>
  <c r="DK36" i="22"/>
  <c r="DI36" i="22"/>
  <c r="DH36" i="22"/>
  <c r="DG36" i="37" s="1"/>
  <c r="DG36" i="22"/>
  <c r="DF36" i="22"/>
  <c r="DE36" i="37" s="1"/>
  <c r="DE36" i="22"/>
  <c r="DC36" i="22"/>
  <c r="DB36" i="22"/>
  <c r="DA36" i="37" s="1"/>
  <c r="DA36" i="22"/>
  <c r="CY36" i="22"/>
  <c r="CW36" i="22"/>
  <c r="CV36" i="22"/>
  <c r="CU36" i="37" s="1"/>
  <c r="CU36" i="22"/>
  <c r="CS36" i="22"/>
  <c r="CR36" i="22"/>
  <c r="CQ36" i="37" s="1"/>
  <c r="CQ36" i="22"/>
  <c r="CO36" i="22"/>
  <c r="CM36" i="22"/>
  <c r="CK36" i="22"/>
  <c r="CI36" i="22"/>
  <c r="CG36" i="22"/>
  <c r="CF36" i="22"/>
  <c r="CE36" i="37" s="1"/>
  <c r="CE36" i="22"/>
  <c r="CD36" i="22"/>
  <c r="CC36" i="37" s="1"/>
  <c r="CC36" i="22"/>
  <c r="CA36" i="22"/>
  <c r="BZ36" i="22"/>
  <c r="BY36" i="37" s="1"/>
  <c r="BY36" i="22"/>
  <c r="BW36" i="22"/>
  <c r="BU36" i="22"/>
  <c r="BS36" i="22"/>
  <c r="BR36" i="22"/>
  <c r="BQ36" i="37"/>
  <c r="BQ36" i="22"/>
  <c r="BP36" i="22"/>
  <c r="BO36" i="37" s="1"/>
  <c r="BO36" i="22"/>
  <c r="BM36" i="22"/>
  <c r="BL36" i="22"/>
  <c r="BK36" i="37" s="1"/>
  <c r="BK36" i="22"/>
  <c r="BJ36" i="22"/>
  <c r="BI36" i="37" s="1"/>
  <c r="BI37" i="37" s="1"/>
  <c r="BI36" i="22"/>
  <c r="BG36" i="22"/>
  <c r="BF36" i="22"/>
  <c r="BE36" i="37" s="1"/>
  <c r="BE36" i="22"/>
  <c r="BD36" i="22"/>
  <c r="BC36" i="37" s="1"/>
  <c r="BC36" i="22"/>
  <c r="BB36" i="22"/>
  <c r="BA36" i="37" s="1"/>
  <c r="BA36" i="22"/>
  <c r="AY36" i="22"/>
  <c r="AW36" i="22"/>
  <c r="AV36" i="22"/>
  <c r="AU36" i="37" s="1"/>
  <c r="AU36" i="22"/>
  <c r="AS36" i="22"/>
  <c r="AQ36" i="22"/>
  <c r="AO36" i="22"/>
  <c r="AM36" i="22"/>
  <c r="AK36" i="22"/>
  <c r="AI36" i="22"/>
  <c r="AH36" i="22"/>
  <c r="AG36" i="37" s="1"/>
  <c r="AG36" i="22"/>
  <c r="AE36" i="22"/>
  <c r="AD36" i="22"/>
  <c r="AC36" i="37" s="1"/>
  <c r="AB36" i="22"/>
  <c r="AA36" i="37" s="1"/>
  <c r="Z36" i="22"/>
  <c r="Y36" i="37" s="1"/>
  <c r="X36" i="22"/>
  <c r="W36" i="37" s="1"/>
  <c r="V36" i="22"/>
  <c r="U36" i="37"/>
  <c r="T36" i="22"/>
  <c r="S36" i="37" s="1"/>
  <c r="R36" i="22"/>
  <c r="Q36" i="37" s="1"/>
  <c r="P36" i="22"/>
  <c r="O36" i="37" s="1"/>
  <c r="N36" i="22"/>
  <c r="M36" i="37" s="1"/>
  <c r="L36" i="22"/>
  <c r="K36" i="37" s="1"/>
  <c r="J36" i="22"/>
  <c r="I36" i="37" s="1"/>
  <c r="H36" i="22"/>
  <c r="G36" i="37" s="1"/>
  <c r="F36" i="22"/>
  <c r="E36" i="37" s="1"/>
  <c r="D36" i="22"/>
  <c r="C36" i="37" s="1"/>
  <c r="A36" i="22"/>
  <c r="FT35" i="22"/>
  <c r="FQ35" i="22"/>
  <c r="EZ35" i="22"/>
  <c r="EY35" i="22"/>
  <c r="EX35" i="22"/>
  <c r="EW35" i="22"/>
  <c r="EV35" i="22"/>
  <c r="EU35" i="22"/>
  <c r="ET35" i="22"/>
  <c r="ES35" i="22"/>
  <c r="ER35" i="22"/>
  <c r="EQ35" i="22"/>
  <c r="EP35" i="22"/>
  <c r="EO35" i="22"/>
  <c r="EN35" i="22"/>
  <c r="EM35" i="22"/>
  <c r="EL35" i="22"/>
  <c r="EK35" i="22"/>
  <c r="EJ35" i="22"/>
  <c r="EI35" i="22"/>
  <c r="EH35" i="22"/>
  <c r="EG35" i="22"/>
  <c r="EF35" i="22"/>
  <c r="EE35" i="22"/>
  <c r="ED35" i="22"/>
  <c r="EC35" i="22"/>
  <c r="EB35" i="22"/>
  <c r="EA35" i="22"/>
  <c r="DZ35" i="22"/>
  <c r="DY35" i="22"/>
  <c r="DX35" i="22"/>
  <c r="DW35" i="22"/>
  <c r="DV35" i="22"/>
  <c r="DU35" i="22"/>
  <c r="DT35" i="22"/>
  <c r="DS35" i="22"/>
  <c r="DR35" i="22"/>
  <c r="DQ35" i="22"/>
  <c r="DP35" i="22"/>
  <c r="DO35" i="22"/>
  <c r="DN35" i="22"/>
  <c r="DM35" i="22"/>
  <c r="DL35" i="22"/>
  <c r="DK35" i="22"/>
  <c r="DJ35" i="22"/>
  <c r="DI35" i="22"/>
  <c r="DH35" i="22"/>
  <c r="DG35" i="22"/>
  <c r="DF35" i="22"/>
  <c r="DE35" i="22"/>
  <c r="DD35" i="22"/>
  <c r="DC35" i="22"/>
  <c r="DB35" i="22"/>
  <c r="DA35" i="22"/>
  <c r="CZ35" i="22"/>
  <c r="CY35" i="22"/>
  <c r="CX35" i="22"/>
  <c r="CW35" i="22"/>
  <c r="CV35" i="22"/>
  <c r="CU35" i="22"/>
  <c r="CT35" i="22"/>
  <c r="CS35" i="22"/>
  <c r="CR35" i="22"/>
  <c r="CQ35" i="22"/>
  <c r="CP35" i="22"/>
  <c r="CO35" i="22"/>
  <c r="CN35" i="22"/>
  <c r="CM35" i="22"/>
  <c r="CL35" i="22"/>
  <c r="CK35" i="22"/>
  <c r="CJ35" i="22"/>
  <c r="CI35" i="22"/>
  <c r="CH35" i="22"/>
  <c r="CG35" i="22"/>
  <c r="CF35" i="22"/>
  <c r="CE35" i="22"/>
  <c r="CD35" i="22"/>
  <c r="CC35" i="22"/>
  <c r="CB35" i="22"/>
  <c r="CA35" i="22"/>
  <c r="BZ35" i="22"/>
  <c r="BY35" i="22"/>
  <c r="BX35" i="22"/>
  <c r="BW35" i="22"/>
  <c r="BV35" i="22"/>
  <c r="BU35" i="22"/>
  <c r="BT35" i="22"/>
  <c r="BS35" i="22"/>
  <c r="BR35" i="22"/>
  <c r="BQ35" i="22"/>
  <c r="BP35" i="22"/>
  <c r="BO35" i="22"/>
  <c r="BN35" i="22"/>
  <c r="BM35" i="22"/>
  <c r="BL35" i="22"/>
  <c r="BK35" i="22"/>
  <c r="BJ35" i="22"/>
  <c r="BI35" i="22"/>
  <c r="BH35" i="22"/>
  <c r="BG35" i="22"/>
  <c r="BF35" i="22"/>
  <c r="BE35" i="22"/>
  <c r="BD35" i="22"/>
  <c r="BC35" i="22"/>
  <c r="BB35" i="22"/>
  <c r="BA35" i="22"/>
  <c r="AZ35" i="22"/>
  <c r="AY35" i="22"/>
  <c r="AX35" i="22"/>
  <c r="AW35" i="22"/>
  <c r="AV35" i="22"/>
  <c r="AU35" i="22"/>
  <c r="AT35" i="22"/>
  <c r="AS35" i="22"/>
  <c r="AR35" i="22"/>
  <c r="AQ35" i="22"/>
  <c r="AP35" i="22"/>
  <c r="AO35" i="22"/>
  <c r="AN35" i="22"/>
  <c r="AO37" i="37" s="1"/>
  <c r="AM35" i="22"/>
  <c r="AL35" i="22"/>
  <c r="AK35" i="22"/>
  <c r="AJ35" i="22"/>
  <c r="AI35" i="22"/>
  <c r="AH35" i="22"/>
  <c r="AG35" i="22"/>
  <c r="AF35" i="22"/>
  <c r="AE35" i="22"/>
  <c r="A35" i="22"/>
  <c r="FT34" i="22"/>
  <c r="FQ34" i="22"/>
  <c r="A34" i="22"/>
  <c r="FT33" i="22"/>
  <c r="FQ33" i="22"/>
  <c r="AD33" i="22"/>
  <c r="AC33" i="37" s="1"/>
  <c r="AB33" i="22"/>
  <c r="AA33" i="37" s="1"/>
  <c r="Z33" i="22"/>
  <c r="Y33" i="37" s="1"/>
  <c r="X33" i="22"/>
  <c r="W33" i="37" s="1"/>
  <c r="V33" i="22"/>
  <c r="U33" i="37" s="1"/>
  <c r="T33" i="22"/>
  <c r="S33" i="37" s="1"/>
  <c r="R33" i="22"/>
  <c r="Q33" i="37" s="1"/>
  <c r="P33" i="22"/>
  <c r="O33" i="37" s="1"/>
  <c r="N33" i="22"/>
  <c r="M33" i="37" s="1"/>
  <c r="L33" i="22"/>
  <c r="K33" i="37" s="1"/>
  <c r="J33" i="22"/>
  <c r="I33" i="37" s="1"/>
  <c r="H33" i="22"/>
  <c r="G33" i="37" s="1"/>
  <c r="F33" i="22"/>
  <c r="E33" i="37" s="1"/>
  <c r="D33" i="22"/>
  <c r="C33" i="37" s="1"/>
  <c r="A33" i="22"/>
  <c r="FT32" i="22"/>
  <c r="FQ32" i="22"/>
  <c r="A32" i="22"/>
  <c r="FT31" i="22"/>
  <c r="FQ31" i="22"/>
  <c r="A31" i="22"/>
  <c r="FT30" i="22"/>
  <c r="FQ30" i="22"/>
  <c r="AD30" i="22"/>
  <c r="AC30" i="37" s="1"/>
  <c r="AB30" i="22"/>
  <c r="AA30" i="37" s="1"/>
  <c r="Z30" i="22"/>
  <c r="Y30" i="37" s="1"/>
  <c r="X30" i="22"/>
  <c r="W30" i="37" s="1"/>
  <c r="V30" i="22"/>
  <c r="U30" i="37" s="1"/>
  <c r="T30" i="22"/>
  <c r="S30" i="37" s="1"/>
  <c r="R30" i="22"/>
  <c r="Q30" i="37" s="1"/>
  <c r="P30" i="22"/>
  <c r="O30" i="37" s="1"/>
  <c r="N30" i="22"/>
  <c r="M30" i="37" s="1"/>
  <c r="L30" i="22"/>
  <c r="K30" i="37" s="1"/>
  <c r="J30" i="22"/>
  <c r="I30" i="37" s="1"/>
  <c r="H30" i="22"/>
  <c r="G30" i="37" s="1"/>
  <c r="F30" i="22"/>
  <c r="E30" i="37" s="1"/>
  <c r="D30" i="22"/>
  <c r="C30" i="37" s="1"/>
  <c r="A30" i="22"/>
  <c r="FT29" i="22"/>
  <c r="FQ29" i="22"/>
  <c r="A29" i="22"/>
  <c r="FT28" i="22"/>
  <c r="FQ28" i="22"/>
  <c r="A28" i="22"/>
  <c r="FT27" i="22"/>
  <c r="FQ27" i="22"/>
  <c r="AD27" i="22"/>
  <c r="AC27" i="37" s="1"/>
  <c r="AB27" i="22"/>
  <c r="AA27" i="37" s="1"/>
  <c r="Z27" i="22"/>
  <c r="Y27" i="37" s="1"/>
  <c r="X27" i="22"/>
  <c r="W27" i="37" s="1"/>
  <c r="V27" i="22"/>
  <c r="U27" i="37" s="1"/>
  <c r="T27" i="22"/>
  <c r="S27" i="37" s="1"/>
  <c r="R27" i="22"/>
  <c r="Q27" i="37" s="1"/>
  <c r="P27" i="22"/>
  <c r="O27" i="37" s="1"/>
  <c r="N27" i="22"/>
  <c r="M27" i="37" s="1"/>
  <c r="L27" i="22"/>
  <c r="K27" i="37" s="1"/>
  <c r="J27" i="22"/>
  <c r="I27" i="37" s="1"/>
  <c r="H27" i="22"/>
  <c r="G27" i="37" s="1"/>
  <c r="F27" i="22"/>
  <c r="E27" i="37" s="1"/>
  <c r="D27" i="22"/>
  <c r="C27" i="37" s="1"/>
  <c r="A27" i="22"/>
  <c r="FT26" i="22"/>
  <c r="FQ26" i="22"/>
  <c r="A26" i="22"/>
  <c r="FT25" i="22"/>
  <c r="A25" i="22"/>
  <c r="FT24" i="22"/>
  <c r="FQ24" i="22"/>
  <c r="AD24" i="22"/>
  <c r="AC24" i="37" s="1"/>
  <c r="AB24" i="22"/>
  <c r="AA24" i="37" s="1"/>
  <c r="Z24" i="22"/>
  <c r="Y24" i="37" s="1"/>
  <c r="X24" i="22"/>
  <c r="W24" i="37"/>
  <c r="V24" i="22"/>
  <c r="U24" i="37" s="1"/>
  <c r="T24" i="22"/>
  <c r="S24" i="37" s="1"/>
  <c r="R24" i="22"/>
  <c r="Q24" i="37" s="1"/>
  <c r="P24" i="22"/>
  <c r="O24" i="37" s="1"/>
  <c r="N24" i="22"/>
  <c r="M24" i="37" s="1"/>
  <c r="L24" i="22"/>
  <c r="K24" i="37" s="1"/>
  <c r="J24" i="22"/>
  <c r="I24" i="37" s="1"/>
  <c r="H24" i="22"/>
  <c r="G24" i="37" s="1"/>
  <c r="F24" i="22"/>
  <c r="E24" i="37" s="1"/>
  <c r="D24" i="22"/>
  <c r="C24" i="37" s="1"/>
  <c r="A24" i="22"/>
  <c r="FT23" i="22"/>
  <c r="FQ23" i="22"/>
  <c r="A23" i="22"/>
  <c r="FT22" i="22"/>
  <c r="FQ22" i="22"/>
  <c r="A22" i="22"/>
  <c r="FT21" i="22"/>
  <c r="FQ21" i="22"/>
  <c r="AD21" i="22"/>
  <c r="AC21" i="37" s="1"/>
  <c r="AB21" i="22"/>
  <c r="AA21" i="37" s="1"/>
  <c r="Z21" i="22"/>
  <c r="Y21" i="37" s="1"/>
  <c r="X21" i="22"/>
  <c r="W21" i="37" s="1"/>
  <c r="V21" i="22"/>
  <c r="U21" i="37" s="1"/>
  <c r="T21" i="22"/>
  <c r="S21" i="37" s="1"/>
  <c r="R21" i="22"/>
  <c r="Q21" i="37" s="1"/>
  <c r="P21" i="22"/>
  <c r="O21" i="37" s="1"/>
  <c r="N21" i="22"/>
  <c r="M21" i="37" s="1"/>
  <c r="L21" i="22"/>
  <c r="K21" i="37" s="1"/>
  <c r="J21" i="22"/>
  <c r="I21" i="37" s="1"/>
  <c r="H21" i="22"/>
  <c r="G21" i="37" s="1"/>
  <c r="F21" i="22"/>
  <c r="E21" i="37" s="1"/>
  <c r="D21" i="22"/>
  <c r="C21" i="37" s="1"/>
  <c r="A21" i="22"/>
  <c r="FT20" i="22"/>
  <c r="FQ20" i="22"/>
  <c r="A20" i="22"/>
  <c r="FT19" i="22"/>
  <c r="FQ19" i="22"/>
  <c r="A19" i="22"/>
  <c r="FT18" i="22"/>
  <c r="FQ18" i="22"/>
  <c r="FM18" i="37"/>
  <c r="FK18" i="37"/>
  <c r="FK19" i="37" s="1"/>
  <c r="FI18" i="37"/>
  <c r="FI19" i="37" s="1"/>
  <c r="FG18" i="37"/>
  <c r="FG19" i="37" s="1"/>
  <c r="FE18" i="37"/>
  <c r="FE19" i="37" s="1"/>
  <c r="FA18" i="37"/>
  <c r="EZ18" i="22"/>
  <c r="EY18" i="37" s="1"/>
  <c r="EY18" i="22"/>
  <c r="EW18" i="22"/>
  <c r="EV18" i="22"/>
  <c r="EU18" i="37"/>
  <c r="EU19" i="37" s="1"/>
  <c r="EU18" i="22"/>
  <c r="ES18" i="22"/>
  <c r="ER18" i="22"/>
  <c r="EQ18" i="37" s="1"/>
  <c r="EQ19" i="37" s="1"/>
  <c r="EQ18" i="22"/>
  <c r="EP18" i="22"/>
  <c r="EO18" i="37" s="1"/>
  <c r="EO18" i="22"/>
  <c r="EN18" i="22"/>
  <c r="EM18" i="37" s="1"/>
  <c r="EM19" i="37" s="1"/>
  <c r="EM18" i="22"/>
  <c r="EL18" i="22"/>
  <c r="EK18" i="37" s="1"/>
  <c r="EK19" i="37" s="1"/>
  <c r="EK18" i="22"/>
  <c r="EJ18" i="22"/>
  <c r="EI18" i="37"/>
  <c r="EI18" i="22"/>
  <c r="EH18" i="22"/>
  <c r="EG18" i="37" s="1"/>
  <c r="EG18" i="22"/>
  <c r="EF18" i="22"/>
  <c r="EE18" i="37" s="1"/>
  <c r="EE18" i="22"/>
  <c r="ED18" i="22"/>
  <c r="EC18" i="37" s="1"/>
  <c r="EC18" i="22"/>
  <c r="EB18" i="22"/>
  <c r="EA18" i="37" s="1"/>
  <c r="EA19" i="37" s="1"/>
  <c r="EA18" i="22"/>
  <c r="DY18" i="22"/>
  <c r="DW18" i="22"/>
  <c r="DU18" i="22"/>
  <c r="DS18" i="22"/>
  <c r="DR18" i="22"/>
  <c r="DQ18" i="37" s="1"/>
  <c r="DQ18" i="22"/>
  <c r="DO18" i="37"/>
  <c r="DO19" i="37" s="1"/>
  <c r="DO18" i="22"/>
  <c r="DN18" i="22"/>
  <c r="DM18" i="37" s="1"/>
  <c r="DM18" i="22"/>
  <c r="DL18" i="22"/>
  <c r="DK18" i="37" s="1"/>
  <c r="DK19" i="37" s="1"/>
  <c r="DK18" i="22"/>
  <c r="DJ18" i="22"/>
  <c r="DI18" i="37" s="1"/>
  <c r="DI18" i="22"/>
  <c r="DH18" i="22"/>
  <c r="DG18" i="37" s="1"/>
  <c r="DG19" i="37" s="1"/>
  <c r="DG18" i="22"/>
  <c r="DE18" i="22"/>
  <c r="DC18" i="22"/>
  <c r="DB18" i="22"/>
  <c r="DA18" i="37" s="1"/>
  <c r="DA18" i="22"/>
  <c r="CZ18" i="22"/>
  <c r="CY18" i="37"/>
  <c r="CY19" i="37" s="1"/>
  <c r="CY18" i="22"/>
  <c r="CW18" i="22"/>
  <c r="CV18" i="22"/>
  <c r="CU18" i="37" s="1"/>
  <c r="CU18" i="22"/>
  <c r="CT18" i="22"/>
  <c r="CS18" i="37" s="1"/>
  <c r="CS18" i="22"/>
  <c r="CQ18" i="22"/>
  <c r="CP18" i="22"/>
  <c r="CO18" i="37"/>
  <c r="CO18" i="22"/>
  <c r="CN18" i="22"/>
  <c r="CM18" i="37" s="1"/>
  <c r="CM18" i="22"/>
  <c r="CK18" i="22"/>
  <c r="CI18" i="37"/>
  <c r="CI18" i="22"/>
  <c r="CH18" i="22"/>
  <c r="CG18" i="37" s="1"/>
  <c r="CG18" i="22"/>
  <c r="CE18" i="22"/>
  <c r="CC18" i="22"/>
  <c r="CB18" i="22"/>
  <c r="CA18" i="37"/>
  <c r="CA19" i="37" s="1"/>
  <c r="CA18" i="22"/>
  <c r="BZ18" i="22"/>
  <c r="BY18" i="37" s="1"/>
  <c r="BY18" i="22"/>
  <c r="BX18" i="22"/>
  <c r="BW18" i="37" s="1"/>
  <c r="BW18" i="22"/>
  <c r="BU18" i="22"/>
  <c r="BT18" i="22"/>
  <c r="BS18" i="37" s="1"/>
  <c r="BS19" i="37" s="1"/>
  <c r="BS18" i="22"/>
  <c r="BQ18" i="22"/>
  <c r="BP18" i="22"/>
  <c r="BO18" i="37" s="1"/>
  <c r="BO19" i="37" s="1"/>
  <c r="BO18" i="22"/>
  <c r="BN18" i="22"/>
  <c r="BM18" i="37" s="1"/>
  <c r="BM18" i="22"/>
  <c r="BL18" i="22"/>
  <c r="BK18" i="37" s="1"/>
  <c r="BK19" i="37" s="1"/>
  <c r="BK18" i="22"/>
  <c r="BJ18" i="22"/>
  <c r="BI18" i="37" s="1"/>
  <c r="BI19" i="37" s="1"/>
  <c r="BI18" i="22"/>
  <c r="BG18" i="22"/>
  <c r="BF18" i="22"/>
  <c r="BE18" i="37" s="1"/>
  <c r="BE18" i="22"/>
  <c r="BC18" i="22"/>
  <c r="BB18" i="22"/>
  <c r="BA18" i="37" s="1"/>
  <c r="BA18" i="22"/>
  <c r="AZ18" i="22"/>
  <c r="AY18" i="37" s="1"/>
  <c r="AY19" i="37" s="1"/>
  <c r="AY18" i="22"/>
  <c r="AX18" i="22"/>
  <c r="AW18" i="37" s="1"/>
  <c r="AW18" i="22"/>
  <c r="AV18" i="22"/>
  <c r="AU18" i="37" s="1"/>
  <c r="AU18" i="22"/>
  <c r="AT18" i="22"/>
  <c r="AS18" i="37" s="1"/>
  <c r="AS18" i="22"/>
  <c r="AQ18" i="22"/>
  <c r="AO18" i="22"/>
  <c r="AM18" i="22"/>
  <c r="AL18" i="22"/>
  <c r="AK18" i="37" s="1"/>
  <c r="AK18" i="22"/>
  <c r="AI18" i="22"/>
  <c r="AH18" i="22"/>
  <c r="AG18" i="37" s="1"/>
  <c r="AG18" i="22"/>
  <c r="AE18" i="22"/>
  <c r="AD18" i="22"/>
  <c r="AC18" i="37" s="1"/>
  <c r="AB18" i="22"/>
  <c r="AA18" i="37" s="1"/>
  <c r="AC19" i="37" s="1"/>
  <c r="Z18" i="22"/>
  <c r="Y18" i="37" s="1"/>
  <c r="X18" i="22"/>
  <c r="W18" i="37" s="1"/>
  <c r="V18" i="22"/>
  <c r="U18" i="37" s="1"/>
  <c r="T18" i="22"/>
  <c r="S18" i="37" s="1"/>
  <c r="R18" i="22"/>
  <c r="Q18" i="37" s="1"/>
  <c r="P18" i="22"/>
  <c r="O18" i="37" s="1"/>
  <c r="N18" i="22"/>
  <c r="M18" i="37" s="1"/>
  <c r="L18" i="22"/>
  <c r="K18" i="37" s="1"/>
  <c r="J18" i="22"/>
  <c r="I18" i="37" s="1"/>
  <c r="H18" i="22"/>
  <c r="G18" i="37" s="1"/>
  <c r="F18" i="22"/>
  <c r="E18" i="37" s="1"/>
  <c r="D18" i="22"/>
  <c r="C18" i="37" s="1"/>
  <c r="A18" i="22"/>
  <c r="FT17" i="22"/>
  <c r="FQ17" i="22"/>
  <c r="EZ17" i="22"/>
  <c r="EY17" i="22"/>
  <c r="EX17" i="22"/>
  <c r="EW17" i="22"/>
  <c r="EV17" i="22"/>
  <c r="EU17" i="22"/>
  <c r="ET17" i="22"/>
  <c r="ES17" i="22"/>
  <c r="ER17" i="22"/>
  <c r="EQ17" i="22"/>
  <c r="EP17" i="22"/>
  <c r="EO17" i="22"/>
  <c r="EN17" i="22"/>
  <c r="EM17" i="22"/>
  <c r="EL17" i="22"/>
  <c r="EK17" i="22"/>
  <c r="EJ17" i="22"/>
  <c r="EI17" i="22"/>
  <c r="EH17" i="22"/>
  <c r="EI19" i="37" s="1"/>
  <c r="EG17" i="22"/>
  <c r="EF17" i="22"/>
  <c r="EE17" i="22"/>
  <c r="ED17" i="22"/>
  <c r="EC17" i="22"/>
  <c r="EB17" i="22"/>
  <c r="EA17" i="22"/>
  <c r="DZ17" i="22"/>
  <c r="DY17" i="22"/>
  <c r="DX17" i="22"/>
  <c r="DW17" i="22"/>
  <c r="DV17" i="22"/>
  <c r="DU17" i="22"/>
  <c r="DT17" i="22"/>
  <c r="DS17" i="22"/>
  <c r="DR17" i="22"/>
  <c r="DQ17" i="22"/>
  <c r="DP17" i="22"/>
  <c r="DO17" i="22"/>
  <c r="DN17" i="22"/>
  <c r="DM17" i="22"/>
  <c r="DL17" i="22"/>
  <c r="DK17" i="22"/>
  <c r="DJ17" i="22"/>
  <c r="DI17" i="22"/>
  <c r="DH17" i="22"/>
  <c r="DG17" i="22"/>
  <c r="DF17" i="22"/>
  <c r="DE17" i="22"/>
  <c r="DD17" i="22"/>
  <c r="DC17" i="22"/>
  <c r="DB17" i="22"/>
  <c r="DA17" i="22"/>
  <c r="CZ17" i="22"/>
  <c r="CY17" i="22"/>
  <c r="CX17" i="22"/>
  <c r="CW17" i="22"/>
  <c r="CV17" i="22"/>
  <c r="CU17" i="22"/>
  <c r="CT17" i="22"/>
  <c r="CS17" i="22"/>
  <c r="CR17" i="22"/>
  <c r="CQ17" i="22"/>
  <c r="CP17" i="22"/>
  <c r="CO17" i="22"/>
  <c r="CN17" i="22"/>
  <c r="CM17" i="22"/>
  <c r="CL17" i="22"/>
  <c r="CK17" i="22"/>
  <c r="CJ17" i="22"/>
  <c r="CI17" i="22"/>
  <c r="CH17" i="22"/>
  <c r="CG17" i="22"/>
  <c r="CF17" i="22"/>
  <c r="CE17" i="22"/>
  <c r="CD17" i="22"/>
  <c r="CC17" i="22"/>
  <c r="CB17" i="22"/>
  <c r="CA17" i="22"/>
  <c r="BZ17" i="22"/>
  <c r="BY17" i="22"/>
  <c r="BX17" i="22"/>
  <c r="BW17" i="22"/>
  <c r="BV17" i="22"/>
  <c r="BW19" i="37" s="1"/>
  <c r="BU17" i="22"/>
  <c r="BT17" i="22"/>
  <c r="BS17" i="22"/>
  <c r="BR17" i="22"/>
  <c r="BQ17" i="22"/>
  <c r="BP17" i="22"/>
  <c r="BO17" i="22"/>
  <c r="BN17" i="22"/>
  <c r="BM17" i="22"/>
  <c r="BL17" i="22"/>
  <c r="BK17" i="22"/>
  <c r="BJ17" i="22"/>
  <c r="BI17" i="22"/>
  <c r="BH17" i="22"/>
  <c r="BG17" i="22"/>
  <c r="BF17" i="22"/>
  <c r="BE17" i="22"/>
  <c r="BD17" i="22"/>
  <c r="BC17" i="22"/>
  <c r="BB17" i="22"/>
  <c r="BA17" i="22"/>
  <c r="AZ17" i="22"/>
  <c r="AY17" i="22"/>
  <c r="AX17" i="22"/>
  <c r="AW17" i="22"/>
  <c r="AV17" i="22"/>
  <c r="AU17" i="22"/>
  <c r="AT17" i="22"/>
  <c r="AS17" i="22"/>
  <c r="AR17" i="22"/>
  <c r="AQ17" i="22"/>
  <c r="AP17" i="22"/>
  <c r="AO17" i="22"/>
  <c r="AN17" i="22"/>
  <c r="AM17" i="22"/>
  <c r="AL17" i="22"/>
  <c r="AK17" i="22"/>
  <c r="AJ17" i="22"/>
  <c r="AI17" i="22"/>
  <c r="AH17" i="22"/>
  <c r="AG17" i="22"/>
  <c r="AF17" i="22"/>
  <c r="AE17" i="22"/>
  <c r="A17" i="22"/>
  <c r="A16" i="22"/>
  <c r="FQ15" i="22"/>
  <c r="FM15" i="37"/>
  <c r="FM16" i="37" s="1"/>
  <c r="FK15" i="37"/>
  <c r="FI15" i="37"/>
  <c r="FI16" i="37" s="1"/>
  <c r="FG15" i="37"/>
  <c r="FG16" i="37" s="1"/>
  <c r="FE15" i="37"/>
  <c r="FE16" i="37" s="1"/>
  <c r="FC15" i="37"/>
  <c r="FC16" i="37" s="1"/>
  <c r="EZ15" i="22"/>
  <c r="EY15" i="37" s="1"/>
  <c r="EY15" i="22"/>
  <c r="EW15" i="22"/>
  <c r="EV15" i="22"/>
  <c r="EU15" i="37" s="1"/>
  <c r="EU15" i="22"/>
  <c r="ET15" i="22"/>
  <c r="ES15" i="37" s="1"/>
  <c r="ES15" i="22"/>
  <c r="ER15" i="22"/>
  <c r="EQ15" i="37" s="1"/>
  <c r="EQ15" i="22"/>
  <c r="EO15" i="22"/>
  <c r="EN15" i="22"/>
  <c r="EM15" i="37" s="1"/>
  <c r="EM15" i="22"/>
  <c r="EL15" i="22"/>
  <c r="EK15" i="37" s="1"/>
  <c r="EK15" i="22"/>
  <c r="EJ15" i="22"/>
  <c r="EI15" i="37"/>
  <c r="EI15" i="22"/>
  <c r="EG15" i="37"/>
  <c r="EG15" i="22"/>
  <c r="EE15" i="22"/>
  <c r="ED15" i="22"/>
  <c r="EC15" i="37" s="1"/>
  <c r="EC15" i="22"/>
  <c r="EB15" i="22"/>
  <c r="EA15" i="37" s="1"/>
  <c r="EA15" i="22"/>
  <c r="DZ15" i="22"/>
  <c r="DY15" i="37" s="1"/>
  <c r="DY15" i="22"/>
  <c r="DW15" i="22"/>
  <c r="DU15" i="22"/>
  <c r="DT15" i="22"/>
  <c r="DS15" i="37" s="1"/>
  <c r="DS15" i="22"/>
  <c r="DR15" i="22"/>
  <c r="DQ15" i="37"/>
  <c r="DQ15" i="22"/>
  <c r="DP15" i="22"/>
  <c r="DO15" i="37" s="1"/>
  <c r="DO15" i="22"/>
  <c r="DN15" i="22"/>
  <c r="DM15" i="37" s="1"/>
  <c r="DM15" i="22"/>
  <c r="DK15" i="22"/>
  <c r="DI15" i="22"/>
  <c r="DH15" i="22"/>
  <c r="DG15" i="37" s="1"/>
  <c r="DG15" i="22"/>
  <c r="DF15" i="22"/>
  <c r="DE15" i="37" s="1"/>
  <c r="DE15" i="22"/>
  <c r="DC15" i="22"/>
  <c r="DA15" i="22"/>
  <c r="CY15" i="22"/>
  <c r="CW15" i="37"/>
  <c r="CV15" i="22"/>
  <c r="CU15" i="37" s="1"/>
  <c r="CU15" i="22"/>
  <c r="CT15" i="22"/>
  <c r="CS15" i="37"/>
  <c r="CS15" i="22"/>
  <c r="CR15" i="22"/>
  <c r="CQ15" i="37" s="1"/>
  <c r="CQ15" i="22"/>
  <c r="CO15" i="22"/>
  <c r="CM15" i="22"/>
  <c r="CL15" i="22"/>
  <c r="CK15" i="37" s="1"/>
  <c r="CK15" i="22"/>
  <c r="CJ15" i="22"/>
  <c r="CI15" i="37" s="1"/>
  <c r="CI15" i="22"/>
  <c r="CH15" i="22"/>
  <c r="CG15" i="37" s="1"/>
  <c r="CG15" i="22"/>
  <c r="CE15" i="22"/>
  <c r="CD15" i="22"/>
  <c r="CC15" i="37" s="1"/>
  <c r="CC15" i="22"/>
  <c r="CB15" i="22"/>
  <c r="CA15" i="37" s="1"/>
  <c r="CA15" i="22"/>
  <c r="BZ15" i="22"/>
  <c r="BY15" i="37" s="1"/>
  <c r="BY15" i="22"/>
  <c r="BW15" i="22"/>
  <c r="BV15" i="22"/>
  <c r="BU15" i="37"/>
  <c r="BU15" i="22"/>
  <c r="BT15" i="22"/>
  <c r="BS15" i="37" s="1"/>
  <c r="BS15" i="22"/>
  <c r="BR15" i="22"/>
  <c r="BQ15" i="37" s="1"/>
  <c r="BQ15" i="22"/>
  <c r="BP15" i="22"/>
  <c r="BO15" i="37" s="1"/>
  <c r="BO15" i="22"/>
  <c r="BM15" i="22"/>
  <c r="BL15" i="22"/>
  <c r="BK15" i="37" s="1"/>
  <c r="BK15" i="22"/>
  <c r="BI15" i="22"/>
  <c r="BG15" i="22"/>
  <c r="BE15" i="22"/>
  <c r="BC15" i="22"/>
  <c r="BB15" i="22"/>
  <c r="BA15" i="37" s="1"/>
  <c r="BA15" i="22"/>
  <c r="AY15" i="22"/>
  <c r="AW15" i="22"/>
  <c r="AV15" i="22"/>
  <c r="AU15" i="37" s="1"/>
  <c r="AU15" i="22"/>
  <c r="AT15" i="22"/>
  <c r="AS15" i="37" s="1"/>
  <c r="AS15" i="22"/>
  <c r="AQ15" i="22"/>
  <c r="AO15" i="22"/>
  <c r="AM15" i="22"/>
  <c r="AK15" i="22"/>
  <c r="AI15" i="22"/>
  <c r="AG15" i="22"/>
  <c r="AE15" i="22"/>
  <c r="AD15" i="22"/>
  <c r="AC15" i="37" s="1"/>
  <c r="AB15" i="22"/>
  <c r="AA15" i="37" s="1"/>
  <c r="Z15" i="22"/>
  <c r="Y15" i="37" s="1"/>
  <c r="X15" i="22"/>
  <c r="W15" i="37" s="1"/>
  <c r="V15" i="22"/>
  <c r="U15" i="37" s="1"/>
  <c r="T15" i="22"/>
  <c r="S15" i="37" s="1"/>
  <c r="R15" i="22"/>
  <c r="Q15" i="37" s="1"/>
  <c r="P15" i="22"/>
  <c r="O15" i="37" s="1"/>
  <c r="N15" i="22"/>
  <c r="M15" i="37"/>
  <c r="L15" i="22"/>
  <c r="K15" i="37" s="1"/>
  <c r="J15" i="22"/>
  <c r="I15" i="37" s="1"/>
  <c r="H15" i="22"/>
  <c r="G15" i="37" s="1"/>
  <c r="F15" i="22"/>
  <c r="E15" i="37" s="1"/>
  <c r="D15" i="22"/>
  <c r="C15" i="37" s="1"/>
  <c r="A15" i="22"/>
  <c r="FQ14" i="22"/>
  <c r="EZ14" i="22"/>
  <c r="EY14" i="22"/>
  <c r="EX14" i="22"/>
  <c r="EW14" i="22"/>
  <c r="EV14" i="22"/>
  <c r="EU14" i="22"/>
  <c r="ET14" i="22"/>
  <c r="ES14" i="22"/>
  <c r="ER14" i="22"/>
  <c r="EQ14" i="22"/>
  <c r="EP14" i="22"/>
  <c r="EO14" i="22"/>
  <c r="EN14" i="22"/>
  <c r="EM14" i="22"/>
  <c r="EL14" i="22"/>
  <c r="EK14" i="22"/>
  <c r="EJ14" i="22"/>
  <c r="EI14" i="22"/>
  <c r="EH14" i="22"/>
  <c r="EG14" i="22"/>
  <c r="EF14" i="22"/>
  <c r="EE14" i="22"/>
  <c r="ED14" i="22"/>
  <c r="EC14" i="22"/>
  <c r="EB14" i="22"/>
  <c r="EA14" i="22"/>
  <c r="DZ14" i="22"/>
  <c r="DY14" i="22"/>
  <c r="DX14" i="22"/>
  <c r="DW14" i="22"/>
  <c r="DV14" i="22"/>
  <c r="DU14" i="22"/>
  <c r="DT14" i="22"/>
  <c r="DS14" i="22"/>
  <c r="DR14" i="22"/>
  <c r="DQ14" i="22"/>
  <c r="DP14" i="22"/>
  <c r="DQ16" i="37" s="1"/>
  <c r="DO14" i="22"/>
  <c r="DN14" i="22"/>
  <c r="DM14" i="22"/>
  <c r="DL14" i="22"/>
  <c r="DK14" i="22"/>
  <c r="DJ14" i="22"/>
  <c r="DI14" i="22"/>
  <c r="DH14" i="22"/>
  <c r="DG14" i="22"/>
  <c r="DF14" i="22"/>
  <c r="DE14" i="22"/>
  <c r="DD14" i="22"/>
  <c r="DC14" i="22"/>
  <c r="DB14" i="22"/>
  <c r="DA14" i="22"/>
  <c r="CZ14" i="22"/>
  <c r="CY14" i="22"/>
  <c r="CV14" i="22"/>
  <c r="CU14" i="22"/>
  <c r="CT14" i="22"/>
  <c r="CS14" i="22"/>
  <c r="CR14" i="22"/>
  <c r="CQ14" i="22"/>
  <c r="CP14" i="22"/>
  <c r="CO14" i="22"/>
  <c r="CN14" i="22"/>
  <c r="CL14" i="22"/>
  <c r="CK14" i="22"/>
  <c r="CJ14" i="22"/>
  <c r="CI14" i="22"/>
  <c r="CH14" i="22"/>
  <c r="CG14" i="22"/>
  <c r="CF14" i="22"/>
  <c r="CE14" i="22"/>
  <c r="CD14" i="22"/>
  <c r="CC14" i="22"/>
  <c r="CB14" i="22"/>
  <c r="CA14" i="22"/>
  <c r="BZ14" i="22"/>
  <c r="BY14" i="22"/>
  <c r="BX14" i="22"/>
  <c r="BW14" i="22"/>
  <c r="BV14" i="22"/>
  <c r="BU14" i="22"/>
  <c r="BT14" i="22"/>
  <c r="BS14" i="22"/>
  <c r="BR14" i="22"/>
  <c r="BQ14" i="22"/>
  <c r="BP14" i="22"/>
  <c r="BO14" i="22"/>
  <c r="BN14" i="22"/>
  <c r="BM14" i="22"/>
  <c r="BL14" i="22"/>
  <c r="BK14" i="22"/>
  <c r="BJ14" i="22"/>
  <c r="BI14" i="22"/>
  <c r="BH14" i="22"/>
  <c r="BG14" i="22"/>
  <c r="BF14" i="22"/>
  <c r="BE14" i="22"/>
  <c r="BD14" i="22"/>
  <c r="BC14" i="22"/>
  <c r="BB14" i="22"/>
  <c r="BA14" i="22"/>
  <c r="AZ14" i="22"/>
  <c r="AY14" i="22"/>
  <c r="AX14" i="22"/>
  <c r="AW14" i="22"/>
  <c r="AV14" i="22"/>
  <c r="AU14" i="22"/>
  <c r="AT14" i="22"/>
  <c r="AS14" i="22"/>
  <c r="AR14" i="22"/>
  <c r="AQ14" i="22"/>
  <c r="AP14" i="22"/>
  <c r="AO14" i="22"/>
  <c r="AN14" i="22"/>
  <c r="AM14" i="22"/>
  <c r="AL14" i="22"/>
  <c r="AK14" i="22"/>
  <c r="AJ14" i="22"/>
  <c r="AI14" i="22"/>
  <c r="AH14" i="22"/>
  <c r="AG14" i="22"/>
  <c r="AF14" i="22"/>
  <c r="AE14" i="22"/>
  <c r="A14" i="22"/>
  <c r="FT13" i="22"/>
  <c r="FQ13" i="22"/>
  <c r="A13" i="22"/>
  <c r="FT12" i="22"/>
  <c r="FQ12" i="22"/>
  <c r="FM12" i="37"/>
  <c r="FM13" i="37" s="1"/>
  <c r="FI12" i="37"/>
  <c r="FG12" i="37"/>
  <c r="FE12" i="37"/>
  <c r="FC12" i="37"/>
  <c r="FA12" i="37"/>
  <c r="EZ12" i="22"/>
  <c r="EY12" i="37" s="1"/>
  <c r="EY13" i="37" s="1"/>
  <c r="EY12" i="22"/>
  <c r="EW12" i="22"/>
  <c r="EV12" i="22"/>
  <c r="EU12" i="37" s="1"/>
  <c r="EU12" i="22"/>
  <c r="ES12" i="22"/>
  <c r="ER12" i="22"/>
  <c r="EQ12" i="37" s="1"/>
  <c r="EQ12" i="22"/>
  <c r="EP12" i="22"/>
  <c r="EO12" i="37" s="1"/>
  <c r="EO12" i="22"/>
  <c r="EN12" i="22"/>
  <c r="EM12" i="37" s="1"/>
  <c r="EM12" i="22"/>
  <c r="EL12" i="22"/>
  <c r="EK12" i="37" s="1"/>
  <c r="EK12" i="22"/>
  <c r="EI12" i="22"/>
  <c r="EH12" i="22"/>
  <c r="EG12" i="37" s="1"/>
  <c r="EG12" i="22"/>
  <c r="EF12" i="22"/>
  <c r="EE12" i="37" s="1"/>
  <c r="EE12" i="22"/>
  <c r="EC12" i="22"/>
  <c r="EA12" i="22"/>
  <c r="DZ12" i="22"/>
  <c r="DY12" i="37" s="1"/>
  <c r="DY12" i="22"/>
  <c r="DX12" i="22"/>
  <c r="DW12" i="37" s="1"/>
  <c r="DW12" i="22"/>
  <c r="DU12" i="22"/>
  <c r="DS12" i="22"/>
  <c r="DQ12" i="22"/>
  <c r="DO12" i="22"/>
  <c r="DM12" i="22"/>
  <c r="DL12" i="22"/>
  <c r="DK12" i="37" s="1"/>
  <c r="DK12" i="22"/>
  <c r="DI12" i="22"/>
  <c r="DG12" i="22"/>
  <c r="DF12" i="22"/>
  <c r="DE12" i="37" s="1"/>
  <c r="DE12" i="22"/>
  <c r="DD12" i="22"/>
  <c r="DC12" i="37" s="1"/>
  <c r="DC12" i="22"/>
  <c r="DA12" i="22"/>
  <c r="CZ12" i="22"/>
  <c r="CY12" i="37" s="1"/>
  <c r="CY12" i="22"/>
  <c r="CW12" i="22"/>
  <c r="CU12" i="22"/>
  <c r="CT12" i="22"/>
  <c r="CS12" i="37" s="1"/>
  <c r="CS12" i="22"/>
  <c r="CR12" i="22"/>
  <c r="CQ12" i="37" s="1"/>
  <c r="CQ12" i="22"/>
  <c r="CP12" i="22"/>
  <c r="CO12" i="37" s="1"/>
  <c r="CO12" i="22"/>
  <c r="CM12" i="22"/>
  <c r="CL12" i="22"/>
  <c r="CK12" i="37" s="1"/>
  <c r="CK12" i="22"/>
  <c r="CJ12" i="22"/>
  <c r="CI12" i="37" s="1"/>
  <c r="CI13" i="37" s="1"/>
  <c r="CI12" i="22"/>
  <c r="CH12" i="22"/>
  <c r="CG12" i="37" s="1"/>
  <c r="CG13" i="37" s="1"/>
  <c r="CG12" i="22"/>
  <c r="CF12" i="22"/>
  <c r="CE12" i="37" s="1"/>
  <c r="CE12" i="22"/>
  <c r="CD12" i="22"/>
  <c r="CC12" i="37" s="1"/>
  <c r="CC12" i="22"/>
  <c r="CB12" i="22"/>
  <c r="CA12" i="37" s="1"/>
  <c r="CA13" i="37" s="1"/>
  <c r="CA12" i="22"/>
  <c r="BY12" i="22"/>
  <c r="BX12" i="22"/>
  <c r="BW12" i="37" s="1"/>
  <c r="BW12" i="22"/>
  <c r="BV12" i="22"/>
  <c r="BU12" i="37" s="1"/>
  <c r="BU13" i="37" s="1"/>
  <c r="BU12" i="22"/>
  <c r="BT12" i="22"/>
  <c r="BS12" i="37" s="1"/>
  <c r="BS12" i="22"/>
  <c r="BQ12" i="22"/>
  <c r="BO12" i="22"/>
  <c r="BN12" i="22"/>
  <c r="BM12" i="37" s="1"/>
  <c r="BM12" i="22"/>
  <c r="BK12" i="22"/>
  <c r="BI12" i="22"/>
  <c r="BG12" i="22"/>
  <c r="BE12" i="22"/>
  <c r="BC12" i="22"/>
  <c r="BB12" i="22"/>
  <c r="BA12" i="37" s="1"/>
  <c r="BA12" i="22"/>
  <c r="AZ12" i="22"/>
  <c r="AY12" i="37" s="1"/>
  <c r="AY12" i="22"/>
  <c r="AW12" i="22"/>
  <c r="AV12" i="22"/>
  <c r="AU12" i="37" s="1"/>
  <c r="AU13" i="37" s="1"/>
  <c r="AU12" i="22"/>
  <c r="AT12" i="22"/>
  <c r="AS12" i="37" s="1"/>
  <c r="AS12" i="22"/>
  <c r="AQ12" i="22"/>
  <c r="AP12" i="22"/>
  <c r="AO12" i="37" s="1"/>
  <c r="AO12" i="22"/>
  <c r="AM12" i="22"/>
  <c r="AL12" i="22"/>
  <c r="AK12" i="37" s="1"/>
  <c r="AK12" i="22"/>
  <c r="AI12" i="22"/>
  <c r="AG12" i="22"/>
  <c r="AF12" i="22"/>
  <c r="AE12" i="37" s="1"/>
  <c r="AE13" i="37" s="1"/>
  <c r="AE12" i="22"/>
  <c r="AD12" i="22"/>
  <c r="AC12" i="37" s="1"/>
  <c r="AB12" i="22"/>
  <c r="AA12" i="37" s="1"/>
  <c r="Z12" i="22"/>
  <c r="Y12" i="37" s="1"/>
  <c r="X12" i="22"/>
  <c r="W12" i="37" s="1"/>
  <c r="V12" i="22"/>
  <c r="U12" i="37" s="1"/>
  <c r="T12" i="22"/>
  <c r="S12" i="37" s="1"/>
  <c r="R12" i="22"/>
  <c r="Q12" i="37" s="1"/>
  <c r="P12" i="22"/>
  <c r="O12" i="37" s="1"/>
  <c r="N12" i="22"/>
  <c r="M12" i="37" s="1"/>
  <c r="L12" i="22"/>
  <c r="K12" i="37" s="1"/>
  <c r="J12" i="22"/>
  <c r="I12" i="37" s="1"/>
  <c r="H12" i="22"/>
  <c r="G12" i="37" s="1"/>
  <c r="F12" i="22"/>
  <c r="E12" i="37" s="1"/>
  <c r="D12" i="22"/>
  <c r="C12" i="37" s="1"/>
  <c r="A12" i="22"/>
  <c r="FT11" i="22"/>
  <c r="FQ11" i="22"/>
  <c r="EZ11" i="22"/>
  <c r="FA13" i="37" s="1"/>
  <c r="EY11" i="22"/>
  <c r="EX11" i="22"/>
  <c r="EW11" i="22"/>
  <c r="EV11" i="22"/>
  <c r="EU11" i="22"/>
  <c r="ET11" i="22"/>
  <c r="EU13" i="37" s="1"/>
  <c r="ES11" i="22"/>
  <c r="ER11" i="22"/>
  <c r="EQ11" i="22"/>
  <c r="EP11" i="22"/>
  <c r="EO11" i="22"/>
  <c r="EN11" i="22"/>
  <c r="EM11" i="22"/>
  <c r="EL11" i="22"/>
  <c r="EK11" i="22"/>
  <c r="EJ11" i="22"/>
  <c r="EK13" i="37" s="1"/>
  <c r="EI11" i="22"/>
  <c r="EH11" i="22"/>
  <c r="EG11" i="22"/>
  <c r="EF11" i="22"/>
  <c r="EE11" i="22"/>
  <c r="ED11" i="22"/>
  <c r="EC11" i="22"/>
  <c r="EB11" i="22"/>
  <c r="EA11" i="22"/>
  <c r="DZ11" i="22"/>
  <c r="DY11" i="22"/>
  <c r="DX11" i="22"/>
  <c r="DW11" i="22"/>
  <c r="DV11" i="22"/>
  <c r="DU11" i="22"/>
  <c r="DT11" i="22"/>
  <c r="DU13" i="37" s="1"/>
  <c r="DS11" i="22"/>
  <c r="DR11" i="22"/>
  <c r="DQ11" i="22"/>
  <c r="DP11" i="22"/>
  <c r="DO11" i="22"/>
  <c r="DN11" i="22"/>
  <c r="DM11" i="22"/>
  <c r="DL11" i="22"/>
  <c r="DK11" i="22"/>
  <c r="DJ11" i="22"/>
  <c r="DI11" i="22"/>
  <c r="DH11" i="22"/>
  <c r="DG11" i="22"/>
  <c r="DF11" i="22"/>
  <c r="DE11" i="22"/>
  <c r="DD11" i="22"/>
  <c r="DC11" i="22"/>
  <c r="DB11" i="22"/>
  <c r="DA11" i="22"/>
  <c r="CZ11" i="22"/>
  <c r="CY11" i="22"/>
  <c r="CX11" i="22"/>
  <c r="CW11" i="22"/>
  <c r="CV11" i="22"/>
  <c r="CU11" i="22"/>
  <c r="CT11" i="22"/>
  <c r="CS11" i="22"/>
  <c r="CR11" i="22"/>
  <c r="CQ11" i="22"/>
  <c r="CP11" i="22"/>
  <c r="CO11" i="22"/>
  <c r="CN11" i="22"/>
  <c r="CM11" i="22"/>
  <c r="CL11" i="22"/>
  <c r="CK11" i="22"/>
  <c r="CJ11" i="22"/>
  <c r="CI11" i="22"/>
  <c r="CH11" i="22"/>
  <c r="CG11" i="22"/>
  <c r="CF11" i="22"/>
  <c r="CE11" i="22"/>
  <c r="CD11" i="22"/>
  <c r="CC11" i="22"/>
  <c r="CB11" i="22"/>
  <c r="CA11" i="22"/>
  <c r="BZ11" i="22"/>
  <c r="BY11" i="22"/>
  <c r="BX11" i="22"/>
  <c r="BW11" i="22"/>
  <c r="BV11" i="22"/>
  <c r="BU11" i="22"/>
  <c r="BT11" i="22"/>
  <c r="BS11" i="22"/>
  <c r="BR11" i="22"/>
  <c r="BQ11" i="22"/>
  <c r="BP11" i="22"/>
  <c r="BO11" i="22"/>
  <c r="BN11" i="22"/>
  <c r="BM11" i="22"/>
  <c r="BL11" i="22"/>
  <c r="BK11" i="22"/>
  <c r="BJ11" i="22"/>
  <c r="BI11" i="22"/>
  <c r="BH11" i="22"/>
  <c r="BG11" i="22"/>
  <c r="BF11" i="22"/>
  <c r="BE11" i="22"/>
  <c r="BD11" i="22"/>
  <c r="BC11" i="22"/>
  <c r="BB11" i="22"/>
  <c r="BA11" i="22"/>
  <c r="AZ11" i="22"/>
  <c r="AY11" i="22"/>
  <c r="AX11" i="22"/>
  <c r="AW11" i="22"/>
  <c r="AV11" i="22"/>
  <c r="AU11" i="22"/>
  <c r="AT11" i="22"/>
  <c r="AS11" i="22"/>
  <c r="AR11" i="22"/>
  <c r="AQ11" i="22"/>
  <c r="AP11" i="22"/>
  <c r="AO11" i="22"/>
  <c r="AN11" i="22"/>
  <c r="AM11" i="22"/>
  <c r="AL11" i="22"/>
  <c r="AK11" i="22"/>
  <c r="AJ11" i="22"/>
  <c r="AI11" i="22"/>
  <c r="AH11" i="22"/>
  <c r="AG11" i="22"/>
  <c r="AF11" i="22"/>
  <c r="AE11" i="22"/>
  <c r="A11" i="22"/>
  <c r="FQ10" i="22"/>
  <c r="A10" i="22"/>
  <c r="FT9" i="22"/>
  <c r="FQ9" i="22"/>
  <c r="FM9" i="37"/>
  <c r="FM10" i="37" s="1"/>
  <c r="FK9" i="37"/>
  <c r="FK10" i="37" s="1"/>
  <c r="FI9" i="37"/>
  <c r="FI10" i="37" s="1"/>
  <c r="FG9" i="37"/>
  <c r="FG10" i="37" s="1"/>
  <c r="FC9" i="37"/>
  <c r="FA9" i="37"/>
  <c r="EZ9" i="22"/>
  <c r="EY9" i="37" s="1"/>
  <c r="EY9" i="22"/>
  <c r="EW9" i="22"/>
  <c r="EU9" i="22"/>
  <c r="ES9" i="22"/>
  <c r="EQ9" i="37"/>
  <c r="EQ9" i="22"/>
  <c r="EP9" i="22"/>
  <c r="EO9" i="37" s="1"/>
  <c r="EO9" i="22"/>
  <c r="EN9" i="22"/>
  <c r="EM9" i="37" s="1"/>
  <c r="EM9" i="22"/>
  <c r="EL9" i="22"/>
  <c r="EK9" i="37" s="1"/>
  <c r="EK9" i="22"/>
  <c r="EJ9" i="22"/>
  <c r="EI9" i="37"/>
  <c r="EI10" i="37" s="1"/>
  <c r="EI9" i="22"/>
  <c r="EG9" i="22"/>
  <c r="EF9" i="22"/>
  <c r="EE9" i="37" s="1"/>
  <c r="EE10" i="37" s="1"/>
  <c r="EE9" i="22"/>
  <c r="EC9" i="22"/>
  <c r="EB9" i="22"/>
  <c r="EA9" i="37" s="1"/>
  <c r="EA10" i="37" s="1"/>
  <c r="EA9" i="22"/>
  <c r="DY9" i="22"/>
  <c r="DX9" i="22"/>
  <c r="DW9" i="37" s="1"/>
  <c r="DW9" i="22"/>
  <c r="DU9" i="22"/>
  <c r="DS9" i="22"/>
  <c r="DQ9" i="22"/>
  <c r="DO9" i="22"/>
  <c r="DM9" i="22"/>
  <c r="DL9" i="22"/>
  <c r="DK9" i="37" s="1"/>
  <c r="DK10" i="37" s="1"/>
  <c r="DK9" i="22"/>
  <c r="DJ9" i="22"/>
  <c r="DI9" i="37" s="1"/>
  <c r="DI9" i="22"/>
  <c r="DH9" i="22"/>
  <c r="DG9" i="37" s="1"/>
  <c r="DG9" i="22"/>
  <c r="DE9" i="22"/>
  <c r="DC9" i="22"/>
  <c r="DB9" i="22"/>
  <c r="DA9" i="37" s="1"/>
  <c r="DA10" i="37" s="1"/>
  <c r="CY9" i="22"/>
  <c r="CW9" i="22"/>
  <c r="CU9" i="22"/>
  <c r="CT9" i="22"/>
  <c r="CS9" i="37" s="1"/>
  <c r="CS10" i="37" s="1"/>
  <c r="CS9" i="22"/>
  <c r="CR9" i="22"/>
  <c r="CQ9" i="37" s="1"/>
  <c r="CQ9" i="22"/>
  <c r="CO9" i="22"/>
  <c r="CM9" i="22"/>
  <c r="CL9" i="22"/>
  <c r="CK9" i="37" s="1"/>
  <c r="CK10" i="37" s="1"/>
  <c r="CK9" i="22"/>
  <c r="CJ9" i="22"/>
  <c r="CI9" i="37" s="1"/>
  <c r="CI10" i="37" s="1"/>
  <c r="CI9" i="22"/>
  <c r="CH9" i="22"/>
  <c r="CG9" i="37" s="1"/>
  <c r="CG10" i="37" s="1"/>
  <c r="CG9" i="22"/>
  <c r="CE9" i="22"/>
  <c r="CD9" i="22"/>
  <c r="CC9" i="37" s="1"/>
  <c r="CC10" i="37" s="1"/>
  <c r="CC9" i="22"/>
  <c r="CB9" i="22"/>
  <c r="CA9" i="37" s="1"/>
  <c r="CA10" i="37" s="1"/>
  <c r="CA9" i="22"/>
  <c r="BZ9" i="22"/>
  <c r="BY9" i="37" s="1"/>
  <c r="BY9" i="22"/>
  <c r="BX9" i="22"/>
  <c r="BW9" i="37"/>
  <c r="BW10" i="37" s="1"/>
  <c r="BW9" i="22"/>
  <c r="BV9" i="22"/>
  <c r="BU9" i="37" s="1"/>
  <c r="BU10" i="37" s="1"/>
  <c r="BU9" i="22"/>
  <c r="BT9" i="22"/>
  <c r="BS9" i="37" s="1"/>
  <c r="BS10" i="37" s="1"/>
  <c r="BS9" i="22"/>
  <c r="BR9" i="22"/>
  <c r="BQ9" i="37" s="1"/>
  <c r="BQ10" i="37" s="1"/>
  <c r="BQ9" i="22"/>
  <c r="BO9" i="22"/>
  <c r="BN9" i="22"/>
  <c r="BM9" i="37" s="1"/>
  <c r="BM9" i="22"/>
  <c r="BL9" i="22"/>
  <c r="BK9" i="37" s="1"/>
  <c r="BK9" i="22"/>
  <c r="BI9" i="22"/>
  <c r="BH9" i="22"/>
  <c r="BG9" i="37" s="1"/>
  <c r="BG9" i="22"/>
  <c r="BF9" i="22"/>
  <c r="BE9" i="37" s="1"/>
  <c r="BE10" i="37" s="1"/>
  <c r="BE9" i="22"/>
  <c r="BD9" i="22"/>
  <c r="BC9" i="37" s="1"/>
  <c r="BC10" i="37" s="1"/>
  <c r="BC9" i="22"/>
  <c r="BB9" i="22"/>
  <c r="BA9" i="37" s="1"/>
  <c r="BA10" i="37" s="1"/>
  <c r="BA9" i="22"/>
  <c r="AY9" i="22"/>
  <c r="AX9" i="22"/>
  <c r="AW9" i="37" s="1"/>
  <c r="AW10" i="37" s="1"/>
  <c r="AW9" i="22"/>
  <c r="AU9" i="22"/>
  <c r="AS9" i="22"/>
  <c r="AQ9" i="22"/>
  <c r="AO9" i="22"/>
  <c r="AN9" i="22"/>
  <c r="AM9" i="37" s="1"/>
  <c r="AM9" i="22"/>
  <c r="AK9" i="22"/>
  <c r="AJ9" i="22"/>
  <c r="AI9" i="37" s="1"/>
  <c r="AI9" i="22"/>
  <c r="AH9" i="22"/>
  <c r="AG9" i="37" s="1"/>
  <c r="AG9" i="22"/>
  <c r="AE9" i="22"/>
  <c r="AD9" i="22"/>
  <c r="AC9" i="37" s="1"/>
  <c r="AB9" i="22"/>
  <c r="AA9" i="37" s="1"/>
  <c r="Z9" i="22"/>
  <c r="Y9" i="37"/>
  <c r="X9" i="22"/>
  <c r="W9" i="37" s="1"/>
  <c r="V9" i="22"/>
  <c r="U9" i="37" s="1"/>
  <c r="T9" i="22"/>
  <c r="S9" i="37"/>
  <c r="R9" i="22"/>
  <c r="Q9" i="37" s="1"/>
  <c r="P9" i="22"/>
  <c r="O9" i="37" s="1"/>
  <c r="N9" i="22"/>
  <c r="M9" i="37" s="1"/>
  <c r="L9" i="22"/>
  <c r="K9" i="37" s="1"/>
  <c r="J9" i="22"/>
  <c r="I9" i="37" s="1"/>
  <c r="H9" i="22"/>
  <c r="G9" i="37" s="1"/>
  <c r="F9" i="22"/>
  <c r="E9" i="37" s="1"/>
  <c r="D9" i="22"/>
  <c r="C9" i="37" s="1"/>
  <c r="A9" i="22"/>
  <c r="FT8" i="22"/>
  <c r="EZ8" i="22"/>
  <c r="FA10" i="37" s="1"/>
  <c r="EY8" i="22"/>
  <c r="EX8" i="22"/>
  <c r="EW8" i="22"/>
  <c r="EV8" i="22"/>
  <c r="EU8" i="22"/>
  <c r="ET8" i="22"/>
  <c r="ES8" i="22"/>
  <c r="ER8" i="22"/>
  <c r="EQ8" i="22"/>
  <c r="EP8" i="22"/>
  <c r="EO8" i="22"/>
  <c r="EN8" i="22"/>
  <c r="EM8" i="22"/>
  <c r="EL8" i="22"/>
  <c r="EK8" i="22"/>
  <c r="A8" i="22"/>
  <c r="FQ7" i="22"/>
  <c r="A7" i="22"/>
  <c r="FM6" i="37"/>
  <c r="FK6" i="37"/>
  <c r="FG6" i="37"/>
  <c r="FG7" i="37" s="1"/>
  <c r="FE6" i="37"/>
  <c r="FE7" i="37" s="1"/>
  <c r="EY6" i="37"/>
  <c r="EY6" i="22"/>
  <c r="EX6" i="22"/>
  <c r="EW6" i="37" s="1"/>
  <c r="EW6" i="22"/>
  <c r="EV6" i="22"/>
  <c r="EU6" i="37" s="1"/>
  <c r="EU6" i="22"/>
  <c r="ES6" i="22"/>
  <c r="ER6" i="22"/>
  <c r="EQ6" i="37" s="1"/>
  <c r="EQ6" i="22"/>
  <c r="EP6" i="22"/>
  <c r="EO6" i="37"/>
  <c r="EO7" i="37" s="1"/>
  <c r="EO6" i="22"/>
  <c r="EN6" i="22"/>
  <c r="EM6" i="37" s="1"/>
  <c r="EM6" i="22"/>
  <c r="EK6" i="22"/>
  <c r="EJ6" i="22"/>
  <c r="EI6" i="37" s="1"/>
  <c r="EI6" i="22"/>
  <c r="EH6" i="22"/>
  <c r="EG6" i="37" s="1"/>
  <c r="EG7" i="37" s="1"/>
  <c r="EG6" i="22"/>
  <c r="EE6" i="22"/>
  <c r="EC6" i="22"/>
  <c r="EB6" i="22"/>
  <c r="EA6" i="37" s="1"/>
  <c r="EA6" i="22"/>
  <c r="DZ6" i="22"/>
  <c r="DY6" i="37" s="1"/>
  <c r="DY6" i="22"/>
  <c r="DW6" i="22"/>
  <c r="DV6" i="22"/>
  <c r="DU6" i="37" s="1"/>
  <c r="DU6" i="22"/>
  <c r="DS6" i="22"/>
  <c r="DQ6" i="22"/>
  <c r="DO6" i="22"/>
  <c r="DN6" i="22"/>
  <c r="DM6" i="37" s="1"/>
  <c r="DM6" i="22"/>
  <c r="DK6" i="22"/>
  <c r="DJ6" i="22"/>
  <c r="DI6" i="37"/>
  <c r="DI7" i="37" s="1"/>
  <c r="DI6" i="22"/>
  <c r="DG6" i="22"/>
  <c r="DE6" i="22"/>
  <c r="DC6" i="22"/>
  <c r="DA6" i="22"/>
  <c r="CZ6" i="22"/>
  <c r="CY6" i="37" s="1"/>
  <c r="CY6" i="22"/>
  <c r="CW6" i="22"/>
  <c r="CV6" i="22"/>
  <c r="CU6" i="37" s="1"/>
  <c r="CU6" i="22"/>
  <c r="CS6" i="22"/>
  <c r="CR6" i="22"/>
  <c r="CQ6" i="37" s="1"/>
  <c r="CQ6" i="22"/>
  <c r="CO6" i="22"/>
  <c r="CN6" i="22"/>
  <c r="CM6" i="37"/>
  <c r="CM6" i="22"/>
  <c r="CL6" i="22"/>
  <c r="CK6" i="37" s="1"/>
  <c r="CK6" i="22"/>
  <c r="CI6" i="22"/>
  <c r="CG6" i="22"/>
  <c r="CF6" i="22"/>
  <c r="CE6" i="37" s="1"/>
  <c r="CE6" i="22"/>
  <c r="CD6" i="22"/>
  <c r="CC6" i="37" s="1"/>
  <c r="CC6" i="22"/>
  <c r="CB6" i="22"/>
  <c r="CA6" i="37" s="1"/>
  <c r="CA6" i="22"/>
  <c r="BZ6" i="22"/>
  <c r="BY6" i="37"/>
  <c r="BY6" i="22"/>
  <c r="BX6" i="22"/>
  <c r="BW6" i="37" s="1"/>
  <c r="BW6" i="22"/>
  <c r="BU6" i="22"/>
  <c r="BS6" i="22"/>
  <c r="BQ6" i="22"/>
  <c r="BO6" i="22"/>
  <c r="BN6" i="22"/>
  <c r="BM6" i="37"/>
  <c r="BM7" i="37" s="1"/>
  <c r="BM6" i="22"/>
  <c r="BK6" i="22"/>
  <c r="BI6" i="22"/>
  <c r="BG6" i="22"/>
  <c r="BF6" i="22"/>
  <c r="BE6" i="37" s="1"/>
  <c r="BE6" i="22"/>
  <c r="BC6" i="22"/>
  <c r="BB6" i="22"/>
  <c r="BA6" i="37" s="1"/>
  <c r="BA6" i="22"/>
  <c r="AZ6" i="22"/>
  <c r="AY6" i="37" s="1"/>
  <c r="AY6" i="22"/>
  <c r="AX6" i="22"/>
  <c r="AW6" i="37" s="1"/>
  <c r="AW6" i="22"/>
  <c r="AU6" i="22"/>
  <c r="AS6" i="22"/>
  <c r="AQ6" i="22"/>
  <c r="AO6" i="22"/>
  <c r="AM6" i="22"/>
  <c r="AK6" i="22"/>
  <c r="AI6" i="22"/>
  <c r="AG6" i="22"/>
  <c r="AF6" i="22"/>
  <c r="AE6" i="37" s="1"/>
  <c r="AE7" i="37" s="1"/>
  <c r="AE6" i="22"/>
  <c r="AC6" i="37"/>
  <c r="AA6" i="37"/>
  <c r="Y6" i="37"/>
  <c r="W6" i="37"/>
  <c r="U6" i="37"/>
  <c r="Q6" i="37"/>
  <c r="O6" i="37"/>
  <c r="M6" i="37"/>
  <c r="K6" i="37"/>
  <c r="I6" i="37"/>
  <c r="G6" i="37"/>
  <c r="C6" i="37"/>
  <c r="A6" i="22"/>
  <c r="EZ5" i="22"/>
  <c r="EY5" i="22"/>
  <c r="EX5" i="22"/>
  <c r="EW5" i="22"/>
  <c r="EV5" i="22"/>
  <c r="EU5" i="22"/>
  <c r="ET5" i="22"/>
  <c r="ES5" i="22"/>
  <c r="ER5" i="22"/>
  <c r="EQ5" i="22"/>
  <c r="EP5" i="22"/>
  <c r="EO5" i="22"/>
  <c r="EN5" i="22"/>
  <c r="EM5" i="22"/>
  <c r="EL5" i="22"/>
  <c r="EK5" i="22"/>
  <c r="EJ5" i="22"/>
  <c r="EI5" i="22"/>
  <c r="EH5" i="22"/>
  <c r="EG5" i="22"/>
  <c r="EF5" i="22"/>
  <c r="EE5" i="22"/>
  <c r="ED5" i="22"/>
  <c r="EC5" i="22"/>
  <c r="EB5" i="22"/>
  <c r="EC7" i="37" s="1"/>
  <c r="EA5" i="22"/>
  <c r="DZ5" i="22"/>
  <c r="EA7" i="37" s="1"/>
  <c r="DY5" i="22"/>
  <c r="DX5" i="22"/>
  <c r="DW5" i="22"/>
  <c r="DV5" i="22"/>
  <c r="DU5" i="22"/>
  <c r="DT5" i="22"/>
  <c r="DU7" i="37" s="1"/>
  <c r="DS5" i="22"/>
  <c r="DR5" i="22"/>
  <c r="DQ5" i="22"/>
  <c r="DP5" i="22"/>
  <c r="DO5" i="22"/>
  <c r="DN5" i="22"/>
  <c r="DM5" i="22"/>
  <c r="DL5" i="22"/>
  <c r="DK5" i="22"/>
  <c r="DJ5" i="22"/>
  <c r="DI5" i="22"/>
  <c r="DH5" i="22"/>
  <c r="DG5" i="22"/>
  <c r="DF5" i="22"/>
  <c r="DE5" i="22"/>
  <c r="DD5" i="22"/>
  <c r="DC5" i="22"/>
  <c r="DB5" i="22"/>
  <c r="DA5" i="22"/>
  <c r="CZ5" i="22"/>
  <c r="CY5" i="22"/>
  <c r="CX5" i="22"/>
  <c r="CW5" i="22"/>
  <c r="CV5" i="22"/>
  <c r="CU5" i="22"/>
  <c r="CT5" i="22"/>
  <c r="CS5" i="22"/>
  <c r="CR5" i="22"/>
  <c r="CQ5" i="22"/>
  <c r="CP5" i="22"/>
  <c r="CO5" i="22"/>
  <c r="CN5" i="22"/>
  <c r="CM5" i="22"/>
  <c r="CL5" i="22"/>
  <c r="CK5" i="22"/>
  <c r="CJ5" i="22"/>
  <c r="CI5" i="22"/>
  <c r="CH5" i="22"/>
  <c r="CG5" i="22"/>
  <c r="CF5" i="22"/>
  <c r="CE5" i="22"/>
  <c r="CD5" i="22"/>
  <c r="CC5" i="22"/>
  <c r="CB5" i="22"/>
  <c r="CA5" i="22"/>
  <c r="BZ5" i="22"/>
  <c r="BY5" i="22"/>
  <c r="BX5" i="22"/>
  <c r="BY7" i="37" s="1"/>
  <c r="BW5" i="22"/>
  <c r="BV5" i="22"/>
  <c r="BU5" i="22"/>
  <c r="BT5" i="22"/>
  <c r="BS5" i="22"/>
  <c r="BR5" i="22"/>
  <c r="BQ5" i="22"/>
  <c r="BP5" i="22"/>
  <c r="BQ7" i="37" s="1"/>
  <c r="BO5" i="22"/>
  <c r="BN5" i="22"/>
  <c r="BM5" i="22"/>
  <c r="BL5" i="22"/>
  <c r="BK5" i="22"/>
  <c r="BJ5" i="22"/>
  <c r="BI5" i="22"/>
  <c r="BH5" i="22"/>
  <c r="BG5" i="22"/>
  <c r="BF5" i="22"/>
  <c r="BE5" i="22"/>
  <c r="BD5" i="22"/>
  <c r="BC5" i="22"/>
  <c r="BB5" i="22"/>
  <c r="BA5" i="22"/>
  <c r="AZ5" i="22"/>
  <c r="AY5" i="22"/>
  <c r="AX5" i="22"/>
  <c r="AW5" i="22"/>
  <c r="AV5" i="22"/>
  <c r="AU5" i="22"/>
  <c r="AT5" i="22"/>
  <c r="AS5" i="22"/>
  <c r="AR5" i="22"/>
  <c r="AQ5" i="22"/>
  <c r="AP5" i="22"/>
  <c r="AO5" i="22"/>
  <c r="AN5" i="22"/>
  <c r="AM5" i="22"/>
  <c r="AL5" i="22"/>
  <c r="AK5" i="22"/>
  <c r="AJ5" i="22"/>
  <c r="AI5" i="22"/>
  <c r="AH5" i="22"/>
  <c r="AG5" i="22"/>
  <c r="AF5" i="22"/>
  <c r="AE5" i="22"/>
  <c r="A5" i="22"/>
  <c r="P155" i="21"/>
  <c r="O155" i="21"/>
  <c r="N155" i="21"/>
  <c r="M155" i="21"/>
  <c r="L155" i="21"/>
  <c r="K155" i="21"/>
  <c r="J155" i="21"/>
  <c r="I155" i="21"/>
  <c r="H155" i="21"/>
  <c r="G155" i="21"/>
  <c r="F155" i="21"/>
  <c r="E155" i="21"/>
  <c r="D155" i="21"/>
  <c r="C155" i="21"/>
  <c r="P154" i="21"/>
  <c r="O154" i="21"/>
  <c r="N154" i="21"/>
  <c r="M154" i="21"/>
  <c r="L154" i="21"/>
  <c r="K154" i="21"/>
  <c r="J154" i="21"/>
  <c r="I154" i="21"/>
  <c r="H154" i="21"/>
  <c r="G154" i="21"/>
  <c r="F154" i="21"/>
  <c r="E154" i="21"/>
  <c r="D154" i="21"/>
  <c r="C154" i="21"/>
  <c r="P153" i="21"/>
  <c r="O153" i="21"/>
  <c r="N153" i="21"/>
  <c r="M153" i="21"/>
  <c r="L153" i="21"/>
  <c r="K153" i="21"/>
  <c r="J153" i="21"/>
  <c r="I153" i="21"/>
  <c r="H153" i="21"/>
  <c r="G153" i="21"/>
  <c r="F153" i="21"/>
  <c r="E153" i="21"/>
  <c r="D153" i="21"/>
  <c r="C153" i="21"/>
  <c r="P152" i="21"/>
  <c r="O152" i="21"/>
  <c r="N152" i="21"/>
  <c r="M152" i="21"/>
  <c r="L152" i="21"/>
  <c r="K152" i="21"/>
  <c r="J152" i="21"/>
  <c r="I152" i="21"/>
  <c r="H152" i="21"/>
  <c r="G152" i="21"/>
  <c r="F152" i="21"/>
  <c r="E152" i="21"/>
  <c r="D152" i="21"/>
  <c r="C152" i="21"/>
  <c r="P151" i="21"/>
  <c r="O151" i="21"/>
  <c r="N151" i="21"/>
  <c r="M151" i="21"/>
  <c r="L151" i="21"/>
  <c r="K151" i="21"/>
  <c r="J151" i="21"/>
  <c r="I151" i="21"/>
  <c r="H151" i="21"/>
  <c r="G151" i="21"/>
  <c r="F151" i="21"/>
  <c r="E151" i="21"/>
  <c r="D151" i="21"/>
  <c r="C151" i="21"/>
  <c r="P150" i="21"/>
  <c r="O150" i="21"/>
  <c r="N150" i="21"/>
  <c r="M150" i="21"/>
  <c r="L150" i="21"/>
  <c r="K150" i="21"/>
  <c r="J150" i="21"/>
  <c r="I150" i="21"/>
  <c r="H150" i="21"/>
  <c r="G150" i="21"/>
  <c r="F150" i="21"/>
  <c r="E150" i="21"/>
  <c r="D150" i="21"/>
  <c r="C150" i="21"/>
  <c r="P149" i="21"/>
  <c r="O149" i="21"/>
  <c r="N149" i="21"/>
  <c r="M149" i="21"/>
  <c r="L149" i="21"/>
  <c r="K149" i="21"/>
  <c r="J149" i="21"/>
  <c r="I149" i="21"/>
  <c r="H149" i="21"/>
  <c r="G149" i="21"/>
  <c r="F149" i="21"/>
  <c r="E149" i="21"/>
  <c r="D149" i="21"/>
  <c r="C149" i="21"/>
  <c r="P148" i="21"/>
  <c r="O148" i="21"/>
  <c r="N148" i="21"/>
  <c r="M148" i="21"/>
  <c r="L148" i="21"/>
  <c r="K148" i="21"/>
  <c r="J148" i="21"/>
  <c r="I148" i="21"/>
  <c r="H148" i="21"/>
  <c r="G148" i="21"/>
  <c r="F148" i="21"/>
  <c r="E148" i="21"/>
  <c r="D148" i="21"/>
  <c r="C148" i="21"/>
  <c r="P147" i="21"/>
  <c r="O147" i="21"/>
  <c r="N147" i="21"/>
  <c r="M147" i="21"/>
  <c r="L147" i="21"/>
  <c r="K147" i="21"/>
  <c r="J147" i="21"/>
  <c r="I147" i="21"/>
  <c r="H147" i="21"/>
  <c r="G147" i="21"/>
  <c r="F147" i="21"/>
  <c r="E147" i="21"/>
  <c r="D147" i="21"/>
  <c r="C147" i="21"/>
  <c r="P146" i="21"/>
  <c r="O146" i="21"/>
  <c r="N146" i="21"/>
  <c r="M146" i="21"/>
  <c r="L146" i="21"/>
  <c r="K146" i="21"/>
  <c r="J146" i="21"/>
  <c r="I146" i="21"/>
  <c r="H146" i="21"/>
  <c r="G146" i="21"/>
  <c r="F146" i="21"/>
  <c r="E146" i="21"/>
  <c r="D146" i="21"/>
  <c r="C146" i="21"/>
  <c r="P145" i="21"/>
  <c r="O145" i="21"/>
  <c r="N145" i="21"/>
  <c r="M145" i="21"/>
  <c r="L145" i="21"/>
  <c r="K145" i="21"/>
  <c r="J145" i="21"/>
  <c r="I145" i="21"/>
  <c r="H145" i="21"/>
  <c r="G145" i="21"/>
  <c r="F145" i="21"/>
  <c r="E145" i="21"/>
  <c r="D145" i="21"/>
  <c r="C145" i="21"/>
  <c r="P144" i="21"/>
  <c r="O144" i="21"/>
  <c r="N144" i="21"/>
  <c r="M144" i="21"/>
  <c r="L144" i="21"/>
  <c r="K144" i="21"/>
  <c r="J144" i="21"/>
  <c r="I144" i="21"/>
  <c r="H144" i="21"/>
  <c r="G144" i="21"/>
  <c r="F144" i="21"/>
  <c r="E144" i="21"/>
  <c r="D144" i="21"/>
  <c r="C144" i="21"/>
  <c r="P143" i="21"/>
  <c r="O143" i="21"/>
  <c r="N143" i="21"/>
  <c r="M143" i="21"/>
  <c r="L143" i="21"/>
  <c r="K143" i="21"/>
  <c r="J143" i="21"/>
  <c r="I143" i="21"/>
  <c r="H143" i="21"/>
  <c r="G143" i="21"/>
  <c r="F143" i="21"/>
  <c r="E143" i="21"/>
  <c r="D143" i="21"/>
  <c r="C143" i="21"/>
  <c r="P142" i="21"/>
  <c r="O142" i="21"/>
  <c r="N142" i="21"/>
  <c r="M142" i="21"/>
  <c r="L142" i="21"/>
  <c r="K142" i="21"/>
  <c r="J142" i="21"/>
  <c r="I142" i="21"/>
  <c r="H142" i="21"/>
  <c r="G142" i="21"/>
  <c r="F142" i="21"/>
  <c r="E142" i="21"/>
  <c r="D142" i="21"/>
  <c r="C142" i="21"/>
  <c r="P141" i="21"/>
  <c r="O141" i="21"/>
  <c r="N141" i="21"/>
  <c r="M141" i="21"/>
  <c r="L141" i="21"/>
  <c r="K141" i="21"/>
  <c r="J141" i="21"/>
  <c r="I141" i="21"/>
  <c r="H141" i="21"/>
  <c r="G141" i="21"/>
  <c r="F141" i="21"/>
  <c r="E141" i="21"/>
  <c r="D141" i="21"/>
  <c r="C141" i="21"/>
  <c r="P140" i="21"/>
  <c r="O140" i="21"/>
  <c r="N140" i="21"/>
  <c r="M140" i="21"/>
  <c r="L140" i="21"/>
  <c r="K140" i="21"/>
  <c r="J140" i="21"/>
  <c r="I140" i="21"/>
  <c r="H140" i="21"/>
  <c r="G140" i="21"/>
  <c r="F140" i="21"/>
  <c r="E140" i="21"/>
  <c r="D140" i="21"/>
  <c r="C140" i="21"/>
  <c r="P139" i="21"/>
  <c r="O139" i="21"/>
  <c r="N139" i="21"/>
  <c r="M139" i="21"/>
  <c r="L139" i="21"/>
  <c r="K139" i="21"/>
  <c r="J139" i="21"/>
  <c r="I139" i="21"/>
  <c r="H139" i="21"/>
  <c r="G139" i="21"/>
  <c r="G88" i="21" s="1"/>
  <c r="F139" i="21"/>
  <c r="E139" i="21"/>
  <c r="D139" i="21"/>
  <c r="C139" i="21"/>
  <c r="P138" i="21"/>
  <c r="O138" i="21"/>
  <c r="N138" i="21"/>
  <c r="M138" i="21"/>
  <c r="L138" i="21"/>
  <c r="K138" i="21"/>
  <c r="J138" i="21"/>
  <c r="I138" i="21"/>
  <c r="H138" i="21"/>
  <c r="G138" i="21"/>
  <c r="F138" i="21"/>
  <c r="E138" i="21"/>
  <c r="D138" i="21"/>
  <c r="C138" i="21"/>
  <c r="P137" i="21"/>
  <c r="O137" i="21"/>
  <c r="N137" i="21"/>
  <c r="M137" i="21"/>
  <c r="L137" i="21"/>
  <c r="K137" i="21"/>
  <c r="J137" i="21"/>
  <c r="I137" i="21"/>
  <c r="H137" i="21"/>
  <c r="G137" i="21"/>
  <c r="F137" i="21"/>
  <c r="E137" i="21"/>
  <c r="D137" i="21"/>
  <c r="C137" i="21"/>
  <c r="C90" i="21" s="1"/>
  <c r="P136" i="21"/>
  <c r="O136" i="21"/>
  <c r="N136" i="21"/>
  <c r="M136" i="21"/>
  <c r="L136" i="21"/>
  <c r="K136" i="21"/>
  <c r="J136" i="21"/>
  <c r="I136" i="21"/>
  <c r="H136" i="21"/>
  <c r="G136" i="21"/>
  <c r="G89" i="21" s="1"/>
  <c r="F136" i="21"/>
  <c r="E136" i="21"/>
  <c r="D136" i="21"/>
  <c r="C136" i="21"/>
  <c r="P135" i="21"/>
  <c r="O135" i="21"/>
  <c r="O91" i="21" s="1"/>
  <c r="N135" i="21"/>
  <c r="M135" i="21"/>
  <c r="L135" i="21"/>
  <c r="K135" i="21"/>
  <c r="J135" i="21"/>
  <c r="I135" i="21"/>
  <c r="H135" i="21"/>
  <c r="G135" i="21"/>
  <c r="G87" i="21" s="1"/>
  <c r="F135" i="21"/>
  <c r="E135" i="21"/>
  <c r="D135" i="21"/>
  <c r="C135" i="21"/>
  <c r="P134" i="21"/>
  <c r="O134" i="21"/>
  <c r="N134" i="21"/>
  <c r="M134" i="21"/>
  <c r="L134" i="21"/>
  <c r="K134" i="21"/>
  <c r="K87" i="21" s="1"/>
  <c r="J134" i="21"/>
  <c r="I134" i="21"/>
  <c r="H134" i="21"/>
  <c r="G134" i="21"/>
  <c r="F134" i="21"/>
  <c r="E134" i="21"/>
  <c r="E91" i="21" s="1"/>
  <c r="D134" i="21"/>
  <c r="C134" i="21"/>
  <c r="C86" i="21" s="1"/>
  <c r="P133" i="21"/>
  <c r="O133" i="21"/>
  <c r="N133" i="21"/>
  <c r="M133" i="21"/>
  <c r="L133" i="21"/>
  <c r="K133" i="21"/>
  <c r="J133" i="21"/>
  <c r="I133" i="21"/>
  <c r="H133" i="21"/>
  <c r="G133" i="21"/>
  <c r="F133" i="21"/>
  <c r="E133" i="21"/>
  <c r="D133" i="21"/>
  <c r="C133" i="21"/>
  <c r="C85" i="21" s="1"/>
  <c r="C128" i="21"/>
  <c r="C127" i="21"/>
  <c r="E127" i="21" s="1"/>
  <c r="C126" i="21"/>
  <c r="Q125" i="21"/>
  <c r="C125" i="21"/>
  <c r="C124" i="21"/>
  <c r="E124" i="21" s="1"/>
  <c r="C123" i="21"/>
  <c r="E123" i="21" s="1"/>
  <c r="C122" i="21"/>
  <c r="E122" i="21" s="1"/>
  <c r="C121" i="21"/>
  <c r="E121" i="21" s="1"/>
  <c r="C120" i="21"/>
  <c r="E120" i="21" s="1"/>
  <c r="C119" i="21"/>
  <c r="E119" i="21" s="1"/>
  <c r="C118" i="21"/>
  <c r="C117" i="21"/>
  <c r="E117" i="21" s="1"/>
  <c r="O110" i="21"/>
  <c r="M110" i="21"/>
  <c r="K110" i="21"/>
  <c r="I110" i="21"/>
  <c r="G110" i="21"/>
  <c r="E110" i="21"/>
  <c r="C110" i="21"/>
  <c r="O104" i="21"/>
  <c r="M104" i="21"/>
  <c r="K104" i="21"/>
  <c r="I104" i="21"/>
  <c r="G104" i="21"/>
  <c r="E104" i="21"/>
  <c r="C104" i="21"/>
  <c r="Q102" i="21"/>
  <c r="O101" i="21"/>
  <c r="O131" i="21" s="1"/>
  <c r="M101" i="21"/>
  <c r="M131" i="21" s="1"/>
  <c r="K101" i="21"/>
  <c r="K131" i="21" s="1"/>
  <c r="I101" i="21"/>
  <c r="I131" i="21"/>
  <c r="G101" i="21"/>
  <c r="G131" i="21" s="1"/>
  <c r="E101" i="21"/>
  <c r="E131" i="21" s="1"/>
  <c r="C101" i="21"/>
  <c r="C131" i="21" s="1"/>
  <c r="P82" i="21"/>
  <c r="N82" i="21"/>
  <c r="L82" i="21"/>
  <c r="J82" i="21"/>
  <c r="H82" i="21"/>
  <c r="F82" i="21"/>
  <c r="D82" i="21"/>
  <c r="P79" i="21"/>
  <c r="N79" i="21"/>
  <c r="L79" i="21"/>
  <c r="J79" i="21"/>
  <c r="H79" i="21"/>
  <c r="F79" i="21"/>
  <c r="D79" i="21"/>
  <c r="P76" i="21"/>
  <c r="N76" i="21"/>
  <c r="L76" i="21"/>
  <c r="J76" i="21"/>
  <c r="H76" i="21"/>
  <c r="F76" i="21"/>
  <c r="D76" i="21"/>
  <c r="P73" i="21"/>
  <c r="R72" i="21" s="1"/>
  <c r="N73" i="21"/>
  <c r="L73" i="21"/>
  <c r="J73" i="21"/>
  <c r="H73" i="21"/>
  <c r="F73" i="21"/>
  <c r="D73" i="21"/>
  <c r="P70" i="21"/>
  <c r="N70" i="21"/>
  <c r="L70" i="21"/>
  <c r="J70" i="21"/>
  <c r="H70" i="21"/>
  <c r="F70" i="21"/>
  <c r="D70" i="21"/>
  <c r="P67" i="21"/>
  <c r="N67" i="21"/>
  <c r="L67" i="21"/>
  <c r="J67" i="21"/>
  <c r="H67" i="21"/>
  <c r="F67" i="21"/>
  <c r="D67" i="21"/>
  <c r="P64" i="21"/>
  <c r="N64" i="21"/>
  <c r="L64" i="21"/>
  <c r="J64" i="21"/>
  <c r="H64" i="21"/>
  <c r="F64" i="21"/>
  <c r="D64" i="21"/>
  <c r="P60" i="21"/>
  <c r="N60" i="21"/>
  <c r="L60" i="21"/>
  <c r="J60" i="21"/>
  <c r="H60" i="21"/>
  <c r="F60" i="21"/>
  <c r="D60" i="21"/>
  <c r="P57" i="21"/>
  <c r="N57" i="21"/>
  <c r="L57" i="21"/>
  <c r="J57" i="21"/>
  <c r="H57" i="21"/>
  <c r="F57" i="21"/>
  <c r="D57" i="21"/>
  <c r="P54" i="21"/>
  <c r="N54" i="21"/>
  <c r="L54" i="21"/>
  <c r="J54" i="21"/>
  <c r="H54" i="21"/>
  <c r="F54" i="21"/>
  <c r="D54" i="21"/>
  <c r="P51" i="21"/>
  <c r="N51" i="21"/>
  <c r="L51" i="21"/>
  <c r="J51" i="21"/>
  <c r="H51" i="21"/>
  <c r="F51" i="21"/>
  <c r="D51" i="21"/>
  <c r="P48" i="21"/>
  <c r="N48" i="21"/>
  <c r="L48" i="21"/>
  <c r="J48" i="21"/>
  <c r="H48" i="21"/>
  <c r="F48" i="21"/>
  <c r="D48" i="21"/>
  <c r="P45" i="21"/>
  <c r="N45" i="21"/>
  <c r="L45" i="21"/>
  <c r="J45" i="21"/>
  <c r="H45" i="21"/>
  <c r="F45" i="21"/>
  <c r="D45" i="21"/>
  <c r="P41" i="21"/>
  <c r="N41" i="21"/>
  <c r="L41" i="21"/>
  <c r="J41" i="21"/>
  <c r="H41" i="21"/>
  <c r="F41" i="21"/>
  <c r="D41" i="21"/>
  <c r="P38" i="21"/>
  <c r="N38" i="21"/>
  <c r="L38" i="21"/>
  <c r="J38" i="21"/>
  <c r="H38" i="21"/>
  <c r="F38" i="21"/>
  <c r="D38" i="21"/>
  <c r="P35" i="21"/>
  <c r="N35" i="21"/>
  <c r="L35" i="21"/>
  <c r="J35" i="21"/>
  <c r="H35" i="21"/>
  <c r="F35" i="21"/>
  <c r="D35" i="21"/>
  <c r="P32" i="21"/>
  <c r="N32" i="21"/>
  <c r="L32" i="21"/>
  <c r="J32" i="21"/>
  <c r="H32" i="21"/>
  <c r="F32" i="21"/>
  <c r="D32" i="21"/>
  <c r="P29" i="21"/>
  <c r="N29" i="21"/>
  <c r="L29" i="21"/>
  <c r="J29" i="21"/>
  <c r="H29" i="21"/>
  <c r="F29" i="21"/>
  <c r="D29" i="21"/>
  <c r="P26" i="21"/>
  <c r="N26" i="21"/>
  <c r="L26" i="21"/>
  <c r="J26" i="21"/>
  <c r="H26" i="21"/>
  <c r="F26" i="21"/>
  <c r="D26" i="21"/>
  <c r="Y25" i="21"/>
  <c r="Z25" i="21" s="1"/>
  <c r="AA24" i="21"/>
  <c r="Z24" i="21"/>
  <c r="P23" i="21"/>
  <c r="N23" i="21"/>
  <c r="N103" i="21" s="1"/>
  <c r="L23" i="21"/>
  <c r="J23" i="21"/>
  <c r="H23" i="21"/>
  <c r="F23" i="21"/>
  <c r="D23" i="21"/>
  <c r="P20" i="21"/>
  <c r="N20" i="21"/>
  <c r="L20" i="21"/>
  <c r="J20" i="21"/>
  <c r="H20" i="21"/>
  <c r="F20" i="21"/>
  <c r="D20" i="21"/>
  <c r="Y19" i="21"/>
  <c r="AA18" i="21"/>
  <c r="Z18" i="21"/>
  <c r="P17" i="21"/>
  <c r="N17" i="21"/>
  <c r="L17" i="21"/>
  <c r="J17" i="21"/>
  <c r="H17" i="21"/>
  <c r="F17" i="21"/>
  <c r="D17" i="21"/>
  <c r="P14" i="21"/>
  <c r="N14" i="21"/>
  <c r="L14" i="21"/>
  <c r="J14" i="21"/>
  <c r="H14" i="21"/>
  <c r="F14" i="21"/>
  <c r="F103" i="21" s="1"/>
  <c r="D14" i="21"/>
  <c r="Y9" i="21"/>
  <c r="Z9" i="21" s="1"/>
  <c r="AA8" i="21"/>
  <c r="Z8" i="21"/>
  <c r="C3" i="21"/>
  <c r="C100" i="21" s="1"/>
  <c r="C130" i="21" s="1"/>
  <c r="T2" i="21"/>
  <c r="P155" i="20"/>
  <c r="O155" i="20"/>
  <c r="N155" i="20"/>
  <c r="M155" i="20"/>
  <c r="L155" i="20"/>
  <c r="K155" i="20"/>
  <c r="J155" i="20"/>
  <c r="I155" i="20"/>
  <c r="H155" i="20"/>
  <c r="G155" i="20"/>
  <c r="F155" i="20"/>
  <c r="E155" i="20"/>
  <c r="D155" i="20"/>
  <c r="C155" i="20"/>
  <c r="P154" i="20"/>
  <c r="O154" i="20"/>
  <c r="N154" i="20"/>
  <c r="M154" i="20"/>
  <c r="L154" i="20"/>
  <c r="K154" i="20"/>
  <c r="J154" i="20"/>
  <c r="I154" i="20"/>
  <c r="H154" i="20"/>
  <c r="G154" i="20"/>
  <c r="F154" i="20"/>
  <c r="E154" i="20"/>
  <c r="D154" i="20"/>
  <c r="C154" i="20"/>
  <c r="P153" i="20"/>
  <c r="O153" i="20"/>
  <c r="N153" i="20"/>
  <c r="M153" i="20"/>
  <c r="L153" i="20"/>
  <c r="K153" i="20"/>
  <c r="J153" i="20"/>
  <c r="I153" i="20"/>
  <c r="H153" i="20"/>
  <c r="G153" i="20"/>
  <c r="F153" i="20"/>
  <c r="E153" i="20"/>
  <c r="D153" i="20"/>
  <c r="C153" i="20"/>
  <c r="P152" i="20"/>
  <c r="O152" i="20"/>
  <c r="N152" i="20"/>
  <c r="M152" i="20"/>
  <c r="L152" i="20"/>
  <c r="K152" i="20"/>
  <c r="J152" i="20"/>
  <c r="I152" i="20"/>
  <c r="H152" i="20"/>
  <c r="G152" i="20"/>
  <c r="F152" i="20"/>
  <c r="E152" i="20"/>
  <c r="D152" i="20"/>
  <c r="C152" i="20"/>
  <c r="P151" i="20"/>
  <c r="O151" i="20"/>
  <c r="N151" i="20"/>
  <c r="M151" i="20"/>
  <c r="L151" i="20"/>
  <c r="K151" i="20"/>
  <c r="J151" i="20"/>
  <c r="I151" i="20"/>
  <c r="H151" i="20"/>
  <c r="G151" i="20"/>
  <c r="F151" i="20"/>
  <c r="E151" i="20"/>
  <c r="D151" i="20"/>
  <c r="C151" i="20"/>
  <c r="P150" i="20"/>
  <c r="O150" i="20"/>
  <c r="N150" i="20"/>
  <c r="M150" i="20"/>
  <c r="L150" i="20"/>
  <c r="K150" i="20"/>
  <c r="J150" i="20"/>
  <c r="I150" i="20"/>
  <c r="H150" i="20"/>
  <c r="G150" i="20"/>
  <c r="F150" i="20"/>
  <c r="E150" i="20"/>
  <c r="D150" i="20"/>
  <c r="C150" i="20"/>
  <c r="P149" i="20"/>
  <c r="O149" i="20"/>
  <c r="N149" i="20"/>
  <c r="M149" i="20"/>
  <c r="L149" i="20"/>
  <c r="K149" i="20"/>
  <c r="J149" i="20"/>
  <c r="I149" i="20"/>
  <c r="H149" i="20"/>
  <c r="G149" i="20"/>
  <c r="F149" i="20"/>
  <c r="E149" i="20"/>
  <c r="D149" i="20"/>
  <c r="C149" i="20"/>
  <c r="P148" i="20"/>
  <c r="O148" i="20"/>
  <c r="N148" i="20"/>
  <c r="M148" i="20"/>
  <c r="L148" i="20"/>
  <c r="K148" i="20"/>
  <c r="J148" i="20"/>
  <c r="I148" i="20"/>
  <c r="H148" i="20"/>
  <c r="G148" i="20"/>
  <c r="F148" i="20"/>
  <c r="E148" i="20"/>
  <c r="D148" i="20"/>
  <c r="C148" i="20"/>
  <c r="P147" i="20"/>
  <c r="O147" i="20"/>
  <c r="N147" i="20"/>
  <c r="M147" i="20"/>
  <c r="L147" i="20"/>
  <c r="K147" i="20"/>
  <c r="J147" i="20"/>
  <c r="I147" i="20"/>
  <c r="H147" i="20"/>
  <c r="G147" i="20"/>
  <c r="F147" i="20"/>
  <c r="E147" i="20"/>
  <c r="D147" i="20"/>
  <c r="C147" i="20"/>
  <c r="P146" i="20"/>
  <c r="O146" i="20"/>
  <c r="N146" i="20"/>
  <c r="M146" i="20"/>
  <c r="L146" i="20"/>
  <c r="K146" i="20"/>
  <c r="J146" i="20"/>
  <c r="I146" i="20"/>
  <c r="H146" i="20"/>
  <c r="G146" i="20"/>
  <c r="F146" i="20"/>
  <c r="E146" i="20"/>
  <c r="D146" i="20"/>
  <c r="C146" i="20"/>
  <c r="P145" i="20"/>
  <c r="O145" i="20"/>
  <c r="N145" i="20"/>
  <c r="M145" i="20"/>
  <c r="L145" i="20"/>
  <c r="K145" i="20"/>
  <c r="J145" i="20"/>
  <c r="I145" i="20"/>
  <c r="H145" i="20"/>
  <c r="G145" i="20"/>
  <c r="F145" i="20"/>
  <c r="E145" i="20"/>
  <c r="D145" i="20"/>
  <c r="C145" i="20"/>
  <c r="P144" i="20"/>
  <c r="O144" i="20"/>
  <c r="N144" i="20"/>
  <c r="M144" i="20"/>
  <c r="L144" i="20"/>
  <c r="K144" i="20"/>
  <c r="J144" i="20"/>
  <c r="I144" i="20"/>
  <c r="H144" i="20"/>
  <c r="G144" i="20"/>
  <c r="F144" i="20"/>
  <c r="E144" i="20"/>
  <c r="D144" i="20"/>
  <c r="C144" i="20"/>
  <c r="P143" i="20"/>
  <c r="O143" i="20"/>
  <c r="N143" i="20"/>
  <c r="M143" i="20"/>
  <c r="L143" i="20"/>
  <c r="K143" i="20"/>
  <c r="J143" i="20"/>
  <c r="I143" i="20"/>
  <c r="H143" i="20"/>
  <c r="G143" i="20"/>
  <c r="F143" i="20"/>
  <c r="E143" i="20"/>
  <c r="D143" i="20"/>
  <c r="C143" i="20"/>
  <c r="P142" i="20"/>
  <c r="O142" i="20"/>
  <c r="N142" i="20"/>
  <c r="M142" i="20"/>
  <c r="L142" i="20"/>
  <c r="K142" i="20"/>
  <c r="J142" i="20"/>
  <c r="I142" i="20"/>
  <c r="H142" i="20"/>
  <c r="G142" i="20"/>
  <c r="F142" i="20"/>
  <c r="E142" i="20"/>
  <c r="D142" i="20"/>
  <c r="C142" i="20"/>
  <c r="P141" i="20"/>
  <c r="O141" i="20"/>
  <c r="N141" i="20"/>
  <c r="M141" i="20"/>
  <c r="L141" i="20"/>
  <c r="K141" i="20"/>
  <c r="J141" i="20"/>
  <c r="I141" i="20"/>
  <c r="H141" i="20"/>
  <c r="G141" i="20"/>
  <c r="F141" i="20"/>
  <c r="E141" i="20"/>
  <c r="D141" i="20"/>
  <c r="C141" i="20"/>
  <c r="P140" i="20"/>
  <c r="O140" i="20"/>
  <c r="N140" i="20"/>
  <c r="M140" i="20"/>
  <c r="L140" i="20"/>
  <c r="K140" i="20"/>
  <c r="J140" i="20"/>
  <c r="I140" i="20"/>
  <c r="H140" i="20"/>
  <c r="G140" i="20"/>
  <c r="F140" i="20"/>
  <c r="E140" i="20"/>
  <c r="D140" i="20"/>
  <c r="C140" i="20"/>
  <c r="P139" i="20"/>
  <c r="O139" i="20"/>
  <c r="N139" i="20"/>
  <c r="M139" i="20"/>
  <c r="L139" i="20"/>
  <c r="K139" i="20"/>
  <c r="J139" i="20"/>
  <c r="I139" i="20"/>
  <c r="H139" i="20"/>
  <c r="G139" i="20"/>
  <c r="G89" i="20" s="1"/>
  <c r="F139" i="20"/>
  <c r="E139" i="20"/>
  <c r="D139" i="20"/>
  <c r="C139" i="20"/>
  <c r="P138" i="20"/>
  <c r="O138" i="20"/>
  <c r="N138" i="20"/>
  <c r="M138" i="20"/>
  <c r="L138" i="20"/>
  <c r="K138" i="20"/>
  <c r="J138" i="20"/>
  <c r="I138" i="20"/>
  <c r="H138" i="20"/>
  <c r="G138" i="20"/>
  <c r="F138" i="20"/>
  <c r="E138" i="20"/>
  <c r="E87" i="20" s="1"/>
  <c r="D138" i="20"/>
  <c r="C138" i="20"/>
  <c r="P137" i="20"/>
  <c r="O137" i="20"/>
  <c r="N137" i="20"/>
  <c r="M137" i="20"/>
  <c r="L137" i="20"/>
  <c r="K137" i="20"/>
  <c r="J137" i="20"/>
  <c r="I137" i="20"/>
  <c r="H137" i="20"/>
  <c r="G137" i="20"/>
  <c r="F137" i="20"/>
  <c r="E137" i="20"/>
  <c r="D137" i="20"/>
  <c r="C137" i="20"/>
  <c r="C91" i="20" s="1"/>
  <c r="P136" i="20"/>
  <c r="O136" i="20"/>
  <c r="N136" i="20"/>
  <c r="M136" i="20"/>
  <c r="L136" i="20"/>
  <c r="K136" i="20"/>
  <c r="J136" i="20"/>
  <c r="I136" i="20"/>
  <c r="H136" i="20"/>
  <c r="G136" i="20"/>
  <c r="F136" i="20"/>
  <c r="E136" i="20"/>
  <c r="D136" i="20"/>
  <c r="C136" i="20"/>
  <c r="P135" i="20"/>
  <c r="O135" i="20"/>
  <c r="N135" i="20"/>
  <c r="M135" i="20"/>
  <c r="L135" i="20"/>
  <c r="K135" i="20"/>
  <c r="J135" i="20"/>
  <c r="I135" i="20"/>
  <c r="H135" i="20"/>
  <c r="G135" i="20"/>
  <c r="F135" i="20"/>
  <c r="E135" i="20"/>
  <c r="D135" i="20"/>
  <c r="C135" i="20"/>
  <c r="P134" i="20"/>
  <c r="O134" i="20"/>
  <c r="N134" i="20"/>
  <c r="M134" i="20"/>
  <c r="L134" i="20"/>
  <c r="K134" i="20"/>
  <c r="J134" i="20"/>
  <c r="I134" i="20"/>
  <c r="H134" i="20"/>
  <c r="G134" i="20"/>
  <c r="F134" i="20"/>
  <c r="E134" i="20"/>
  <c r="D134" i="20"/>
  <c r="C134" i="20"/>
  <c r="P133" i="20"/>
  <c r="O133" i="20"/>
  <c r="N133" i="20"/>
  <c r="M133" i="20"/>
  <c r="L133" i="20"/>
  <c r="K133" i="20"/>
  <c r="J133" i="20"/>
  <c r="I133" i="20"/>
  <c r="H133" i="20"/>
  <c r="G133" i="20"/>
  <c r="F133" i="20"/>
  <c r="E133" i="20"/>
  <c r="E91" i="20" s="1"/>
  <c r="D133" i="20"/>
  <c r="C133" i="20"/>
  <c r="C128" i="20"/>
  <c r="E128" i="20" s="1"/>
  <c r="C127" i="20"/>
  <c r="E127" i="20" s="1"/>
  <c r="C126" i="20"/>
  <c r="Q125" i="20"/>
  <c r="C125" i="20"/>
  <c r="C124" i="20"/>
  <c r="E124" i="20" s="1"/>
  <c r="C123" i="20"/>
  <c r="E123" i="20" s="1"/>
  <c r="C122" i="20"/>
  <c r="E122" i="20" s="1"/>
  <c r="C121" i="20"/>
  <c r="E121" i="20" s="1"/>
  <c r="C120" i="20"/>
  <c r="E120" i="20" s="1"/>
  <c r="C119" i="20"/>
  <c r="E119" i="20" s="1"/>
  <c r="C118" i="20"/>
  <c r="E118" i="20" s="1"/>
  <c r="C117" i="20"/>
  <c r="E117" i="20" s="1"/>
  <c r="O110" i="20"/>
  <c r="M110" i="20"/>
  <c r="K110" i="20"/>
  <c r="I110" i="20"/>
  <c r="G110" i="20"/>
  <c r="E110" i="20"/>
  <c r="C110" i="20"/>
  <c r="O104" i="20"/>
  <c r="M104" i="20"/>
  <c r="K104" i="20"/>
  <c r="I104" i="20"/>
  <c r="Q104" i="20" s="1"/>
  <c r="G104" i="20"/>
  <c r="E104" i="20"/>
  <c r="C104" i="20"/>
  <c r="Q102" i="20"/>
  <c r="O101" i="20"/>
  <c r="O131" i="20"/>
  <c r="M101" i="20"/>
  <c r="M131" i="20" s="1"/>
  <c r="K101" i="20"/>
  <c r="K131" i="20" s="1"/>
  <c r="I101" i="20"/>
  <c r="I131" i="20" s="1"/>
  <c r="G101" i="20"/>
  <c r="G131" i="20" s="1"/>
  <c r="E101" i="20"/>
  <c r="E131" i="20" s="1"/>
  <c r="C101" i="20"/>
  <c r="C131" i="20" s="1"/>
  <c r="P82" i="20"/>
  <c r="N82" i="20"/>
  <c r="L82" i="20"/>
  <c r="J82" i="20"/>
  <c r="R81" i="20" s="1"/>
  <c r="H82" i="20"/>
  <c r="F82" i="20"/>
  <c r="D82" i="20"/>
  <c r="P79" i="20"/>
  <c r="N79" i="20"/>
  <c r="L79" i="20"/>
  <c r="J79" i="20"/>
  <c r="H79" i="20"/>
  <c r="F79" i="20"/>
  <c r="D79" i="20"/>
  <c r="P76" i="20"/>
  <c r="N76" i="20"/>
  <c r="L76" i="20"/>
  <c r="J76" i="20"/>
  <c r="H76" i="20"/>
  <c r="F76" i="20"/>
  <c r="D76" i="20"/>
  <c r="P73" i="20"/>
  <c r="N73" i="20"/>
  <c r="L73" i="20"/>
  <c r="J73" i="20"/>
  <c r="H73" i="20"/>
  <c r="F73" i="20"/>
  <c r="R72" i="20" s="1"/>
  <c r="D73" i="20"/>
  <c r="P70" i="20"/>
  <c r="N70" i="20"/>
  <c r="L70" i="20"/>
  <c r="J70" i="20"/>
  <c r="H70" i="20"/>
  <c r="F70" i="20"/>
  <c r="D70" i="20"/>
  <c r="P67" i="20"/>
  <c r="N67" i="20"/>
  <c r="L67" i="20"/>
  <c r="J67" i="20"/>
  <c r="H67" i="20"/>
  <c r="F67" i="20"/>
  <c r="D67" i="20"/>
  <c r="P64" i="20"/>
  <c r="N64" i="20"/>
  <c r="L64" i="20"/>
  <c r="J64" i="20"/>
  <c r="H64" i="20"/>
  <c r="F64" i="20"/>
  <c r="D64" i="20"/>
  <c r="P60" i="20"/>
  <c r="N60" i="20"/>
  <c r="L60" i="20"/>
  <c r="J60" i="20"/>
  <c r="H60" i="20"/>
  <c r="F60" i="20"/>
  <c r="D60" i="20"/>
  <c r="P57" i="20"/>
  <c r="N57" i="20"/>
  <c r="L57" i="20"/>
  <c r="R56" i="20" s="1"/>
  <c r="J57" i="20"/>
  <c r="H57" i="20"/>
  <c r="F57" i="20"/>
  <c r="D57" i="20"/>
  <c r="P54" i="20"/>
  <c r="N54" i="20"/>
  <c r="L54" i="20"/>
  <c r="J54" i="20"/>
  <c r="H54" i="20"/>
  <c r="F54" i="20"/>
  <c r="D54" i="20"/>
  <c r="P51" i="20"/>
  <c r="N51" i="20"/>
  <c r="L51" i="20"/>
  <c r="J51" i="20"/>
  <c r="H51" i="20"/>
  <c r="F51" i="20"/>
  <c r="D51" i="20"/>
  <c r="P48" i="20"/>
  <c r="N48" i="20"/>
  <c r="L48" i="20"/>
  <c r="J48" i="20"/>
  <c r="H48" i="20"/>
  <c r="F48" i="20"/>
  <c r="D48" i="20"/>
  <c r="R47" i="20" s="1"/>
  <c r="P45" i="20"/>
  <c r="N45" i="20"/>
  <c r="L45" i="20"/>
  <c r="J45" i="20"/>
  <c r="H45" i="20"/>
  <c r="F45" i="20"/>
  <c r="D45" i="20"/>
  <c r="R44" i="20" s="1"/>
  <c r="P41" i="20"/>
  <c r="N41" i="20"/>
  <c r="L41" i="20"/>
  <c r="J41" i="20"/>
  <c r="H41" i="20"/>
  <c r="F41" i="20"/>
  <c r="D41" i="20"/>
  <c r="P38" i="20"/>
  <c r="N38" i="20"/>
  <c r="L38" i="20"/>
  <c r="J38" i="20"/>
  <c r="H38" i="20"/>
  <c r="F38" i="20"/>
  <c r="D38" i="20"/>
  <c r="P35" i="20"/>
  <c r="N35" i="20"/>
  <c r="L35" i="20"/>
  <c r="J35" i="20"/>
  <c r="H35" i="20"/>
  <c r="F35" i="20"/>
  <c r="D35" i="20"/>
  <c r="P32" i="20"/>
  <c r="N32" i="20"/>
  <c r="L32" i="20"/>
  <c r="J32" i="20"/>
  <c r="R31" i="20" s="1"/>
  <c r="H32" i="20"/>
  <c r="F32" i="20"/>
  <c r="D32" i="20"/>
  <c r="P29" i="20"/>
  <c r="N29" i="20"/>
  <c r="L29" i="20"/>
  <c r="J29" i="20"/>
  <c r="H29" i="20"/>
  <c r="F29" i="20"/>
  <c r="D29" i="20"/>
  <c r="P26" i="20"/>
  <c r="N26" i="20"/>
  <c r="L26" i="20"/>
  <c r="J26" i="20"/>
  <c r="H26" i="20"/>
  <c r="F26" i="20"/>
  <c r="D26" i="20"/>
  <c r="Y25" i="20"/>
  <c r="Y26" i="20" s="1"/>
  <c r="AA24" i="20"/>
  <c r="Z24" i="20"/>
  <c r="P23" i="20"/>
  <c r="N23" i="20"/>
  <c r="L23" i="20"/>
  <c r="R22" i="20" s="1"/>
  <c r="J23" i="20"/>
  <c r="H23" i="20"/>
  <c r="F23" i="20"/>
  <c r="D23" i="20"/>
  <c r="P20" i="20"/>
  <c r="N20" i="20"/>
  <c r="L20" i="20"/>
  <c r="J20" i="20"/>
  <c r="H20" i="20"/>
  <c r="R19" i="20" s="1"/>
  <c r="F20" i="20"/>
  <c r="D20" i="20"/>
  <c r="Y19" i="20"/>
  <c r="AA18" i="20"/>
  <c r="Z18" i="20"/>
  <c r="P17" i="20"/>
  <c r="N17" i="20"/>
  <c r="L17" i="20"/>
  <c r="J17" i="20"/>
  <c r="H17" i="20"/>
  <c r="F17" i="20"/>
  <c r="D17" i="20"/>
  <c r="P14" i="20"/>
  <c r="P103" i="20" s="1"/>
  <c r="N14" i="20"/>
  <c r="L14" i="20"/>
  <c r="J14" i="20"/>
  <c r="H14" i="20"/>
  <c r="F14" i="20"/>
  <c r="D14" i="20"/>
  <c r="Y9" i="20"/>
  <c r="AA8" i="20"/>
  <c r="Z8" i="20"/>
  <c r="C3" i="20"/>
  <c r="T2" i="20"/>
  <c r="P155" i="19"/>
  <c r="O155" i="19"/>
  <c r="N155" i="19"/>
  <c r="M155" i="19"/>
  <c r="L155" i="19"/>
  <c r="K155" i="19"/>
  <c r="J155" i="19"/>
  <c r="I155" i="19"/>
  <c r="H155" i="19"/>
  <c r="G155" i="19"/>
  <c r="F155" i="19"/>
  <c r="E155" i="19"/>
  <c r="D155" i="19"/>
  <c r="C155" i="19"/>
  <c r="P154" i="19"/>
  <c r="O154" i="19"/>
  <c r="N154" i="19"/>
  <c r="M154" i="19"/>
  <c r="L154" i="19"/>
  <c r="K154" i="19"/>
  <c r="J154" i="19"/>
  <c r="I154" i="19"/>
  <c r="H154" i="19"/>
  <c r="G154" i="19"/>
  <c r="F154" i="19"/>
  <c r="E154" i="19"/>
  <c r="D154" i="19"/>
  <c r="C154" i="19"/>
  <c r="P153" i="19"/>
  <c r="O153" i="19"/>
  <c r="N153" i="19"/>
  <c r="M153" i="19"/>
  <c r="L153" i="19"/>
  <c r="K153" i="19"/>
  <c r="J153" i="19"/>
  <c r="I153" i="19"/>
  <c r="H153" i="19"/>
  <c r="G153" i="19"/>
  <c r="F153" i="19"/>
  <c r="E153" i="19"/>
  <c r="D153" i="19"/>
  <c r="C153" i="19"/>
  <c r="P152" i="19"/>
  <c r="O152" i="19"/>
  <c r="N152" i="19"/>
  <c r="M152" i="19"/>
  <c r="L152" i="19"/>
  <c r="K152" i="19"/>
  <c r="J152" i="19"/>
  <c r="I152" i="19"/>
  <c r="H152" i="19"/>
  <c r="G152" i="19"/>
  <c r="F152" i="19"/>
  <c r="E152" i="19"/>
  <c r="D152" i="19"/>
  <c r="C152" i="19"/>
  <c r="P151" i="19"/>
  <c r="O151" i="19"/>
  <c r="N151" i="19"/>
  <c r="M151" i="19"/>
  <c r="L151" i="19"/>
  <c r="K151" i="19"/>
  <c r="J151" i="19"/>
  <c r="I151" i="19"/>
  <c r="H151" i="19"/>
  <c r="G151" i="19"/>
  <c r="F151" i="19"/>
  <c r="E151" i="19"/>
  <c r="D151" i="19"/>
  <c r="C151" i="19"/>
  <c r="P150" i="19"/>
  <c r="O150" i="19"/>
  <c r="N150" i="19"/>
  <c r="M150" i="19"/>
  <c r="L150" i="19"/>
  <c r="K150" i="19"/>
  <c r="J150" i="19"/>
  <c r="I150" i="19"/>
  <c r="H150" i="19"/>
  <c r="G150" i="19"/>
  <c r="F150" i="19"/>
  <c r="E150" i="19"/>
  <c r="D150" i="19"/>
  <c r="C150" i="19"/>
  <c r="P149" i="19"/>
  <c r="O149" i="19"/>
  <c r="N149" i="19"/>
  <c r="M149" i="19"/>
  <c r="L149" i="19"/>
  <c r="K149" i="19"/>
  <c r="J149" i="19"/>
  <c r="I149" i="19"/>
  <c r="H149" i="19"/>
  <c r="G149" i="19"/>
  <c r="F149" i="19"/>
  <c r="E149" i="19"/>
  <c r="D149" i="19"/>
  <c r="C149" i="19"/>
  <c r="P148" i="19"/>
  <c r="O148" i="19"/>
  <c r="N148" i="19"/>
  <c r="M148" i="19"/>
  <c r="L148" i="19"/>
  <c r="K148" i="19"/>
  <c r="J148" i="19"/>
  <c r="I148" i="19"/>
  <c r="H148" i="19"/>
  <c r="G148" i="19"/>
  <c r="F148" i="19"/>
  <c r="E148" i="19"/>
  <c r="D148" i="19"/>
  <c r="C148" i="19"/>
  <c r="P147" i="19"/>
  <c r="O147" i="19"/>
  <c r="N147" i="19"/>
  <c r="M147" i="19"/>
  <c r="L147" i="19"/>
  <c r="K147" i="19"/>
  <c r="J147" i="19"/>
  <c r="I147" i="19"/>
  <c r="H147" i="19"/>
  <c r="G147" i="19"/>
  <c r="F147" i="19"/>
  <c r="E147" i="19"/>
  <c r="D147" i="19"/>
  <c r="C147" i="19"/>
  <c r="P146" i="19"/>
  <c r="O146" i="19"/>
  <c r="N146" i="19"/>
  <c r="M146" i="19"/>
  <c r="L146" i="19"/>
  <c r="K146" i="19"/>
  <c r="J146" i="19"/>
  <c r="I146" i="19"/>
  <c r="H146" i="19"/>
  <c r="G146" i="19"/>
  <c r="F146" i="19"/>
  <c r="E146" i="19"/>
  <c r="D146" i="19"/>
  <c r="C146" i="19"/>
  <c r="P145" i="19"/>
  <c r="O145" i="19"/>
  <c r="N145" i="19"/>
  <c r="M145" i="19"/>
  <c r="L145" i="19"/>
  <c r="K145" i="19"/>
  <c r="J145" i="19"/>
  <c r="I145" i="19"/>
  <c r="H145" i="19"/>
  <c r="G145" i="19"/>
  <c r="F145" i="19"/>
  <c r="E145" i="19"/>
  <c r="D145" i="19"/>
  <c r="C145" i="19"/>
  <c r="P144" i="19"/>
  <c r="O144" i="19"/>
  <c r="N144" i="19"/>
  <c r="M144" i="19"/>
  <c r="L144" i="19"/>
  <c r="K144" i="19"/>
  <c r="J144" i="19"/>
  <c r="I144" i="19"/>
  <c r="H144" i="19"/>
  <c r="G144" i="19"/>
  <c r="F144" i="19"/>
  <c r="E144" i="19"/>
  <c r="D144" i="19"/>
  <c r="C144" i="19"/>
  <c r="P143" i="19"/>
  <c r="O143" i="19"/>
  <c r="N143" i="19"/>
  <c r="M143" i="19"/>
  <c r="L143" i="19"/>
  <c r="K143" i="19"/>
  <c r="J143" i="19"/>
  <c r="I143" i="19"/>
  <c r="H143" i="19"/>
  <c r="G143" i="19"/>
  <c r="F143" i="19"/>
  <c r="E143" i="19"/>
  <c r="D143" i="19"/>
  <c r="C143" i="19"/>
  <c r="P142" i="19"/>
  <c r="O142" i="19"/>
  <c r="N142" i="19"/>
  <c r="M142" i="19"/>
  <c r="L142" i="19"/>
  <c r="K142" i="19"/>
  <c r="J142" i="19"/>
  <c r="I142" i="19"/>
  <c r="H142" i="19"/>
  <c r="G142" i="19"/>
  <c r="F142" i="19"/>
  <c r="E142" i="19"/>
  <c r="D142" i="19"/>
  <c r="C142" i="19"/>
  <c r="P141" i="19"/>
  <c r="O141" i="19"/>
  <c r="N141" i="19"/>
  <c r="M141" i="19"/>
  <c r="L141" i="19"/>
  <c r="K141" i="19"/>
  <c r="J141" i="19"/>
  <c r="I141" i="19"/>
  <c r="H141" i="19"/>
  <c r="G141" i="19"/>
  <c r="F141" i="19"/>
  <c r="E141" i="19"/>
  <c r="D141" i="19"/>
  <c r="C141" i="19"/>
  <c r="P140" i="19"/>
  <c r="O140" i="19"/>
  <c r="N140" i="19"/>
  <c r="M140" i="19"/>
  <c r="L140" i="19"/>
  <c r="K140" i="19"/>
  <c r="J140" i="19"/>
  <c r="I140" i="19"/>
  <c r="H140" i="19"/>
  <c r="G140" i="19"/>
  <c r="F140" i="19"/>
  <c r="E140" i="19"/>
  <c r="D140" i="19"/>
  <c r="C140" i="19"/>
  <c r="P139" i="19"/>
  <c r="O139" i="19"/>
  <c r="N139" i="19"/>
  <c r="M139" i="19"/>
  <c r="L139" i="19"/>
  <c r="K139" i="19"/>
  <c r="J139" i="19"/>
  <c r="I139" i="19"/>
  <c r="H139" i="19"/>
  <c r="G139" i="19"/>
  <c r="F139" i="19"/>
  <c r="E139" i="19"/>
  <c r="D139" i="19"/>
  <c r="C139" i="19"/>
  <c r="P138" i="19"/>
  <c r="O138" i="19"/>
  <c r="N138" i="19"/>
  <c r="M138" i="19"/>
  <c r="L138" i="19"/>
  <c r="K138" i="19"/>
  <c r="J138" i="19"/>
  <c r="I138" i="19"/>
  <c r="H138" i="19"/>
  <c r="G138" i="19"/>
  <c r="F138" i="19"/>
  <c r="E138" i="19"/>
  <c r="D138" i="19"/>
  <c r="C138" i="19"/>
  <c r="P137" i="19"/>
  <c r="O137" i="19"/>
  <c r="N137" i="19"/>
  <c r="M137" i="19"/>
  <c r="L137" i="19"/>
  <c r="K137" i="19"/>
  <c r="J137" i="19"/>
  <c r="I137" i="19"/>
  <c r="H137" i="19"/>
  <c r="G137" i="19"/>
  <c r="F137" i="19"/>
  <c r="E137" i="19"/>
  <c r="D137" i="19"/>
  <c r="C137" i="19"/>
  <c r="P136" i="19"/>
  <c r="O136" i="19"/>
  <c r="N136" i="19"/>
  <c r="M136" i="19"/>
  <c r="L136" i="19"/>
  <c r="K136" i="19"/>
  <c r="J136" i="19"/>
  <c r="I136" i="19"/>
  <c r="H136" i="19"/>
  <c r="G136" i="19"/>
  <c r="F136" i="19"/>
  <c r="E136" i="19"/>
  <c r="D136" i="19"/>
  <c r="C136" i="19"/>
  <c r="P135" i="19"/>
  <c r="O135" i="19"/>
  <c r="N135" i="19"/>
  <c r="M135" i="19"/>
  <c r="L135" i="19"/>
  <c r="K135" i="19"/>
  <c r="J135" i="19"/>
  <c r="I135" i="19"/>
  <c r="H135" i="19"/>
  <c r="G135" i="19"/>
  <c r="F135" i="19"/>
  <c r="E135" i="19"/>
  <c r="D135" i="19"/>
  <c r="C135" i="19"/>
  <c r="P134" i="19"/>
  <c r="O134" i="19"/>
  <c r="N134" i="19"/>
  <c r="M134" i="19"/>
  <c r="L134" i="19"/>
  <c r="K134" i="19"/>
  <c r="J134" i="19"/>
  <c r="I134" i="19"/>
  <c r="I89" i="19" s="1"/>
  <c r="H134" i="19"/>
  <c r="G92" i="19" s="1"/>
  <c r="G134" i="19"/>
  <c r="F134" i="19"/>
  <c r="E134" i="19"/>
  <c r="D134" i="19"/>
  <c r="C134" i="19"/>
  <c r="P133" i="19"/>
  <c r="O133" i="19"/>
  <c r="N133" i="19"/>
  <c r="M133" i="19"/>
  <c r="M91" i="19" s="1"/>
  <c r="L133" i="19"/>
  <c r="K133" i="19"/>
  <c r="J133" i="19"/>
  <c r="I133" i="19"/>
  <c r="H133" i="19"/>
  <c r="G133" i="19"/>
  <c r="F133" i="19"/>
  <c r="E92" i="19" s="1"/>
  <c r="E133" i="19"/>
  <c r="D133" i="19"/>
  <c r="C133" i="19"/>
  <c r="C128" i="19"/>
  <c r="E128" i="19" s="1"/>
  <c r="C127" i="19"/>
  <c r="E127" i="19" s="1"/>
  <c r="C126" i="19"/>
  <c r="E126" i="19" s="1"/>
  <c r="Q125" i="19"/>
  <c r="C125" i="19"/>
  <c r="C124" i="19"/>
  <c r="E124" i="19" s="1"/>
  <c r="C123" i="19"/>
  <c r="E123" i="19" s="1"/>
  <c r="C122" i="19"/>
  <c r="E122" i="19" s="1"/>
  <c r="C121" i="19"/>
  <c r="E121" i="19" s="1"/>
  <c r="C120" i="19"/>
  <c r="C119" i="19"/>
  <c r="E119" i="19" s="1"/>
  <c r="C118" i="19"/>
  <c r="E118" i="19" s="1"/>
  <c r="C117" i="19"/>
  <c r="O110" i="19"/>
  <c r="M110" i="19"/>
  <c r="K110" i="19"/>
  <c r="I110" i="19"/>
  <c r="G110" i="19"/>
  <c r="E110" i="19"/>
  <c r="C110" i="19"/>
  <c r="O104" i="19"/>
  <c r="M104" i="19"/>
  <c r="K104" i="19"/>
  <c r="I104" i="19"/>
  <c r="G104" i="19"/>
  <c r="E104" i="19"/>
  <c r="C104" i="19"/>
  <c r="Q102" i="19"/>
  <c r="O101" i="19"/>
  <c r="O131" i="19" s="1"/>
  <c r="M101" i="19"/>
  <c r="M131" i="19" s="1"/>
  <c r="K101" i="19"/>
  <c r="K131" i="19" s="1"/>
  <c r="I101" i="19"/>
  <c r="I131" i="19" s="1"/>
  <c r="G101" i="19"/>
  <c r="G131" i="19" s="1"/>
  <c r="E101" i="19"/>
  <c r="E131" i="19" s="1"/>
  <c r="C101" i="19"/>
  <c r="C131" i="19" s="1"/>
  <c r="P82" i="19"/>
  <c r="N82" i="19"/>
  <c r="L82" i="19"/>
  <c r="J82" i="19"/>
  <c r="H82" i="19"/>
  <c r="F82" i="19"/>
  <c r="D82" i="19"/>
  <c r="P79" i="19"/>
  <c r="N79" i="19"/>
  <c r="L79" i="19"/>
  <c r="J79" i="19"/>
  <c r="H79" i="19"/>
  <c r="F79" i="19"/>
  <c r="D79" i="19"/>
  <c r="P76" i="19"/>
  <c r="N76" i="19"/>
  <c r="L76" i="19"/>
  <c r="J76" i="19"/>
  <c r="H76" i="19"/>
  <c r="F76" i="19"/>
  <c r="D76" i="19"/>
  <c r="P73" i="19"/>
  <c r="N73" i="19"/>
  <c r="L73" i="19"/>
  <c r="J73" i="19"/>
  <c r="H73" i="19"/>
  <c r="F73" i="19"/>
  <c r="D73" i="19"/>
  <c r="P70" i="19"/>
  <c r="N70" i="19"/>
  <c r="L70" i="19"/>
  <c r="J70" i="19"/>
  <c r="H70" i="19"/>
  <c r="F70" i="19"/>
  <c r="D70" i="19"/>
  <c r="P67" i="19"/>
  <c r="N67" i="19"/>
  <c r="L67" i="19"/>
  <c r="J67" i="19"/>
  <c r="H67" i="19"/>
  <c r="F67" i="19"/>
  <c r="D67" i="19"/>
  <c r="P64" i="19"/>
  <c r="N64" i="19"/>
  <c r="L64" i="19"/>
  <c r="J64" i="19"/>
  <c r="H64" i="19"/>
  <c r="F64" i="19"/>
  <c r="D64" i="19"/>
  <c r="P60" i="19"/>
  <c r="N60" i="19"/>
  <c r="L60" i="19"/>
  <c r="J60" i="19"/>
  <c r="H60" i="19"/>
  <c r="F60" i="19"/>
  <c r="D60" i="19"/>
  <c r="P57" i="19"/>
  <c r="N57" i="19"/>
  <c r="L57" i="19"/>
  <c r="J57" i="19"/>
  <c r="H57" i="19"/>
  <c r="F57" i="19"/>
  <c r="D57" i="19"/>
  <c r="P54" i="19"/>
  <c r="N54" i="19"/>
  <c r="L54" i="19"/>
  <c r="J54" i="19"/>
  <c r="H54" i="19"/>
  <c r="F54" i="19"/>
  <c r="D54" i="19"/>
  <c r="P51" i="19"/>
  <c r="N51" i="19"/>
  <c r="L51" i="19"/>
  <c r="J51" i="19"/>
  <c r="H51" i="19"/>
  <c r="F51" i="19"/>
  <c r="D51" i="19"/>
  <c r="P48" i="19"/>
  <c r="N48" i="19"/>
  <c r="L48" i="19"/>
  <c r="J48" i="19"/>
  <c r="H48" i="19"/>
  <c r="F48" i="19"/>
  <c r="D48" i="19"/>
  <c r="P45" i="19"/>
  <c r="N45" i="19"/>
  <c r="L45" i="19"/>
  <c r="J45" i="19"/>
  <c r="H45" i="19"/>
  <c r="F45" i="19"/>
  <c r="D45" i="19"/>
  <c r="P41" i="19"/>
  <c r="N41" i="19"/>
  <c r="L41" i="19"/>
  <c r="J41" i="19"/>
  <c r="H41" i="19"/>
  <c r="F41" i="19"/>
  <c r="D41" i="19"/>
  <c r="R40" i="19" s="1"/>
  <c r="P38" i="19"/>
  <c r="N38" i="19"/>
  <c r="L38" i="19"/>
  <c r="J38" i="19"/>
  <c r="H38" i="19"/>
  <c r="F38" i="19"/>
  <c r="D38" i="19"/>
  <c r="P35" i="19"/>
  <c r="N35" i="19"/>
  <c r="L35" i="19"/>
  <c r="J35" i="19"/>
  <c r="H35" i="19"/>
  <c r="F35" i="19"/>
  <c r="D35" i="19"/>
  <c r="P32" i="19"/>
  <c r="N32" i="19"/>
  <c r="L32" i="19"/>
  <c r="J32" i="19"/>
  <c r="H32" i="19"/>
  <c r="F32" i="19"/>
  <c r="D32" i="19"/>
  <c r="P29" i="19"/>
  <c r="N29" i="19"/>
  <c r="L29" i="19"/>
  <c r="J29" i="19"/>
  <c r="H29" i="19"/>
  <c r="F29" i="19"/>
  <c r="D29" i="19"/>
  <c r="P26" i="19"/>
  <c r="N26" i="19"/>
  <c r="L26" i="19"/>
  <c r="J26" i="19"/>
  <c r="H26" i="19"/>
  <c r="H103" i="19" s="1"/>
  <c r="F26" i="19"/>
  <c r="D26" i="19"/>
  <c r="Y25" i="19"/>
  <c r="Y26" i="19" s="1"/>
  <c r="AA24" i="19"/>
  <c r="Z24" i="19"/>
  <c r="P23" i="19"/>
  <c r="N23" i="19"/>
  <c r="L23" i="19"/>
  <c r="J23" i="19"/>
  <c r="H23" i="19"/>
  <c r="F23" i="19"/>
  <c r="D23" i="19"/>
  <c r="P20" i="19"/>
  <c r="N20" i="19"/>
  <c r="L20" i="19"/>
  <c r="J20" i="19"/>
  <c r="H20" i="19"/>
  <c r="F20" i="19"/>
  <c r="D20" i="19"/>
  <c r="Y19" i="19"/>
  <c r="AA18" i="19"/>
  <c r="Z18" i="19"/>
  <c r="P17" i="19"/>
  <c r="N17" i="19"/>
  <c r="L17" i="19"/>
  <c r="J17" i="19"/>
  <c r="H17" i="19"/>
  <c r="F17" i="19"/>
  <c r="D17" i="19"/>
  <c r="P14" i="19"/>
  <c r="N14" i="19"/>
  <c r="L14" i="19"/>
  <c r="J14" i="19"/>
  <c r="H14" i="19"/>
  <c r="F14" i="19"/>
  <c r="D14" i="19"/>
  <c r="Y9" i="19"/>
  <c r="AA8" i="19"/>
  <c r="Z8" i="19"/>
  <c r="C3" i="19"/>
  <c r="T2" i="19"/>
  <c r="O89" i="14"/>
  <c r="E88" i="14"/>
  <c r="F34" i="15" s="1"/>
  <c r="I89" i="14"/>
  <c r="M85" i="14"/>
  <c r="K90" i="14"/>
  <c r="L65" i="15" s="1"/>
  <c r="E85" i="14"/>
  <c r="M89" i="14"/>
  <c r="O86" i="14"/>
  <c r="DM46" i="37"/>
  <c r="EC46" i="37"/>
  <c r="ES46" i="37"/>
  <c r="EE46" i="37"/>
  <c r="EI46" i="37"/>
  <c r="FC46" i="37"/>
  <c r="FG46" i="37"/>
  <c r="R69" i="14"/>
  <c r="R75" i="14"/>
  <c r="K92" i="14"/>
  <c r="C142" i="42"/>
  <c r="K88" i="14"/>
  <c r="L34" i="15" s="1"/>
  <c r="O88" i="14"/>
  <c r="P34" i="15" s="1"/>
  <c r="K34" i="15"/>
  <c r="I142" i="42"/>
  <c r="C87" i="14"/>
  <c r="D33" i="15" s="1"/>
  <c r="CQ13" i="37"/>
  <c r="CY13" i="37"/>
  <c r="DC13" i="37"/>
  <c r="EM13" i="37"/>
  <c r="FC13" i="37"/>
  <c r="FG13" i="37"/>
  <c r="Z25" i="19"/>
  <c r="EC13" i="37"/>
  <c r="EO13" i="37"/>
  <c r="ES13" i="37"/>
  <c r="FI13" i="37"/>
  <c r="C85" i="14"/>
  <c r="K85" i="14"/>
  <c r="E86" i="14"/>
  <c r="M86" i="14"/>
  <c r="K89" i="14"/>
  <c r="R74" i="41"/>
  <c r="E142" i="42"/>
  <c r="M142" i="42"/>
  <c r="R44" i="14"/>
  <c r="I85" i="14"/>
  <c r="Q110" i="14"/>
  <c r="E34" i="15"/>
  <c r="AA9" i="21"/>
  <c r="BE19" i="37"/>
  <c r="BM19" i="37"/>
  <c r="CO19" i="37"/>
  <c r="DI19" i="37"/>
  <c r="DQ19" i="37"/>
  <c r="EE19" i="37"/>
  <c r="FA19" i="37"/>
  <c r="GC17" i="37"/>
  <c r="GQ26" i="37"/>
  <c r="Z9" i="32"/>
  <c r="Y11" i="36"/>
  <c r="Y12" i="36" s="1"/>
  <c r="Y13" i="36" s="1"/>
  <c r="Y14" i="36" s="1"/>
  <c r="Y15" i="36" s="1"/>
  <c r="EG111" i="37"/>
  <c r="EY111" i="37"/>
  <c r="FE111" i="37"/>
  <c r="E3" i="14"/>
  <c r="F2" i="15" s="1"/>
  <c r="AU49" i="37"/>
  <c r="AW49" i="37"/>
  <c r="CG49" i="37"/>
  <c r="CQ49" i="37"/>
  <c r="DG49" i="37"/>
  <c r="EK49" i="37"/>
  <c r="ES49" i="37"/>
  <c r="EW49" i="37"/>
  <c r="FE49" i="37"/>
  <c r="FG49" i="37"/>
  <c r="FI49" i="37"/>
  <c r="FM49" i="37"/>
  <c r="EK7" i="37"/>
  <c r="GC18" i="37"/>
  <c r="R81" i="14"/>
  <c r="AE71" i="37"/>
  <c r="Y27" i="20"/>
  <c r="Y28" i="20" s="1"/>
  <c r="AA9" i="20"/>
  <c r="Z25" i="20"/>
  <c r="Y27" i="19"/>
  <c r="R47" i="19"/>
  <c r="E88" i="19"/>
  <c r="AA25" i="20"/>
  <c r="Y10" i="21"/>
  <c r="AA10" i="21" s="1"/>
  <c r="Y12" i="40"/>
  <c r="FO116" i="37"/>
  <c r="Q146" i="33"/>
  <c r="Y11" i="34"/>
  <c r="Y12" i="34" s="1"/>
  <c r="Y13" i="34" s="1"/>
  <c r="R139" i="35"/>
  <c r="R19" i="14"/>
  <c r="R72" i="14"/>
  <c r="Q146" i="35"/>
  <c r="R77" i="42"/>
  <c r="R50" i="14"/>
  <c r="R139" i="34"/>
  <c r="E3" i="35"/>
  <c r="G3" i="35" s="1"/>
  <c r="R71" i="40"/>
  <c r="R117" i="40"/>
  <c r="Q146" i="40"/>
  <c r="R13" i="14"/>
  <c r="R28" i="14"/>
  <c r="Y10" i="19"/>
  <c r="Y11" i="19" s="1"/>
  <c r="Y12" i="19" s="1"/>
  <c r="AA12" i="19" s="1"/>
  <c r="GQ27" i="37"/>
  <c r="GA28" i="37"/>
  <c r="GC28" i="37" s="1"/>
  <c r="GC27" i="37"/>
  <c r="R19" i="19"/>
  <c r="Y28" i="19"/>
  <c r="Y29" i="19" s="1"/>
  <c r="Z27" i="20"/>
  <c r="E90" i="21"/>
  <c r="I89" i="21"/>
  <c r="M91" i="21"/>
  <c r="GA13" i="37"/>
  <c r="GA14" i="37" s="1"/>
  <c r="GC12" i="37"/>
  <c r="GC19" i="37"/>
  <c r="GA35" i="37"/>
  <c r="GA20" i="37"/>
  <c r="GA21" i="37" s="1"/>
  <c r="GC21" i="37" s="1"/>
  <c r="E126" i="20"/>
  <c r="H119" i="20"/>
  <c r="J119" i="20" s="1"/>
  <c r="C86" i="20"/>
  <c r="G85" i="20"/>
  <c r="M90" i="21"/>
  <c r="E126" i="21"/>
  <c r="GC6" i="37"/>
  <c r="GA7" i="37"/>
  <c r="GA23" i="37" s="1"/>
  <c r="GC23" i="37" s="1"/>
  <c r="GA33" i="37"/>
  <c r="GC33" i="37" s="1"/>
  <c r="Y27" i="34"/>
  <c r="Y28" i="34" s="1"/>
  <c r="Y29" i="34" s="1"/>
  <c r="Y30" i="34" s="1"/>
  <c r="Y31" i="34" s="1"/>
  <c r="E85" i="21"/>
  <c r="M85" i="21"/>
  <c r="E89" i="21"/>
  <c r="GC11" i="37"/>
  <c r="GC32" i="37"/>
  <c r="AA36" i="33"/>
  <c r="Y37" i="33"/>
  <c r="GC5" i="37"/>
  <c r="GC26" i="37"/>
  <c r="AZ55" i="22"/>
  <c r="AY55" i="37" s="1"/>
  <c r="AT58" i="22"/>
  <c r="AS58" i="37" s="1"/>
  <c r="BB58" i="22"/>
  <c r="BA58" i="37"/>
  <c r="BF64" i="22"/>
  <c r="BE64" i="37" s="1"/>
  <c r="AZ67" i="22"/>
  <c r="AY67" i="37" s="1"/>
  <c r="AV73" i="22"/>
  <c r="AU73" i="37" s="1"/>
  <c r="BF76" i="22"/>
  <c r="BE76" i="37" s="1"/>
  <c r="AZ79" i="22"/>
  <c r="AY79" i="37" s="1"/>
  <c r="AT83" i="22"/>
  <c r="AS83" i="37" s="1"/>
  <c r="BB83" i="22"/>
  <c r="BA83" i="37" s="1"/>
  <c r="AV86" i="22"/>
  <c r="AU86" i="37" s="1"/>
  <c r="AX89" i="22"/>
  <c r="AW89" i="37" s="1"/>
  <c r="BF89" i="22"/>
  <c r="BE89" i="37" s="1"/>
  <c r="AZ92" i="22"/>
  <c r="AY92" i="37" s="1"/>
  <c r="AV98" i="22"/>
  <c r="AU98" i="37" s="1"/>
  <c r="AX101" i="22"/>
  <c r="AW101" i="37" s="1"/>
  <c r="BF101" i="22"/>
  <c r="BE101" i="37" s="1"/>
  <c r="BB107" i="22"/>
  <c r="BA107" i="37" s="1"/>
  <c r="BJ58" i="22"/>
  <c r="BI58" i="37" s="1"/>
  <c r="BR58" i="22"/>
  <c r="BQ58" i="37" s="1"/>
  <c r="BT61" i="22"/>
  <c r="BS61" i="37" s="1"/>
  <c r="BP67" i="22"/>
  <c r="BO67" i="37"/>
  <c r="BJ70" i="22"/>
  <c r="BI70" i="37" s="1"/>
  <c r="BL73" i="22"/>
  <c r="BK73" i="37" s="1"/>
  <c r="BH79" i="22"/>
  <c r="BG79" i="37" s="1"/>
  <c r="BJ83" i="22"/>
  <c r="BI83" i="37" s="1"/>
  <c r="BR83" i="22"/>
  <c r="BQ83" i="37"/>
  <c r="BN89" i="22"/>
  <c r="BM89" i="37" s="1"/>
  <c r="BH92" i="22"/>
  <c r="BG92" i="37" s="1"/>
  <c r="BP92" i="22"/>
  <c r="BO92" i="37"/>
  <c r="BN101" i="22"/>
  <c r="BM101" i="37" s="1"/>
  <c r="BH104" i="22"/>
  <c r="BG104" i="37" s="1"/>
  <c r="BJ107" i="22"/>
  <c r="BI107" i="37" s="1"/>
  <c r="BS108" i="37" s="1"/>
  <c r="BR107" i="22"/>
  <c r="BQ107" i="37" s="1"/>
  <c r="Y26" i="35"/>
  <c r="BZ55" i="22"/>
  <c r="BY55" i="37" s="1"/>
  <c r="CH55" i="22"/>
  <c r="CG55" i="37" s="1"/>
  <c r="BV61" i="22"/>
  <c r="BU61" i="37" s="1"/>
  <c r="BX64" i="22"/>
  <c r="BW64" i="37" s="1"/>
  <c r="CF64" i="22"/>
  <c r="CE64" i="37" s="1"/>
  <c r="BZ67" i="22"/>
  <c r="BY67" i="37" s="1"/>
  <c r="CH67" i="22"/>
  <c r="CG67" i="37" s="1"/>
  <c r="CB70" i="22"/>
  <c r="CA70" i="37"/>
  <c r="BV73" i="22"/>
  <c r="BU73" i="37" s="1"/>
  <c r="CD73" i="22"/>
  <c r="CC73" i="37" s="1"/>
  <c r="BX76" i="22"/>
  <c r="BW76" i="37"/>
  <c r="CF76" i="22"/>
  <c r="CE76" i="37" s="1"/>
  <c r="BZ79" i="22"/>
  <c r="BY79" i="37"/>
  <c r="CH79" i="22"/>
  <c r="CG79" i="37" s="1"/>
  <c r="BZ89" i="22"/>
  <c r="BY89" i="37" s="1"/>
  <c r="CH89" i="22"/>
  <c r="CG89" i="37" s="1"/>
  <c r="CB92" i="22"/>
  <c r="CA92" i="37" s="1"/>
  <c r="CA93" i="37" s="1"/>
  <c r="BV95" i="22"/>
  <c r="BU95" i="37" s="1"/>
  <c r="BX98" i="22"/>
  <c r="BW98" i="37" s="1"/>
  <c r="CF98" i="22"/>
  <c r="CE98" i="37" s="1"/>
  <c r="BZ101" i="22"/>
  <c r="BY101" i="37" s="1"/>
  <c r="CB104" i="22"/>
  <c r="CA104" i="37" s="1"/>
  <c r="CD107" i="22"/>
  <c r="CC107" i="37"/>
  <c r="Z11" i="39"/>
  <c r="CX64" i="22"/>
  <c r="CW64" i="37" s="1"/>
  <c r="DF64" i="22"/>
  <c r="DE64" i="37" s="1"/>
  <c r="CZ79" i="22"/>
  <c r="CY79" i="37" s="1"/>
  <c r="DB83" i="22"/>
  <c r="DA83" i="37" s="1"/>
  <c r="DJ83" i="22"/>
  <c r="DI83" i="37" s="1"/>
  <c r="Y12" i="41"/>
  <c r="Y13" i="41" s="1"/>
  <c r="Y14" i="41" s="1"/>
  <c r="Y15" i="41" s="1"/>
  <c r="Y16" i="41" s="1"/>
  <c r="Y27" i="41"/>
  <c r="Y28" i="41" s="1"/>
  <c r="Y29" i="41" s="1"/>
  <c r="Y37" i="41"/>
  <c r="Y38" i="41" s="1"/>
  <c r="Y39" i="41" s="1"/>
  <c r="Y40" i="41" s="1"/>
  <c r="Y41" i="41" s="1"/>
  <c r="BB55" i="22"/>
  <c r="BA55" i="37" s="1"/>
  <c r="AV58" i="22"/>
  <c r="AU58" i="37" s="1"/>
  <c r="BD58" i="22"/>
  <c r="BC58" i="37" s="1"/>
  <c r="AX61" i="22"/>
  <c r="AW61" i="37" s="1"/>
  <c r="AV70" i="22"/>
  <c r="AU70" i="37" s="1"/>
  <c r="BD70" i="22"/>
  <c r="BC70" i="37" s="1"/>
  <c r="AX73" i="22"/>
  <c r="AW73" i="37" s="1"/>
  <c r="BB79" i="22"/>
  <c r="BA79" i="37" s="1"/>
  <c r="AV83" i="22"/>
  <c r="AU83" i="37" s="1"/>
  <c r="BD83" i="22"/>
  <c r="BC83" i="37" s="1"/>
  <c r="AX86" i="22"/>
  <c r="AW86" i="37" s="1"/>
  <c r="BF86" i="22"/>
  <c r="BE86" i="37" s="1"/>
  <c r="AT92" i="22"/>
  <c r="AS92" i="37" s="1"/>
  <c r="BB92" i="22"/>
  <c r="BA92" i="37" s="1"/>
  <c r="BD95" i="22"/>
  <c r="BC95" i="37" s="1"/>
  <c r="AX98" i="22"/>
  <c r="AW98" i="37" s="1"/>
  <c r="BB104" i="22"/>
  <c r="BA104" i="37" s="1"/>
  <c r="AV107" i="22"/>
  <c r="AU107" i="37" s="1"/>
  <c r="BD107" i="22"/>
  <c r="BC107" i="37"/>
  <c r="BJ55" i="22"/>
  <c r="BI55" i="37" s="1"/>
  <c r="BR55" i="22"/>
  <c r="BQ55" i="37"/>
  <c r="BL58" i="22"/>
  <c r="BK58" i="37" s="1"/>
  <c r="BH64" i="22"/>
  <c r="BG64" i="37" s="1"/>
  <c r="BP64" i="22"/>
  <c r="BO64" i="37"/>
  <c r="BN73" i="22"/>
  <c r="BM73" i="37" s="1"/>
  <c r="BP76" i="22"/>
  <c r="BO76" i="37" s="1"/>
  <c r="BL83" i="22"/>
  <c r="BK83" i="37" s="1"/>
  <c r="BR92" i="22"/>
  <c r="BQ92" i="37" s="1"/>
  <c r="BL95" i="22"/>
  <c r="BK95" i="37" s="1"/>
  <c r="BT95" i="22"/>
  <c r="BS95" i="37" s="1"/>
  <c r="BN98" i="22"/>
  <c r="BM98" i="37" s="1"/>
  <c r="BH101" i="22"/>
  <c r="BG101" i="37" s="1"/>
  <c r="BP101" i="22"/>
  <c r="BO101" i="37"/>
  <c r="BO102" i="37" s="1"/>
  <c r="BJ104" i="22"/>
  <c r="BI104" i="37" s="1"/>
  <c r="BL107" i="22"/>
  <c r="BK107" i="37" s="1"/>
  <c r="BT107" i="22"/>
  <c r="BS107" i="37" s="1"/>
  <c r="CD58" i="22"/>
  <c r="CC58" i="37" s="1"/>
  <c r="BX61" i="22"/>
  <c r="BW61" i="37" s="1"/>
  <c r="BZ64" i="22"/>
  <c r="BY64" i="37" s="1"/>
  <c r="CH64" i="22"/>
  <c r="CG64" i="37" s="1"/>
  <c r="CB67" i="22"/>
  <c r="CA67" i="37" s="1"/>
  <c r="BV70" i="22"/>
  <c r="BU70" i="37" s="1"/>
  <c r="CD70" i="22"/>
  <c r="CC70" i="37" s="1"/>
  <c r="BX73" i="22"/>
  <c r="BW73" i="37" s="1"/>
  <c r="BZ76" i="22"/>
  <c r="BY76" i="37" s="1"/>
  <c r="CH76" i="22"/>
  <c r="CG76" i="37"/>
  <c r="CB79" i="22"/>
  <c r="CA79" i="37" s="1"/>
  <c r="CF83" i="22"/>
  <c r="CE83" i="37" s="1"/>
  <c r="BZ86" i="22"/>
  <c r="BY86" i="37"/>
  <c r="CB89" i="22"/>
  <c r="CA89" i="37" s="1"/>
  <c r="BV92" i="22"/>
  <c r="BU92" i="37"/>
  <c r="CD92" i="22"/>
  <c r="CC92" i="37" s="1"/>
  <c r="BX95" i="22"/>
  <c r="BW95" i="37" s="1"/>
  <c r="BZ98" i="22"/>
  <c r="BY98" i="37" s="1"/>
  <c r="CH98" i="22"/>
  <c r="CG98" i="37" s="1"/>
  <c r="CO99" i="37" s="1"/>
  <c r="BV104" i="22"/>
  <c r="BU104" i="37" s="1"/>
  <c r="BX107" i="22"/>
  <c r="BW107" i="37" s="1"/>
  <c r="CF107" i="22"/>
  <c r="CE107" i="37" s="1"/>
  <c r="DD61" i="22"/>
  <c r="DC61" i="37" s="1"/>
  <c r="DH92" i="22"/>
  <c r="DG92" i="37" s="1"/>
  <c r="DB95" i="22"/>
  <c r="DA95" i="37" s="1"/>
  <c r="DJ95" i="22"/>
  <c r="DI95" i="37" s="1"/>
  <c r="AC113" i="37"/>
  <c r="FO114" i="37"/>
  <c r="AX58" i="22"/>
  <c r="AW58" i="37" s="1"/>
  <c r="AZ61" i="22"/>
  <c r="AY61" i="37" s="1"/>
  <c r="AT64" i="22"/>
  <c r="AS64" i="37" s="1"/>
  <c r="BB64" i="22"/>
  <c r="BA64" i="37" s="1"/>
  <c r="BD67" i="22"/>
  <c r="BC67" i="37" s="1"/>
  <c r="AX70" i="22"/>
  <c r="AW70" i="37" s="1"/>
  <c r="AZ73" i="22"/>
  <c r="AY73" i="37" s="1"/>
  <c r="AT76" i="22"/>
  <c r="AS76" i="37" s="1"/>
  <c r="BD79" i="22"/>
  <c r="BC79" i="37" s="1"/>
  <c r="AX83" i="22"/>
  <c r="AW83" i="37" s="1"/>
  <c r="AZ86" i="22"/>
  <c r="AY86" i="37" s="1"/>
  <c r="AT89" i="22"/>
  <c r="AS89" i="37" s="1"/>
  <c r="BB89" i="22"/>
  <c r="BA89" i="37" s="1"/>
  <c r="BD92" i="22"/>
  <c r="BC92" i="37" s="1"/>
  <c r="AX95" i="22"/>
  <c r="AW95" i="37" s="1"/>
  <c r="BF95" i="22"/>
  <c r="BE95" i="37" s="1"/>
  <c r="AZ98" i="22"/>
  <c r="AY98" i="37" s="1"/>
  <c r="AT101" i="22"/>
  <c r="AS101" i="37" s="1"/>
  <c r="BD104" i="22"/>
  <c r="BC104" i="37" s="1"/>
  <c r="AX107" i="22"/>
  <c r="AW107" i="37" s="1"/>
  <c r="BP61" i="22"/>
  <c r="BO61" i="37" s="1"/>
  <c r="BJ64" i="22"/>
  <c r="BI64" i="37" s="1"/>
  <c r="BR64" i="22"/>
  <c r="BQ64" i="37" s="1"/>
  <c r="BL67" i="22"/>
  <c r="BK67" i="37" s="1"/>
  <c r="BH73" i="22"/>
  <c r="BG73" i="37" s="1"/>
  <c r="BR76" i="22"/>
  <c r="BQ76" i="37" s="1"/>
  <c r="BT79" i="22"/>
  <c r="BS79" i="37" s="1"/>
  <c r="BP86" i="22"/>
  <c r="BO86" i="37" s="1"/>
  <c r="BJ89" i="22"/>
  <c r="BI89" i="37" s="1"/>
  <c r="BH98" i="22"/>
  <c r="BG98" i="37"/>
  <c r="BP98" i="22"/>
  <c r="BO98" i="37" s="1"/>
  <c r="BJ101" i="22"/>
  <c r="BI101" i="37" s="1"/>
  <c r="BR101" i="22"/>
  <c r="BQ101" i="37" s="1"/>
  <c r="BL104" i="22"/>
  <c r="BK104" i="37" s="1"/>
  <c r="BT104" i="22"/>
  <c r="BS104" i="37" s="1"/>
  <c r="BM107" i="37"/>
  <c r="BV55" i="22"/>
  <c r="BU55" i="37" s="1"/>
  <c r="CD55" i="22"/>
  <c r="CC55" i="37" s="1"/>
  <c r="CF58" i="22"/>
  <c r="CE58" i="37" s="1"/>
  <c r="BZ61" i="22"/>
  <c r="BY61" i="37" s="1"/>
  <c r="CD67" i="22"/>
  <c r="CC67" i="37" s="1"/>
  <c r="CF70" i="22"/>
  <c r="CE70" i="37" s="1"/>
  <c r="BZ73" i="22"/>
  <c r="BY73" i="37" s="1"/>
  <c r="CH73" i="22"/>
  <c r="CG73" i="37" s="1"/>
  <c r="BV79" i="22"/>
  <c r="BU79" i="37" s="1"/>
  <c r="CD79" i="22"/>
  <c r="CC79" i="37" s="1"/>
  <c r="BZ83" i="22"/>
  <c r="BY83" i="37" s="1"/>
  <c r="CH83" i="22"/>
  <c r="CG83" i="37" s="1"/>
  <c r="CB86" i="22"/>
  <c r="CA86" i="37" s="1"/>
  <c r="BV89" i="22"/>
  <c r="BU89" i="37" s="1"/>
  <c r="CF92" i="22"/>
  <c r="CE92" i="37" s="1"/>
  <c r="BZ95" i="22"/>
  <c r="BY95" i="37" s="1"/>
  <c r="CH95" i="22"/>
  <c r="CG95" i="37" s="1"/>
  <c r="CB98" i="22"/>
  <c r="CA98" i="37" s="1"/>
  <c r="BV101" i="22"/>
  <c r="BU101" i="37" s="1"/>
  <c r="BX104" i="22"/>
  <c r="BW104" i="37" s="1"/>
  <c r="CF104" i="22"/>
  <c r="CE104" i="37" s="1"/>
  <c r="BZ107" i="22"/>
  <c r="BY107" i="37" s="1"/>
  <c r="CH107" i="22"/>
  <c r="CG107" i="37" s="1"/>
  <c r="AA35" i="39"/>
  <c r="CZ55" i="22"/>
  <c r="CY55" i="37" s="1"/>
  <c r="DD73" i="22"/>
  <c r="DC73" i="37" s="1"/>
  <c r="DF89" i="22"/>
  <c r="DE89" i="37" s="1"/>
  <c r="Y37" i="42"/>
  <c r="Y38" i="42" s="1"/>
  <c r="Y39" i="42" s="1"/>
  <c r="Y40" i="42" s="1"/>
  <c r="Z36" i="42"/>
  <c r="AX55" i="22"/>
  <c r="AW55" i="37" s="1"/>
  <c r="BF55" i="22"/>
  <c r="BE55" i="37" s="1"/>
  <c r="AZ58" i="22"/>
  <c r="AY58" i="37" s="1"/>
  <c r="AT61" i="22"/>
  <c r="AS61" i="37"/>
  <c r="AV64" i="22"/>
  <c r="AU64" i="37" s="1"/>
  <c r="BD64" i="22"/>
  <c r="BC64" i="37" s="1"/>
  <c r="AX67" i="22"/>
  <c r="AW67" i="37" s="1"/>
  <c r="BF67" i="22"/>
  <c r="BE67" i="37" s="1"/>
  <c r="AZ70" i="22"/>
  <c r="AY70" i="37" s="1"/>
  <c r="AT73" i="22"/>
  <c r="AS73" i="37" s="1"/>
  <c r="AV76" i="22"/>
  <c r="AU76" i="37" s="1"/>
  <c r="BD76" i="22"/>
  <c r="BC76" i="37" s="1"/>
  <c r="AX79" i="22"/>
  <c r="AW79" i="37" s="1"/>
  <c r="BF79" i="22"/>
  <c r="BE79" i="37"/>
  <c r="AZ83" i="22"/>
  <c r="AY83" i="37" s="1"/>
  <c r="AT86" i="22"/>
  <c r="AS86" i="37" s="1"/>
  <c r="BB86" i="22"/>
  <c r="BA86" i="37" s="1"/>
  <c r="AV89" i="22"/>
  <c r="AU89" i="37"/>
  <c r="BD89" i="22"/>
  <c r="BC89" i="37" s="1"/>
  <c r="AX92" i="22"/>
  <c r="AW92" i="37" s="1"/>
  <c r="BF92" i="22"/>
  <c r="BE92" i="37" s="1"/>
  <c r="AV101" i="22"/>
  <c r="AU101" i="37" s="1"/>
  <c r="BD101" i="22"/>
  <c r="BC101" i="37" s="1"/>
  <c r="AX104" i="22"/>
  <c r="AW104" i="37" s="1"/>
  <c r="BF104" i="22"/>
  <c r="BE104" i="37" s="1"/>
  <c r="AZ107" i="22"/>
  <c r="AY107" i="37" s="1"/>
  <c r="BN55" i="22"/>
  <c r="BM55" i="37" s="1"/>
  <c r="BH58" i="22"/>
  <c r="BG58" i="37" s="1"/>
  <c r="BN67" i="22"/>
  <c r="BM67" i="37" s="1"/>
  <c r="BH70" i="22"/>
  <c r="BG70" i="37" s="1"/>
  <c r="BR73" i="22"/>
  <c r="BQ73" i="37" s="1"/>
  <c r="BL76" i="22"/>
  <c r="BK76" i="37" s="1"/>
  <c r="BT76" i="22"/>
  <c r="BS76" i="37" s="1"/>
  <c r="BN79" i="22"/>
  <c r="BM79" i="37"/>
  <c r="BH83" i="22"/>
  <c r="BG83" i="37" s="1"/>
  <c r="BP83" i="22"/>
  <c r="BO83" i="37" s="1"/>
  <c r="BR86" i="22"/>
  <c r="BQ86" i="37" s="1"/>
  <c r="BL89" i="22"/>
  <c r="BK89" i="37" s="1"/>
  <c r="BN92" i="22"/>
  <c r="BM92" i="37" s="1"/>
  <c r="BH95" i="22"/>
  <c r="BG95" i="37" s="1"/>
  <c r="BL101" i="22"/>
  <c r="BK101" i="37" s="1"/>
  <c r="BT101" i="22"/>
  <c r="BS101" i="37" s="1"/>
  <c r="BN104" i="22"/>
  <c r="BM104" i="37" s="1"/>
  <c r="CF55" i="22"/>
  <c r="CE55" i="37" s="1"/>
  <c r="R65" i="35"/>
  <c r="BZ58" i="22"/>
  <c r="BY58" i="37" s="1"/>
  <c r="CH58" i="22"/>
  <c r="CG58" i="37" s="1"/>
  <c r="CB61" i="22"/>
  <c r="CA61" i="37" s="1"/>
  <c r="BV64" i="22"/>
  <c r="BU64" i="37" s="1"/>
  <c r="CD64" i="22"/>
  <c r="CC64" i="37" s="1"/>
  <c r="CF67" i="22"/>
  <c r="CE67" i="37" s="1"/>
  <c r="BZ70" i="22"/>
  <c r="BY70" i="37" s="1"/>
  <c r="CB73" i="22"/>
  <c r="CA73" i="37" s="1"/>
  <c r="BV76" i="22"/>
  <c r="BU76" i="37" s="1"/>
  <c r="CF79" i="22"/>
  <c r="CE79" i="37" s="1"/>
  <c r="CB83" i="22"/>
  <c r="CA83" i="37" s="1"/>
  <c r="BV86" i="22"/>
  <c r="BU86" i="37" s="1"/>
  <c r="CD86" i="22"/>
  <c r="CC86" i="37"/>
  <c r="BX89" i="22"/>
  <c r="BW89" i="37" s="1"/>
  <c r="CF89" i="22"/>
  <c r="CE89" i="37" s="1"/>
  <c r="R99" i="35"/>
  <c r="BZ92" i="22"/>
  <c r="BY92" i="37" s="1"/>
  <c r="BY93" i="37" s="1"/>
  <c r="CB95" i="22"/>
  <c r="CA95" i="37" s="1"/>
  <c r="BV98" i="22"/>
  <c r="BU98" i="37" s="1"/>
  <c r="CD98" i="22"/>
  <c r="CC98" i="37"/>
  <c r="BX101" i="22"/>
  <c r="BW101" i="37" s="1"/>
  <c r="CH104" i="22"/>
  <c r="CG104" i="37" s="1"/>
  <c r="CB107" i="22"/>
  <c r="CA107" i="37" s="1"/>
  <c r="Y27" i="39"/>
  <c r="Y28" i="39" s="1"/>
  <c r="CZ67" i="22"/>
  <c r="CY67" i="37" s="1"/>
  <c r="DD86" i="22"/>
  <c r="DC86" i="37" s="1"/>
  <c r="R139" i="36"/>
  <c r="DF55" i="22"/>
  <c r="DE55" i="37" s="1"/>
  <c r="DH58" i="22"/>
  <c r="DG58" i="37"/>
  <c r="DB61" i="22"/>
  <c r="DA61" i="37" s="1"/>
  <c r="DH70" i="22"/>
  <c r="DG70" i="37" s="1"/>
  <c r="DJ73" i="22"/>
  <c r="DI73" i="37"/>
  <c r="DH83" i="22"/>
  <c r="DG83" i="37" s="1"/>
  <c r="DB86" i="22"/>
  <c r="DA86" i="37" s="1"/>
  <c r="DJ86" i="22"/>
  <c r="DI86" i="37" s="1"/>
  <c r="CX92" i="22"/>
  <c r="CW92" i="37"/>
  <c r="CZ95" i="22"/>
  <c r="CY95" i="37" s="1"/>
  <c r="DB98" i="22"/>
  <c r="DA98" i="37" s="1"/>
  <c r="DJ98" i="22"/>
  <c r="DI98" i="37" s="1"/>
  <c r="DD101" i="22"/>
  <c r="DC101" i="37" s="1"/>
  <c r="CX104" i="22"/>
  <c r="CW104" i="37" s="1"/>
  <c r="DG107" i="37"/>
  <c r="R117" i="39"/>
  <c r="DR55" i="22"/>
  <c r="DQ55" i="37"/>
  <c r="DX64" i="22"/>
  <c r="DW64" i="37"/>
  <c r="DR67" i="22"/>
  <c r="DQ67" i="37" s="1"/>
  <c r="DV73" i="22"/>
  <c r="DU73" i="37" s="1"/>
  <c r="DO76" i="37"/>
  <c r="DL83" i="22"/>
  <c r="DK83" i="37" s="1"/>
  <c r="DP89" i="22"/>
  <c r="DO89" i="37" s="1"/>
  <c r="DR92" i="22"/>
  <c r="DQ92" i="37" s="1"/>
  <c r="DL95" i="22"/>
  <c r="DK95" i="37" s="1"/>
  <c r="DN98" i="22"/>
  <c r="DM98" i="37" s="1"/>
  <c r="DP101" i="22"/>
  <c r="DO101" i="37" s="1"/>
  <c r="DR104" i="22"/>
  <c r="DQ104" i="37" s="1"/>
  <c r="DL107" i="22"/>
  <c r="DK107" i="37" s="1"/>
  <c r="EJ55" i="22"/>
  <c r="EI55" i="37" s="1"/>
  <c r="ED58" i="22"/>
  <c r="EC58" i="37" s="1"/>
  <c r="EL58" i="22"/>
  <c r="EK58" i="37" s="1"/>
  <c r="EF61" i="22"/>
  <c r="EE61" i="37" s="1"/>
  <c r="DZ64" i="22"/>
  <c r="DY64" i="37" s="1"/>
  <c r="EH64" i="22"/>
  <c r="EG64" i="37" s="1"/>
  <c r="EB67" i="22"/>
  <c r="EA67" i="37" s="1"/>
  <c r="EJ67" i="22"/>
  <c r="EI67" i="37" s="1"/>
  <c r="ED70" i="22"/>
  <c r="EC70" i="37" s="1"/>
  <c r="DZ76" i="22"/>
  <c r="DY76" i="37" s="1"/>
  <c r="EH76" i="22"/>
  <c r="EG76" i="37" s="1"/>
  <c r="EJ79" i="22"/>
  <c r="EI79" i="37" s="1"/>
  <c r="ED83" i="22"/>
  <c r="EC83" i="37" s="1"/>
  <c r="EL83" i="22"/>
  <c r="EK83" i="37" s="1"/>
  <c r="EF86" i="22"/>
  <c r="EE86" i="37" s="1"/>
  <c r="DZ89" i="22"/>
  <c r="DY89" i="37" s="1"/>
  <c r="EH89" i="22"/>
  <c r="EG89" i="37" s="1"/>
  <c r="EB92" i="22"/>
  <c r="EA92" i="37" s="1"/>
  <c r="EJ92" i="22"/>
  <c r="EI92" i="37" s="1"/>
  <c r="ED95" i="22"/>
  <c r="EC95" i="37" s="1"/>
  <c r="DZ101" i="22"/>
  <c r="DY101" i="37" s="1"/>
  <c r="EJ104" i="22"/>
  <c r="EI104" i="37" s="1"/>
  <c r="EC107" i="37"/>
  <c r="EL107" i="22"/>
  <c r="EK107" i="37" s="1"/>
  <c r="R139" i="41"/>
  <c r="EP55" i="22"/>
  <c r="EO55" i="37" s="1"/>
  <c r="EX55" i="22"/>
  <c r="EW55" i="37" s="1"/>
  <c r="ER58" i="22"/>
  <c r="EQ58" i="37" s="1"/>
  <c r="EZ58" i="22"/>
  <c r="EY58" i="37" s="1"/>
  <c r="ET61" i="22"/>
  <c r="ES61" i="37" s="1"/>
  <c r="EN64" i="22"/>
  <c r="EM64" i="37" s="1"/>
  <c r="EP67" i="22"/>
  <c r="EO67" i="37" s="1"/>
  <c r="EQ70" i="37"/>
  <c r="EQ71" i="37" s="1"/>
  <c r="ET73" i="22"/>
  <c r="ES73" i="37" s="1"/>
  <c r="EN76" i="22"/>
  <c r="EM76" i="37" s="1"/>
  <c r="EV76" i="22"/>
  <c r="EU76" i="37" s="1"/>
  <c r="EX79" i="22"/>
  <c r="EW79" i="37" s="1"/>
  <c r="ER83" i="22"/>
  <c r="EQ83" i="37" s="1"/>
  <c r="EZ83" i="22"/>
  <c r="EY83" i="37" s="1"/>
  <c r="ET86" i="22"/>
  <c r="ES86" i="37" s="1"/>
  <c r="EN89" i="22"/>
  <c r="EM89" i="37" s="1"/>
  <c r="EP92" i="22"/>
  <c r="EO92" i="37"/>
  <c r="EZ95" i="22"/>
  <c r="EY95" i="37"/>
  <c r="ET98" i="22"/>
  <c r="ES98" i="37" s="1"/>
  <c r="EN101" i="22"/>
  <c r="EM101" i="37" s="1"/>
  <c r="EV101" i="22"/>
  <c r="EU101" i="37" s="1"/>
  <c r="EP104" i="22"/>
  <c r="EO104" i="37" s="1"/>
  <c r="EX104" i="22"/>
  <c r="EW104" i="37" s="1"/>
  <c r="ER107" i="22"/>
  <c r="EQ107" i="37" s="1"/>
  <c r="EZ107" i="22"/>
  <c r="EY107" i="37" s="1"/>
  <c r="FI55" i="37"/>
  <c r="FK58" i="37"/>
  <c r="FE61" i="37"/>
  <c r="FM61" i="37"/>
  <c r="FG64" i="37"/>
  <c r="FC70" i="37"/>
  <c r="FK70" i="37"/>
  <c r="FE73" i="37"/>
  <c r="FM73" i="37"/>
  <c r="FG76" i="37"/>
  <c r="FA79" i="37"/>
  <c r="FI79" i="37"/>
  <c r="FK83" i="37"/>
  <c r="FM86" i="37"/>
  <c r="FG89" i="37"/>
  <c r="FA92" i="37"/>
  <c r="FI92" i="37"/>
  <c r="FC95" i="37"/>
  <c r="FK95" i="37"/>
  <c r="FE98" i="37"/>
  <c r="FG101" i="37"/>
  <c r="FA104" i="37"/>
  <c r="FI104" i="37"/>
  <c r="FK107" i="37"/>
  <c r="C100" i="14"/>
  <c r="C130" i="14" s="1"/>
  <c r="C126" i="14"/>
  <c r="E126" i="14" s="1"/>
  <c r="A54" i="15"/>
  <c r="DD98" i="22"/>
  <c r="DC98" i="37" s="1"/>
  <c r="CX101" i="22"/>
  <c r="CW101" i="37" s="1"/>
  <c r="DF101" i="22"/>
  <c r="DE101" i="37" s="1"/>
  <c r="CZ104" i="22"/>
  <c r="CY104" i="37" s="1"/>
  <c r="DJ107" i="22"/>
  <c r="DI107" i="37" s="1"/>
  <c r="Y26" i="40"/>
  <c r="Y27" i="40" s="1"/>
  <c r="Y28" i="40" s="1"/>
  <c r="DP61" i="22"/>
  <c r="DO61" i="37" s="1"/>
  <c r="DL67" i="22"/>
  <c r="DK67" i="37" s="1"/>
  <c r="DN70" i="22"/>
  <c r="DM70" i="37"/>
  <c r="DP73" i="22"/>
  <c r="DO73" i="37" s="1"/>
  <c r="DX73" i="22"/>
  <c r="DW73" i="37" s="1"/>
  <c r="DL79" i="22"/>
  <c r="DK79" i="37" s="1"/>
  <c r="DT79" i="22"/>
  <c r="DS79" i="37" s="1"/>
  <c r="DN83" i="22"/>
  <c r="DM83" i="37" s="1"/>
  <c r="DV83" i="22"/>
  <c r="DU83" i="37" s="1"/>
  <c r="DX86" i="22"/>
  <c r="DW86" i="37" s="1"/>
  <c r="DR89" i="22"/>
  <c r="DQ89" i="37" s="1"/>
  <c r="DL92" i="22"/>
  <c r="DK92" i="37" s="1"/>
  <c r="DX98" i="22"/>
  <c r="DW98" i="37" s="1"/>
  <c r="DR101" i="22"/>
  <c r="DQ101" i="37" s="1"/>
  <c r="DL104" i="22"/>
  <c r="DK104" i="37" s="1"/>
  <c r="DT104" i="22"/>
  <c r="DS104" i="37" s="1"/>
  <c r="DN107" i="22"/>
  <c r="DM107" i="37" s="1"/>
  <c r="DV107" i="22"/>
  <c r="DU107" i="37" s="1"/>
  <c r="ED55" i="22"/>
  <c r="EC55" i="37" s="1"/>
  <c r="EL55" i="22"/>
  <c r="EK55" i="37" s="1"/>
  <c r="EF58" i="22"/>
  <c r="EE58" i="37" s="1"/>
  <c r="DZ61" i="22"/>
  <c r="DY61" i="37" s="1"/>
  <c r="EJ64" i="22"/>
  <c r="EI64" i="37" s="1"/>
  <c r="EL67" i="22"/>
  <c r="EK67" i="37" s="1"/>
  <c r="EF70" i="22"/>
  <c r="EE70" i="37"/>
  <c r="DZ73" i="22"/>
  <c r="DY73" i="37" s="1"/>
  <c r="EH73" i="22"/>
  <c r="EG73" i="37" s="1"/>
  <c r="EB76" i="22"/>
  <c r="EA76" i="37" s="1"/>
  <c r="EJ76" i="22"/>
  <c r="EI76" i="37" s="1"/>
  <c r="ED79" i="22"/>
  <c r="EC79" i="37" s="1"/>
  <c r="EF83" i="22"/>
  <c r="EE83" i="37" s="1"/>
  <c r="DZ86" i="22"/>
  <c r="DY86" i="37" s="1"/>
  <c r="EJ89" i="22"/>
  <c r="EI89" i="37" s="1"/>
  <c r="EL92" i="22"/>
  <c r="EK92" i="37" s="1"/>
  <c r="EF95" i="22"/>
  <c r="EE95" i="37" s="1"/>
  <c r="DZ98" i="22"/>
  <c r="DY98" i="37" s="1"/>
  <c r="EH98" i="22"/>
  <c r="EG98" i="37" s="1"/>
  <c r="EB101" i="22"/>
  <c r="EA101" i="37" s="1"/>
  <c r="EJ101" i="22"/>
  <c r="EI101" i="37" s="1"/>
  <c r="ED104" i="22"/>
  <c r="EC104" i="37" s="1"/>
  <c r="EF107" i="22"/>
  <c r="EE107" i="37" s="1"/>
  <c r="EZ55" i="22"/>
  <c r="EY55" i="37" s="1"/>
  <c r="EV61" i="22"/>
  <c r="EU61" i="37" s="1"/>
  <c r="EP64" i="22"/>
  <c r="EO64" i="37"/>
  <c r="EX64" i="22"/>
  <c r="EW64" i="37" s="1"/>
  <c r="ER67" i="22"/>
  <c r="EQ67" i="37" s="1"/>
  <c r="EZ67" i="22"/>
  <c r="EY67" i="37" s="1"/>
  <c r="ET70" i="22"/>
  <c r="ES70" i="37" s="1"/>
  <c r="EN73" i="22"/>
  <c r="EM73" i="37" s="1"/>
  <c r="EV73" i="22"/>
  <c r="EU73" i="37" s="1"/>
  <c r="EX76" i="22"/>
  <c r="EW76" i="37" s="1"/>
  <c r="EQ79" i="37"/>
  <c r="EZ79" i="22"/>
  <c r="EY79" i="37" s="1"/>
  <c r="ET83" i="22"/>
  <c r="ES83" i="37" s="1"/>
  <c r="EP89" i="22"/>
  <c r="EO89" i="37" s="1"/>
  <c r="EX89" i="22"/>
  <c r="EW89" i="37" s="1"/>
  <c r="ER92" i="22"/>
  <c r="EQ92" i="37" s="1"/>
  <c r="EZ92" i="22"/>
  <c r="EY92" i="37" s="1"/>
  <c r="ET95" i="22"/>
  <c r="ES95" i="37" s="1"/>
  <c r="EN98" i="22"/>
  <c r="EM98" i="37" s="1"/>
  <c r="EV98" i="22"/>
  <c r="EU98" i="37" s="1"/>
  <c r="ER104" i="22"/>
  <c r="EQ104" i="37" s="1"/>
  <c r="EZ104" i="22"/>
  <c r="EY104" i="37"/>
  <c r="ET107" i="22"/>
  <c r="ES107" i="37" s="1"/>
  <c r="FC55" i="37"/>
  <c r="FK55" i="37"/>
  <c r="FE58" i="37"/>
  <c r="FG61" i="37"/>
  <c r="FA64" i="37"/>
  <c r="FI64" i="37"/>
  <c r="FC67" i="37"/>
  <c r="FK67" i="37"/>
  <c r="FE70" i="37"/>
  <c r="FM70" i="37"/>
  <c r="FA76" i="37"/>
  <c r="FI76" i="37"/>
  <c r="FC79" i="37"/>
  <c r="FK79" i="37"/>
  <c r="FE83" i="37"/>
  <c r="FM83" i="37"/>
  <c r="FG86" i="37"/>
  <c r="FA89" i="37"/>
  <c r="FI89" i="37"/>
  <c r="FC92" i="37"/>
  <c r="FK92" i="37"/>
  <c r="FE95" i="37"/>
  <c r="FM95" i="37"/>
  <c r="FG98" i="37"/>
  <c r="FA101" i="37"/>
  <c r="FI101" i="37"/>
  <c r="FC104" i="37"/>
  <c r="FK104" i="37"/>
  <c r="FE107" i="37"/>
  <c r="FM107" i="37"/>
  <c r="A26" i="15"/>
  <c r="A58" i="15" s="1"/>
  <c r="DB55" i="22"/>
  <c r="DA55" i="37" s="1"/>
  <c r="DJ55" i="22"/>
  <c r="DI55" i="37" s="1"/>
  <c r="DD58" i="22"/>
  <c r="DC58" i="37" s="1"/>
  <c r="CZ64" i="22"/>
  <c r="CY64" i="37" s="1"/>
  <c r="CZ76" i="22"/>
  <c r="CY76" i="37" s="1"/>
  <c r="DB79" i="22"/>
  <c r="DA79" i="37" s="1"/>
  <c r="DJ79" i="22"/>
  <c r="DI79" i="37" s="1"/>
  <c r="CX86" i="22"/>
  <c r="CW86" i="37" s="1"/>
  <c r="DF86" i="22"/>
  <c r="DE86" i="37" s="1"/>
  <c r="DH89" i="22"/>
  <c r="DG89" i="37" s="1"/>
  <c r="DB92" i="22"/>
  <c r="DA92" i="37" s="1"/>
  <c r="DF98" i="22"/>
  <c r="DE98" i="37" s="1"/>
  <c r="CZ101" i="22"/>
  <c r="CY101" i="37" s="1"/>
  <c r="R111" i="39"/>
  <c r="DB104" i="22"/>
  <c r="DA104" i="37" s="1"/>
  <c r="DD107" i="22"/>
  <c r="DC107" i="37" s="1"/>
  <c r="DN55" i="22"/>
  <c r="DM55" i="37"/>
  <c r="DL64" i="22"/>
  <c r="DK64" i="37" s="1"/>
  <c r="DL76" i="22"/>
  <c r="DK76" i="37" s="1"/>
  <c r="DX83" i="22"/>
  <c r="DW83" i="37" s="1"/>
  <c r="DT89" i="22"/>
  <c r="DS89" i="37" s="1"/>
  <c r="DV92" i="22"/>
  <c r="DU92" i="37" s="1"/>
  <c r="DP95" i="22"/>
  <c r="DO95" i="37" s="1"/>
  <c r="DX95" i="22"/>
  <c r="DW95" i="37" s="1"/>
  <c r="DR98" i="22"/>
  <c r="DQ98" i="37" s="1"/>
  <c r="DL101" i="22"/>
  <c r="DK101" i="37" s="1"/>
  <c r="DX107" i="22"/>
  <c r="DW107" i="37"/>
  <c r="R59" i="41"/>
  <c r="EF55" i="22"/>
  <c r="EE55" i="37" s="1"/>
  <c r="DZ58" i="22"/>
  <c r="DY58" i="37" s="1"/>
  <c r="EH58" i="22"/>
  <c r="EG58" i="37" s="1"/>
  <c r="EB61" i="22"/>
  <c r="EA61" i="37"/>
  <c r="EJ61" i="22"/>
  <c r="EI61" i="37" s="1"/>
  <c r="ED64" i="22"/>
  <c r="EC64" i="37" s="1"/>
  <c r="EL64" i="22"/>
  <c r="EK64" i="37" s="1"/>
  <c r="EF67" i="22"/>
  <c r="EE67" i="37" s="1"/>
  <c r="EH70" i="22"/>
  <c r="EG70" i="37" s="1"/>
  <c r="EL76" i="22"/>
  <c r="EK76" i="37" s="1"/>
  <c r="EF79" i="22"/>
  <c r="EE79" i="37" s="1"/>
  <c r="DZ83" i="22"/>
  <c r="DY83" i="37" s="1"/>
  <c r="EH83" i="22"/>
  <c r="EG83" i="37" s="1"/>
  <c r="EB86" i="22"/>
  <c r="EA86" i="37"/>
  <c r="EJ86" i="22"/>
  <c r="EI86" i="37" s="1"/>
  <c r="ED89" i="22"/>
  <c r="EC89" i="37" s="1"/>
  <c r="EL89" i="22"/>
  <c r="EK89" i="37" s="1"/>
  <c r="EF92" i="22"/>
  <c r="EE92" i="37" s="1"/>
  <c r="EB98" i="22"/>
  <c r="EA98" i="37" s="1"/>
  <c r="EL101" i="22"/>
  <c r="EK101" i="37" s="1"/>
  <c r="EF104" i="22"/>
  <c r="EE104" i="37" s="1"/>
  <c r="DZ107" i="22"/>
  <c r="DY107" i="37" s="1"/>
  <c r="EH107" i="22"/>
  <c r="EG107" i="37" s="1"/>
  <c r="ET55" i="22"/>
  <c r="ES55" i="37" s="1"/>
  <c r="EN58" i="22"/>
  <c r="EM58" i="37" s="1"/>
  <c r="EV58" i="22"/>
  <c r="EU58" i="37" s="1"/>
  <c r="EP61" i="22"/>
  <c r="EO61" i="37" s="1"/>
  <c r="EX61" i="22"/>
  <c r="EW61" i="37" s="1"/>
  <c r="FE62" i="37" s="1"/>
  <c r="ER64" i="22"/>
  <c r="EQ64" i="37" s="1"/>
  <c r="EV70" i="22"/>
  <c r="EU70" i="37" s="1"/>
  <c r="EX73" i="22"/>
  <c r="EW73" i="37" s="1"/>
  <c r="ER76" i="22"/>
  <c r="EQ76" i="37" s="1"/>
  <c r="EZ76" i="22"/>
  <c r="EY76" i="37" s="1"/>
  <c r="ET79" i="22"/>
  <c r="ES79" i="37" s="1"/>
  <c r="EN83" i="22"/>
  <c r="EM83" i="37" s="1"/>
  <c r="EV83" i="22"/>
  <c r="EU83" i="37" s="1"/>
  <c r="EP86" i="22"/>
  <c r="EO86" i="37" s="1"/>
  <c r="EX86" i="22"/>
  <c r="EW86" i="37" s="1"/>
  <c r="ER89" i="22"/>
  <c r="EQ89" i="37" s="1"/>
  <c r="EV95" i="22"/>
  <c r="EU95" i="37" s="1"/>
  <c r="EX98" i="22"/>
  <c r="EW98" i="37" s="1"/>
  <c r="ER101" i="22"/>
  <c r="EQ101" i="37" s="1"/>
  <c r="EZ101" i="22"/>
  <c r="EY101" i="37" s="1"/>
  <c r="ET104" i="22"/>
  <c r="ES104" i="37" s="1"/>
  <c r="EN107" i="22"/>
  <c r="EM107" i="37" s="1"/>
  <c r="EV107" i="22"/>
  <c r="EU107" i="37" s="1"/>
  <c r="FE55" i="37"/>
  <c r="FG58" i="37"/>
  <c r="FI61" i="37"/>
  <c r="FC64" i="37"/>
  <c r="FE67" i="37"/>
  <c r="FM67" i="37"/>
  <c r="FG70" i="37"/>
  <c r="FA73" i="37"/>
  <c r="FI73" i="37"/>
  <c r="FK76" i="37"/>
  <c r="FE79" i="37"/>
  <c r="FM79" i="37"/>
  <c r="FG83" i="37"/>
  <c r="FK89" i="37"/>
  <c r="FE92" i="37"/>
  <c r="FM92" i="37"/>
  <c r="FG95" i="37"/>
  <c r="FI98" i="37"/>
  <c r="FC101" i="37"/>
  <c r="FK101" i="37"/>
  <c r="FE104" i="37"/>
  <c r="FM104" i="37"/>
  <c r="FG107" i="37"/>
  <c r="Q104" i="14"/>
  <c r="DD55" i="22"/>
  <c r="DC55" i="37"/>
  <c r="DH61" i="22"/>
  <c r="DG61" i="37" s="1"/>
  <c r="CX70" i="22"/>
  <c r="CW70" i="37" s="1"/>
  <c r="CZ73" i="22"/>
  <c r="CY73" i="37" s="1"/>
  <c r="DH73" i="22"/>
  <c r="DG73" i="37" s="1"/>
  <c r="DB89" i="22"/>
  <c r="DA89" i="37" s="1"/>
  <c r="DJ89" i="22"/>
  <c r="DI89" i="37" s="1"/>
  <c r="CX95" i="22"/>
  <c r="CW95" i="37" s="1"/>
  <c r="CZ98" i="22"/>
  <c r="CY98" i="37" s="1"/>
  <c r="DB101" i="22"/>
  <c r="DA101" i="37" s="1"/>
  <c r="DD104" i="22"/>
  <c r="DC104" i="37" s="1"/>
  <c r="CX107" i="22"/>
  <c r="CW107" i="37" s="1"/>
  <c r="DF107" i="22"/>
  <c r="DE107" i="37" s="1"/>
  <c r="DP55" i="22"/>
  <c r="DO55" i="37" s="1"/>
  <c r="DL61" i="22"/>
  <c r="DK61" i="37" s="1"/>
  <c r="DN64" i="22"/>
  <c r="DM64" i="37" s="1"/>
  <c r="DV64" i="22"/>
  <c r="DU64" i="37" s="1"/>
  <c r="DP67" i="22"/>
  <c r="DO67" i="37" s="1"/>
  <c r="DX67" i="22"/>
  <c r="DW67" i="37" s="1"/>
  <c r="DN76" i="22"/>
  <c r="DM76" i="37" s="1"/>
  <c r="DR83" i="22"/>
  <c r="DQ83" i="37" s="1"/>
  <c r="DT86" i="22"/>
  <c r="DS86" i="37" s="1"/>
  <c r="DN89" i="22"/>
  <c r="DM89" i="37" s="1"/>
  <c r="DT98" i="22"/>
  <c r="DS98" i="37" s="1"/>
  <c r="DN101" i="22"/>
  <c r="DM101" i="37" s="1"/>
  <c r="DP104" i="22"/>
  <c r="DO104" i="37" s="1"/>
  <c r="DR107" i="22"/>
  <c r="DQ107" i="37" s="1"/>
  <c r="R139" i="40"/>
  <c r="DZ55" i="22"/>
  <c r="DY55" i="37" s="1"/>
  <c r="EH55" i="22"/>
  <c r="EG55" i="37" s="1"/>
  <c r="EB58" i="22"/>
  <c r="EA58" i="37" s="1"/>
  <c r="ED61" i="22"/>
  <c r="EC61" i="37" s="1"/>
  <c r="EL61" i="22"/>
  <c r="EK61" i="37"/>
  <c r="EH67" i="22"/>
  <c r="EG67" i="37" s="1"/>
  <c r="EB70" i="22"/>
  <c r="EA70" i="37" s="1"/>
  <c r="EJ70" i="22"/>
  <c r="EI70" i="37" s="1"/>
  <c r="ED73" i="22"/>
  <c r="EC73" i="37" s="1"/>
  <c r="EL73" i="22"/>
  <c r="EK73" i="37" s="1"/>
  <c r="EF76" i="22"/>
  <c r="EE76" i="37" s="1"/>
  <c r="DZ79" i="22"/>
  <c r="DY79" i="37" s="1"/>
  <c r="EH79" i="22"/>
  <c r="EG79" i="37" s="1"/>
  <c r="EB83" i="22"/>
  <c r="EA83" i="37" s="1"/>
  <c r="EJ83" i="22"/>
  <c r="EI83" i="37" s="1"/>
  <c r="ED86" i="22"/>
  <c r="EC86" i="37" s="1"/>
  <c r="EL86" i="22"/>
  <c r="EK86" i="37" s="1"/>
  <c r="EH92" i="22"/>
  <c r="EG92" i="37"/>
  <c r="EB95" i="22"/>
  <c r="EA95" i="37" s="1"/>
  <c r="ED98" i="22"/>
  <c r="EC98" i="37" s="1"/>
  <c r="EL98" i="22"/>
  <c r="EK98" i="37" s="1"/>
  <c r="EF101" i="22"/>
  <c r="EE101" i="37" s="1"/>
  <c r="DZ104" i="22"/>
  <c r="DY104" i="37" s="1"/>
  <c r="EH104" i="22"/>
  <c r="EG104" i="37" s="1"/>
  <c r="EB107" i="22"/>
  <c r="EA107" i="37" s="1"/>
  <c r="R117" i="41"/>
  <c r="EN55" i="22"/>
  <c r="EM55" i="37" s="1"/>
  <c r="EX58" i="22"/>
  <c r="EW58" i="37" s="1"/>
  <c r="ER61" i="22"/>
  <c r="EQ61" i="37" s="1"/>
  <c r="EZ61" i="22"/>
  <c r="EY61" i="37" s="1"/>
  <c r="EN67" i="22"/>
  <c r="EM67" i="37"/>
  <c r="EV67" i="22"/>
  <c r="EU67" i="37" s="1"/>
  <c r="EP70" i="22"/>
  <c r="EO70" i="37" s="1"/>
  <c r="EX70" i="22"/>
  <c r="EW70" i="37" s="1"/>
  <c r="ER73" i="22"/>
  <c r="EQ73" i="37"/>
  <c r="ET76" i="22"/>
  <c r="ES76" i="37"/>
  <c r="EN79" i="22"/>
  <c r="EM79" i="37" s="1"/>
  <c r="EV79" i="22"/>
  <c r="EU79" i="37" s="1"/>
  <c r="EX83" i="22"/>
  <c r="EW83" i="37" s="1"/>
  <c r="ER86" i="22"/>
  <c r="EQ86" i="37" s="1"/>
  <c r="EY86" i="37"/>
  <c r="EN92" i="22"/>
  <c r="EM92" i="37" s="1"/>
  <c r="EV92" i="22"/>
  <c r="EU92" i="37" s="1"/>
  <c r="EP95" i="22"/>
  <c r="EO95" i="37" s="1"/>
  <c r="EX95" i="22"/>
  <c r="EW95" i="37" s="1"/>
  <c r="ER98" i="22"/>
  <c r="EQ98" i="37" s="1"/>
  <c r="EZ98" i="22"/>
  <c r="EY98" i="37" s="1"/>
  <c r="ET101" i="22"/>
  <c r="ES101" i="37" s="1"/>
  <c r="EN104" i="22"/>
  <c r="EM104" i="37" s="1"/>
  <c r="EP107" i="22"/>
  <c r="EO107" i="37" s="1"/>
  <c r="EX107" i="22"/>
  <c r="EW107" i="37"/>
  <c r="FG55" i="37"/>
  <c r="FA58" i="37"/>
  <c r="FI58" i="37"/>
  <c r="FC61" i="37"/>
  <c r="FK61" i="37"/>
  <c r="FM64" i="37"/>
  <c r="FA70" i="37"/>
  <c r="FI70" i="37"/>
  <c r="FC73" i="37"/>
  <c r="FK73" i="37"/>
  <c r="FE76" i="37"/>
  <c r="FM76" i="37"/>
  <c r="FG79" i="37"/>
  <c r="FA83" i="37"/>
  <c r="FI83" i="37"/>
  <c r="FC86" i="37"/>
  <c r="FK86" i="37"/>
  <c r="FE89" i="37"/>
  <c r="FM89" i="37"/>
  <c r="FG92" i="37"/>
  <c r="FA95" i="37"/>
  <c r="FI95" i="37"/>
  <c r="FC98" i="37"/>
  <c r="FK98" i="37"/>
  <c r="FE101" i="37"/>
  <c r="FG104" i="37"/>
  <c r="FA107" i="37"/>
  <c r="FI107" i="37"/>
  <c r="C117" i="14"/>
  <c r="E117" i="14" s="1"/>
  <c r="C118" i="14"/>
  <c r="E118" i="14" s="1"/>
  <c r="C120" i="14"/>
  <c r="E120" i="14" s="1"/>
  <c r="R139" i="42"/>
  <c r="R139" i="39"/>
  <c r="BU113" i="37"/>
  <c r="AE116" i="37"/>
  <c r="AQ115" i="37"/>
  <c r="AY117" i="37"/>
  <c r="BG117" i="37"/>
  <c r="AQ114" i="37"/>
  <c r="AU114" i="37"/>
  <c r="BA116" i="37"/>
  <c r="BU117" i="37"/>
  <c r="AE113" i="37"/>
  <c r="BK113" i="37"/>
  <c r="CE113" i="37"/>
  <c r="R139" i="33"/>
  <c r="R136" i="32"/>
  <c r="Y13" i="40"/>
  <c r="Y28" i="33"/>
  <c r="Y29" i="33" s="1"/>
  <c r="Y30" i="33" s="1"/>
  <c r="Y13" i="33"/>
  <c r="Y14" i="33" s="1"/>
  <c r="Y15" i="33" s="1"/>
  <c r="Y16" i="33" s="1"/>
  <c r="GC20" i="37"/>
  <c r="GA29" i="37"/>
  <c r="GC13" i="37"/>
  <c r="Y38" i="33"/>
  <c r="Y39" i="33" s="1"/>
  <c r="Y40" i="33" s="1"/>
  <c r="Y41" i="33" s="1"/>
  <c r="Y42" i="33" s="1"/>
  <c r="GA8" i="37"/>
  <c r="GC8" i="37" s="1"/>
  <c r="GQ35" i="37"/>
  <c r="GC35" i="37"/>
  <c r="GA36" i="37"/>
  <c r="GC36" i="37" s="1"/>
  <c r="Y14" i="40"/>
  <c r="Z14" i="40" s="1"/>
  <c r="Y27" i="35"/>
  <c r="Y28" i="35" s="1"/>
  <c r="Z10" i="19"/>
  <c r="AA10" i="19"/>
  <c r="GQ36" i="37"/>
  <c r="GA37" i="37"/>
  <c r="GA38" i="37" s="1"/>
  <c r="GA39" i="37" s="1"/>
  <c r="Y29" i="39"/>
  <c r="Y30" i="39" s="1"/>
  <c r="Y15" i="40"/>
  <c r="GA9" i="37"/>
  <c r="GC9" i="37" s="1"/>
  <c r="T2" i="33"/>
  <c r="C3" i="33"/>
  <c r="C136" i="33" s="1"/>
  <c r="C166" i="33" s="1"/>
  <c r="DO13" i="37" l="1"/>
  <c r="DM7" i="37"/>
  <c r="DK7" i="37"/>
  <c r="C127" i="40"/>
  <c r="EA90" i="37"/>
  <c r="R102" i="40"/>
  <c r="DW19" i="37"/>
  <c r="R108" i="40"/>
  <c r="DQ40" i="37"/>
  <c r="R68" i="40"/>
  <c r="R77" i="40"/>
  <c r="DS49" i="37"/>
  <c r="DS43" i="37"/>
  <c r="R83" i="40"/>
  <c r="DW49" i="37"/>
  <c r="DL36" i="22"/>
  <c r="DK36" i="37" s="1"/>
  <c r="DW46" i="37"/>
  <c r="DQ49" i="37"/>
  <c r="DU37" i="37"/>
  <c r="R62" i="40"/>
  <c r="DS46" i="37"/>
  <c r="DR70" i="22"/>
  <c r="DQ70" i="37" s="1"/>
  <c r="DS71" i="37" s="1"/>
  <c r="DY49" i="37"/>
  <c r="R22" i="40"/>
  <c r="DW16" i="37"/>
  <c r="K121" i="40"/>
  <c r="DW13" i="37"/>
  <c r="DQ10" i="37"/>
  <c r="G122" i="40"/>
  <c r="DO10" i="37"/>
  <c r="DQ7" i="37"/>
  <c r="BI116" i="37"/>
  <c r="BI113" i="37"/>
  <c r="BY117" i="37"/>
  <c r="AI117" i="37"/>
  <c r="AI115" i="37"/>
  <c r="AI114" i="37"/>
  <c r="BE114" i="37"/>
  <c r="BE113" i="37"/>
  <c r="BE115" i="37"/>
  <c r="BE116" i="37"/>
  <c r="BE117" i="37"/>
  <c r="AW117" i="37"/>
  <c r="E3" i="20"/>
  <c r="C100" i="20"/>
  <c r="C130" i="20" s="1"/>
  <c r="EF98" i="22"/>
  <c r="EE98" i="37" s="1"/>
  <c r="EI99" i="37" s="1"/>
  <c r="R105" i="41"/>
  <c r="R65" i="41"/>
  <c r="EU77" i="37"/>
  <c r="DX76" i="22"/>
  <c r="DW76" i="37" s="1"/>
  <c r="DW77" i="37" s="1"/>
  <c r="K92" i="19"/>
  <c r="DW10" i="37"/>
  <c r="BY13" i="37"/>
  <c r="EO43" i="37"/>
  <c r="R96" i="40"/>
  <c r="DL89" i="22"/>
  <c r="DK89" i="37" s="1"/>
  <c r="DM90" i="37" s="1"/>
  <c r="R62" i="41"/>
  <c r="EB55" i="22"/>
  <c r="EA55" i="37" s="1"/>
  <c r="EF64" i="22"/>
  <c r="EE64" i="37" s="1"/>
  <c r="EM65" i="37" s="1"/>
  <c r="I142" i="41"/>
  <c r="BO108" i="37"/>
  <c r="EM22" i="37"/>
  <c r="AY114" i="37"/>
  <c r="G127" i="40"/>
  <c r="G123" i="40"/>
  <c r="I125" i="40"/>
  <c r="I121" i="40"/>
  <c r="I126" i="40"/>
  <c r="I123" i="40"/>
  <c r="AA13" i="42"/>
  <c r="BW113" i="37"/>
  <c r="BM114" i="37"/>
  <c r="CE115" i="37"/>
  <c r="AQ116" i="37"/>
  <c r="EV104" i="22"/>
  <c r="EU104" i="37" s="1"/>
  <c r="FE105" i="37" s="1"/>
  <c r="R108" i="39"/>
  <c r="R96" i="42"/>
  <c r="G3" i="14"/>
  <c r="E89" i="20"/>
  <c r="R102" i="42"/>
  <c r="DE13" i="37"/>
  <c r="EC16" i="37"/>
  <c r="R111" i="33"/>
  <c r="AT104" i="22"/>
  <c r="AS104" i="37" s="1"/>
  <c r="BG111" i="37"/>
  <c r="BO111" i="37"/>
  <c r="BV67" i="22"/>
  <c r="BU67" i="37" s="1"/>
  <c r="BY68" i="37" s="1"/>
  <c r="C142" i="35"/>
  <c r="FG111" i="37"/>
  <c r="FK111" i="37"/>
  <c r="BM116" i="37"/>
  <c r="CE117" i="37"/>
  <c r="E100" i="14"/>
  <c r="E130" i="14" s="1"/>
  <c r="E85" i="20"/>
  <c r="C87" i="20"/>
  <c r="M88" i="19"/>
  <c r="R90" i="42"/>
  <c r="E88" i="20"/>
  <c r="FA111" i="37"/>
  <c r="EO19" i="37"/>
  <c r="BA114" i="37"/>
  <c r="BA117" i="37"/>
  <c r="R28" i="34"/>
  <c r="FC111" i="37"/>
  <c r="DA28" i="37"/>
  <c r="DQ28" i="37"/>
  <c r="BG113" i="37"/>
  <c r="DY62" i="37"/>
  <c r="R80" i="42"/>
  <c r="BU71" i="37"/>
  <c r="R99" i="42"/>
  <c r="M34" i="15"/>
  <c r="BS111" i="37"/>
  <c r="CI111" i="37"/>
  <c r="ES84" i="37"/>
  <c r="Y16" i="40"/>
  <c r="AA16" i="40" s="1"/>
  <c r="AA15" i="40"/>
  <c r="EN61" i="22"/>
  <c r="EM61" i="37" s="1"/>
  <c r="EQ62" i="37" s="1"/>
  <c r="R68" i="42"/>
  <c r="FM65" i="37"/>
  <c r="Y30" i="19"/>
  <c r="Z30" i="19" s="1"/>
  <c r="Z29" i="19"/>
  <c r="AA29" i="19"/>
  <c r="C106" i="20"/>
  <c r="C108" i="20" s="1"/>
  <c r="C112" i="20" s="1"/>
  <c r="AU46" i="37"/>
  <c r="DX101" i="22"/>
  <c r="DW101" i="37" s="1"/>
  <c r="EE102" i="37" s="1"/>
  <c r="K89" i="20"/>
  <c r="K87" i="20"/>
  <c r="K88" i="20"/>
  <c r="K86" i="20"/>
  <c r="O85" i="20"/>
  <c r="O90" i="20"/>
  <c r="O87" i="20"/>
  <c r="O86" i="20"/>
  <c r="O89" i="20"/>
  <c r="I85" i="21"/>
  <c r="I90" i="21"/>
  <c r="I86" i="21"/>
  <c r="BE125" i="37"/>
  <c r="BE111" i="37"/>
  <c r="GA34" i="37"/>
  <c r="BQ113" i="37"/>
  <c r="R111" i="41"/>
  <c r="H103" i="20"/>
  <c r="CW19" i="37"/>
  <c r="C127" i="14"/>
  <c r="E127" i="14" s="1"/>
  <c r="C121" i="14"/>
  <c r="E121" i="14" s="1"/>
  <c r="C122" i="14"/>
  <c r="E122" i="14" s="1"/>
  <c r="C123" i="14"/>
  <c r="E123" i="14" s="1"/>
  <c r="C125" i="14"/>
  <c r="E125" i="14" s="1"/>
  <c r="C119" i="14"/>
  <c r="E119" i="14" s="1"/>
  <c r="C124" i="14"/>
  <c r="E124" i="14" s="1"/>
  <c r="C128" i="14"/>
  <c r="E128" i="14" s="1"/>
  <c r="M124" i="41"/>
  <c r="O123" i="40"/>
  <c r="O126" i="40"/>
  <c r="O124" i="40"/>
  <c r="O121" i="40"/>
  <c r="CG116" i="37"/>
  <c r="M88" i="21"/>
  <c r="O90" i="21"/>
  <c r="O89" i="21"/>
  <c r="O85" i="21"/>
  <c r="O88" i="21"/>
  <c r="DN86" i="22"/>
  <c r="DM86" i="37" s="1"/>
  <c r="DS87" i="37" s="1"/>
  <c r="R93" i="40"/>
  <c r="R83" i="41"/>
  <c r="ED76" i="22"/>
  <c r="EC76" i="37" s="1"/>
  <c r="EE77" i="37" s="1"/>
  <c r="DR95" i="22"/>
  <c r="DQ95" i="37" s="1"/>
  <c r="EA96" i="37" s="1"/>
  <c r="DN61" i="22"/>
  <c r="DM61" i="37" s="1"/>
  <c r="DM62" i="37" s="1"/>
  <c r="BW93" i="37"/>
  <c r="G85" i="21"/>
  <c r="CQ10" i="37"/>
  <c r="AY113" i="37"/>
  <c r="DL52" i="22"/>
  <c r="DK52" i="37" s="1"/>
  <c r="C142" i="40"/>
  <c r="R105" i="42"/>
  <c r="EP98" i="22"/>
  <c r="EO98" i="37" s="1"/>
  <c r="FG25" i="37"/>
  <c r="O123" i="33"/>
  <c r="BI108" i="37"/>
  <c r="AW114" i="37"/>
  <c r="BA113" i="37"/>
  <c r="DV55" i="22"/>
  <c r="DU55" i="37" s="1"/>
  <c r="DU56" i="37" s="1"/>
  <c r="R108" i="33"/>
  <c r="FK7" i="37"/>
  <c r="BU115" i="37"/>
  <c r="DK111" i="37"/>
  <c r="DA111" i="37"/>
  <c r="Q146" i="39"/>
  <c r="EH52" i="22"/>
  <c r="EG52" i="37" s="1"/>
  <c r="K142" i="41"/>
  <c r="O142" i="41"/>
  <c r="R114" i="41"/>
  <c r="BM117" i="37"/>
  <c r="BM113" i="37"/>
  <c r="DP107" i="22"/>
  <c r="DO107" i="37" s="1"/>
  <c r="DW108" i="37" s="1"/>
  <c r="R114" i="40"/>
  <c r="DW59" i="37"/>
  <c r="EN110" i="22"/>
  <c r="EM110" i="37" s="1"/>
  <c r="R117" i="42"/>
  <c r="GC29" i="37"/>
  <c r="GQ29" i="37"/>
  <c r="AQ117" i="37"/>
  <c r="BW115" i="37"/>
  <c r="DL73" i="22"/>
  <c r="DK73" i="37" s="1"/>
  <c r="DO111" i="37"/>
  <c r="BW117" i="37"/>
  <c r="R22" i="35"/>
  <c r="BX15" i="22"/>
  <c r="BW15" i="37" s="1"/>
  <c r="BW114" i="37"/>
  <c r="CS46" i="37"/>
  <c r="R25" i="14"/>
  <c r="F103" i="14"/>
  <c r="G127" i="41"/>
  <c r="M126" i="40"/>
  <c r="C126" i="40"/>
  <c r="C123" i="40"/>
  <c r="C125" i="40"/>
  <c r="C122" i="40"/>
  <c r="C124" i="40"/>
  <c r="BQ116" i="37"/>
  <c r="CC49" i="37"/>
  <c r="GQ33" i="37"/>
  <c r="R71" i="41"/>
  <c r="DM111" i="37"/>
  <c r="P103" i="19"/>
  <c r="O88" i="19"/>
  <c r="O91" i="19"/>
  <c r="C85" i="19"/>
  <c r="C86" i="19"/>
  <c r="N103" i="20"/>
  <c r="CC117" i="37"/>
  <c r="R31" i="41"/>
  <c r="G142" i="41"/>
  <c r="ED52" i="22"/>
  <c r="EC52" i="37" s="1"/>
  <c r="R108" i="41"/>
  <c r="ED101" i="22"/>
  <c r="EC101" i="37" s="1"/>
  <c r="R43" i="36"/>
  <c r="CL36" i="22"/>
  <c r="CK36" i="37" s="1"/>
  <c r="CK37" i="37" s="1"/>
  <c r="R55" i="36"/>
  <c r="CT48" i="22"/>
  <c r="CS48" i="37" s="1"/>
  <c r="C128" i="42"/>
  <c r="E128" i="42"/>
  <c r="G128" i="41"/>
  <c r="O90" i="19"/>
  <c r="R114" i="33"/>
  <c r="R114" i="35"/>
  <c r="I106" i="20"/>
  <c r="I108" i="20" s="1"/>
  <c r="I112" i="20" s="1"/>
  <c r="Z12" i="39"/>
  <c r="AA12" i="39"/>
  <c r="Y13" i="39"/>
  <c r="Y14" i="39" s="1"/>
  <c r="BY115" i="37"/>
  <c r="BC115" i="37"/>
  <c r="AW113" i="37"/>
  <c r="R99" i="40"/>
  <c r="FA105" i="37"/>
  <c r="M85" i="19"/>
  <c r="AA25" i="21"/>
  <c r="DC111" i="37"/>
  <c r="R74" i="40"/>
  <c r="GQ28" i="37"/>
  <c r="BC117" i="37"/>
  <c r="R96" i="41"/>
  <c r="BO68" i="37"/>
  <c r="C88" i="21"/>
  <c r="Y26" i="21"/>
  <c r="FM7" i="37"/>
  <c r="AG117" i="37"/>
  <c r="AG114" i="37"/>
  <c r="AG115" i="37"/>
  <c r="AG116" i="37"/>
  <c r="AG113" i="37"/>
  <c r="BG115" i="37"/>
  <c r="R90" i="33"/>
  <c r="BK111" i="37"/>
  <c r="CK34" i="37"/>
  <c r="E117" i="19"/>
  <c r="H119" i="19"/>
  <c r="J119" i="19" s="1"/>
  <c r="CY108" i="37"/>
  <c r="DW53" i="37"/>
  <c r="AA11" i="19"/>
  <c r="BC113" i="37"/>
  <c r="EA31" i="37"/>
  <c r="M87" i="20"/>
  <c r="M90" i="20"/>
  <c r="M89" i="20"/>
  <c r="R13" i="35"/>
  <c r="CH6" i="22"/>
  <c r="CG6" i="37" s="1"/>
  <c r="CG7" i="37" s="1"/>
  <c r="EB79" i="22"/>
  <c r="EA79" i="37" s="1"/>
  <c r="EA80" i="37" s="1"/>
  <c r="L103" i="20"/>
  <c r="CE13" i="37"/>
  <c r="AK114" i="37"/>
  <c r="AK117" i="37"/>
  <c r="AK115" i="37"/>
  <c r="FI28" i="37"/>
  <c r="G88" i="19"/>
  <c r="CD48" i="22"/>
  <c r="CC48" i="37" s="1"/>
  <c r="EP24" i="22"/>
  <c r="EO24" i="37" s="1"/>
  <c r="R31" i="42"/>
  <c r="G128" i="42"/>
  <c r="M128" i="41"/>
  <c r="R65" i="40"/>
  <c r="M106" i="20"/>
  <c r="M108" i="20" s="1"/>
  <c r="M112" i="20" s="1"/>
  <c r="O92" i="20"/>
  <c r="AA28" i="19"/>
  <c r="AW116" i="37"/>
  <c r="EM90" i="37"/>
  <c r="BM111" i="37"/>
  <c r="DE16" i="37"/>
  <c r="AE117" i="37"/>
  <c r="AE115" i="37"/>
  <c r="R99" i="33"/>
  <c r="AV92" i="22"/>
  <c r="AU92" i="37" s="1"/>
  <c r="BZ104" i="22"/>
  <c r="BY104" i="37" s="1"/>
  <c r="R111" i="35"/>
  <c r="Z28" i="19"/>
  <c r="AW115" i="37"/>
  <c r="AK113" i="37"/>
  <c r="R68" i="41"/>
  <c r="M89" i="19"/>
  <c r="GQ37" i="37"/>
  <c r="BU114" i="37"/>
  <c r="BC114" i="37"/>
  <c r="EP58" i="22"/>
  <c r="EO58" i="37" s="1"/>
  <c r="EY59" i="37" s="1"/>
  <c r="EJ58" i="22"/>
  <c r="EI58" i="37" s="1"/>
  <c r="EI59" i="37" s="1"/>
  <c r="AA10" i="39"/>
  <c r="R117" i="34"/>
  <c r="I91" i="21"/>
  <c r="BU16" i="37"/>
  <c r="DC19" i="37"/>
  <c r="DM19" i="37"/>
  <c r="AC114" i="37"/>
  <c r="AC115" i="37"/>
  <c r="AC117" i="37"/>
  <c r="FO115" i="37"/>
  <c r="FO113" i="37"/>
  <c r="Y12" i="35"/>
  <c r="Y13" i="35" s="1"/>
  <c r="AA11" i="35"/>
  <c r="R77" i="35"/>
  <c r="BX70" i="22"/>
  <c r="BW70" i="37" s="1"/>
  <c r="CG71" i="37" s="1"/>
  <c r="R93" i="35"/>
  <c r="BV110" i="22"/>
  <c r="BU110" i="37" s="1"/>
  <c r="CC111" i="37" s="1"/>
  <c r="R117" i="35"/>
  <c r="R62" i="42"/>
  <c r="EC37" i="37"/>
  <c r="CX83" i="22"/>
  <c r="CW83" i="37" s="1"/>
  <c r="R90" i="39"/>
  <c r="R90" i="40"/>
  <c r="DP83" i="22"/>
  <c r="DO83" i="37" s="1"/>
  <c r="EZ64" i="22"/>
  <c r="EY64" i="37" s="1"/>
  <c r="O142" i="42"/>
  <c r="DG46" i="37"/>
  <c r="J103" i="20"/>
  <c r="BI117" i="37"/>
  <c r="BY116" i="37"/>
  <c r="BY114" i="37"/>
  <c r="K128" i="36"/>
  <c r="EW111" i="37"/>
  <c r="BQ111" i="37"/>
  <c r="E87" i="19"/>
  <c r="K85" i="21"/>
  <c r="K90" i="21"/>
  <c r="K91" i="21"/>
  <c r="K88" i="21"/>
  <c r="K89" i="21"/>
  <c r="BA115" i="37"/>
  <c r="BQ102" i="37"/>
  <c r="E125" i="20"/>
  <c r="H118" i="20"/>
  <c r="J118" i="20" s="1"/>
  <c r="AK116" i="37"/>
  <c r="AY115" i="37"/>
  <c r="R93" i="41"/>
  <c r="R71" i="42"/>
  <c r="EN86" i="22"/>
  <c r="EM86" i="37" s="1"/>
  <c r="R59" i="40"/>
  <c r="M89" i="21"/>
  <c r="GC14" i="37"/>
  <c r="GA15" i="37"/>
  <c r="GC15" i="37" s="1"/>
  <c r="E85" i="19"/>
  <c r="E142" i="33"/>
  <c r="R114" i="39"/>
  <c r="C90" i="20"/>
  <c r="I86" i="20"/>
  <c r="I85" i="20"/>
  <c r="R16" i="21"/>
  <c r="R28" i="21"/>
  <c r="R56" i="21"/>
  <c r="R63" i="21"/>
  <c r="R78" i="21"/>
  <c r="Q110" i="21"/>
  <c r="DS7" i="37"/>
  <c r="EI7" i="37"/>
  <c r="BK114" i="37"/>
  <c r="BK116" i="37"/>
  <c r="BK115" i="37"/>
  <c r="BK117" i="37"/>
  <c r="E91" i="14"/>
  <c r="F66" i="15" s="1"/>
  <c r="E87" i="14"/>
  <c r="F33" i="15" s="1"/>
  <c r="E89" i="14"/>
  <c r="G87" i="14"/>
  <c r="H33" i="15" s="1"/>
  <c r="G89" i="14"/>
  <c r="G91" i="14"/>
  <c r="H66" i="15" s="1"/>
  <c r="G88" i="14"/>
  <c r="H34" i="15" s="1"/>
  <c r="G90" i="14"/>
  <c r="H65" i="15" s="1"/>
  <c r="I91" i="14"/>
  <c r="J66" i="15" s="1"/>
  <c r="I88" i="14"/>
  <c r="J34" i="15" s="1"/>
  <c r="AC34" i="37"/>
  <c r="BM40" i="37"/>
  <c r="BU43" i="37"/>
  <c r="AM114" i="37"/>
  <c r="CG117" i="37"/>
  <c r="DO28" i="37"/>
  <c r="GC7" i="37"/>
  <c r="DE102" i="37"/>
  <c r="EE62" i="37"/>
  <c r="C91" i="21"/>
  <c r="F103" i="20"/>
  <c r="EM7" i="37"/>
  <c r="BI114" i="37"/>
  <c r="R16" i="14"/>
  <c r="R22" i="14"/>
  <c r="C90" i="14"/>
  <c r="D65" i="15" s="1"/>
  <c r="C91" i="14"/>
  <c r="D66" i="15" s="1"/>
  <c r="C86" i="14"/>
  <c r="AW46" i="37"/>
  <c r="R22" i="41"/>
  <c r="DU46" i="37"/>
  <c r="R96" i="39"/>
  <c r="CX89" i="22"/>
  <c r="CW89" i="37" s="1"/>
  <c r="CY90" i="37" s="1"/>
  <c r="O125" i="40"/>
  <c r="AM115" i="37"/>
  <c r="Z9" i="19"/>
  <c r="AA9" i="19"/>
  <c r="E92" i="20"/>
  <c r="Z11" i="35"/>
  <c r="R105" i="35"/>
  <c r="I90" i="14"/>
  <c r="J65" i="15" s="1"/>
  <c r="I87" i="14"/>
  <c r="J33" i="15" s="1"/>
  <c r="Q34" i="15"/>
  <c r="I128" i="41"/>
  <c r="CC125" i="37"/>
  <c r="CC113" i="37" s="1"/>
  <c r="G86" i="19"/>
  <c r="G90" i="19"/>
  <c r="EU16" i="37"/>
  <c r="FK105" i="37"/>
  <c r="R59" i="42"/>
  <c r="EP101" i="22"/>
  <c r="EO101" i="37" s="1"/>
  <c r="ES102" i="37" s="1"/>
  <c r="R108" i="42"/>
  <c r="R28" i="33"/>
  <c r="AV21" i="22"/>
  <c r="AU21" i="37" s="1"/>
  <c r="AU22" i="37" s="1"/>
  <c r="R22" i="42"/>
  <c r="EP15" i="22"/>
  <c r="EO15" i="37" s="1"/>
  <c r="EO16" i="37" s="1"/>
  <c r="R43" i="42"/>
  <c r="EP36" i="22"/>
  <c r="EO36" i="37" s="1"/>
  <c r="EO37" i="37" s="1"/>
  <c r="AC49" i="37"/>
  <c r="FM90" i="37"/>
  <c r="I85" i="19"/>
  <c r="G91" i="20"/>
  <c r="R13" i="20"/>
  <c r="Z19" i="20"/>
  <c r="AA19" i="20"/>
  <c r="Y20" i="20"/>
  <c r="FK40" i="37"/>
  <c r="R105" i="36"/>
  <c r="ER52" i="22"/>
  <c r="EQ52" i="37" s="1"/>
  <c r="EY53" i="37" s="1"/>
  <c r="G142" i="42"/>
  <c r="R74" i="42"/>
  <c r="K91" i="14"/>
  <c r="L66" i="15" s="1"/>
  <c r="K86" i="14"/>
  <c r="M87" i="14"/>
  <c r="N33" i="15" s="1"/>
  <c r="M91" i="14"/>
  <c r="N66" i="15" s="1"/>
  <c r="O87" i="14"/>
  <c r="P33" i="15" s="1"/>
  <c r="O91" i="14"/>
  <c r="P66" i="15" s="1"/>
  <c r="AE56" i="37"/>
  <c r="CM111" i="37"/>
  <c r="EI111" i="37"/>
  <c r="EA13" i="37"/>
  <c r="CC43" i="37"/>
  <c r="R102" i="41"/>
  <c r="J103" i="14"/>
  <c r="AM116" i="37"/>
  <c r="BW105" i="37"/>
  <c r="BA19" i="37"/>
  <c r="EU43" i="37"/>
  <c r="AI116" i="37"/>
  <c r="BI115" i="37"/>
  <c r="AA26" i="19"/>
  <c r="Z26" i="19"/>
  <c r="EK10" i="37"/>
  <c r="BI49" i="37"/>
  <c r="CE102" i="37"/>
  <c r="G86" i="20"/>
  <c r="AA25" i="19"/>
  <c r="F103" i="19"/>
  <c r="R75" i="19"/>
  <c r="I87" i="20"/>
  <c r="I91" i="20"/>
  <c r="O88" i="20"/>
  <c r="DY7" i="37"/>
  <c r="EI16" i="37"/>
  <c r="CU19" i="37"/>
  <c r="ES37" i="37"/>
  <c r="AO43" i="37"/>
  <c r="EW43" i="37"/>
  <c r="BQ114" i="37"/>
  <c r="R83" i="33"/>
  <c r="R114" i="34"/>
  <c r="BH107" i="22"/>
  <c r="BG107" i="37" s="1"/>
  <c r="BG108" i="37" s="1"/>
  <c r="DZ52" i="22"/>
  <c r="DY52" i="37" s="1"/>
  <c r="EG53" i="37" s="1"/>
  <c r="C142" i="41"/>
  <c r="K86" i="19"/>
  <c r="R66" i="20"/>
  <c r="E86" i="20"/>
  <c r="E87" i="21"/>
  <c r="E88" i="21"/>
  <c r="G90" i="21"/>
  <c r="I88" i="21"/>
  <c r="BA7" i="37"/>
  <c r="BE40" i="37"/>
  <c r="BC43" i="37"/>
  <c r="GA24" i="37"/>
  <c r="GA25" i="37" s="1"/>
  <c r="DU49" i="37"/>
  <c r="DW7" i="37"/>
  <c r="Y10" i="32"/>
  <c r="AA9" i="32"/>
  <c r="GQ23" i="37"/>
  <c r="AA10" i="40"/>
  <c r="R111" i="40"/>
  <c r="DZ95" i="22"/>
  <c r="DY95" i="37" s="1"/>
  <c r="EE96" i="37" s="1"/>
  <c r="BV83" i="22"/>
  <c r="BU83" i="37" s="1"/>
  <c r="CE84" i="37" s="1"/>
  <c r="G90" i="20"/>
  <c r="M90" i="14"/>
  <c r="N65" i="15" s="1"/>
  <c r="C88" i="14"/>
  <c r="D34" i="15" s="1"/>
  <c r="R75" i="20"/>
  <c r="Z19" i="21"/>
  <c r="AA19" i="21"/>
  <c r="CA7" i="37"/>
  <c r="Z11" i="42"/>
  <c r="DE111" i="37"/>
  <c r="CO25" i="37"/>
  <c r="EK25" i="37"/>
  <c r="BE25" i="37"/>
  <c r="R111" i="34"/>
  <c r="FM111" i="37"/>
  <c r="O92" i="14"/>
  <c r="R16" i="33"/>
  <c r="R22" i="33"/>
  <c r="R25" i="34"/>
  <c r="R65" i="36"/>
  <c r="R71" i="36"/>
  <c r="R49" i="39"/>
  <c r="R16" i="40"/>
  <c r="R46" i="40"/>
  <c r="R52" i="40"/>
  <c r="DP45" i="22"/>
  <c r="DO45" i="37" s="1"/>
  <c r="DO46" i="37" s="1"/>
  <c r="R13" i="41"/>
  <c r="R19" i="41"/>
  <c r="R28" i="41"/>
  <c r="R49" i="41"/>
  <c r="EB42" i="22"/>
  <c r="EA42" i="37" s="1"/>
  <c r="EA43" i="37" s="1"/>
  <c r="R55" i="41"/>
  <c r="R16" i="42"/>
  <c r="EX9" i="22"/>
  <c r="EW9" i="37" s="1"/>
  <c r="R25" i="42"/>
  <c r="R46" i="42"/>
  <c r="EN39" i="22"/>
  <c r="EM39" i="37" s="1"/>
  <c r="R52" i="42"/>
  <c r="CG37" i="37"/>
  <c r="AA34" i="40"/>
  <c r="Q110" i="20"/>
  <c r="C85" i="20"/>
  <c r="E90" i="20"/>
  <c r="G88" i="20"/>
  <c r="R40" i="21"/>
  <c r="EW7" i="37"/>
  <c r="CA16" i="37"/>
  <c r="FA40" i="37"/>
  <c r="CS49" i="37"/>
  <c r="EO49" i="37"/>
  <c r="R80" i="41"/>
  <c r="EI25" i="37"/>
  <c r="BA34" i="37"/>
  <c r="R52" i="33"/>
  <c r="R80" i="36"/>
  <c r="R43" i="41"/>
  <c r="DZ36" i="22"/>
  <c r="DY36" i="37" s="1"/>
  <c r="DY37" i="37" s="1"/>
  <c r="BQ46" i="37"/>
  <c r="BG114" i="37"/>
  <c r="Q146" i="36"/>
  <c r="CS37" i="37"/>
  <c r="ES19" i="37"/>
  <c r="M87" i="19"/>
  <c r="CK7" i="37"/>
  <c r="EC111" i="37"/>
  <c r="DA13" i="37"/>
  <c r="DQ37" i="37"/>
  <c r="M128" i="42"/>
  <c r="CI7" i="37"/>
  <c r="CC13" i="37"/>
  <c r="AC28" i="37"/>
  <c r="I122" i="39"/>
  <c r="AC7" i="37"/>
  <c r="BY10" i="37"/>
  <c r="CA113" i="37"/>
  <c r="BM25" i="37"/>
  <c r="CI34" i="37"/>
  <c r="DO34" i="37"/>
  <c r="R66" i="21"/>
  <c r="CE49" i="37"/>
  <c r="DK49" i="37"/>
  <c r="R102" i="33"/>
  <c r="EE34" i="37"/>
  <c r="I122" i="40"/>
  <c r="K123" i="40"/>
  <c r="EE13" i="37"/>
  <c r="CS16" i="37"/>
  <c r="EK37" i="37"/>
  <c r="DO40" i="37"/>
  <c r="EE40" i="37"/>
  <c r="BI46" i="37"/>
  <c r="CO46" i="37"/>
  <c r="CW49" i="37"/>
  <c r="Z10" i="35"/>
  <c r="EQ25" i="37"/>
  <c r="BM28" i="37"/>
  <c r="DI28" i="37"/>
  <c r="DY28" i="37"/>
  <c r="BI31" i="37"/>
  <c r="R19" i="33"/>
  <c r="R25" i="33"/>
  <c r="R46" i="33"/>
  <c r="R16" i="34"/>
  <c r="R25" i="36"/>
  <c r="R46" i="36"/>
  <c r="CR39" i="22"/>
  <c r="CQ39" i="37" s="1"/>
  <c r="CQ40" i="37" s="1"/>
  <c r="R46" i="39"/>
  <c r="R52" i="39"/>
  <c r="R13" i="40"/>
  <c r="R19" i="40"/>
  <c r="R49" i="40"/>
  <c r="R55" i="40"/>
  <c r="R25" i="41"/>
  <c r="R46" i="41"/>
  <c r="R52" i="41"/>
  <c r="R13" i="42"/>
  <c r="R19" i="42"/>
  <c r="R49" i="42"/>
  <c r="EP42" i="22"/>
  <c r="EO42" i="37" s="1"/>
  <c r="R55" i="42"/>
  <c r="E122" i="36"/>
  <c r="FI25" i="37"/>
  <c r="C88" i="19"/>
  <c r="R40" i="20"/>
  <c r="R69" i="20"/>
  <c r="FK16" i="37"/>
  <c r="BW40" i="37"/>
  <c r="FM43" i="37"/>
  <c r="BS49" i="37"/>
  <c r="CY49" i="37"/>
  <c r="EE49" i="37"/>
  <c r="Z26" i="33"/>
  <c r="AE65" i="37"/>
  <c r="BQ25" i="37"/>
  <c r="CO28" i="37"/>
  <c r="K127" i="40"/>
  <c r="FI34" i="37"/>
  <c r="FM25" i="37"/>
  <c r="I124" i="40"/>
  <c r="FE31" i="37"/>
  <c r="FI31" i="37"/>
  <c r="FC19" i="37"/>
  <c r="E128" i="44"/>
  <c r="O127" i="40"/>
  <c r="E123" i="39"/>
  <c r="G123" i="39"/>
  <c r="K122" i="36"/>
  <c r="FE28" i="37"/>
  <c r="R22" i="44"/>
  <c r="C122" i="41"/>
  <c r="K128" i="40"/>
  <c r="I128" i="39"/>
  <c r="R19" i="35"/>
  <c r="FM28" i="37"/>
  <c r="G122" i="33"/>
  <c r="K128" i="42"/>
  <c r="R25" i="39"/>
  <c r="Y14" i="34"/>
  <c r="AA14" i="34" s="1"/>
  <c r="AA13" i="34"/>
  <c r="EG90" i="37"/>
  <c r="CG108" i="37"/>
  <c r="BU108" i="37"/>
  <c r="BY108" i="37"/>
  <c r="FM96" i="37"/>
  <c r="FC96" i="37"/>
  <c r="FE80" i="37"/>
  <c r="FI80" i="37"/>
  <c r="CI99" i="37"/>
  <c r="BS68" i="37"/>
  <c r="Q104" i="19"/>
  <c r="Q110" i="19"/>
  <c r="R44" i="21"/>
  <c r="O106" i="21"/>
  <c r="O108" i="21" s="1"/>
  <c r="O112" i="21" s="1"/>
  <c r="CI108" i="37"/>
  <c r="I88" i="19"/>
  <c r="I86" i="19"/>
  <c r="I91" i="19"/>
  <c r="K89" i="19"/>
  <c r="K90" i="19"/>
  <c r="EC90" i="37"/>
  <c r="FK90" i="37"/>
  <c r="FE71" i="37"/>
  <c r="CC108" i="37"/>
  <c r="EK80" i="37"/>
  <c r="EA65" i="37"/>
  <c r="BC108" i="37"/>
  <c r="BG105" i="37"/>
  <c r="AY49" i="37"/>
  <c r="EW56" i="37"/>
  <c r="EY77" i="37"/>
  <c r="GA30" i="37"/>
  <c r="FM87" i="37"/>
  <c r="DY80" i="37"/>
  <c r="FG71" i="37"/>
  <c r="EQ90" i="37"/>
  <c r="EC102" i="37"/>
  <c r="FI93" i="37"/>
  <c r="EY49" i="37"/>
  <c r="EO93" i="37"/>
  <c r="FK71" i="37"/>
  <c r="EO77" i="37"/>
  <c r="EK56" i="37"/>
  <c r="FK96" i="37"/>
  <c r="EW65" i="37"/>
  <c r="BM90" i="37"/>
  <c r="BQ84" i="37"/>
  <c r="Z27" i="19"/>
  <c r="AA27" i="19"/>
  <c r="G91" i="19"/>
  <c r="O86" i="19"/>
  <c r="R25" i="20"/>
  <c r="E125" i="21"/>
  <c r="H118" i="21"/>
  <c r="J118" i="21" s="1"/>
  <c r="DY77" i="37"/>
  <c r="CQ99" i="37"/>
  <c r="DW80" i="37"/>
  <c r="FK93" i="37"/>
  <c r="FK65" i="37"/>
  <c r="BU105" i="37"/>
  <c r="E118" i="21"/>
  <c r="H119" i="21"/>
  <c r="J119" i="21" s="1"/>
  <c r="GQ34" i="37"/>
  <c r="GC34" i="37"/>
  <c r="CE108" i="37"/>
  <c r="Z27" i="35"/>
  <c r="BW108" i="37"/>
  <c r="DU80" i="37"/>
  <c r="Y38" i="39"/>
  <c r="Y39" i="39" s="1"/>
  <c r="AA37" i="39"/>
  <c r="M90" i="19"/>
  <c r="AC16" i="37"/>
  <c r="EQ7" i="37"/>
  <c r="FN55" i="22"/>
  <c r="FM55" i="37" s="1"/>
  <c r="FM56" i="37" s="1"/>
  <c r="O142" i="44"/>
  <c r="C92" i="19"/>
  <c r="O91" i="20"/>
  <c r="G87" i="20"/>
  <c r="BU7" i="37"/>
  <c r="EU7" i="37"/>
  <c r="BK13" i="37"/>
  <c r="DM16" i="37"/>
  <c r="BC19" i="37"/>
  <c r="CS19" i="37"/>
  <c r="DY19" i="37"/>
  <c r="AU43" i="37"/>
  <c r="BO46" i="37"/>
  <c r="DK46" i="37"/>
  <c r="FA46" i="37"/>
  <c r="CA90" i="37"/>
  <c r="EA111" i="37"/>
  <c r="EA34" i="37"/>
  <c r="AI113" i="37"/>
  <c r="EY84" i="37"/>
  <c r="DU74" i="37"/>
  <c r="FM105" i="37"/>
  <c r="CC93" i="37"/>
  <c r="I87" i="21"/>
  <c r="R13" i="19"/>
  <c r="R31" i="19"/>
  <c r="R37" i="19"/>
  <c r="K106" i="19"/>
  <c r="K108" i="19" s="1"/>
  <c r="K112" i="19" s="1"/>
  <c r="O106" i="19"/>
  <c r="O108" i="19" s="1"/>
  <c r="O112" i="19" s="1"/>
  <c r="R59" i="19"/>
  <c r="R81" i="19"/>
  <c r="K91" i="19"/>
  <c r="G89" i="19"/>
  <c r="R53" i="20"/>
  <c r="M92" i="20"/>
  <c r="L103" i="21"/>
  <c r="J103" i="21"/>
  <c r="H103" i="21"/>
  <c r="R37" i="21"/>
  <c r="R50" i="21"/>
  <c r="I106" i="21"/>
  <c r="I108" i="21" s="1"/>
  <c r="I112" i="21" s="1"/>
  <c r="R69" i="21"/>
  <c r="K106" i="21"/>
  <c r="K108" i="21" s="1"/>
  <c r="K112" i="21" s="1"/>
  <c r="Q104" i="21"/>
  <c r="I92" i="21"/>
  <c r="K92" i="21"/>
  <c r="O92" i="21"/>
  <c r="AW7" i="37"/>
  <c r="BE7" i="37"/>
  <c r="CC7" i="37"/>
  <c r="BC13" i="37"/>
  <c r="BM13" i="37"/>
  <c r="BI16" i="37"/>
  <c r="BQ16" i="37"/>
  <c r="CG16" i="37"/>
  <c r="BQ19" i="37"/>
  <c r="CM19" i="37"/>
  <c r="DS19" i="37"/>
  <c r="EY19" i="37"/>
  <c r="EM40" i="37"/>
  <c r="DC40" i="37"/>
  <c r="CQ43" i="37"/>
  <c r="AY46" i="37"/>
  <c r="BG46" i="37"/>
  <c r="CO68" i="37"/>
  <c r="AY25" i="37"/>
  <c r="CE25" i="37"/>
  <c r="C140" i="40"/>
  <c r="C87" i="21"/>
  <c r="K86" i="21"/>
  <c r="CM7" i="37"/>
  <c r="CU7" i="37"/>
  <c r="EY7" i="37"/>
  <c r="CO13" i="37"/>
  <c r="BY19" i="37"/>
  <c r="CG19" i="37"/>
  <c r="DA19" i="37"/>
  <c r="EG19" i="37"/>
  <c r="EW37" i="37"/>
  <c r="DS40" i="37"/>
  <c r="EU40" i="37"/>
  <c r="EK40" i="37"/>
  <c r="BE43" i="37"/>
  <c r="BE13" i="37"/>
  <c r="AS40" i="37"/>
  <c r="EO40" i="37"/>
  <c r="CG40" i="37"/>
  <c r="CM49" i="37"/>
  <c r="CU49" i="37"/>
  <c r="FE53" i="37"/>
  <c r="DU25" i="37"/>
  <c r="O123" i="41"/>
  <c r="O127" i="41"/>
  <c r="K121" i="41"/>
  <c r="K124" i="41"/>
  <c r="E126" i="41"/>
  <c r="E124" i="41"/>
  <c r="E127" i="40"/>
  <c r="E122" i="40"/>
  <c r="E125" i="40"/>
  <c r="E126" i="40"/>
  <c r="E124" i="40"/>
  <c r="M122" i="40"/>
  <c r="M124" i="40"/>
  <c r="M125" i="40"/>
  <c r="M127" i="40"/>
  <c r="M121" i="40"/>
  <c r="M123" i="40"/>
  <c r="CB21" i="22"/>
  <c r="CA21" i="37" s="1"/>
  <c r="R28" i="35"/>
  <c r="CD24" i="22"/>
  <c r="CC24" i="37" s="1"/>
  <c r="R31" i="35"/>
  <c r="FM34" i="37"/>
  <c r="O92" i="19"/>
  <c r="R28" i="20"/>
  <c r="R78" i="20"/>
  <c r="DK13" i="37"/>
  <c r="DY16" i="37"/>
  <c r="BC16" i="37"/>
  <c r="CW40" i="37"/>
  <c r="AC43" i="37"/>
  <c r="EM46" i="37"/>
  <c r="CK46" i="37"/>
  <c r="EG46" i="37"/>
  <c r="CA115" i="37"/>
  <c r="CQ68" i="37"/>
  <c r="CQ90" i="37"/>
  <c r="H117" i="20"/>
  <c r="J117" i="20" s="1"/>
  <c r="R22" i="19"/>
  <c r="J103" i="19"/>
  <c r="R34" i="19"/>
  <c r="R78" i="19"/>
  <c r="I92" i="20"/>
  <c r="BI7" i="37"/>
  <c r="DQ13" i="37"/>
  <c r="EG13" i="37"/>
  <c r="EW13" i="37"/>
  <c r="AW16" i="37"/>
  <c r="BG19" i="37"/>
  <c r="EC19" i="37"/>
  <c r="BC40" i="37"/>
  <c r="BU46" i="37"/>
  <c r="CO49" i="37"/>
  <c r="EA49" i="37"/>
  <c r="CI25" i="37"/>
  <c r="EE25" i="37"/>
  <c r="R25" i="19"/>
  <c r="M86" i="21"/>
  <c r="CY7" i="37"/>
  <c r="DK16" i="37"/>
  <c r="EQ16" i="37"/>
  <c r="DE37" i="37"/>
  <c r="BG49" i="37"/>
  <c r="EQ49" i="37"/>
  <c r="R40" i="33"/>
  <c r="AZ33" i="22"/>
  <c r="AY33" i="37" s="1"/>
  <c r="AY34" i="37" s="1"/>
  <c r="R28" i="36"/>
  <c r="CV21" i="22"/>
  <c r="CU21" i="37" s="1"/>
  <c r="R34" i="36"/>
  <c r="CJ27" i="22"/>
  <c r="CI27" i="37" s="1"/>
  <c r="CI28" i="37" s="1"/>
  <c r="CL30" i="22"/>
  <c r="CK30" i="37" s="1"/>
  <c r="CK31" i="37" s="1"/>
  <c r="R37" i="36"/>
  <c r="CO37" i="37"/>
  <c r="CT42" i="22"/>
  <c r="CS42" i="37" s="1"/>
  <c r="CS43" i="37" s="1"/>
  <c r="R49" i="36"/>
  <c r="CU46" i="37"/>
  <c r="R59" i="36"/>
  <c r="C142" i="36"/>
  <c r="CL55" i="22"/>
  <c r="CK55" i="37" s="1"/>
  <c r="CQ56" i="37" s="1"/>
  <c r="R62" i="36"/>
  <c r="CP61" i="22"/>
  <c r="CO61" i="37" s="1"/>
  <c r="CQ62" i="37" s="1"/>
  <c r="R68" i="36"/>
  <c r="CT67" i="22"/>
  <c r="CS67" i="37" s="1"/>
  <c r="R74" i="36"/>
  <c r="R83" i="36"/>
  <c r="CJ76" i="22"/>
  <c r="CI76" i="37" s="1"/>
  <c r="CI77" i="37" s="1"/>
  <c r="CL79" i="22"/>
  <c r="CK79" i="37" s="1"/>
  <c r="CQ80" i="37" s="1"/>
  <c r="R86" i="36"/>
  <c r="CR89" i="22"/>
  <c r="CQ89" i="37" s="1"/>
  <c r="R96" i="36"/>
  <c r="R99" i="36"/>
  <c r="CT92" i="22"/>
  <c r="CS92" i="37" s="1"/>
  <c r="CW93" i="37" s="1"/>
  <c r="R111" i="36"/>
  <c r="CL104" i="22"/>
  <c r="CK104" i="37" s="1"/>
  <c r="CK105" i="37" s="1"/>
  <c r="R114" i="36"/>
  <c r="CN107" i="22"/>
  <c r="CM107" i="37" s="1"/>
  <c r="CM108" i="37" s="1"/>
  <c r="CP110" i="22"/>
  <c r="CO110" i="37" s="1"/>
  <c r="R117" i="36"/>
  <c r="DE7" i="37"/>
  <c r="DJ12" i="22"/>
  <c r="DI12" i="37" s="1"/>
  <c r="R19" i="39"/>
  <c r="R28" i="39"/>
  <c r="DB21" i="22"/>
  <c r="DA21" i="37" s="1"/>
  <c r="DA22" i="37" s="1"/>
  <c r="DD24" i="22"/>
  <c r="DC24" i="37" s="1"/>
  <c r="DC25" i="37" s="1"/>
  <c r="R31" i="39"/>
  <c r="DF27" i="22"/>
  <c r="DE27" i="37" s="1"/>
  <c r="R34" i="39"/>
  <c r="DC49" i="37"/>
  <c r="R25" i="40"/>
  <c r="E140" i="40"/>
  <c r="R28" i="40"/>
  <c r="G140" i="40"/>
  <c r="DP21" i="22"/>
  <c r="DO21" i="37" s="1"/>
  <c r="DO22" i="37" s="1"/>
  <c r="DR24" i="22"/>
  <c r="DQ24" i="37" s="1"/>
  <c r="DQ25" i="37" s="1"/>
  <c r="R31" i="40"/>
  <c r="R34" i="40"/>
  <c r="DT27" i="22"/>
  <c r="DS27" i="37" s="1"/>
  <c r="DS28" i="37" s="1"/>
  <c r="DV30" i="22"/>
  <c r="DU30" i="37" s="1"/>
  <c r="DU31" i="37" s="1"/>
  <c r="R37" i="40"/>
  <c r="DX33" i="22"/>
  <c r="DW33" i="37" s="1"/>
  <c r="DW34" i="37" s="1"/>
  <c r="R40" i="40"/>
  <c r="M140" i="41"/>
  <c r="M144" i="41" s="1"/>
  <c r="M148" i="41" s="1"/>
  <c r="R16" i="41"/>
  <c r="EH27" i="22"/>
  <c r="EG27" i="37" s="1"/>
  <c r="EG28" i="37" s="1"/>
  <c r="R34" i="41"/>
  <c r="R37" i="41"/>
  <c r="EJ30" i="22"/>
  <c r="EI30" i="37" s="1"/>
  <c r="EI31" i="37" s="1"/>
  <c r="R40" i="41"/>
  <c r="EL33" i="22"/>
  <c r="EK33" i="37" s="1"/>
  <c r="EK34" i="37" s="1"/>
  <c r="G140" i="42"/>
  <c r="R28" i="42"/>
  <c r="EV27" i="22"/>
  <c r="EU27" i="37" s="1"/>
  <c r="EU28" i="37" s="1"/>
  <c r="R34" i="42"/>
  <c r="R37" i="42"/>
  <c r="EX30" i="22"/>
  <c r="EW30" i="37" s="1"/>
  <c r="EZ33" i="22"/>
  <c r="EY33" i="37" s="1"/>
  <c r="EY34" i="37" s="1"/>
  <c r="R40" i="42"/>
  <c r="O126" i="41"/>
  <c r="R62" i="35"/>
  <c r="R71" i="35"/>
  <c r="R74" i="35"/>
  <c r="O142" i="39"/>
  <c r="R77" i="39"/>
  <c r="R80" i="39"/>
  <c r="R99" i="41"/>
  <c r="AE105" i="37"/>
  <c r="BK22" i="37"/>
  <c r="AU31" i="37"/>
  <c r="BA28" i="37"/>
  <c r="BE34" i="37"/>
  <c r="BO7" i="37"/>
  <c r="BS34" i="37"/>
  <c r="R49" i="34"/>
  <c r="R55" i="34"/>
  <c r="DM34" i="37"/>
  <c r="E140" i="41"/>
  <c r="EO34" i="37"/>
  <c r="I121" i="33"/>
  <c r="M126" i="39"/>
  <c r="O127" i="39"/>
  <c r="I127" i="39"/>
  <c r="C122" i="39"/>
  <c r="I126" i="39"/>
  <c r="K121" i="39"/>
  <c r="C127" i="36"/>
  <c r="M126" i="36"/>
  <c r="G127" i="36"/>
  <c r="M122" i="35"/>
  <c r="CE19" i="37"/>
  <c r="R37" i="35"/>
  <c r="BY34" i="37"/>
  <c r="R43" i="35"/>
  <c r="K140" i="35"/>
  <c r="R49" i="35"/>
  <c r="CG46" i="37"/>
  <c r="AE10" i="37"/>
  <c r="DG10" i="37"/>
  <c r="FG22" i="37"/>
  <c r="I142" i="34"/>
  <c r="BO77" i="37"/>
  <c r="I142" i="40"/>
  <c r="M142" i="40"/>
  <c r="E142" i="40"/>
  <c r="G142" i="40"/>
  <c r="K142" i="40"/>
  <c r="R105" i="40"/>
  <c r="CG28" i="37"/>
  <c r="CA31" i="37"/>
  <c r="CI31" i="37"/>
  <c r="EU31" i="37"/>
  <c r="CY34" i="37"/>
  <c r="DG34" i="37"/>
  <c r="R22" i="34"/>
  <c r="R43" i="34"/>
  <c r="R46" i="34"/>
  <c r="BK43" i="37"/>
  <c r="BM46" i="37"/>
  <c r="BO49" i="37"/>
  <c r="CU10" i="37"/>
  <c r="R37" i="39"/>
  <c r="DA34" i="37"/>
  <c r="R43" i="39"/>
  <c r="DG43" i="37"/>
  <c r="E127" i="42"/>
  <c r="G126" i="42"/>
  <c r="I121" i="42"/>
  <c r="K121" i="42"/>
  <c r="M121" i="42"/>
  <c r="O126" i="42"/>
  <c r="C125" i="42"/>
  <c r="K122" i="41"/>
  <c r="M126" i="41"/>
  <c r="O125" i="41"/>
  <c r="C123" i="41"/>
  <c r="E121" i="41"/>
  <c r="G121" i="41"/>
  <c r="I122" i="41"/>
  <c r="K128" i="39"/>
  <c r="I128" i="35"/>
  <c r="K128" i="35"/>
  <c r="CW117" i="37"/>
  <c r="R80" i="44"/>
  <c r="E126" i="44"/>
  <c r="I121" i="44"/>
  <c r="C142" i="34"/>
  <c r="R65" i="34"/>
  <c r="R86" i="34"/>
  <c r="R90" i="34"/>
  <c r="DC22" i="37"/>
  <c r="AW31" i="37"/>
  <c r="CY31" i="37"/>
  <c r="DQ31" i="37"/>
  <c r="CS34" i="37"/>
  <c r="BS7" i="37"/>
  <c r="BO22" i="37"/>
  <c r="R40" i="34"/>
  <c r="BQ49" i="37"/>
  <c r="DI43" i="37"/>
  <c r="DQ34" i="37"/>
  <c r="E140" i="42"/>
  <c r="E144" i="42" s="1"/>
  <c r="E148" i="42" s="1"/>
  <c r="EO28" i="37"/>
  <c r="ES34" i="37"/>
  <c r="C140" i="42"/>
  <c r="C144" i="42" s="1"/>
  <c r="C148" i="42" s="1"/>
  <c r="C128" i="41"/>
  <c r="I128" i="40"/>
  <c r="C122" i="36"/>
  <c r="I123" i="35"/>
  <c r="E126" i="35"/>
  <c r="R117" i="44"/>
  <c r="C128" i="44"/>
  <c r="BQ65" i="37"/>
  <c r="R105" i="34"/>
  <c r="AA25" i="39"/>
  <c r="BI25" i="37"/>
  <c r="CQ28" i="37"/>
  <c r="BW28" i="37"/>
  <c r="DC28" i="37"/>
  <c r="EG31" i="37"/>
  <c r="BC22" i="37"/>
  <c r="BI13" i="37"/>
  <c r="BG31" i="37"/>
  <c r="R16" i="39"/>
  <c r="M140" i="40"/>
  <c r="DM25" i="37"/>
  <c r="G140" i="41"/>
  <c r="G144" i="41" s="1"/>
  <c r="G148" i="41" s="1"/>
  <c r="K140" i="41"/>
  <c r="K144" i="41" s="1"/>
  <c r="K148" i="41" s="1"/>
  <c r="EG34" i="37"/>
  <c r="I140" i="42"/>
  <c r="I144" i="42" s="1"/>
  <c r="I148" i="42" s="1"/>
  <c r="EU34" i="37"/>
  <c r="G127" i="42"/>
  <c r="O125" i="42"/>
  <c r="E127" i="41"/>
  <c r="M121" i="41"/>
  <c r="C121" i="40"/>
  <c r="K125" i="40"/>
  <c r="FM22" i="37"/>
  <c r="R77" i="34"/>
  <c r="BS74" i="37"/>
  <c r="R74" i="39"/>
  <c r="R105" i="39"/>
  <c r="R77" i="41"/>
  <c r="CO90" i="37"/>
  <c r="FI22" i="37"/>
  <c r="CS31" i="37"/>
  <c r="BK34" i="37"/>
  <c r="I140" i="40"/>
  <c r="K140" i="40"/>
  <c r="K140" i="42"/>
  <c r="EW34" i="37"/>
  <c r="E128" i="41"/>
  <c r="G124" i="40"/>
  <c r="I127" i="40"/>
  <c r="C127" i="39"/>
  <c r="K125" i="39"/>
  <c r="M124" i="39"/>
  <c r="G125" i="39"/>
  <c r="O123" i="39"/>
  <c r="E125" i="39"/>
  <c r="M122" i="39"/>
  <c r="O122" i="39"/>
  <c r="K124" i="39"/>
  <c r="FG31" i="37"/>
  <c r="R68" i="34"/>
  <c r="FA22" i="37"/>
  <c r="CY22" i="37"/>
  <c r="DW28" i="37"/>
  <c r="FE34" i="37"/>
  <c r="BK7" i="37"/>
  <c r="CQ84" i="37"/>
  <c r="DA43" i="37"/>
  <c r="DS25" i="37"/>
  <c r="DW31" i="37"/>
  <c r="C140" i="41"/>
  <c r="Q140" i="41" s="1"/>
  <c r="I140" i="41"/>
  <c r="EI28" i="37"/>
  <c r="M140" i="42"/>
  <c r="M144" i="42" s="1"/>
  <c r="M148" i="42" s="1"/>
  <c r="O140" i="42"/>
  <c r="EY31" i="37"/>
  <c r="C121" i="42"/>
  <c r="I128" i="42"/>
  <c r="FK25" i="37"/>
  <c r="FG28" i="37"/>
  <c r="FM102" i="37"/>
  <c r="CW111" i="37"/>
  <c r="BS22" i="37"/>
  <c r="DY25" i="37"/>
  <c r="EG25" i="37"/>
  <c r="EQ28" i="37"/>
  <c r="AW28" i="37"/>
  <c r="CO34" i="37"/>
  <c r="DU34" i="37"/>
  <c r="R37" i="34"/>
  <c r="CK25" i="37"/>
  <c r="CM28" i="37"/>
  <c r="CO31" i="37"/>
  <c r="R52" i="36"/>
  <c r="O140" i="40"/>
  <c r="O140" i="41"/>
  <c r="O144" i="41" s="1"/>
  <c r="O148" i="41" s="1"/>
  <c r="EY28" i="37"/>
  <c r="E127" i="33"/>
  <c r="K126" i="42"/>
  <c r="M124" i="42"/>
  <c r="I124" i="41"/>
  <c r="C126" i="41"/>
  <c r="O128" i="40"/>
  <c r="C128" i="40"/>
  <c r="E128" i="40"/>
  <c r="G128" i="40"/>
  <c r="M128" i="40"/>
  <c r="M128" i="36"/>
  <c r="O125" i="44"/>
  <c r="I122" i="44"/>
  <c r="K126" i="44"/>
  <c r="CW113" i="37"/>
  <c r="CW114" i="37"/>
  <c r="CW116" i="37"/>
  <c r="CW115" i="37"/>
  <c r="DI10" i="37"/>
  <c r="DK102" i="37"/>
  <c r="DG102" i="37"/>
  <c r="DH98" i="22"/>
  <c r="DG98" i="37" s="1"/>
  <c r="DG93" i="37"/>
  <c r="R99" i="39"/>
  <c r="E142" i="39"/>
  <c r="O125" i="39"/>
  <c r="I142" i="39"/>
  <c r="DM84" i="37"/>
  <c r="K142" i="39"/>
  <c r="M142" i="39"/>
  <c r="DM96" i="37"/>
  <c r="R102" i="39"/>
  <c r="R71" i="39"/>
  <c r="DB64" i="22"/>
  <c r="DA64" i="37" s="1"/>
  <c r="DG65" i="37" s="1"/>
  <c r="DB76" i="22"/>
  <c r="DA76" i="37" s="1"/>
  <c r="DK77" i="37" s="1"/>
  <c r="R83" i="39"/>
  <c r="R86" i="39"/>
  <c r="CX79" i="22"/>
  <c r="CW79" i="37" s="1"/>
  <c r="DC53" i="37"/>
  <c r="G142" i="39"/>
  <c r="R59" i="39"/>
  <c r="C142" i="39"/>
  <c r="R62" i="39"/>
  <c r="CX55" i="22"/>
  <c r="CW55" i="37" s="1"/>
  <c r="CW56" i="37" s="1"/>
  <c r="R65" i="39"/>
  <c r="DB58" i="22"/>
  <c r="DA58" i="37" s="1"/>
  <c r="DK59" i="37" s="1"/>
  <c r="CX61" i="22"/>
  <c r="CW61" i="37" s="1"/>
  <c r="DG62" i="37" s="1"/>
  <c r="R68" i="39"/>
  <c r="DI80" i="37"/>
  <c r="CX67" i="22"/>
  <c r="CW67" i="37" s="1"/>
  <c r="CY68" i="37" s="1"/>
  <c r="DM80" i="37"/>
  <c r="CX73" i="22"/>
  <c r="CW73" i="37" s="1"/>
  <c r="DC74" i="37" s="1"/>
  <c r="DM71" i="37"/>
  <c r="DB70" i="22"/>
  <c r="DA70" i="37" s="1"/>
  <c r="DJ52" i="22"/>
  <c r="DI52" i="37" s="1"/>
  <c r="DS53" i="37" s="1"/>
  <c r="DC34" i="37"/>
  <c r="DS56" i="37"/>
  <c r="DH55" i="22"/>
  <c r="DG55" i="37" s="1"/>
  <c r="DI56" i="37" s="1"/>
  <c r="DD36" i="22"/>
  <c r="DC36" i="37" s="1"/>
  <c r="DE53" i="37"/>
  <c r="DE34" i="37"/>
  <c r="DA37" i="37"/>
  <c r="DI37" i="37"/>
  <c r="CY40" i="37"/>
  <c r="CZ42" i="22"/>
  <c r="CY42" i="37" s="1"/>
  <c r="CY43" i="37" s="1"/>
  <c r="DA49" i="37"/>
  <c r="R40" i="39"/>
  <c r="R55" i="39"/>
  <c r="AA38" i="39"/>
  <c r="I123" i="39"/>
  <c r="DE40" i="37"/>
  <c r="DI40" i="37"/>
  <c r="CW25" i="37"/>
  <c r="DI25" i="37"/>
  <c r="DG31" i="37"/>
  <c r="DK31" i="37"/>
  <c r="C128" i="39"/>
  <c r="O128" i="39"/>
  <c r="E128" i="39"/>
  <c r="O124" i="39"/>
  <c r="O121" i="39"/>
  <c r="DA16" i="37"/>
  <c r="G140" i="39"/>
  <c r="G144" i="39" s="1"/>
  <c r="G148" i="39" s="1"/>
  <c r="G126" i="39"/>
  <c r="G127" i="39"/>
  <c r="G121" i="39"/>
  <c r="R22" i="39"/>
  <c r="CY16" i="37"/>
  <c r="O140" i="39"/>
  <c r="O144" i="39" s="1"/>
  <c r="O148" i="39" s="1"/>
  <c r="DG13" i="37"/>
  <c r="DI13" i="37"/>
  <c r="I125" i="39"/>
  <c r="M128" i="39"/>
  <c r="M140" i="39"/>
  <c r="M144" i="39" s="1"/>
  <c r="K126" i="39"/>
  <c r="K127" i="39"/>
  <c r="K122" i="39"/>
  <c r="K123" i="39"/>
  <c r="DD9" i="22"/>
  <c r="DC9" i="37" s="1"/>
  <c r="DC10" i="37" s="1"/>
  <c r="I140" i="39"/>
  <c r="I144" i="39" s="1"/>
  <c r="I148" i="39" s="1"/>
  <c r="C126" i="39"/>
  <c r="C123" i="39"/>
  <c r="C125" i="39"/>
  <c r="DH6" i="22"/>
  <c r="DG6" i="37" s="1"/>
  <c r="DG7" i="37" s="1"/>
  <c r="M121" i="39"/>
  <c r="M123" i="39"/>
  <c r="M125" i="39"/>
  <c r="R13" i="39"/>
  <c r="K140" i="39"/>
  <c r="DC7" i="37"/>
  <c r="G128" i="39"/>
  <c r="DA7" i="37"/>
  <c r="E127" i="39"/>
  <c r="E140" i="39"/>
  <c r="E124" i="39"/>
  <c r="E126" i="39"/>
  <c r="E121" i="39"/>
  <c r="CX6" i="22"/>
  <c r="CW6" i="37" s="1"/>
  <c r="CW7" i="37" s="1"/>
  <c r="C140" i="39"/>
  <c r="C144" i="39" s="1"/>
  <c r="C148" i="39" s="1"/>
  <c r="I125" i="36"/>
  <c r="E126" i="36"/>
  <c r="FG96" i="37"/>
  <c r="EK96" i="37"/>
  <c r="FI96" i="37"/>
  <c r="BC96" i="37"/>
  <c r="CQ96" i="37"/>
  <c r="CI116" i="37"/>
  <c r="CI114" i="37"/>
  <c r="CI117" i="37"/>
  <c r="CI115" i="37"/>
  <c r="CI113" i="37"/>
  <c r="CY84" i="37"/>
  <c r="DA84" i="37"/>
  <c r="R90" i="36"/>
  <c r="O121" i="36"/>
  <c r="R108" i="36"/>
  <c r="CW90" i="37"/>
  <c r="R13" i="36"/>
  <c r="M125" i="36"/>
  <c r="CW102" i="37"/>
  <c r="CR101" i="22"/>
  <c r="CQ101" i="37" s="1"/>
  <c r="R22" i="36"/>
  <c r="CS13" i="37"/>
  <c r="R19" i="36"/>
  <c r="CS7" i="37"/>
  <c r="K123" i="36"/>
  <c r="K121" i="36"/>
  <c r="K126" i="36"/>
  <c r="R93" i="36"/>
  <c r="I127" i="36"/>
  <c r="CQ7" i="37"/>
  <c r="CN86" i="22"/>
  <c r="CM86" i="37" s="1"/>
  <c r="CO87" i="37" s="1"/>
  <c r="CQ87" i="37"/>
  <c r="CN12" i="22"/>
  <c r="CM12" i="37" s="1"/>
  <c r="CM13" i="37" s="1"/>
  <c r="G140" i="36"/>
  <c r="R16" i="36"/>
  <c r="G125" i="36"/>
  <c r="O125" i="36"/>
  <c r="R102" i="36"/>
  <c r="O122" i="36"/>
  <c r="CM16" i="37"/>
  <c r="E128" i="36"/>
  <c r="E125" i="36"/>
  <c r="CK87" i="37"/>
  <c r="CO65" i="37"/>
  <c r="CW46" i="37"/>
  <c r="DA74" i="37"/>
  <c r="CO71" i="37"/>
  <c r="R31" i="36"/>
  <c r="CN58" i="22"/>
  <c r="CM58" i="37" s="1"/>
  <c r="CO59" i="37" s="1"/>
  <c r="CN33" i="22"/>
  <c r="CM33" i="37" s="1"/>
  <c r="CM34" i="37" s="1"/>
  <c r="E142" i="36"/>
  <c r="I142" i="36"/>
  <c r="I123" i="36"/>
  <c r="M122" i="36"/>
  <c r="I126" i="36"/>
  <c r="DA53" i="37"/>
  <c r="CM40" i="37"/>
  <c r="CR64" i="22"/>
  <c r="CQ64" i="37" s="1"/>
  <c r="CU65" i="37" s="1"/>
  <c r="K140" i="36"/>
  <c r="M140" i="36"/>
  <c r="O140" i="36"/>
  <c r="K142" i="36"/>
  <c r="O124" i="36"/>
  <c r="O123" i="36"/>
  <c r="CU34" i="37"/>
  <c r="CM68" i="37"/>
  <c r="CI40" i="37"/>
  <c r="CK28" i="37"/>
  <c r="CS28" i="37"/>
  <c r="CW34" i="37"/>
  <c r="M121" i="36"/>
  <c r="G124" i="36"/>
  <c r="E124" i="36"/>
  <c r="G123" i="36"/>
  <c r="O127" i="36"/>
  <c r="I121" i="36"/>
  <c r="K127" i="36"/>
  <c r="CQ71" i="37"/>
  <c r="CJ52" i="22"/>
  <c r="CI52" i="37" s="1"/>
  <c r="CO53" i="37" s="1"/>
  <c r="CU25" i="37"/>
  <c r="CU31" i="37"/>
  <c r="I140" i="36"/>
  <c r="M142" i="36"/>
  <c r="M123" i="36"/>
  <c r="G126" i="36"/>
  <c r="M124" i="36"/>
  <c r="CM65" i="37"/>
  <c r="CK40" i="37"/>
  <c r="CI49" i="37"/>
  <c r="CW53" i="37"/>
  <c r="R40" i="36"/>
  <c r="R77" i="36"/>
  <c r="CU28" i="37"/>
  <c r="E140" i="36"/>
  <c r="O142" i="36"/>
  <c r="E121" i="36"/>
  <c r="G121" i="36"/>
  <c r="G142" i="36"/>
  <c r="CQ74" i="37"/>
  <c r="CS40" i="37"/>
  <c r="K124" i="36"/>
  <c r="I128" i="36"/>
  <c r="O128" i="36"/>
  <c r="G128" i="36"/>
  <c r="CK13" i="37"/>
  <c r="C123" i="36"/>
  <c r="C140" i="36"/>
  <c r="C125" i="36"/>
  <c r="C128" i="36"/>
  <c r="CE7" i="37"/>
  <c r="CI19" i="37"/>
  <c r="R25" i="35"/>
  <c r="BI96" i="37"/>
  <c r="AY96" i="37"/>
  <c r="BM96" i="37"/>
  <c r="R102" i="34"/>
  <c r="CM96" i="37"/>
  <c r="CO96" i="37"/>
  <c r="C126" i="35"/>
  <c r="K142" i="35"/>
  <c r="R102" i="35"/>
  <c r="AA24" i="32"/>
  <c r="AO19" i="37"/>
  <c r="Z24" i="32"/>
  <c r="CG114" i="37"/>
  <c r="CG113" i="37"/>
  <c r="CA114" i="37"/>
  <c r="CA116" i="37"/>
  <c r="O122" i="35"/>
  <c r="R108" i="35"/>
  <c r="CI102" i="37"/>
  <c r="CG102" i="37"/>
  <c r="CK102" i="37"/>
  <c r="CO102" i="37"/>
  <c r="CQ102" i="37"/>
  <c r="CM93" i="37"/>
  <c r="CK93" i="37"/>
  <c r="CQ93" i="37"/>
  <c r="CG93" i="37"/>
  <c r="CO93" i="37"/>
  <c r="CM90" i="37"/>
  <c r="CK90" i="37"/>
  <c r="CG90" i="37"/>
  <c r="CI90" i="37"/>
  <c r="R96" i="35"/>
  <c r="CO84" i="37"/>
  <c r="CG84" i="37"/>
  <c r="CI84" i="37"/>
  <c r="CK84" i="37"/>
  <c r="CM84" i="37"/>
  <c r="CI74" i="37"/>
  <c r="CI59" i="37"/>
  <c r="CG59" i="37"/>
  <c r="CO62" i="37"/>
  <c r="CM62" i="37"/>
  <c r="CK74" i="37"/>
  <c r="CE74" i="37"/>
  <c r="CM74" i="37"/>
  <c r="CB64" i="22"/>
  <c r="CA64" i="37" s="1"/>
  <c r="I122" i="35"/>
  <c r="C127" i="35"/>
  <c r="E127" i="35"/>
  <c r="M124" i="35"/>
  <c r="G125" i="35"/>
  <c r="O125" i="35"/>
  <c r="I127" i="35"/>
  <c r="C122" i="35"/>
  <c r="K126" i="35"/>
  <c r="CK68" i="37"/>
  <c r="CO77" i="37"/>
  <c r="BX55" i="22"/>
  <c r="BW55" i="37" s="1"/>
  <c r="CC56" i="37" s="1"/>
  <c r="CG80" i="37"/>
  <c r="CG53" i="37"/>
  <c r="R59" i="35"/>
  <c r="R83" i="35"/>
  <c r="R68" i="35"/>
  <c r="R80" i="35"/>
  <c r="CA62" i="37"/>
  <c r="CM71" i="37"/>
  <c r="R86" i="35"/>
  <c r="E142" i="35"/>
  <c r="E144" i="35" s="1"/>
  <c r="E148" i="35" s="1"/>
  <c r="BU80" i="37"/>
  <c r="BX67" i="22"/>
  <c r="BW67" i="37" s="1"/>
  <c r="CG68" i="37" s="1"/>
  <c r="CE53" i="37"/>
  <c r="O142" i="35"/>
  <c r="M142" i="35"/>
  <c r="I142" i="35"/>
  <c r="Y38" i="35"/>
  <c r="AA37" i="35"/>
  <c r="BY37" i="37"/>
  <c r="R34" i="35"/>
  <c r="E140" i="35"/>
  <c r="O124" i="35"/>
  <c r="I125" i="35"/>
  <c r="K123" i="35"/>
  <c r="I126" i="35"/>
  <c r="K144" i="35"/>
  <c r="K148" i="35" s="1"/>
  <c r="CA40" i="37"/>
  <c r="CD39" i="22"/>
  <c r="CC39" i="37" s="1"/>
  <c r="CC40" i="37" s="1"/>
  <c r="CF42" i="22"/>
  <c r="CE42" i="37" s="1"/>
  <c r="BW46" i="37"/>
  <c r="R40" i="35"/>
  <c r="R46" i="35"/>
  <c r="R52" i="35"/>
  <c r="BU28" i="37"/>
  <c r="CC28" i="37"/>
  <c r="CC31" i="37"/>
  <c r="BX30" i="22"/>
  <c r="BW30" i="37" s="1"/>
  <c r="M121" i="35"/>
  <c r="O123" i="35"/>
  <c r="G127" i="35"/>
  <c r="K125" i="35"/>
  <c r="CB36" i="22"/>
  <c r="CA36" i="37" s="1"/>
  <c r="M123" i="35"/>
  <c r="G126" i="35"/>
  <c r="E124" i="35"/>
  <c r="BU40" i="37"/>
  <c r="BY40" i="37"/>
  <c r="BY46" i="37"/>
  <c r="BY31" i="37"/>
  <c r="M125" i="35"/>
  <c r="E121" i="35"/>
  <c r="E123" i="35"/>
  <c r="G123" i="35"/>
  <c r="C123" i="35"/>
  <c r="K127" i="35"/>
  <c r="CC37" i="37"/>
  <c r="K122" i="35"/>
  <c r="E125" i="35"/>
  <c r="G121" i="35"/>
  <c r="C125" i="35"/>
  <c r="CI46" i="37"/>
  <c r="BY28" i="37"/>
  <c r="CG34" i="37"/>
  <c r="K124" i="35"/>
  <c r="K121" i="35"/>
  <c r="O121" i="35"/>
  <c r="O128" i="35"/>
  <c r="C128" i="35"/>
  <c r="E128" i="35"/>
  <c r="G128" i="35"/>
  <c r="O127" i="35"/>
  <c r="O140" i="35"/>
  <c r="M126" i="35"/>
  <c r="M128" i="35"/>
  <c r="M140" i="35"/>
  <c r="I140" i="35"/>
  <c r="G140" i="35"/>
  <c r="G144" i="35" s="1"/>
  <c r="G148" i="35" s="1"/>
  <c r="BW7" i="37"/>
  <c r="C140" i="35"/>
  <c r="CA87" i="37"/>
  <c r="CC87" i="37"/>
  <c r="BY87" i="37"/>
  <c r="BU19" i="37"/>
  <c r="BT83" i="22"/>
  <c r="BS83" i="37" s="1"/>
  <c r="BS84" i="37" s="1"/>
  <c r="BS115" i="37"/>
  <c r="BS116" i="37"/>
  <c r="BS114" i="37"/>
  <c r="BS113" i="37"/>
  <c r="BS117" i="37"/>
  <c r="BO115" i="37"/>
  <c r="BO113" i="37"/>
  <c r="BO117" i="37"/>
  <c r="BO114" i="37"/>
  <c r="M142" i="34"/>
  <c r="BU84" i="37"/>
  <c r="BR98" i="22"/>
  <c r="BQ98" i="37" s="1"/>
  <c r="BY99" i="37" s="1"/>
  <c r="BR95" i="22"/>
  <c r="BQ95" i="37" s="1"/>
  <c r="BU93" i="37"/>
  <c r="M122" i="34"/>
  <c r="BS13" i="37"/>
  <c r="BQ13" i="37"/>
  <c r="BO90" i="37"/>
  <c r="BW90" i="37"/>
  <c r="R96" i="34"/>
  <c r="R93" i="34"/>
  <c r="BW87" i="37"/>
  <c r="BO16" i="37"/>
  <c r="BO13" i="37"/>
  <c r="R19" i="34"/>
  <c r="BO10" i="37"/>
  <c r="BM10" i="37"/>
  <c r="BL86" i="22"/>
  <c r="BK86" i="37" s="1"/>
  <c r="BU87" i="37" s="1"/>
  <c r="BQ93" i="37"/>
  <c r="BS93" i="37"/>
  <c r="R99" i="34"/>
  <c r="E142" i="34"/>
  <c r="BO84" i="37"/>
  <c r="BK10" i="37"/>
  <c r="R13" i="34"/>
  <c r="E126" i="34"/>
  <c r="C122" i="34"/>
  <c r="BH12" i="22"/>
  <c r="BG12" i="37" s="1"/>
  <c r="BG13" i="37" s="1"/>
  <c r="BH6" i="22"/>
  <c r="BG6" i="37" s="1"/>
  <c r="BG7" i="37" s="1"/>
  <c r="BQ80" i="37"/>
  <c r="BQ71" i="37"/>
  <c r="BS71" i="37"/>
  <c r="BQ68" i="37"/>
  <c r="BO80" i="37"/>
  <c r="R83" i="34"/>
  <c r="R80" i="34"/>
  <c r="K128" i="34"/>
  <c r="CA65" i="37"/>
  <c r="BN61" i="22"/>
  <c r="BM61" i="37" s="1"/>
  <c r="BS62" i="37" s="1"/>
  <c r="BH55" i="22"/>
  <c r="BG55" i="37" s="1"/>
  <c r="BQ56" i="37" s="1"/>
  <c r="O121" i="34"/>
  <c r="R59" i="34"/>
  <c r="BT58" i="22"/>
  <c r="BS58" i="37" s="1"/>
  <c r="BU59" i="37" s="1"/>
  <c r="O125" i="34"/>
  <c r="BW77" i="37"/>
  <c r="G142" i="34"/>
  <c r="G123" i="34"/>
  <c r="I122" i="34"/>
  <c r="C125" i="34"/>
  <c r="G127" i="34"/>
  <c r="I126" i="34"/>
  <c r="K123" i="34"/>
  <c r="O122" i="34"/>
  <c r="BM80" i="37"/>
  <c r="E127" i="34"/>
  <c r="G121" i="34"/>
  <c r="I123" i="34"/>
  <c r="K126" i="34"/>
  <c r="R71" i="34"/>
  <c r="BJ52" i="22"/>
  <c r="BI52" i="37" s="1"/>
  <c r="BQ53" i="37" s="1"/>
  <c r="R62" i="34"/>
  <c r="BS46" i="37"/>
  <c r="BM43" i="37"/>
  <c r="BQ28" i="37"/>
  <c r="BJ39" i="22"/>
  <c r="BI39" i="37" s="1"/>
  <c r="BI40" i="37" s="1"/>
  <c r="BI34" i="37"/>
  <c r="G124" i="34"/>
  <c r="E124" i="34"/>
  <c r="BS40" i="37"/>
  <c r="E140" i="34"/>
  <c r="E144" i="34" s="1"/>
  <c r="E148" i="34" s="1"/>
  <c r="E121" i="34"/>
  <c r="R34" i="34"/>
  <c r="I127" i="34"/>
  <c r="G126" i="34"/>
  <c r="C123" i="34"/>
  <c r="K127" i="34"/>
  <c r="K140" i="34"/>
  <c r="C140" i="34"/>
  <c r="C144" i="34" s="1"/>
  <c r="BK28" i="37"/>
  <c r="E125" i="34"/>
  <c r="G125" i="34"/>
  <c r="BJ42" i="22"/>
  <c r="BI42" i="37" s="1"/>
  <c r="I125" i="34"/>
  <c r="O123" i="34"/>
  <c r="M124" i="34"/>
  <c r="E122" i="34"/>
  <c r="I121" i="34"/>
  <c r="E128" i="34"/>
  <c r="G128" i="34"/>
  <c r="M128" i="34"/>
  <c r="O128" i="34"/>
  <c r="C128" i="34"/>
  <c r="R52" i="34"/>
  <c r="BK31" i="37"/>
  <c r="M121" i="34"/>
  <c r="I128" i="34"/>
  <c r="BQ37" i="37"/>
  <c r="BQ34" i="37"/>
  <c r="M123" i="34"/>
  <c r="K122" i="34"/>
  <c r="M126" i="34"/>
  <c r="O140" i="34"/>
  <c r="BQ40" i="37"/>
  <c r="G140" i="34"/>
  <c r="M125" i="34"/>
  <c r="O124" i="34"/>
  <c r="R31" i="34"/>
  <c r="K124" i="34"/>
  <c r="K121" i="34"/>
  <c r="BH36" i="22"/>
  <c r="BG36" i="37" s="1"/>
  <c r="BN48" i="22"/>
  <c r="BM48" i="37" s="1"/>
  <c r="BM49" i="37" s="1"/>
  <c r="BU34" i="37"/>
  <c r="M140" i="34"/>
  <c r="I140" i="34"/>
  <c r="I144" i="34" s="1"/>
  <c r="I148" i="34" s="1"/>
  <c r="O127" i="34"/>
  <c r="DA90" i="37"/>
  <c r="DY87" i="37"/>
  <c r="DW87" i="37"/>
  <c r="DQ77" i="37"/>
  <c r="ES87" i="37"/>
  <c r="EU87" i="37"/>
  <c r="EE68" i="37"/>
  <c r="DC105" i="37"/>
  <c r="DK84" i="37"/>
  <c r="DI84" i="37"/>
  <c r="EI87" i="37"/>
  <c r="EO87" i="37"/>
  <c r="EM87" i="37"/>
  <c r="EK87" i="37"/>
  <c r="EQ87" i="37"/>
  <c r="EC84" i="37"/>
  <c r="DW84" i="37"/>
  <c r="EG84" i="37"/>
  <c r="ES108" i="37"/>
  <c r="EY108" i="37"/>
  <c r="CW105" i="37"/>
  <c r="DG105" i="37"/>
  <c r="CY105" i="37"/>
  <c r="Y15" i="42"/>
  <c r="Y16" i="42" s="1"/>
  <c r="Y17" i="42" s="1"/>
  <c r="Z14" i="42"/>
  <c r="FC93" i="37"/>
  <c r="EU93" i="37"/>
  <c r="EY93" i="37"/>
  <c r="DC71" i="37"/>
  <c r="EC93" i="37"/>
  <c r="EI93" i="37"/>
  <c r="EE87" i="37"/>
  <c r="EI62" i="37"/>
  <c r="Y29" i="40"/>
  <c r="Y30" i="40" s="1"/>
  <c r="Z28" i="40"/>
  <c r="AA28" i="40"/>
  <c r="CW80" i="37"/>
  <c r="DG80" i="37"/>
  <c r="CI96" i="37"/>
  <c r="CK96" i="37"/>
  <c r="CG96" i="37"/>
  <c r="CC96" i="37"/>
  <c r="CE96" i="37"/>
  <c r="EQ105" i="37"/>
  <c r="EY90" i="37"/>
  <c r="FI90" i="37"/>
  <c r="EG74" i="37"/>
  <c r="CC80" i="37"/>
  <c r="EG108" i="37"/>
  <c r="EA108" i="37"/>
  <c r="EW87" i="37"/>
  <c r="EW90" i="37"/>
  <c r="FA90" i="37"/>
  <c r="DE90" i="37"/>
  <c r="EK105" i="37"/>
  <c r="EE105" i="37"/>
  <c r="DU108" i="37"/>
  <c r="EC108" i="37"/>
  <c r="EE108" i="37"/>
  <c r="Y31" i="39"/>
  <c r="Y32" i="39" s="1"/>
  <c r="Y33" i="39" s="1"/>
  <c r="Z33" i="39" s="1"/>
  <c r="AA30" i="39"/>
  <c r="Z30" i="39"/>
  <c r="ES99" i="37"/>
  <c r="DI108" i="37"/>
  <c r="DC108" i="37"/>
  <c r="EI102" i="37"/>
  <c r="CC102" i="37"/>
  <c r="BS102" i="37"/>
  <c r="BY102" i="37"/>
  <c r="BW102" i="37"/>
  <c r="BU102" i="37"/>
  <c r="CA102" i="37"/>
  <c r="DS105" i="37"/>
  <c r="EK102" i="37"/>
  <c r="DU84" i="37"/>
  <c r="EY87" i="37"/>
  <c r="EY102" i="37"/>
  <c r="FI102" i="37"/>
  <c r="EQ96" i="37"/>
  <c r="CY71" i="37"/>
  <c r="DG71" i="37"/>
  <c r="CW71" i="37"/>
  <c r="DU99" i="37"/>
  <c r="DO99" i="37"/>
  <c r="CW96" i="37"/>
  <c r="DG96" i="37"/>
  <c r="CY96" i="37"/>
  <c r="DC96" i="37"/>
  <c r="DA96" i="37"/>
  <c r="DE68" i="37"/>
  <c r="DG68" i="37"/>
  <c r="EI74" i="37"/>
  <c r="DU93" i="37"/>
  <c r="DQ102" i="37"/>
  <c r="GQ39" i="37"/>
  <c r="GC39" i="37"/>
  <c r="FG102" i="37"/>
  <c r="DQ93" i="37"/>
  <c r="Y39" i="40"/>
  <c r="Y40" i="40" s="1"/>
  <c r="Y41" i="40" s="1"/>
  <c r="Y42" i="40" s="1"/>
  <c r="Y43" i="40" s="1"/>
  <c r="Y44" i="40" s="1"/>
  <c r="AA44" i="40" s="1"/>
  <c r="AA38" i="40"/>
  <c r="FA102" i="37"/>
  <c r="DC99" i="37"/>
  <c r="DI99" i="37"/>
  <c r="AA29" i="39"/>
  <c r="DO59" i="37"/>
  <c r="CW99" i="37"/>
  <c r="DM59" i="37"/>
  <c r="FM71" i="37"/>
  <c r="EU56" i="37"/>
  <c r="DA62" i="37"/>
  <c r="BS77" i="37"/>
  <c r="Z38" i="42"/>
  <c r="BO105" i="37"/>
  <c r="BQ105" i="37"/>
  <c r="FK102" i="37"/>
  <c r="CE87" i="37"/>
  <c r="BY80" i="37"/>
  <c r="BC105" i="37"/>
  <c r="BW74" i="37"/>
  <c r="EO74" i="37"/>
  <c r="C100" i="19"/>
  <c r="C130" i="19" s="1"/>
  <c r="E3" i="19"/>
  <c r="R44" i="19"/>
  <c r="C106" i="19"/>
  <c r="C108" i="19" s="1"/>
  <c r="C112" i="19" s="1"/>
  <c r="CE99" i="37"/>
  <c r="DE99" i="37"/>
  <c r="EE93" i="37"/>
  <c r="DE74" i="37"/>
  <c r="EQ80" i="37"/>
  <c r="DK93" i="37"/>
  <c r="DO74" i="37"/>
  <c r="EO68" i="37"/>
  <c r="CY59" i="37"/>
  <c r="CI62" i="37"/>
  <c r="CG62" i="37"/>
  <c r="FG90" i="37"/>
  <c r="R50" i="19"/>
  <c r="R72" i="19"/>
  <c r="CI65" i="37"/>
  <c r="BU90" i="37"/>
  <c r="CK56" i="37"/>
  <c r="BU77" i="37"/>
  <c r="FC80" i="37"/>
  <c r="EI68" i="37"/>
  <c r="FE96" i="37"/>
  <c r="EE71" i="37"/>
  <c r="EA105" i="37"/>
  <c r="R47" i="21"/>
  <c r="E106" i="21"/>
  <c r="E108" i="21" s="1"/>
  <c r="E112" i="21" s="1"/>
  <c r="CG105" i="37"/>
  <c r="DM56" i="37"/>
  <c r="BE108" i="37"/>
  <c r="BS90" i="37"/>
  <c r="CY99" i="37"/>
  <c r="EY99" i="37"/>
  <c r="FI62" i="37"/>
  <c r="CM102" i="37"/>
  <c r="EG71" i="37"/>
  <c r="R66" i="19"/>
  <c r="I106" i="19"/>
  <c r="I108" i="19" s="1"/>
  <c r="I112" i="19" s="1"/>
  <c r="CI68" i="37"/>
  <c r="EI77" i="37"/>
  <c r="DO90" i="37"/>
  <c r="CM56" i="37"/>
  <c r="BY65" i="37"/>
  <c r="R75" i="21"/>
  <c r="G106" i="21"/>
  <c r="G108" i="21" s="1"/>
  <c r="G112" i="21" s="1"/>
  <c r="Z26" i="40"/>
  <c r="GA22" i="37"/>
  <c r="GC22" i="37" s="1"/>
  <c r="BQ90" i="37"/>
  <c r="FG80" i="37"/>
  <c r="FM68" i="37"/>
  <c r="FI105" i="37"/>
  <c r="EW80" i="37"/>
  <c r="BE96" i="37"/>
  <c r="BK96" i="37"/>
  <c r="EQ53" i="37"/>
  <c r="EU53" i="37"/>
  <c r="CK99" i="37"/>
  <c r="CA105" i="37"/>
  <c r="CC68" i="37"/>
  <c r="FE102" i="37"/>
  <c r="EC68" i="37"/>
  <c r="DK68" i="37"/>
  <c r="DK108" i="37"/>
  <c r="DA87" i="37"/>
  <c r="BQ87" i="37"/>
  <c r="BO65" i="37"/>
  <c r="CI56" i="37"/>
  <c r="O144" i="42"/>
  <c r="O148" i="42" s="1"/>
  <c r="Q140" i="42"/>
  <c r="FK80" i="37"/>
  <c r="DQ68" i="37"/>
  <c r="DA105" i="37"/>
  <c r="EK71" i="37"/>
  <c r="BI105" i="37"/>
  <c r="CG99" i="37"/>
  <c r="Z28" i="20"/>
  <c r="Y29" i="20"/>
  <c r="AA28" i="20"/>
  <c r="N103" i="19"/>
  <c r="CI87" i="37"/>
  <c r="DU59" i="37"/>
  <c r="CC65" i="37"/>
  <c r="CK71" i="37"/>
  <c r="BO62" i="37"/>
  <c r="DS111" i="37"/>
  <c r="DQ111" i="37"/>
  <c r="DU111" i="37"/>
  <c r="DW111" i="37"/>
  <c r="DY111" i="37"/>
  <c r="Z26" i="42"/>
  <c r="Y27" i="42"/>
  <c r="GA31" i="37"/>
  <c r="GQ30" i="37"/>
  <c r="BA108" i="37"/>
  <c r="ES74" i="37"/>
  <c r="DS99" i="37"/>
  <c r="FM93" i="37"/>
  <c r="DO84" i="37"/>
  <c r="DS80" i="37"/>
  <c r="DO65" i="37"/>
  <c r="DA71" i="37"/>
  <c r="CC105" i="37"/>
  <c r="GC24" i="37"/>
  <c r="CE105" i="37"/>
  <c r="AA39" i="39"/>
  <c r="DC90" i="37"/>
  <c r="EG59" i="37"/>
  <c r="FM80" i="37"/>
  <c r="EY65" i="37"/>
  <c r="R16" i="19"/>
  <c r="M106" i="19"/>
  <c r="M108" i="19" s="1"/>
  <c r="M112" i="19" s="1"/>
  <c r="R56" i="19"/>
  <c r="Y20" i="19"/>
  <c r="AA19" i="19"/>
  <c r="Z19" i="19"/>
  <c r="DE93" i="37"/>
  <c r="FC102" i="37"/>
  <c r="DE96" i="37"/>
  <c r="FM62" i="37"/>
  <c r="BU65" i="37"/>
  <c r="CE77" i="37"/>
  <c r="BY90" i="37"/>
  <c r="CA77" i="37"/>
  <c r="DC62" i="37"/>
  <c r="CI93" i="37"/>
  <c r="EC99" i="37"/>
  <c r="BW62" i="37"/>
  <c r="Y11" i="21"/>
  <c r="E3" i="21"/>
  <c r="I88" i="20"/>
  <c r="C89" i="21"/>
  <c r="EI40" i="37"/>
  <c r="CU53" i="37"/>
  <c r="CG111" i="37"/>
  <c r="BM77" i="37"/>
  <c r="BC59" i="37"/>
  <c r="D103" i="21"/>
  <c r="R19" i="21"/>
  <c r="R31" i="21"/>
  <c r="M106" i="21"/>
  <c r="M108" i="21" s="1"/>
  <c r="M112" i="21" s="1"/>
  <c r="R53" i="21"/>
  <c r="R59" i="21"/>
  <c r="R81" i="21"/>
  <c r="E86" i="21"/>
  <c r="DW40" i="37"/>
  <c r="C90" i="19"/>
  <c r="E86" i="19"/>
  <c r="E91" i="19"/>
  <c r="E89" i="19"/>
  <c r="G87" i="19"/>
  <c r="D103" i="20"/>
  <c r="R16" i="20"/>
  <c r="R34" i="20"/>
  <c r="K106" i="20"/>
  <c r="K108" i="20" s="1"/>
  <c r="K112" i="20" s="1"/>
  <c r="O106" i="20"/>
  <c r="O108" i="20" s="1"/>
  <c r="O112" i="20" s="1"/>
  <c r="R63" i="20"/>
  <c r="R25" i="21"/>
  <c r="G92" i="21"/>
  <c r="BC49" i="37"/>
  <c r="M86" i="20"/>
  <c r="M88" i="20"/>
  <c r="M91" i="20"/>
  <c r="M85" i="20"/>
  <c r="C89" i="20"/>
  <c r="C88" i="20"/>
  <c r="I89" i="20"/>
  <c r="I90" i="20"/>
  <c r="K85" i="20"/>
  <c r="K90" i="20"/>
  <c r="K91" i="20"/>
  <c r="G91" i="21"/>
  <c r="G86" i="21"/>
  <c r="EB52" i="22"/>
  <c r="EA52" i="37" s="1"/>
  <c r="E142" i="41"/>
  <c r="EK111" i="37"/>
  <c r="EE111" i="37"/>
  <c r="EQ56" i="37"/>
  <c r="DO77" i="37"/>
  <c r="DS59" i="37"/>
  <c r="R53" i="19"/>
  <c r="CC16" i="37"/>
  <c r="DM40" i="37"/>
  <c r="CI80" i="37"/>
  <c r="CE62" i="37"/>
  <c r="AA27" i="20"/>
  <c r="P103" i="21"/>
  <c r="CE93" i="37"/>
  <c r="BQ99" i="37"/>
  <c r="CG77" i="37"/>
  <c r="CY80" i="37"/>
  <c r="E120" i="19"/>
  <c r="H117" i="19"/>
  <c r="J117" i="19" s="1"/>
  <c r="R50" i="20"/>
  <c r="G106" i="20"/>
  <c r="G108" i="20" s="1"/>
  <c r="G112" i="20" s="1"/>
  <c r="AS13" i="37"/>
  <c r="BO87" i="37"/>
  <c r="BQ74" i="37"/>
  <c r="L103" i="19"/>
  <c r="R69" i="19"/>
  <c r="G85" i="19"/>
  <c r="E106" i="20"/>
  <c r="E108" i="20" s="1"/>
  <c r="R22" i="21"/>
  <c r="R34" i="21"/>
  <c r="M92" i="21"/>
  <c r="O142" i="34"/>
  <c r="BT52" i="22"/>
  <c r="BS52" i="37" s="1"/>
  <c r="CA53" i="37" s="1"/>
  <c r="R74" i="34"/>
  <c r="K142" i="34"/>
  <c r="BC71" i="37"/>
  <c r="G106" i="19"/>
  <c r="G108" i="19" s="1"/>
  <c r="G112" i="19" s="1"/>
  <c r="DO7" i="37"/>
  <c r="DA40" i="37"/>
  <c r="EW84" i="37"/>
  <c r="BM65" i="37"/>
  <c r="CC62" i="37"/>
  <c r="BE65" i="37"/>
  <c r="R63" i="19"/>
  <c r="I90" i="19"/>
  <c r="I87" i="19"/>
  <c r="Z9" i="20"/>
  <c r="Y10" i="20"/>
  <c r="R37" i="20"/>
  <c r="R59" i="20"/>
  <c r="C92" i="20"/>
  <c r="CO40" i="37"/>
  <c r="BY74" i="37"/>
  <c r="K85" i="19"/>
  <c r="K87" i="19"/>
  <c r="K88" i="19"/>
  <c r="Z26" i="20"/>
  <c r="AA26" i="20"/>
  <c r="C106" i="21"/>
  <c r="AC10" i="37"/>
  <c r="AC13" i="37"/>
  <c r="BS43" i="37"/>
  <c r="CI43" i="37"/>
  <c r="EE43" i="37"/>
  <c r="CA46" i="37"/>
  <c r="Z10" i="21"/>
  <c r="O87" i="21"/>
  <c r="O86" i="21"/>
  <c r="EG40" i="37"/>
  <c r="EG65" i="37"/>
  <c r="EC65" i="37"/>
  <c r="BI80" i="37"/>
  <c r="R28" i="19"/>
  <c r="E125" i="19"/>
  <c r="H118" i="19"/>
  <c r="J118" i="19" s="1"/>
  <c r="M86" i="19"/>
  <c r="O87" i="19"/>
  <c r="O85" i="19"/>
  <c r="G92" i="20"/>
  <c r="E128" i="21"/>
  <c r="H117" i="21"/>
  <c r="J117" i="21" s="1"/>
  <c r="AC31" i="37"/>
  <c r="Y20" i="21"/>
  <c r="EY10" i="37"/>
  <c r="AC40" i="37"/>
  <c r="AU116" i="37"/>
  <c r="I142" i="33"/>
  <c r="O90" i="14"/>
  <c r="P65" i="15" s="1"/>
  <c r="EM28" i="37"/>
  <c r="M87" i="21"/>
  <c r="AY7" i="37"/>
  <c r="AY16" i="37"/>
  <c r="CU16" i="37"/>
  <c r="EG37" i="37"/>
  <c r="EM10" i="37"/>
  <c r="EO10" i="37"/>
  <c r="FA43" i="37"/>
  <c r="AY116" i="37"/>
  <c r="CE116" i="37"/>
  <c r="AA33" i="39"/>
  <c r="AY31" i="37"/>
  <c r="O89" i="19"/>
  <c r="CI16" i="37"/>
  <c r="EE16" i="37"/>
  <c r="AU19" i="37"/>
  <c r="BG40" i="37"/>
  <c r="BA40" i="37"/>
  <c r="BI43" i="37"/>
  <c r="DC46" i="37"/>
  <c r="EQ10" i="37"/>
  <c r="EW16" i="37"/>
  <c r="AW19" i="37"/>
  <c r="AA27" i="39"/>
  <c r="AS7" i="37"/>
  <c r="BW16" i="37"/>
  <c r="DS16" i="37"/>
  <c r="BM37" i="37"/>
  <c r="EW40" i="37"/>
  <c r="EY40" i="37"/>
  <c r="AC46" i="37"/>
  <c r="EU10" i="37"/>
  <c r="BK40" i="37"/>
  <c r="AE114" i="37"/>
  <c r="CQ22" i="37"/>
  <c r="K92" i="20"/>
  <c r="CO16" i="37"/>
  <c r="EK16" i="37"/>
  <c r="BO43" i="37"/>
  <c r="CE43" i="37"/>
  <c r="CU43" i="37"/>
  <c r="DK43" i="37"/>
  <c r="EQ43" i="37"/>
  <c r="DA31" i="37"/>
  <c r="EW31" i="37"/>
  <c r="DY34" i="37"/>
  <c r="AA27" i="42"/>
  <c r="BK16" i="37"/>
  <c r="DG16" i="37"/>
  <c r="BA37" i="37"/>
  <c r="BA43" i="37"/>
  <c r="BQ43" i="37"/>
  <c r="CG43" i="37"/>
  <c r="CW43" i="37"/>
  <c r="DM43" i="37"/>
  <c r="EC43" i="37"/>
  <c r="ES43" i="37"/>
  <c r="AS46" i="37"/>
  <c r="G142" i="33"/>
  <c r="K142" i="33"/>
  <c r="R74" i="33"/>
  <c r="R77" i="33"/>
  <c r="CA28" i="37"/>
  <c r="BO116" i="37"/>
  <c r="CG25" i="37"/>
  <c r="EC25" i="37"/>
  <c r="G126" i="41"/>
  <c r="I127" i="41"/>
  <c r="K123" i="42"/>
  <c r="C127" i="42"/>
  <c r="G122" i="42"/>
  <c r="I127" i="42"/>
  <c r="M125" i="33"/>
  <c r="O125" i="33"/>
  <c r="C127" i="33"/>
  <c r="BA96" i="37"/>
  <c r="CM22" i="37"/>
  <c r="EM25" i="37"/>
  <c r="BO28" i="37"/>
  <c r="EA28" i="37"/>
  <c r="DO31" i="37"/>
  <c r="BW34" i="37"/>
  <c r="EI34" i="37"/>
  <c r="CE40" i="37"/>
  <c r="DK40" i="37"/>
  <c r="EQ40" i="37"/>
  <c r="AY10" i="37"/>
  <c r="R99" i="44"/>
  <c r="C140" i="44"/>
  <c r="R96" i="44"/>
  <c r="DG22" i="37"/>
  <c r="BA25" i="37"/>
  <c r="R37" i="33"/>
  <c r="AU40" i="37"/>
  <c r="E123" i="40"/>
  <c r="G121" i="40"/>
  <c r="K126" i="40"/>
  <c r="O124" i="41"/>
  <c r="I125" i="41"/>
  <c r="G123" i="41"/>
  <c r="G122" i="34"/>
  <c r="M127" i="35"/>
  <c r="C124" i="35"/>
  <c r="G122" i="36"/>
  <c r="M127" i="39"/>
  <c r="C124" i="39"/>
  <c r="K125" i="42"/>
  <c r="K122" i="42"/>
  <c r="M127" i="42"/>
  <c r="I124" i="39"/>
  <c r="I124" i="36"/>
  <c r="I124" i="35"/>
  <c r="I124" i="34"/>
  <c r="M123" i="33"/>
  <c r="O124" i="33"/>
  <c r="C123" i="33"/>
  <c r="R28" i="44"/>
  <c r="EU25" i="37"/>
  <c r="BS28" i="37"/>
  <c r="CY28" i="37"/>
  <c r="CM31" i="37"/>
  <c r="AU34" i="37"/>
  <c r="CA34" i="37"/>
  <c r="EM34" i="37"/>
  <c r="K124" i="44"/>
  <c r="K127" i="44"/>
  <c r="Z13" i="39"/>
  <c r="BA105" i="37"/>
  <c r="G124" i="41"/>
  <c r="I121" i="41"/>
  <c r="I122" i="42"/>
  <c r="C126" i="42"/>
  <c r="E123" i="42"/>
  <c r="K128" i="44"/>
  <c r="CS108" i="37"/>
  <c r="BU25" i="37"/>
  <c r="EY25" i="37"/>
  <c r="AS34" i="37"/>
  <c r="M123" i="41"/>
  <c r="I124" i="42"/>
  <c r="C122" i="42"/>
  <c r="I123" i="42"/>
  <c r="R59" i="44"/>
  <c r="E121" i="40"/>
  <c r="K122" i="40"/>
  <c r="I123" i="41"/>
  <c r="M127" i="41"/>
  <c r="O126" i="34"/>
  <c r="E123" i="34"/>
  <c r="I121" i="35"/>
  <c r="O126" i="36"/>
  <c r="E123" i="36"/>
  <c r="I121" i="39"/>
  <c r="I126" i="42"/>
  <c r="M123" i="42"/>
  <c r="C121" i="39"/>
  <c r="C121" i="36"/>
  <c r="K125" i="36"/>
  <c r="C121" i="35"/>
  <c r="C121" i="34"/>
  <c r="K125" i="34"/>
  <c r="FB15" i="22"/>
  <c r="FA15" i="37" s="1"/>
  <c r="FH73" i="22"/>
  <c r="FG73" i="37" s="1"/>
  <c r="FG74" i="37" s="1"/>
  <c r="E123" i="41"/>
  <c r="K125" i="41"/>
  <c r="M125" i="41"/>
  <c r="G121" i="42"/>
  <c r="G124" i="42"/>
  <c r="DC43" i="37"/>
  <c r="AA26" i="39"/>
  <c r="BC34" i="37"/>
  <c r="C125" i="41"/>
  <c r="M122" i="41"/>
  <c r="I126" i="41"/>
  <c r="G123" i="42"/>
  <c r="K124" i="42"/>
  <c r="Z35" i="44"/>
  <c r="R108" i="44"/>
  <c r="AC116" i="37"/>
  <c r="FA25" i="37"/>
  <c r="G125" i="41"/>
  <c r="O121" i="42"/>
  <c r="G125" i="42"/>
  <c r="O124" i="42"/>
  <c r="G122" i="41"/>
  <c r="G127" i="33"/>
  <c r="DK53" i="37"/>
  <c r="AM117" i="37"/>
  <c r="EI22" i="37"/>
  <c r="FC25" i="37"/>
  <c r="DK28" i="37"/>
  <c r="BS31" i="37"/>
  <c r="EE31" i="37"/>
  <c r="FK31" i="37"/>
  <c r="DS34" i="37"/>
  <c r="BO40" i="37"/>
  <c r="CU40" i="37"/>
  <c r="EA40" i="37"/>
  <c r="FG40" i="37"/>
  <c r="BG10" i="37"/>
  <c r="Z9" i="44"/>
  <c r="R71" i="44"/>
  <c r="BY43" i="37"/>
  <c r="CO43" i="37"/>
  <c r="DE43" i="37"/>
  <c r="DU43" i="37"/>
  <c r="EK43" i="37"/>
  <c r="C142" i="33"/>
  <c r="R71" i="33"/>
  <c r="R80" i="33"/>
  <c r="BC80" i="37"/>
  <c r="CI22" i="37"/>
  <c r="EE22" i="37"/>
  <c r="R43" i="33"/>
  <c r="R49" i="33"/>
  <c r="R55" i="33"/>
  <c r="K124" i="40"/>
  <c r="G126" i="40"/>
  <c r="C121" i="41"/>
  <c r="E122" i="41"/>
  <c r="M127" i="34"/>
  <c r="C124" i="34"/>
  <c r="G122" i="35"/>
  <c r="M127" i="36"/>
  <c r="C124" i="36"/>
  <c r="G122" i="39"/>
  <c r="O123" i="42"/>
  <c r="E125" i="42"/>
  <c r="E122" i="39"/>
  <c r="E122" i="35"/>
  <c r="E121" i="33"/>
  <c r="G123" i="33"/>
  <c r="I123" i="33"/>
  <c r="K124" i="33"/>
  <c r="K123" i="33"/>
  <c r="G125" i="40"/>
  <c r="R37" i="44"/>
  <c r="DQ46" i="37"/>
  <c r="C127" i="41"/>
  <c r="O121" i="41"/>
  <c r="C126" i="34"/>
  <c r="G124" i="35"/>
  <c r="C126" i="36"/>
  <c r="G124" i="39"/>
  <c r="E122" i="42"/>
  <c r="I122" i="36"/>
  <c r="C127" i="34"/>
  <c r="CQ34" i="37"/>
  <c r="FC34" i="37"/>
  <c r="AA28" i="39"/>
  <c r="BQ31" i="37"/>
  <c r="O127" i="42"/>
  <c r="E124" i="42"/>
  <c r="M125" i="42"/>
  <c r="CG31" i="37"/>
  <c r="K127" i="41"/>
  <c r="M122" i="42"/>
  <c r="E126" i="42"/>
  <c r="I140" i="44"/>
  <c r="I144" i="44" s="1"/>
  <c r="I148" i="44" s="1"/>
  <c r="R86" i="44"/>
  <c r="CS99" i="37"/>
  <c r="O122" i="40"/>
  <c r="O126" i="35"/>
  <c r="O126" i="39"/>
  <c r="E121" i="42"/>
  <c r="K87" i="14"/>
  <c r="L33" i="15" s="1"/>
  <c r="EA22" i="37"/>
  <c r="BO25" i="37"/>
  <c r="DK25" i="37"/>
  <c r="BW31" i="37"/>
  <c r="M126" i="42"/>
  <c r="C123" i="42"/>
  <c r="CS111" i="37"/>
  <c r="K126" i="41"/>
  <c r="M142" i="44"/>
  <c r="K121" i="33"/>
  <c r="O142" i="33"/>
  <c r="BK99" i="37"/>
  <c r="BM99" i="37"/>
  <c r="R105" i="33"/>
  <c r="BC99" i="37"/>
  <c r="AU113" i="37"/>
  <c r="AU115" i="37"/>
  <c r="AU117" i="37"/>
  <c r="AS117" i="37"/>
  <c r="AS114" i="37"/>
  <c r="AS115" i="37"/>
  <c r="AS116" i="37"/>
  <c r="AS113" i="37"/>
  <c r="BO93" i="37"/>
  <c r="BK93" i="37"/>
  <c r="BG93" i="37"/>
  <c r="BM87" i="37"/>
  <c r="R93" i="33"/>
  <c r="BG84" i="37"/>
  <c r="BK84" i="37"/>
  <c r="BM84" i="37"/>
  <c r="BE84" i="37"/>
  <c r="BI84" i="37"/>
  <c r="BC84" i="37"/>
  <c r="BI102" i="37"/>
  <c r="BG102" i="37"/>
  <c r="BK102" i="37"/>
  <c r="M142" i="33"/>
  <c r="BC102" i="37"/>
  <c r="BE102" i="37"/>
  <c r="BM102" i="37"/>
  <c r="BE99" i="37"/>
  <c r="BE90" i="37"/>
  <c r="BC90" i="37"/>
  <c r="BI90" i="37"/>
  <c r="BG90" i="37"/>
  <c r="BK90" i="37"/>
  <c r="BI87" i="37"/>
  <c r="BK87" i="37"/>
  <c r="BC87" i="37"/>
  <c r="BE87" i="37"/>
  <c r="BE74" i="37"/>
  <c r="BG77" i="37"/>
  <c r="BE77" i="37"/>
  <c r="BE56" i="37"/>
  <c r="BI74" i="37"/>
  <c r="BM74" i="37"/>
  <c r="BC74" i="37"/>
  <c r="BK74" i="37"/>
  <c r="BA74" i="37"/>
  <c r="BC77" i="37"/>
  <c r="BG65" i="37"/>
  <c r="BF58" i="22"/>
  <c r="BE58" i="37" s="1"/>
  <c r="BK59" i="37" s="1"/>
  <c r="AT67" i="22"/>
  <c r="AS67" i="37" s="1"/>
  <c r="BA68" i="37" s="1"/>
  <c r="BG68" i="37"/>
  <c r="R86" i="33"/>
  <c r="AX52" i="22"/>
  <c r="AW52" i="37" s="1"/>
  <c r="AW53" i="37" s="1"/>
  <c r="BB61" i="22"/>
  <c r="BA61" i="37" s="1"/>
  <c r="BA62" i="37" s="1"/>
  <c r="BD61" i="22"/>
  <c r="BC61" i="37" s="1"/>
  <c r="R59" i="33"/>
  <c r="R68" i="33"/>
  <c r="R65" i="33"/>
  <c r="R62" i="33"/>
  <c r="O122" i="33"/>
  <c r="G126" i="33"/>
  <c r="O121" i="33"/>
  <c r="I124" i="33"/>
  <c r="BG59" i="37"/>
  <c r="BG80" i="37"/>
  <c r="BO74" i="37"/>
  <c r="AT55" i="22"/>
  <c r="AS55" i="37" s="1"/>
  <c r="BC56" i="37" s="1"/>
  <c r="AZ52" i="22"/>
  <c r="AY52" i="37" s="1"/>
  <c r="E123" i="33"/>
  <c r="C122" i="33"/>
  <c r="M124" i="33"/>
  <c r="BA71" i="37"/>
  <c r="C124" i="33"/>
  <c r="E122" i="33"/>
  <c r="C125" i="33"/>
  <c r="BF70" i="22"/>
  <c r="BE70" i="37" s="1"/>
  <c r="BI71" i="37" s="1"/>
  <c r="K122" i="33"/>
  <c r="I122" i="33"/>
  <c r="C121" i="33"/>
  <c r="BA59" i="37"/>
  <c r="G121" i="33"/>
  <c r="AW40" i="37"/>
  <c r="BE28" i="37"/>
  <c r="AT36" i="22"/>
  <c r="AS36" i="37" s="1"/>
  <c r="AS37" i="37" s="1"/>
  <c r="BF30" i="22"/>
  <c r="BE30" i="37" s="1"/>
  <c r="BE31" i="37" s="1"/>
  <c r="K140" i="33"/>
  <c r="I128" i="33"/>
  <c r="K128" i="33"/>
  <c r="E128" i="33"/>
  <c r="AY28" i="37"/>
  <c r="BC31" i="37"/>
  <c r="AY40" i="37"/>
  <c r="R34" i="33"/>
  <c r="C140" i="33"/>
  <c r="C144" i="33" s="1"/>
  <c r="BC28" i="37"/>
  <c r="BE37" i="37"/>
  <c r="AX42" i="22"/>
  <c r="AW42" i="37" s="1"/>
  <c r="AW43" i="37" s="1"/>
  <c r="AW37" i="37"/>
  <c r="BB48" i="22"/>
  <c r="BA48" i="37" s="1"/>
  <c r="BA49" i="37" s="1"/>
  <c r="AS28" i="37"/>
  <c r="BG28" i="37"/>
  <c r="AY43" i="37"/>
  <c r="R31" i="33"/>
  <c r="BA31" i="37"/>
  <c r="AS25" i="37"/>
  <c r="BE16" i="37"/>
  <c r="K125" i="33"/>
  <c r="K126" i="33"/>
  <c r="K127" i="33"/>
  <c r="M140" i="33"/>
  <c r="I125" i="33"/>
  <c r="I126" i="33"/>
  <c r="I127" i="33"/>
  <c r="G140" i="33"/>
  <c r="O126" i="33"/>
  <c r="O127" i="33"/>
  <c r="O128" i="33"/>
  <c r="O140" i="33"/>
  <c r="I140" i="33"/>
  <c r="I144" i="33" s="1"/>
  <c r="I148" i="33" s="1"/>
  <c r="G128" i="33"/>
  <c r="G125" i="33"/>
  <c r="E140" i="33"/>
  <c r="E144" i="33" s="1"/>
  <c r="E148" i="33" s="1"/>
  <c r="M128" i="33"/>
  <c r="BD6" i="22"/>
  <c r="BC6" i="37" s="1"/>
  <c r="BC7" i="37" s="1"/>
  <c r="M126" i="33"/>
  <c r="M122" i="33"/>
  <c r="M127" i="33"/>
  <c r="M121" i="33"/>
  <c r="R13" i="33"/>
  <c r="AV6" i="22"/>
  <c r="AU6" i="37" s="1"/>
  <c r="AU7" i="37" s="1"/>
  <c r="E125" i="33"/>
  <c r="E126" i="33"/>
  <c r="C128" i="33"/>
  <c r="C126" i="33"/>
  <c r="AS16" i="37"/>
  <c r="AO113" i="37"/>
  <c r="AO117" i="37"/>
  <c r="AO115" i="37"/>
  <c r="AO116" i="37"/>
  <c r="AO114" i="37"/>
  <c r="DM77" i="37"/>
  <c r="CK59" i="37"/>
  <c r="DQ53" i="37"/>
  <c r="DG53" i="37"/>
  <c r="DI74" i="37"/>
  <c r="EC59" i="37"/>
  <c r="FG65" i="37"/>
  <c r="EY68" i="37"/>
  <c r="DK65" i="37"/>
  <c r="AC22" i="37"/>
  <c r="CA22" i="37"/>
  <c r="DW22" i="37"/>
  <c r="EM74" i="37"/>
  <c r="DW71" i="37"/>
  <c r="BS80" i="37"/>
  <c r="BU74" i="37"/>
  <c r="AC37" i="37"/>
  <c r="DU53" i="37"/>
  <c r="DQ59" i="37"/>
  <c r="BQ59" i="37"/>
  <c r="CC74" i="37"/>
  <c r="CO74" i="37"/>
  <c r="CA59" i="37"/>
  <c r="BU56" i="37"/>
  <c r="CO56" i="37"/>
  <c r="BG74" i="37"/>
  <c r="EQ65" i="37"/>
  <c r="FA80" i="37"/>
  <c r="BK68" i="37"/>
  <c r="FI65" i="37"/>
  <c r="FK62" i="37"/>
  <c r="EC62" i="37"/>
  <c r="BA77" i="37"/>
  <c r="AC25" i="37"/>
  <c r="BU53" i="37"/>
  <c r="BY53" i="37"/>
  <c r="CI53" i="37"/>
  <c r="CM53" i="37"/>
  <c r="CC53" i="37"/>
  <c r="DO53" i="37"/>
  <c r="FG53" i="37"/>
  <c r="FI53" i="37"/>
  <c r="CS68" i="37"/>
  <c r="BW65" i="37"/>
  <c r="CE59" i="37"/>
  <c r="FA65" i="37"/>
  <c r="CY74" i="37"/>
  <c r="CA74" i="37"/>
  <c r="BW68" i="37"/>
  <c r="BS65" i="37"/>
  <c r="BO59" i="37"/>
  <c r="CE65" i="37"/>
  <c r="AC53" i="37"/>
  <c r="CY53" i="37"/>
  <c r="DI53" i="37"/>
  <c r="EM53" i="37"/>
  <c r="EO53" i="37"/>
  <c r="FC53" i="37"/>
  <c r="FK53" i="37"/>
  <c r="FM53" i="37"/>
  <c r="AE37" i="37"/>
  <c r="DE25" i="37"/>
  <c r="AE49" i="37"/>
  <c r="CU80" i="37"/>
  <c r="AS19" i="37"/>
  <c r="CW37" i="37"/>
  <c r="DM37" i="37"/>
  <c r="AS43" i="37"/>
  <c r="BC25" i="37"/>
  <c r="CA25" i="37"/>
  <c r="CY25" i="37"/>
  <c r="DW25" i="37"/>
  <c r="CW31" i="37"/>
  <c r="DM31" i="37"/>
  <c r="FK43" i="37"/>
  <c r="EC31" i="37"/>
  <c r="EK31" i="37"/>
  <c r="ES31" i="37"/>
  <c r="AY22" i="37"/>
  <c r="BW22" i="37"/>
  <c r="CU22" i="37"/>
  <c r="DS22" i="37"/>
  <c r="EQ22" i="37"/>
  <c r="AE22" i="37"/>
  <c r="AW25" i="37"/>
  <c r="CS25" i="37"/>
  <c r="EO25" i="37"/>
  <c r="AE62" i="37"/>
  <c r="FC22" i="37"/>
  <c r="AQ10" i="37"/>
  <c r="AM34" i="37"/>
  <c r="EY74" i="37"/>
  <c r="ES68" i="37"/>
  <c r="EO71" i="37"/>
  <c r="EM68" i="37"/>
  <c r="DG74" i="37"/>
  <c r="FA96" i="37"/>
  <c r="EM84" i="37"/>
  <c r="EE74" i="37"/>
  <c r="DK62" i="37"/>
  <c r="DI68" i="37"/>
  <c r="CM105" i="37"/>
  <c r="BO99" i="37"/>
  <c r="BY105" i="37"/>
  <c r="BY62" i="37"/>
  <c r="BO71" i="37"/>
  <c r="BG87" i="37"/>
  <c r="BK80" i="37"/>
  <c r="CM99" i="37"/>
  <c r="CK62" i="37"/>
  <c r="E106" i="19"/>
  <c r="I92" i="19"/>
  <c r="E90" i="19"/>
  <c r="M92" i="19"/>
  <c r="C92" i="21"/>
  <c r="E92" i="21"/>
  <c r="AG13" i="37"/>
  <c r="AY13" i="37"/>
  <c r="BA13" i="37"/>
  <c r="BW13" i="37"/>
  <c r="CU13" i="37"/>
  <c r="DS13" i="37"/>
  <c r="EQ13" i="37"/>
  <c r="AU16" i="37"/>
  <c r="BA16" i="37"/>
  <c r="BG16" i="37"/>
  <c r="BM16" i="37"/>
  <c r="BS16" i="37"/>
  <c r="BY16" i="37"/>
  <c r="CE16" i="37"/>
  <c r="CK16" i="37"/>
  <c r="CQ16" i="37"/>
  <c r="CW16" i="37"/>
  <c r="DC16" i="37"/>
  <c r="DI16" i="37"/>
  <c r="DO16" i="37"/>
  <c r="DU16" i="37"/>
  <c r="EA16" i="37"/>
  <c r="EG16" i="37"/>
  <c r="EM16" i="37"/>
  <c r="ES16" i="37"/>
  <c r="EY16" i="37"/>
  <c r="FA16" i="37"/>
  <c r="BC37" i="37"/>
  <c r="BK37" i="37"/>
  <c r="BS37" i="37"/>
  <c r="CA37" i="37"/>
  <c r="CI37" i="37"/>
  <c r="CQ37" i="37"/>
  <c r="CU37" i="37"/>
  <c r="DG37" i="37"/>
  <c r="DO37" i="37"/>
  <c r="DW37" i="37"/>
  <c r="EE37" i="37"/>
  <c r="EM37" i="37"/>
  <c r="EU37" i="37"/>
  <c r="AK40" i="37"/>
  <c r="AG46" i="37"/>
  <c r="AE53" i="37"/>
  <c r="FO117" i="37"/>
  <c r="C154" i="36"/>
  <c r="E154" i="36" s="1"/>
  <c r="AA11" i="39"/>
  <c r="AA14" i="39"/>
  <c r="Z25" i="39"/>
  <c r="Z27" i="39"/>
  <c r="Z28" i="39"/>
  <c r="Z29" i="39"/>
  <c r="Z35" i="39"/>
  <c r="Z36" i="39"/>
  <c r="AA36" i="39"/>
  <c r="Z37" i="39"/>
  <c r="Z38" i="39"/>
  <c r="AA10" i="42"/>
  <c r="AA11" i="42"/>
  <c r="Z12" i="42"/>
  <c r="AA12" i="42"/>
  <c r="Z13" i="42"/>
  <c r="Z16" i="42"/>
  <c r="Z25" i="42"/>
  <c r="AA26" i="42"/>
  <c r="AA35" i="42"/>
  <c r="AA36" i="42"/>
  <c r="Z37" i="42"/>
  <c r="AA37" i="42"/>
  <c r="AA38" i="42"/>
  <c r="AA39" i="42"/>
  <c r="E106" i="14"/>
  <c r="E108" i="14" s="1"/>
  <c r="E112" i="14" s="1"/>
  <c r="G106" i="14"/>
  <c r="G108" i="14" s="1"/>
  <c r="G112" i="14" s="1"/>
  <c r="M106" i="14"/>
  <c r="M108" i="14" s="1"/>
  <c r="M112" i="14" s="1"/>
  <c r="K106" i="14"/>
  <c r="K108" i="14" s="1"/>
  <c r="K112" i="14" s="1"/>
  <c r="C92" i="14"/>
  <c r="E92" i="14"/>
  <c r="AY108" i="37"/>
  <c r="BA90" i="37"/>
  <c r="AW71" i="37"/>
  <c r="BA93" i="37"/>
  <c r="AE80" i="37"/>
  <c r="AY65" i="37"/>
  <c r="BA65" i="37"/>
  <c r="AE74" i="37"/>
  <c r="AE77" i="37"/>
  <c r="AW77" i="37"/>
  <c r="AY84" i="37"/>
  <c r="AW87" i="37"/>
  <c r="AE90" i="37"/>
  <c r="AW102" i="37"/>
  <c r="BA102" i="37"/>
  <c r="AE111" i="37"/>
  <c r="CS74" i="37"/>
  <c r="CU59" i="37"/>
  <c r="CU90" i="37"/>
  <c r="AW22" i="37"/>
  <c r="BA22" i="37"/>
  <c r="BI22" i="37"/>
  <c r="BM22" i="37"/>
  <c r="BU22" i="37"/>
  <c r="BY22" i="37"/>
  <c r="CG22" i="37"/>
  <c r="CK22" i="37"/>
  <c r="CS22" i="37"/>
  <c r="CW22" i="37"/>
  <c r="DE22" i="37"/>
  <c r="DI22" i="37"/>
  <c r="DQ22" i="37"/>
  <c r="DU22" i="37"/>
  <c r="EC22" i="37"/>
  <c r="EG22" i="37"/>
  <c r="EO22" i="37"/>
  <c r="ES22" i="37"/>
  <c r="AO25" i="37"/>
  <c r="AU25" i="37"/>
  <c r="BG25" i="37"/>
  <c r="BK25" i="37"/>
  <c r="BS25" i="37"/>
  <c r="BW25" i="37"/>
  <c r="CC25" i="37"/>
  <c r="CQ25" i="37"/>
  <c r="DA25" i="37"/>
  <c r="DG25" i="37"/>
  <c r="DO25" i="37"/>
  <c r="EA25" i="37"/>
  <c r="DE28" i="37"/>
  <c r="DG28" i="37"/>
  <c r="DM28" i="37"/>
  <c r="DU28" i="37"/>
  <c r="EE28" i="37"/>
  <c r="EK28" i="37"/>
  <c r="ES28" i="37"/>
  <c r="CE31" i="37"/>
  <c r="DC31" i="37"/>
  <c r="DE31" i="37"/>
  <c r="DI31" i="37"/>
  <c r="DS31" i="37"/>
  <c r="EQ31" i="37"/>
  <c r="BO34" i="37"/>
  <c r="DK34" i="37"/>
  <c r="AM19" i="37"/>
  <c r="AQ31" i="37"/>
  <c r="AQ49" i="37"/>
  <c r="E124" i="33"/>
  <c r="C124" i="42"/>
  <c r="E125" i="41"/>
  <c r="K123" i="41"/>
  <c r="C124" i="41"/>
  <c r="O122" i="41"/>
  <c r="C162" i="40"/>
  <c r="E162" i="40" s="1"/>
  <c r="C164" i="36"/>
  <c r="E164" i="36" s="1"/>
  <c r="AA39" i="34"/>
  <c r="AA11" i="41"/>
  <c r="AA13" i="40"/>
  <c r="Z29" i="36"/>
  <c r="AA12" i="35"/>
  <c r="AM13" i="37"/>
  <c r="C158" i="44"/>
  <c r="E158" i="44" s="1"/>
  <c r="R19" i="44"/>
  <c r="R31" i="44"/>
  <c r="R34" i="44"/>
  <c r="O140" i="44"/>
  <c r="AA24" i="44"/>
  <c r="E142" i="44"/>
  <c r="AA34" i="44"/>
  <c r="R90" i="44"/>
  <c r="R111" i="44"/>
  <c r="C121" i="44"/>
  <c r="I127" i="44"/>
  <c r="I128" i="44"/>
  <c r="O127" i="44"/>
  <c r="O128" i="44"/>
  <c r="G127" i="44"/>
  <c r="M127" i="44"/>
  <c r="M128" i="44"/>
  <c r="E122" i="44"/>
  <c r="K125" i="44"/>
  <c r="AE84" i="37"/>
  <c r="AG84" i="37"/>
  <c r="C156" i="42"/>
  <c r="E156" i="42" s="1"/>
  <c r="Z37" i="33"/>
  <c r="Z40" i="33"/>
  <c r="Z37" i="35"/>
  <c r="Z36" i="35"/>
  <c r="Z13" i="40"/>
  <c r="AA12" i="33"/>
  <c r="AA36" i="40"/>
  <c r="AA25" i="35"/>
  <c r="AA35" i="40"/>
  <c r="AA10" i="35"/>
  <c r="AA25" i="40"/>
  <c r="AA35" i="35"/>
  <c r="Z24" i="35"/>
  <c r="AA9" i="40"/>
  <c r="AA12" i="40"/>
  <c r="Z24" i="40"/>
  <c r="Z25" i="40"/>
  <c r="Z34" i="40"/>
  <c r="AW62" i="37"/>
  <c r="AI71" i="37"/>
  <c r="AG74" i="37"/>
  <c r="AY77" i="37"/>
  <c r="AI93" i="37"/>
  <c r="AK96" i="37"/>
  <c r="AW99" i="37"/>
  <c r="AY102" i="37"/>
  <c r="AI31" i="37"/>
  <c r="AQ13" i="37"/>
  <c r="Z15" i="40"/>
  <c r="AA37" i="40"/>
  <c r="Z14" i="39"/>
  <c r="AA27" i="35"/>
  <c r="AA36" i="35"/>
  <c r="AA26" i="40"/>
  <c r="Z35" i="40"/>
  <c r="Z11" i="40"/>
  <c r="AA11" i="40"/>
  <c r="Z10" i="40"/>
  <c r="AG56" i="37"/>
  <c r="Z25" i="35"/>
  <c r="AO40" i="37"/>
  <c r="AK43" i="37"/>
  <c r="AK46" i="37"/>
  <c r="AI28" i="37"/>
  <c r="Z38" i="40"/>
  <c r="AA9" i="35"/>
  <c r="Z12" i="40"/>
  <c r="Z25" i="33"/>
  <c r="Z35" i="35"/>
  <c r="AI43" i="37"/>
  <c r="C120" i="32"/>
  <c r="C161" i="34"/>
  <c r="E161" i="34" s="1"/>
  <c r="C163" i="34"/>
  <c r="E163" i="34" s="1"/>
  <c r="C158" i="35"/>
  <c r="E158" i="35" s="1"/>
  <c r="AA26" i="35"/>
  <c r="C163" i="36"/>
  <c r="E163" i="36" s="1"/>
  <c r="C157" i="39"/>
  <c r="E157" i="39" s="1"/>
  <c r="Z9" i="40"/>
  <c r="AA27" i="40"/>
  <c r="AA30" i="40"/>
  <c r="Z36" i="40"/>
  <c r="C159" i="41"/>
  <c r="E159" i="41" s="1"/>
  <c r="AU59" i="37"/>
  <c r="AG71" i="37"/>
  <c r="AQ46" i="37"/>
  <c r="Z29" i="33"/>
  <c r="Z26" i="35"/>
  <c r="Z43" i="34"/>
  <c r="AA41" i="33"/>
  <c r="Z37" i="40"/>
  <c r="Z28" i="34"/>
  <c r="AO7" i="37"/>
  <c r="AG37" i="37"/>
  <c r="AI40" i="37"/>
  <c r="AM46" i="37"/>
  <c r="Z9" i="35"/>
  <c r="Z34" i="35"/>
  <c r="AY74" i="37"/>
  <c r="AA25" i="32"/>
  <c r="Y26" i="32"/>
  <c r="Z25" i="32"/>
  <c r="AK108" i="37"/>
  <c r="AG108" i="37"/>
  <c r="AE108" i="37"/>
  <c r="AI108" i="37"/>
  <c r="AG28" i="37"/>
  <c r="AE93" i="37"/>
  <c r="AG93" i="37"/>
  <c r="Z30" i="33"/>
  <c r="C160" i="39"/>
  <c r="E160" i="39" s="1"/>
  <c r="Z10" i="41"/>
  <c r="AA11" i="33"/>
  <c r="Z35" i="33"/>
  <c r="AO13" i="37"/>
  <c r="AG19" i="37"/>
  <c r="Q143" i="32"/>
  <c r="AA26" i="33"/>
  <c r="AA29" i="33"/>
  <c r="AA35" i="33"/>
  <c r="AA38" i="33"/>
  <c r="AU62" i="37"/>
  <c r="AU84" i="37"/>
  <c r="AK31" i="37"/>
  <c r="AY90" i="37"/>
  <c r="Z39" i="33"/>
  <c r="AA13" i="33"/>
  <c r="Z27" i="33"/>
  <c r="Z39" i="41"/>
  <c r="AA27" i="33"/>
  <c r="Z11" i="33"/>
  <c r="AA34" i="33"/>
  <c r="AA37" i="33"/>
  <c r="AG7" i="37"/>
  <c r="AQ16" i="37"/>
  <c r="AG31" i="37"/>
  <c r="C153" i="34"/>
  <c r="E153" i="34" s="1"/>
  <c r="C159" i="34"/>
  <c r="E159" i="34" s="1"/>
  <c r="C153" i="42"/>
  <c r="E153" i="42" s="1"/>
  <c r="C159" i="42"/>
  <c r="E159" i="42" s="1"/>
  <c r="C153" i="39"/>
  <c r="E153" i="39" s="1"/>
  <c r="C159" i="39"/>
  <c r="E159" i="39" s="1"/>
  <c r="C153" i="36"/>
  <c r="E153" i="36" s="1"/>
  <c r="C159" i="36"/>
  <c r="E159" i="36" s="1"/>
  <c r="C153" i="35"/>
  <c r="E153" i="35" s="1"/>
  <c r="C159" i="35"/>
  <c r="E159" i="35" s="1"/>
  <c r="Z42" i="33"/>
  <c r="AA39" i="33"/>
  <c r="AA13" i="39"/>
  <c r="Z14" i="33"/>
  <c r="AA15" i="33"/>
  <c r="Z38" i="33"/>
  <c r="Z13" i="33"/>
  <c r="Z12" i="33"/>
  <c r="AA9" i="33"/>
  <c r="AA10" i="33"/>
  <c r="Z10" i="33"/>
  <c r="Z36" i="33"/>
  <c r="AQ7" i="37"/>
  <c r="AK19" i="37"/>
  <c r="AM37" i="37"/>
  <c r="AK37" i="37"/>
  <c r="Z24" i="33"/>
  <c r="AG77" i="37"/>
  <c r="AU87" i="37"/>
  <c r="AI96" i="37"/>
  <c r="AY105" i="37"/>
  <c r="AO22" i="37"/>
  <c r="AK28" i="37"/>
  <c r="AA35" i="44"/>
  <c r="Z31" i="39"/>
  <c r="AA16" i="33"/>
  <c r="Z41" i="33"/>
  <c r="Z15" i="33"/>
  <c r="Z28" i="33"/>
  <c r="AK7" i="37"/>
  <c r="AI49" i="37"/>
  <c r="AO49" i="37"/>
  <c r="AG49" i="37"/>
  <c r="AI22" i="37"/>
  <c r="AO31" i="37"/>
  <c r="Z24" i="44"/>
  <c r="E3" i="39"/>
  <c r="E136" i="39" s="1"/>
  <c r="E166" i="39" s="1"/>
  <c r="M125" i="32"/>
  <c r="AA9" i="34"/>
  <c r="AA35" i="34"/>
  <c r="AA36" i="34"/>
  <c r="Z11" i="34"/>
  <c r="AA37" i="34"/>
  <c r="Z13" i="34"/>
  <c r="AA24" i="34"/>
  <c r="AA26" i="34"/>
  <c r="AA27" i="34"/>
  <c r="AA12" i="34"/>
  <c r="Z38" i="34"/>
  <c r="Z10" i="34"/>
  <c r="Z25" i="34"/>
  <c r="Z26" i="34"/>
  <c r="Z36" i="34"/>
  <c r="Z11" i="41"/>
  <c r="Z36" i="41"/>
  <c r="Z35" i="41"/>
  <c r="AA37" i="41"/>
  <c r="Z12" i="41"/>
  <c r="Z25" i="41"/>
  <c r="Z26" i="41"/>
  <c r="AA10" i="41"/>
  <c r="Z37" i="41"/>
  <c r="AA12" i="41"/>
  <c r="AA38" i="41"/>
  <c r="AA34" i="41"/>
  <c r="Z24" i="41"/>
  <c r="AA35" i="41"/>
  <c r="AA26" i="41"/>
  <c r="AA36" i="41"/>
  <c r="AA12" i="36"/>
  <c r="Z28" i="36"/>
  <c r="AA14" i="36"/>
  <c r="AA38" i="36"/>
  <c r="AA24" i="36"/>
  <c r="Z35" i="36"/>
  <c r="Z25" i="36"/>
  <c r="AA26" i="36"/>
  <c r="Z37" i="36"/>
  <c r="AA27" i="36"/>
  <c r="AA28" i="36"/>
  <c r="Z14" i="36"/>
  <c r="AA34" i="36"/>
  <c r="Z26" i="36"/>
  <c r="Z11" i="36"/>
  <c r="AA11" i="36"/>
  <c r="Z36" i="36"/>
  <c r="AA9" i="36"/>
  <c r="AA35" i="36"/>
  <c r="Z10" i="36"/>
  <c r="Z38" i="41"/>
  <c r="AA25" i="41"/>
  <c r="AA25" i="34"/>
  <c r="C161" i="39"/>
  <c r="E161" i="39" s="1"/>
  <c r="C154" i="39"/>
  <c r="E154" i="39" s="1"/>
  <c r="Z10" i="39"/>
  <c r="C164" i="39"/>
  <c r="E164" i="39" s="1"/>
  <c r="C155" i="39"/>
  <c r="E155" i="39" s="1"/>
  <c r="C163" i="39"/>
  <c r="E163" i="39" s="1"/>
  <c r="C156" i="39"/>
  <c r="E156" i="39" s="1"/>
  <c r="C162" i="39"/>
  <c r="E162" i="39" s="1"/>
  <c r="C158" i="39"/>
  <c r="E158" i="39" s="1"/>
  <c r="Z9" i="41"/>
  <c r="C158" i="41"/>
  <c r="E158" i="41" s="1"/>
  <c r="C162" i="41"/>
  <c r="E162" i="41" s="1"/>
  <c r="C160" i="41"/>
  <c r="E160" i="41" s="1"/>
  <c r="C163" i="41"/>
  <c r="E163" i="41" s="1"/>
  <c r="C164" i="41"/>
  <c r="E164" i="41" s="1"/>
  <c r="C154" i="41"/>
  <c r="E154" i="41" s="1"/>
  <c r="C155" i="41"/>
  <c r="E155" i="41" s="1"/>
  <c r="C161" i="41"/>
  <c r="E161" i="41" s="1"/>
  <c r="C156" i="41"/>
  <c r="E156" i="41" s="1"/>
  <c r="C157" i="41"/>
  <c r="E157" i="41" s="1"/>
  <c r="AU105" i="37"/>
  <c r="AG62" i="37"/>
  <c r="AK74" i="37"/>
  <c r="AQ68" i="37"/>
  <c r="AG111" i="37"/>
  <c r="C153" i="41"/>
  <c r="C154" i="33"/>
  <c r="E154" i="33" s="1"/>
  <c r="C164" i="33"/>
  <c r="E164" i="33" s="1"/>
  <c r="AA43" i="34"/>
  <c r="AA42" i="34"/>
  <c r="AA38" i="34"/>
  <c r="AA29" i="34"/>
  <c r="Z13" i="41"/>
  <c r="AA28" i="41"/>
  <c r="Z44" i="34"/>
  <c r="Z42" i="34"/>
  <c r="Z14" i="41"/>
  <c r="Z39" i="34"/>
  <c r="AA28" i="34"/>
  <c r="AA13" i="41"/>
  <c r="Z37" i="34"/>
  <c r="Z12" i="36"/>
  <c r="AA10" i="36"/>
  <c r="AG80" i="37"/>
  <c r="AW59" i="37"/>
  <c r="AY59" i="37"/>
  <c r="AI99" i="37"/>
  <c r="O119" i="32"/>
  <c r="Z30" i="36"/>
  <c r="AA10" i="34"/>
  <c r="Y35" i="32"/>
  <c r="Z34" i="32"/>
  <c r="Z35" i="34"/>
  <c r="C154" i="35"/>
  <c r="E154" i="35" s="1"/>
  <c r="C164" i="35"/>
  <c r="E164" i="35" s="1"/>
  <c r="C155" i="35"/>
  <c r="E155" i="35" s="1"/>
  <c r="C162" i="35"/>
  <c r="E162" i="35" s="1"/>
  <c r="C160" i="35"/>
  <c r="E160" i="35" s="1"/>
  <c r="C163" i="35"/>
  <c r="E163" i="35" s="1"/>
  <c r="C156" i="35"/>
  <c r="E156" i="35" s="1"/>
  <c r="C161" i="35"/>
  <c r="E161" i="35" s="1"/>
  <c r="C157" i="35"/>
  <c r="E157" i="35" s="1"/>
  <c r="C155" i="36"/>
  <c r="E155" i="36" s="1"/>
  <c r="C160" i="36"/>
  <c r="E160" i="36" s="1"/>
  <c r="C156" i="36"/>
  <c r="E156" i="36" s="1"/>
  <c r="C161" i="36"/>
  <c r="E161" i="36" s="1"/>
  <c r="C157" i="36"/>
  <c r="E157" i="36" s="1"/>
  <c r="C158" i="36"/>
  <c r="E158" i="36" s="1"/>
  <c r="C162" i="36"/>
  <c r="E162" i="36" s="1"/>
  <c r="Z34" i="36"/>
  <c r="AY62" i="37"/>
  <c r="R59" i="32"/>
  <c r="AL52" i="22"/>
  <c r="AK52" i="37" s="1"/>
  <c r="AQ53" i="37" s="1"/>
  <c r="AL70" i="22"/>
  <c r="AK70" i="37" s="1"/>
  <c r="AS71" i="37" s="1"/>
  <c r="R77" i="32"/>
  <c r="AI74" i="37"/>
  <c r="BA80" i="37"/>
  <c r="AY80" i="37"/>
  <c r="AU80" i="37"/>
  <c r="BA84" i="37"/>
  <c r="AW84" i="37"/>
  <c r="AN89" i="22"/>
  <c r="AM89" i="37" s="1"/>
  <c r="AU90" i="37" s="1"/>
  <c r="R96" i="32"/>
  <c r="AK93" i="37"/>
  <c r="AM93" i="37"/>
  <c r="R111" i="32"/>
  <c r="AN107" i="22"/>
  <c r="AM107" i="37" s="1"/>
  <c r="R31" i="32"/>
  <c r="AL24" i="22"/>
  <c r="AK24" i="37" s="1"/>
  <c r="AK25" i="37" s="1"/>
  <c r="AF33" i="22"/>
  <c r="AE33" i="37" s="1"/>
  <c r="AE34" i="37" s="1"/>
  <c r="R40" i="32"/>
  <c r="AA14" i="41"/>
  <c r="Z29" i="41"/>
  <c r="AA37" i="36"/>
  <c r="Z13" i="36"/>
  <c r="AA39" i="36"/>
  <c r="AA27" i="41"/>
  <c r="AA13" i="36"/>
  <c r="AA11" i="34"/>
  <c r="E155" i="32"/>
  <c r="H151" i="32"/>
  <c r="J151" i="32" s="1"/>
  <c r="C121" i="32"/>
  <c r="C118" i="32"/>
  <c r="C119" i="32"/>
  <c r="C122" i="32"/>
  <c r="C124" i="32"/>
  <c r="C123" i="32"/>
  <c r="C164" i="34"/>
  <c r="E164" i="34" s="1"/>
  <c r="C158" i="34"/>
  <c r="E158" i="34" s="1"/>
  <c r="C160" i="34"/>
  <c r="E160" i="34" s="1"/>
  <c r="C156" i="34"/>
  <c r="E156" i="34" s="1"/>
  <c r="C155" i="34"/>
  <c r="E155" i="34" s="1"/>
  <c r="C154" i="34"/>
  <c r="C157" i="34"/>
  <c r="E157" i="34" s="1"/>
  <c r="C162" i="34"/>
  <c r="E162" i="34" s="1"/>
  <c r="AK90" i="37"/>
  <c r="AK56" i="37"/>
  <c r="K122" i="32"/>
  <c r="Z16" i="41"/>
  <c r="AA40" i="34"/>
  <c r="Z27" i="36"/>
  <c r="AA40" i="36"/>
  <c r="AA29" i="36"/>
  <c r="Z38" i="36"/>
  <c r="Z12" i="34"/>
  <c r="Z27" i="41"/>
  <c r="Z27" i="34"/>
  <c r="AA34" i="32"/>
  <c r="AA25" i="36"/>
  <c r="AI7" i="37"/>
  <c r="FR5" i="37" s="1"/>
  <c r="C158" i="42"/>
  <c r="E158" i="42" s="1"/>
  <c r="C155" i="42"/>
  <c r="E155" i="42" s="1"/>
  <c r="C160" i="42"/>
  <c r="E160" i="42" s="1"/>
  <c r="C162" i="42"/>
  <c r="E162" i="42" s="1"/>
  <c r="C157" i="42"/>
  <c r="E157" i="42" s="1"/>
  <c r="C164" i="42"/>
  <c r="E164" i="42" s="1"/>
  <c r="C161" i="42"/>
  <c r="E161" i="42" s="1"/>
  <c r="C163" i="42"/>
  <c r="C154" i="42"/>
  <c r="E154" i="42" s="1"/>
  <c r="AW105" i="37"/>
  <c r="AW65" i="37"/>
  <c r="AS65" i="37"/>
  <c r="AI46" i="37"/>
  <c r="Z9" i="34"/>
  <c r="AO34" i="37"/>
  <c r="AU65" i="37"/>
  <c r="AQ40" i="37"/>
  <c r="AG43" i="37"/>
  <c r="AM43" i="37"/>
  <c r="C158" i="33"/>
  <c r="E158" i="33" s="1"/>
  <c r="Z34" i="34"/>
  <c r="AA36" i="36"/>
  <c r="Z24" i="36"/>
  <c r="C154" i="40"/>
  <c r="E154" i="40" s="1"/>
  <c r="AA9" i="41"/>
  <c r="Z34" i="41"/>
  <c r="AI102" i="37"/>
  <c r="R65" i="32"/>
  <c r="R105" i="32"/>
  <c r="R108" i="32"/>
  <c r="AM28" i="37"/>
  <c r="AU102" i="37"/>
  <c r="AS105" i="37"/>
  <c r="AK13" i="37"/>
  <c r="AI53" i="37"/>
  <c r="Z24" i="34"/>
  <c r="AA34" i="34"/>
  <c r="AM22" i="37"/>
  <c r="R22" i="32"/>
  <c r="AK34" i="37"/>
  <c r="AQ43" i="37"/>
  <c r="Z39" i="36"/>
  <c r="AK16" i="37"/>
  <c r="AQ19" i="37"/>
  <c r="AI25" i="37"/>
  <c r="E139" i="32"/>
  <c r="AM25" i="37"/>
  <c r="AG34" i="37"/>
  <c r="I120" i="32"/>
  <c r="O125" i="32"/>
  <c r="K120" i="32"/>
  <c r="E120" i="32"/>
  <c r="G118" i="32"/>
  <c r="Z26" i="39"/>
  <c r="AI10" i="37"/>
  <c r="Z40" i="34"/>
  <c r="AG10" i="37"/>
  <c r="AM10" i="37"/>
  <c r="AS10" i="37"/>
  <c r="Z9" i="36"/>
  <c r="AA24" i="41"/>
  <c r="AQ28" i="37"/>
  <c r="AG102" i="37"/>
  <c r="AQ102" i="37"/>
  <c r="C157" i="33"/>
  <c r="E157" i="33" s="1"/>
  <c r="C153" i="33"/>
  <c r="C163" i="33"/>
  <c r="C159" i="40"/>
  <c r="E159" i="40" s="1"/>
  <c r="C160" i="40"/>
  <c r="E160" i="40" s="1"/>
  <c r="C164" i="40"/>
  <c r="E164" i="40" s="1"/>
  <c r="C161" i="33"/>
  <c r="C161" i="40"/>
  <c r="AG53" i="37"/>
  <c r="K139" i="32"/>
  <c r="AI34" i="37"/>
  <c r="C160" i="33"/>
  <c r="E160" i="33" s="1"/>
  <c r="C158" i="40"/>
  <c r="E158" i="40" s="1"/>
  <c r="AS102" i="37"/>
  <c r="AA25" i="33"/>
  <c r="AO108" i="37"/>
  <c r="AU53" i="37"/>
  <c r="AN55" i="22"/>
  <c r="AM55" i="37" s="1"/>
  <c r="R62" i="32"/>
  <c r="R68" i="32"/>
  <c r="AJ61" i="22"/>
  <c r="AI61" i="37" s="1"/>
  <c r="AS62" i="37" s="1"/>
  <c r="R71" i="32"/>
  <c r="AH64" i="22"/>
  <c r="AG64" i="37" s="1"/>
  <c r="AG65" i="37" s="1"/>
  <c r="R74" i="32"/>
  <c r="AF67" i="22"/>
  <c r="AE67" i="37" s="1"/>
  <c r="AN73" i="22"/>
  <c r="AM73" i="37" s="1"/>
  <c r="R80" i="32"/>
  <c r="AL76" i="22"/>
  <c r="AK76" i="37" s="1"/>
  <c r="AK77" i="37" s="1"/>
  <c r="R83" i="32"/>
  <c r="R86" i="32"/>
  <c r="AJ79" i="22"/>
  <c r="AI79" i="37" s="1"/>
  <c r="AS80" i="37" s="1"/>
  <c r="R90" i="32"/>
  <c r="AJ83" i="22"/>
  <c r="AI83" i="37" s="1"/>
  <c r="AS84" i="37" s="1"/>
  <c r="R93" i="32"/>
  <c r="AH86" i="22"/>
  <c r="AG86" i="37" s="1"/>
  <c r="AI90" i="37"/>
  <c r="AG90" i="37"/>
  <c r="AP92" i="22"/>
  <c r="AO92" i="37" s="1"/>
  <c r="AS93" i="37" s="1"/>
  <c r="R99" i="32"/>
  <c r="AN95" i="22"/>
  <c r="AM95" i="37" s="1"/>
  <c r="AO96" i="37" s="1"/>
  <c r="AL98" i="22"/>
  <c r="AK98" i="37" s="1"/>
  <c r="R102" i="32"/>
  <c r="AR110" i="22"/>
  <c r="AQ110" i="37" s="1"/>
  <c r="AU111" i="37" s="1"/>
  <c r="R114" i="32"/>
  <c r="AI56" i="37"/>
  <c r="C156" i="33"/>
  <c r="E156" i="33" s="1"/>
  <c r="C162" i="33"/>
  <c r="E162" i="33" s="1"/>
  <c r="H150" i="32"/>
  <c r="J150" i="32" s="1"/>
  <c r="C157" i="40"/>
  <c r="E157" i="40" s="1"/>
  <c r="C156" i="40"/>
  <c r="E156" i="40" s="1"/>
  <c r="AI77" i="37"/>
  <c r="AM111" i="37"/>
  <c r="AK111" i="37"/>
  <c r="AN6" i="22"/>
  <c r="AM6" i="37" s="1"/>
  <c r="AM7" i="37" s="1"/>
  <c r="K137" i="32"/>
  <c r="R13" i="32"/>
  <c r="R25" i="32"/>
  <c r="AJ18" i="22"/>
  <c r="AI18" i="37" s="1"/>
  <c r="AI19" i="37" s="1"/>
  <c r="R28" i="32"/>
  <c r="E137" i="32"/>
  <c r="AH21" i="22"/>
  <c r="AG21" i="37" s="1"/>
  <c r="AG22" i="37" s="1"/>
  <c r="C137" i="32"/>
  <c r="AF24" i="22"/>
  <c r="AE24" i="37" s="1"/>
  <c r="AE25" i="37" s="1"/>
  <c r="O137" i="32"/>
  <c r="AR24" i="22"/>
  <c r="AQ24" i="37" s="1"/>
  <c r="AQ25" i="37" s="1"/>
  <c r="AP27" i="22"/>
  <c r="AO27" i="37" s="1"/>
  <c r="AO28" i="37" s="1"/>
  <c r="M137" i="32"/>
  <c r="R34" i="32"/>
  <c r="AN30" i="22"/>
  <c r="AM30" i="37" s="1"/>
  <c r="AM31" i="37" s="1"/>
  <c r="R37" i="32"/>
  <c r="AJ36" i="22"/>
  <c r="AI36" i="37" s="1"/>
  <c r="AI37" i="37" s="1"/>
  <c r="R43" i="32"/>
  <c r="R46" i="32"/>
  <c r="AH39" i="22"/>
  <c r="AG39" i="37" s="1"/>
  <c r="AG40" i="37" s="1"/>
  <c r="AF42" i="22"/>
  <c r="AE42" i="37" s="1"/>
  <c r="AE43" i="37" s="1"/>
  <c r="R49" i="32"/>
  <c r="AP45" i="22"/>
  <c r="AO45" i="37" s="1"/>
  <c r="AO46" i="37" s="1"/>
  <c r="R52" i="32"/>
  <c r="R55" i="32"/>
  <c r="AN48" i="22"/>
  <c r="AM48" i="37" s="1"/>
  <c r="AM49" i="37" s="1"/>
  <c r="AA40" i="33"/>
  <c r="AA28" i="33"/>
  <c r="C159" i="33"/>
  <c r="E159" i="33" s="1"/>
  <c r="C155" i="33"/>
  <c r="E155" i="33" s="1"/>
  <c r="C155" i="40"/>
  <c r="E155" i="40" s="1"/>
  <c r="AM102" i="37"/>
  <c r="AO102" i="37"/>
  <c r="G125" i="32"/>
  <c r="O121" i="32"/>
  <c r="O123" i="32"/>
  <c r="O122" i="32"/>
  <c r="O120" i="32"/>
  <c r="O124" i="32"/>
  <c r="O118" i="32"/>
  <c r="I124" i="32"/>
  <c r="I122" i="32"/>
  <c r="I123" i="32"/>
  <c r="I118" i="32"/>
  <c r="I121" i="32"/>
  <c r="I119" i="32"/>
  <c r="I125" i="32"/>
  <c r="C125" i="32"/>
  <c r="K121" i="32"/>
  <c r="K119" i="32"/>
  <c r="K124" i="32"/>
  <c r="K123" i="32"/>
  <c r="E119" i="32"/>
  <c r="E123" i="32"/>
  <c r="E124" i="32"/>
  <c r="E118" i="32"/>
  <c r="E121" i="32"/>
  <c r="E122" i="32"/>
  <c r="K125" i="32"/>
  <c r="E125" i="32"/>
  <c r="M120" i="32"/>
  <c r="M121" i="32"/>
  <c r="M124" i="32"/>
  <c r="M119" i="32"/>
  <c r="M123" i="32"/>
  <c r="M122" i="32"/>
  <c r="M118" i="32"/>
  <c r="G123" i="32"/>
  <c r="G120" i="32"/>
  <c r="G124" i="32"/>
  <c r="G121" i="32"/>
  <c r="G119" i="32"/>
  <c r="G122" i="32"/>
  <c r="Z34" i="33"/>
  <c r="Z9" i="33"/>
  <c r="AA24" i="33"/>
  <c r="AA25" i="42"/>
  <c r="AA24" i="42"/>
  <c r="Z10" i="42"/>
  <c r="Z34" i="42"/>
  <c r="Z24" i="42"/>
  <c r="I137" i="32"/>
  <c r="R16" i="32"/>
  <c r="AL9" i="22"/>
  <c r="AK9" i="37" s="1"/>
  <c r="AK10" i="37" s="1"/>
  <c r="R19" i="32"/>
  <c r="G137" i="32"/>
  <c r="AJ12" i="22"/>
  <c r="AI12" i="37" s="1"/>
  <c r="AI13" i="37" s="1"/>
  <c r="Z27" i="40"/>
  <c r="C163" i="40"/>
  <c r="H152" i="32"/>
  <c r="J152" i="32" s="1"/>
  <c r="C153" i="40"/>
  <c r="AI16" i="37"/>
  <c r="AO16" i="37"/>
  <c r="AE59" i="37"/>
  <c r="AG59" i="37"/>
  <c r="AH104" i="22"/>
  <c r="AG104" i="37" s="1"/>
  <c r="AM105" i="37" s="1"/>
  <c r="AQ22" i="37"/>
  <c r="K118" i="32"/>
  <c r="AQ37" i="37"/>
  <c r="AA34" i="39"/>
  <c r="AA9" i="42"/>
  <c r="AE99" i="37"/>
  <c r="C139" i="32"/>
  <c r="O139" i="32"/>
  <c r="M139" i="32"/>
  <c r="Z24" i="39"/>
  <c r="AO111" i="37"/>
  <c r="AM40" i="37"/>
  <c r="AA24" i="39"/>
  <c r="C159" i="44"/>
  <c r="E159" i="44" s="1"/>
  <c r="AG16" i="37"/>
  <c r="AM16" i="37"/>
  <c r="AI111" i="37"/>
  <c r="Z9" i="39"/>
  <c r="AA34" i="42"/>
  <c r="AK22" i="37"/>
  <c r="AQ34" i="37"/>
  <c r="Z9" i="42"/>
  <c r="AG25" i="37"/>
  <c r="AS31" i="37"/>
  <c r="C154" i="44"/>
  <c r="E154" i="44" s="1"/>
  <c r="E3" i="41"/>
  <c r="E3" i="44"/>
  <c r="E3" i="42"/>
  <c r="E3" i="34"/>
  <c r="E3" i="40"/>
  <c r="G3" i="36"/>
  <c r="E136" i="36"/>
  <c r="E166" i="36" s="1"/>
  <c r="C136" i="36"/>
  <c r="C166" i="36" s="1"/>
  <c r="I3" i="35"/>
  <c r="G136" i="35"/>
  <c r="G166" i="35" s="1"/>
  <c r="E136" i="35"/>
  <c r="E166" i="35" s="1"/>
  <c r="AA31" i="34"/>
  <c r="Z31" i="34"/>
  <c r="Y32" i="34"/>
  <c r="AA41" i="41"/>
  <c r="Z41" i="41"/>
  <c r="Y42" i="41"/>
  <c r="Z38" i="35"/>
  <c r="Y39" i="35"/>
  <c r="AA38" i="35"/>
  <c r="E3" i="33"/>
  <c r="Z17" i="42"/>
  <c r="GA40" i="37"/>
  <c r="Z40" i="40"/>
  <c r="AA16" i="42"/>
  <c r="Y17" i="33"/>
  <c r="Z16" i="33"/>
  <c r="Z41" i="34"/>
  <c r="AA41" i="34"/>
  <c r="Z16" i="40"/>
  <c r="AA30" i="36"/>
  <c r="Y31" i="36"/>
  <c r="Y31" i="33"/>
  <c r="AA30" i="33"/>
  <c r="Y30" i="41"/>
  <c r="AA29" i="41"/>
  <c r="AA42" i="33"/>
  <c r="Z15" i="41"/>
  <c r="AA15" i="41"/>
  <c r="Z15" i="42"/>
  <c r="AA15" i="42"/>
  <c r="Z40" i="42"/>
  <c r="Y41" i="42"/>
  <c r="AA40" i="42"/>
  <c r="Y43" i="33"/>
  <c r="GQ38" i="37"/>
  <c r="GC38" i="37"/>
  <c r="GQ25" i="37"/>
  <c r="GC25" i="37"/>
  <c r="AA44" i="34"/>
  <c r="Y41" i="36"/>
  <c r="Z40" i="36"/>
  <c r="Y16" i="36"/>
  <c r="Z15" i="36"/>
  <c r="AA15" i="36"/>
  <c r="AA16" i="41"/>
  <c r="Y17" i="41"/>
  <c r="Z40" i="41"/>
  <c r="AA40" i="41"/>
  <c r="AA30" i="34"/>
  <c r="Z30" i="34"/>
  <c r="Y13" i="19"/>
  <c r="Z12" i="19"/>
  <c r="AA28" i="35"/>
  <c r="Z28" i="35"/>
  <c r="Y29" i="35"/>
  <c r="EM108" i="37"/>
  <c r="EI108" i="37"/>
  <c r="EO108" i="37"/>
  <c r="EQ108" i="37"/>
  <c r="EO65" i="37"/>
  <c r="DU77" i="37"/>
  <c r="CW108" i="37"/>
  <c r="DE108" i="37"/>
  <c r="DA108" i="37"/>
  <c r="DG108" i="37"/>
  <c r="DQ87" i="37"/>
  <c r="DG87" i="37"/>
  <c r="DK87" i="37"/>
  <c r="DO87" i="37"/>
  <c r="DE71" i="37"/>
  <c r="DK71" i="37"/>
  <c r="DO71" i="37"/>
  <c r="DS65" i="37"/>
  <c r="DQ65" i="37"/>
  <c r="EC71" i="37"/>
  <c r="DO93" i="37"/>
  <c r="DI93" i="37"/>
  <c r="DS93" i="37"/>
  <c r="DY99" i="37"/>
  <c r="DW99" i="37"/>
  <c r="DM108" i="37"/>
  <c r="DS108" i="37"/>
  <c r="DQ108" i="37"/>
  <c r="DO108" i="37"/>
  <c r="EQ84" i="37"/>
  <c r="FA84" i="37"/>
  <c r="DY65" i="37"/>
  <c r="DW74" i="37"/>
  <c r="DM74" i="37"/>
  <c r="DQ99" i="37"/>
  <c r="DC56" i="37"/>
  <c r="DA56" i="37"/>
  <c r="CC77" i="37"/>
  <c r="BY77" i="37"/>
  <c r="BK77" i="37"/>
  <c r="BQ77" i="37"/>
  <c r="BI77" i="37"/>
  <c r="CI105" i="37"/>
  <c r="AA39" i="41"/>
  <c r="AA14" i="33"/>
  <c r="AA14" i="42"/>
  <c r="Y15" i="39"/>
  <c r="Z29" i="34"/>
  <c r="AA14" i="40"/>
  <c r="Z11" i="19"/>
  <c r="DI71" i="37"/>
  <c r="EO96" i="37"/>
  <c r="EY96" i="37"/>
  <c r="EW59" i="37"/>
  <c r="EO59" i="37"/>
  <c r="DQ84" i="37"/>
  <c r="EA84" i="37"/>
  <c r="DW68" i="37"/>
  <c r="EG68" i="37"/>
  <c r="DI87" i="37"/>
  <c r="CY87" i="37"/>
  <c r="EM96" i="37"/>
  <c r="EW96" i="37"/>
  <c r="ES96" i="37"/>
  <c r="EU96" i="37"/>
  <c r="EW74" i="37"/>
  <c r="FE74" i="37"/>
  <c r="DY84" i="37"/>
  <c r="EE84" i="37"/>
  <c r="EI84" i="37"/>
  <c r="DY96" i="37"/>
  <c r="DO96" i="37"/>
  <c r="DS77" i="37"/>
  <c r="DK99" i="37"/>
  <c r="DG99" i="37"/>
  <c r="DM99" i="37"/>
  <c r="DC87" i="37"/>
  <c r="DE87" i="37"/>
  <c r="CW87" i="37"/>
  <c r="EU99" i="37"/>
  <c r="EQ99" i="37"/>
  <c r="FG105" i="37"/>
  <c r="FC105" i="37"/>
  <c r="EU90" i="37"/>
  <c r="FE90" i="37"/>
  <c r="FC74" i="37"/>
  <c r="FA74" i="37"/>
  <c r="FA59" i="37"/>
  <c r="EU108" i="37"/>
  <c r="EK108" i="37"/>
  <c r="ES93" i="37"/>
  <c r="EQ93" i="37"/>
  <c r="EQ77" i="37"/>
  <c r="EM62" i="37"/>
  <c r="EK62" i="37"/>
  <c r="EG62" i="37"/>
  <c r="DE105" i="37"/>
  <c r="DM105" i="37"/>
  <c r="DK105" i="37"/>
  <c r="DO105" i="37"/>
  <c r="DI105" i="37"/>
  <c r="BU99" i="37"/>
  <c r="CC99" i="37"/>
  <c r="CE80" i="37"/>
  <c r="BW80" i="37"/>
  <c r="BM105" i="37"/>
  <c r="BS105" i="37"/>
  <c r="BE80" i="37"/>
  <c r="AW80" i="37"/>
  <c r="BW84" i="37"/>
  <c r="CA80" i="37"/>
  <c r="GC37" i="37"/>
  <c r="Z39" i="42"/>
  <c r="GC30" i="37"/>
  <c r="EA71" i="37"/>
  <c r="EI71" i="37"/>
  <c r="DY68" i="37"/>
  <c r="DO68" i="37"/>
  <c r="DM93" i="37"/>
  <c r="DA59" i="37"/>
  <c r="DC59" i="37"/>
  <c r="DE59" i="37"/>
  <c r="DG59" i="37"/>
  <c r="EW99" i="37"/>
  <c r="EU59" i="37"/>
  <c r="EK93" i="37"/>
  <c r="EM93" i="37"/>
  <c r="ES65" i="37"/>
  <c r="EU65" i="37"/>
  <c r="DU102" i="37"/>
  <c r="DS102" i="37"/>
  <c r="DO102" i="37"/>
  <c r="DM102" i="37"/>
  <c r="CY77" i="37"/>
  <c r="EW77" i="37"/>
  <c r="ES77" i="37"/>
  <c r="EY105" i="37"/>
  <c r="EO105" i="37"/>
  <c r="EU105" i="37"/>
  <c r="FC71" i="37"/>
  <c r="FA71" i="37"/>
  <c r="FI71" i="37"/>
  <c r="EY71" i="37"/>
  <c r="EY56" i="37"/>
  <c r="EO84" i="37"/>
  <c r="EK84" i="37"/>
  <c r="EQ68" i="37"/>
  <c r="DQ105" i="37"/>
  <c r="DW105" i="37"/>
  <c r="BK105" i="37"/>
  <c r="BE105" i="37"/>
  <c r="AS87" i="37"/>
  <c r="BA87" i="37"/>
  <c r="AY87" i="37"/>
  <c r="BK65" i="37"/>
  <c r="BC65" i="37"/>
  <c r="BI65" i="37"/>
  <c r="CW77" i="37"/>
  <c r="CG87" i="37"/>
  <c r="CM87" i="37"/>
  <c r="GQ24" i="37"/>
  <c r="Z28" i="41"/>
  <c r="EY62" i="37"/>
  <c r="FG62" i="37"/>
  <c r="EK74" i="37"/>
  <c r="EU74" i="37"/>
  <c r="EQ74" i="37"/>
  <c r="DW90" i="37"/>
  <c r="DY74" i="37"/>
  <c r="EC74" i="37"/>
  <c r="DS74" i="37"/>
  <c r="DI90" i="37"/>
  <c r="EA99" i="37"/>
  <c r="EA74" i="37"/>
  <c r="DU105" i="37"/>
  <c r="EC105" i="37"/>
  <c r="DQ62" i="37"/>
  <c r="DU62" i="37"/>
  <c r="EA62" i="37"/>
  <c r="DG90" i="37"/>
  <c r="EA87" i="37"/>
  <c r="EG87" i="37"/>
  <c r="EC87" i="37"/>
  <c r="EY80" i="37"/>
  <c r="EO80" i="37"/>
  <c r="EU80" i="37"/>
  <c r="ES80" i="37"/>
  <c r="EK68" i="37"/>
  <c r="EA68" i="37"/>
  <c r="DS84" i="37"/>
  <c r="DO56" i="37"/>
  <c r="DE56" i="37"/>
  <c r="DK56" i="37"/>
  <c r="CK108" i="37"/>
  <c r="CA108" i="37"/>
  <c r="BS56" i="37"/>
  <c r="CG74" i="37"/>
  <c r="CE90" i="37"/>
  <c r="CC90" i="37"/>
  <c r="EG80" i="37"/>
  <c r="EM80" i="37"/>
  <c r="EG56" i="37"/>
  <c r="EG93" i="37"/>
  <c r="EA93" i="37"/>
  <c r="DY93" i="37"/>
  <c r="DW93" i="37"/>
  <c r="DK74" i="37"/>
  <c r="DQ74" i="37"/>
  <c r="CW84" i="37"/>
  <c r="DC84" i="37"/>
  <c r="DE84" i="37"/>
  <c r="DG84" i="37"/>
  <c r="EA59" i="37"/>
  <c r="DY59" i="37"/>
  <c r="EE59" i="37"/>
  <c r="DO80" i="37"/>
  <c r="DQ80" i="37"/>
  <c r="FA108" i="37"/>
  <c r="EW108" i="37"/>
  <c r="DU68" i="37"/>
  <c r="DS68" i="37"/>
  <c r="FA93" i="37"/>
  <c r="EW93" i="37"/>
  <c r="FE93" i="37"/>
  <c r="FG93" i="37"/>
  <c r="FA77" i="37"/>
  <c r="FA62" i="37"/>
  <c r="FC62" i="37"/>
  <c r="EM105" i="37"/>
  <c r="ES105" i="37"/>
  <c r="EI105" i="37"/>
  <c r="EK90" i="37"/>
  <c r="EO90" i="37"/>
  <c r="EM59" i="37"/>
  <c r="EK59" i="37"/>
  <c r="AY71" i="37"/>
  <c r="BM93" i="37"/>
  <c r="BC93" i="37"/>
  <c r="BI93" i="37"/>
  <c r="BE93" i="37"/>
  <c r="CK65" i="37"/>
  <c r="CG65" i="37"/>
  <c r="CA96" i="37"/>
  <c r="BW96" i="37"/>
  <c r="ES90" i="37"/>
  <c r="FC90" i="37"/>
  <c r="EU68" i="37"/>
  <c r="DY105" i="37"/>
  <c r="EG105" i="37"/>
  <c r="DW65" i="37"/>
  <c r="DU65" i="37"/>
  <c r="DM65" i="37"/>
  <c r="DA102" i="37"/>
  <c r="DC102" i="37"/>
  <c r="DI102" i="37"/>
  <c r="DI62" i="37"/>
  <c r="EU84" i="37"/>
  <c r="EW71" i="37"/>
  <c r="EM71" i="37"/>
  <c r="EM77" i="37"/>
  <c r="EK77" i="37"/>
  <c r="DM68" i="37"/>
  <c r="DI96" i="37"/>
  <c r="DK96" i="37"/>
  <c r="DE80" i="37"/>
  <c r="DA80" i="37"/>
  <c r="DC80" i="37"/>
  <c r="DK80" i="37"/>
  <c r="FE65" i="37"/>
  <c r="FC65" i="37"/>
  <c r="EM102" i="37"/>
  <c r="EW68" i="37"/>
  <c r="EI90" i="37"/>
  <c r="EE90" i="37"/>
  <c r="DY90" i="37"/>
  <c r="ES71" i="37"/>
  <c r="EU71" i="37"/>
  <c r="EI56" i="37"/>
  <c r="EO56" i="37"/>
  <c r="ES56" i="37"/>
  <c r="EM56" i="37"/>
  <c r="BG96" i="37"/>
  <c r="BO96" i="37"/>
  <c r="BM68" i="37"/>
  <c r="BE68" i="37"/>
  <c r="BI68" i="37"/>
  <c r="BI99" i="37"/>
  <c r="BA99" i="37"/>
  <c r="BG99" i="37"/>
  <c r="AY99" i="37"/>
  <c r="CE71" i="37"/>
  <c r="CI71" i="37"/>
  <c r="R103" i="14"/>
  <c r="CY102" i="37"/>
  <c r="AA10" i="20"/>
  <c r="EW10" i="37"/>
  <c r="CY37" i="37"/>
  <c r="R13" i="21"/>
  <c r="D103" i="19"/>
  <c r="R103" i="19" s="1"/>
  <c r="ES10" i="37"/>
  <c r="AY37" i="37"/>
  <c r="BW37" i="37"/>
  <c r="DS37" i="37"/>
  <c r="EQ37" i="37"/>
  <c r="C91" i="19"/>
  <c r="C89" i="19"/>
  <c r="AU37" i="37"/>
  <c r="C87" i="19"/>
  <c r="DK37" i="37"/>
  <c r="BG37" i="37"/>
  <c r="EA37" i="37"/>
  <c r="G86" i="14"/>
  <c r="G85" i="14"/>
  <c r="CM37" i="37"/>
  <c r="DC37" i="37"/>
  <c r="BO37" i="37"/>
  <c r="EI37" i="37"/>
  <c r="CE37" i="37"/>
  <c r="EY37" i="37"/>
  <c r="AQ62" i="37"/>
  <c r="CS71" i="37"/>
  <c r="CU56" i="37"/>
  <c r="CS102" i="37"/>
  <c r="O142" i="40"/>
  <c r="K142" i="42"/>
  <c r="CU84" i="37"/>
  <c r="CU108" i="37"/>
  <c r="I106" i="14"/>
  <c r="I108" i="14" s="1"/>
  <c r="I112" i="14" s="1"/>
  <c r="AG96" i="37"/>
  <c r="AG99" i="37"/>
  <c r="CU77" i="37"/>
  <c r="CU74" i="37"/>
  <c r="CS56" i="37"/>
  <c r="CS84" i="37"/>
  <c r="CU87" i="37"/>
  <c r="CU99" i="37"/>
  <c r="C106" i="14"/>
  <c r="AK102" i="37"/>
  <c r="CU71" i="37"/>
  <c r="CS62" i="37"/>
  <c r="CS96" i="37"/>
  <c r="CU111" i="37"/>
  <c r="CM25" i="37"/>
  <c r="M92" i="14"/>
  <c r="I139" i="32"/>
  <c r="CS80" i="37"/>
  <c r="CS77" i="37"/>
  <c r="CU96" i="37"/>
  <c r="AS22" i="37"/>
  <c r="BE22" i="37"/>
  <c r="BQ22" i="37"/>
  <c r="CC22" i="37"/>
  <c r="CO22" i="37"/>
  <c r="DM22" i="37"/>
  <c r="DY22" i="37"/>
  <c r="EK22" i="37"/>
  <c r="EW22" i="37"/>
  <c r="O106" i="14"/>
  <c r="O108" i="14" s="1"/>
  <c r="O112" i="14" s="1"/>
  <c r="G139" i="32"/>
  <c r="AJ58" i="22"/>
  <c r="AI58" i="37" s="1"/>
  <c r="CU68" i="37"/>
  <c r="CU62" i="37"/>
  <c r="CS90" i="37"/>
  <c r="CU102" i="37"/>
  <c r="CU105" i="37"/>
  <c r="C157" i="44"/>
  <c r="E157" i="44" s="1"/>
  <c r="O124" i="44"/>
  <c r="G142" i="44"/>
  <c r="G140" i="44"/>
  <c r="M124" i="44"/>
  <c r="G121" i="44"/>
  <c r="C125" i="44"/>
  <c r="C164" i="44"/>
  <c r="E164" i="44" s="1"/>
  <c r="R52" i="44"/>
  <c r="R16" i="44"/>
  <c r="R49" i="44"/>
  <c r="R62" i="44"/>
  <c r="FB55" i="22"/>
  <c r="FA55" i="37" s="1"/>
  <c r="R83" i="44"/>
  <c r="FD76" i="22"/>
  <c r="FC76" i="37" s="1"/>
  <c r="FE77" i="37" s="1"/>
  <c r="G126" i="44"/>
  <c r="G125" i="44"/>
  <c r="G122" i="44"/>
  <c r="M125" i="44"/>
  <c r="G124" i="44"/>
  <c r="C142" i="44"/>
  <c r="C144" i="44" s="1"/>
  <c r="M126" i="44"/>
  <c r="G123" i="44"/>
  <c r="C127" i="44"/>
  <c r="FD27" i="22"/>
  <c r="FC27" i="37" s="1"/>
  <c r="FC28" i="37" s="1"/>
  <c r="FD42" i="22"/>
  <c r="FC42" i="37" s="1"/>
  <c r="FC43" i="37" s="1"/>
  <c r="Z10" i="44"/>
  <c r="Z11" i="44"/>
  <c r="AA10" i="44"/>
  <c r="Z25" i="44"/>
  <c r="AA9" i="44"/>
  <c r="FL12" i="22"/>
  <c r="FK12" i="37" s="1"/>
  <c r="FK13" i="37" s="1"/>
  <c r="Y26" i="44"/>
  <c r="AA25" i="44"/>
  <c r="Y36" i="44"/>
  <c r="Z36" i="44" s="1"/>
  <c r="FD83" i="22"/>
  <c r="FC83" i="37" s="1"/>
  <c r="C160" i="44"/>
  <c r="E160" i="44" s="1"/>
  <c r="C123" i="44"/>
  <c r="C122" i="44"/>
  <c r="E123" i="44"/>
  <c r="K123" i="44"/>
  <c r="C124" i="44"/>
  <c r="R43" i="44"/>
  <c r="FJ6" i="22"/>
  <c r="FI6" i="37" s="1"/>
  <c r="FI7" i="37" s="1"/>
  <c r="K140" i="44"/>
  <c r="FB48" i="22"/>
  <c r="FA48" i="37" s="1"/>
  <c r="FA49" i="37" s="1"/>
  <c r="R55" i="44"/>
  <c r="I142" i="44"/>
  <c r="R93" i="44"/>
  <c r="FB86" i="22"/>
  <c r="FA86" i="37" s="1"/>
  <c r="R102" i="44"/>
  <c r="C155" i="44"/>
  <c r="E155" i="44" s="1"/>
  <c r="C161" i="44"/>
  <c r="O126" i="44"/>
  <c r="E127" i="44"/>
  <c r="K122" i="44"/>
  <c r="O121" i="44"/>
  <c r="R77" i="44"/>
  <c r="C156" i="44"/>
  <c r="E156" i="44" s="1"/>
  <c r="C162" i="44"/>
  <c r="E162" i="44" s="1"/>
  <c r="C153" i="44"/>
  <c r="M140" i="44"/>
  <c r="M144" i="44" s="1"/>
  <c r="M148" i="44" s="1"/>
  <c r="R25" i="44"/>
  <c r="R46" i="44"/>
  <c r="FN45" i="22"/>
  <c r="FM45" i="37" s="1"/>
  <c r="FM46" i="37" s="1"/>
  <c r="FD58" i="22"/>
  <c r="FC58" i="37" s="1"/>
  <c r="R65" i="44"/>
  <c r="R68" i="44"/>
  <c r="FB67" i="22"/>
  <c r="FA67" i="37" s="1"/>
  <c r="R74" i="44"/>
  <c r="AA11" i="44"/>
  <c r="Y12" i="44"/>
  <c r="FB6" i="22"/>
  <c r="FA6" i="37" s="1"/>
  <c r="FA7" i="37" s="1"/>
  <c r="R13" i="44"/>
  <c r="FB33" i="22"/>
  <c r="FA33" i="37" s="1"/>
  <c r="FA34" i="37" s="1"/>
  <c r="R40" i="44"/>
  <c r="FB98" i="22"/>
  <c r="FA98" i="37" s="1"/>
  <c r="R105" i="44"/>
  <c r="I126" i="44"/>
  <c r="I125" i="44"/>
  <c r="C126" i="44"/>
  <c r="I124" i="44"/>
  <c r="I123" i="44"/>
  <c r="E140" i="44"/>
  <c r="E144" i="44" s="1"/>
  <c r="E148" i="44" s="1"/>
  <c r="FD6" i="22"/>
  <c r="FC6" i="37" s="1"/>
  <c r="FC7" i="37" s="1"/>
  <c r="K142" i="44"/>
  <c r="R114" i="44"/>
  <c r="FD107" i="22"/>
  <c r="FC107" i="37" s="1"/>
  <c r="FI108" i="37" s="1"/>
  <c r="C163" i="44"/>
  <c r="O123" i="44"/>
  <c r="K121" i="44"/>
  <c r="E124" i="44"/>
  <c r="M121" i="44"/>
  <c r="E121" i="44"/>
  <c r="E125" i="44"/>
  <c r="O122" i="44"/>
  <c r="M123" i="44"/>
  <c r="M122" i="44"/>
  <c r="K144" i="40" l="1"/>
  <c r="K148" i="40" s="1"/>
  <c r="DY102" i="37"/>
  <c r="DW102" i="37"/>
  <c r="EG102" i="37"/>
  <c r="EA102" i="37"/>
  <c r="C144" i="40"/>
  <c r="C148" i="40" s="1"/>
  <c r="EC56" i="37"/>
  <c r="DW56" i="37"/>
  <c r="AA42" i="40"/>
  <c r="Z39" i="40"/>
  <c r="DQ71" i="37"/>
  <c r="Z44" i="40"/>
  <c r="DU71" i="37"/>
  <c r="EA56" i="37"/>
  <c r="DY71" i="37"/>
  <c r="EA77" i="37"/>
  <c r="E144" i="40"/>
  <c r="E148" i="40" s="1"/>
  <c r="G144" i="40"/>
  <c r="G148" i="40" s="1"/>
  <c r="CW62" i="37"/>
  <c r="DM87" i="37"/>
  <c r="EM111" i="37"/>
  <c r="EU111" i="37"/>
  <c r="EO111" i="37"/>
  <c r="ES111" i="37"/>
  <c r="G3" i="20"/>
  <c r="E100" i="20"/>
  <c r="E130" i="20" s="1"/>
  <c r="CS59" i="37"/>
  <c r="EQ102" i="37"/>
  <c r="DY56" i="37"/>
  <c r="EE99" i="37"/>
  <c r="CW59" i="37"/>
  <c r="EG77" i="37"/>
  <c r="AA30" i="19"/>
  <c r="AA32" i="39"/>
  <c r="BW53" i="37"/>
  <c r="BQ62" i="37"/>
  <c r="BY59" i="37"/>
  <c r="ES53" i="37"/>
  <c r="CK80" i="37"/>
  <c r="K144" i="39"/>
  <c r="K148" i="39" s="1"/>
  <c r="EE56" i="37"/>
  <c r="DC93" i="37"/>
  <c r="CS93" i="37"/>
  <c r="DI77" i="37"/>
  <c r="DO62" i="37"/>
  <c r="R103" i="20"/>
  <c r="AA20" i="20"/>
  <c r="Z20" i="20"/>
  <c r="Y21" i="20"/>
  <c r="AA13" i="35"/>
  <c r="Y14" i="35"/>
  <c r="CY62" i="37"/>
  <c r="BO53" i="37"/>
  <c r="DW96" i="37"/>
  <c r="EO102" i="37"/>
  <c r="Z10" i="32"/>
  <c r="AA10" i="32"/>
  <c r="Y11" i="32"/>
  <c r="Z12" i="35"/>
  <c r="AA41" i="40"/>
  <c r="BW59" i="37"/>
  <c r="BW71" i="37"/>
  <c r="BM62" i="37"/>
  <c r="BO56" i="37"/>
  <c r="CE111" i="37"/>
  <c r="EC77" i="37"/>
  <c r="EO62" i="37"/>
  <c r="DU87" i="37"/>
  <c r="EU102" i="37"/>
  <c r="BY84" i="37"/>
  <c r="DA68" i="37"/>
  <c r="K144" i="33"/>
  <c r="K148" i="33" s="1"/>
  <c r="DC68" i="37"/>
  <c r="ES62" i="37"/>
  <c r="AA29" i="40"/>
  <c r="EE53" i="37"/>
  <c r="CS53" i="37"/>
  <c r="DK90" i="37"/>
  <c r="DC65" i="37"/>
  <c r="EQ111" i="37"/>
  <c r="EW102" i="37"/>
  <c r="H119" i="14"/>
  <c r="J119" i="14" s="1"/>
  <c r="EC53" i="37"/>
  <c r="EE80" i="37"/>
  <c r="BU68" i="37"/>
  <c r="CK53" i="37"/>
  <c r="DY108" i="37"/>
  <c r="DE62" i="37"/>
  <c r="Z41" i="40"/>
  <c r="BM56" i="37"/>
  <c r="EQ59" i="37"/>
  <c r="EI65" i="37"/>
  <c r="AA31" i="39"/>
  <c r="AA39" i="40"/>
  <c r="EW53" i="37"/>
  <c r="CM59" i="37"/>
  <c r="BI53" i="37"/>
  <c r="BG56" i="37"/>
  <c r="CQ53" i="37"/>
  <c r="BY56" i="37"/>
  <c r="CM80" i="37"/>
  <c r="CQ77" i="37"/>
  <c r="DE65" i="37"/>
  <c r="DI59" i="37"/>
  <c r="H118" i="14"/>
  <c r="J118" i="14" s="1"/>
  <c r="BM108" i="37"/>
  <c r="BS53" i="37"/>
  <c r="DS90" i="37"/>
  <c r="CW68" i="37"/>
  <c r="DC77" i="37"/>
  <c r="CA71" i="37"/>
  <c r="EI80" i="37"/>
  <c r="AA40" i="40"/>
  <c r="Z29" i="40"/>
  <c r="Z42" i="40"/>
  <c r="DQ56" i="37"/>
  <c r="FA53" i="37"/>
  <c r="BM53" i="37"/>
  <c r="C144" i="41"/>
  <c r="CO80" i="37"/>
  <c r="CY56" i="37"/>
  <c r="EU62" i="37"/>
  <c r="EW105" i="37"/>
  <c r="CW74" i="37"/>
  <c r="G144" i="42"/>
  <c r="G148" i="42" s="1"/>
  <c r="DY53" i="37"/>
  <c r="DG77" i="37"/>
  <c r="CA84" i="37"/>
  <c r="DA77" i="37"/>
  <c r="EW62" i="37"/>
  <c r="DU90" i="37"/>
  <c r="EK65" i="37"/>
  <c r="EC80" i="37"/>
  <c r="DI65" i="37"/>
  <c r="EE65" i="37"/>
  <c r="Y15" i="34"/>
  <c r="Z43" i="40"/>
  <c r="CE68" i="37"/>
  <c r="BI59" i="37"/>
  <c r="CS87" i="37"/>
  <c r="ES59" i="37"/>
  <c r="EM99" i="37"/>
  <c r="CC84" i="37"/>
  <c r="DA93" i="37"/>
  <c r="I144" i="40"/>
  <c r="I148" i="40" s="1"/>
  <c r="BU111" i="37"/>
  <c r="BY111" i="37"/>
  <c r="BW111" i="37"/>
  <c r="CA111" i="37"/>
  <c r="EK99" i="37"/>
  <c r="BE71" i="37"/>
  <c r="DQ90" i="37"/>
  <c r="DU96" i="37"/>
  <c r="EC96" i="37"/>
  <c r="AA43" i="40"/>
  <c r="Z14" i="34"/>
  <c r="CM77" i="37"/>
  <c r="BY71" i="37"/>
  <c r="CU93" i="37"/>
  <c r="DE77" i="37"/>
  <c r="EO99" i="37"/>
  <c r="CA68" i="37"/>
  <c r="DS96" i="37"/>
  <c r="Z26" i="21"/>
  <c r="Y27" i="21"/>
  <c r="AA26" i="21"/>
  <c r="DW62" i="37"/>
  <c r="CC114" i="37"/>
  <c r="BG71" i="37"/>
  <c r="DS62" i="37"/>
  <c r="EI96" i="37"/>
  <c r="Z13" i="35"/>
  <c r="BI56" i="37"/>
  <c r="CC71" i="37"/>
  <c r="G144" i="36"/>
  <c r="G148" i="36" s="1"/>
  <c r="BQ108" i="37"/>
  <c r="H117" i="14"/>
  <c r="J117" i="14" s="1"/>
  <c r="DQ96" i="37"/>
  <c r="Y17" i="40"/>
  <c r="O144" i="44"/>
  <c r="O148" i="44" s="1"/>
  <c r="BK53" i="37"/>
  <c r="CY93" i="37"/>
  <c r="EG96" i="37"/>
  <c r="BS87" i="37"/>
  <c r="CK77" i="37"/>
  <c r="EG99" i="37"/>
  <c r="CC116" i="37"/>
  <c r="BK108" i="37"/>
  <c r="Z32" i="39"/>
  <c r="BK56" i="37"/>
  <c r="EA53" i="37"/>
  <c r="I144" i="41"/>
  <c r="I148" i="41" s="1"/>
  <c r="CC115" i="37"/>
  <c r="H2" i="15"/>
  <c r="G100" i="14"/>
  <c r="G130" i="14" s="1"/>
  <c r="I3" i="14"/>
  <c r="CQ108" i="37"/>
  <c r="AQ71" i="37"/>
  <c r="EI53" i="37"/>
  <c r="EK53" i="37"/>
  <c r="BS99" i="37"/>
  <c r="CO108" i="37"/>
  <c r="AW90" i="37"/>
  <c r="FK74" i="37"/>
  <c r="CO111" i="37"/>
  <c r="CY111" i="37"/>
  <c r="CQ111" i="37"/>
  <c r="Z39" i="39"/>
  <c r="Y40" i="39"/>
  <c r="G144" i="44"/>
  <c r="G148" i="44" s="1"/>
  <c r="BM71" i="37"/>
  <c r="Q140" i="40"/>
  <c r="M144" i="40"/>
  <c r="M148" i="40" s="1"/>
  <c r="CS105" i="37"/>
  <c r="CQ105" i="37"/>
  <c r="CO105" i="37"/>
  <c r="AO53" i="37"/>
  <c r="E144" i="39"/>
  <c r="E148" i="39" s="1"/>
  <c r="DG56" i="37"/>
  <c r="Q142" i="39"/>
  <c r="DM53" i="37"/>
  <c r="Q140" i="39"/>
  <c r="I144" i="36"/>
  <c r="I148" i="36" s="1"/>
  <c r="O144" i="36"/>
  <c r="O148" i="36" s="1"/>
  <c r="M144" i="36"/>
  <c r="M148" i="36" s="1"/>
  <c r="E144" i="36"/>
  <c r="E148" i="36" s="1"/>
  <c r="CQ65" i="37"/>
  <c r="CY65" i="37"/>
  <c r="CS65" i="37"/>
  <c r="CW65" i="37"/>
  <c r="Q142" i="36"/>
  <c r="CQ59" i="37"/>
  <c r="DA65" i="37"/>
  <c r="K144" i="36"/>
  <c r="K148" i="36" s="1"/>
  <c r="C144" i="36"/>
  <c r="C148" i="36" s="1"/>
  <c r="Q140" i="36"/>
  <c r="G144" i="33"/>
  <c r="G148" i="33" s="1"/>
  <c r="G144" i="34"/>
  <c r="G148" i="34" s="1"/>
  <c r="E141" i="32"/>
  <c r="E145" i="32" s="1"/>
  <c r="I144" i="35"/>
  <c r="I148" i="35" s="1"/>
  <c r="M144" i="35"/>
  <c r="M148" i="35" s="1"/>
  <c r="BW56" i="37"/>
  <c r="CG56" i="37"/>
  <c r="O144" i="35"/>
  <c r="O148" i="35" s="1"/>
  <c r="CE56" i="37"/>
  <c r="Q142" i="35"/>
  <c r="CA56" i="37"/>
  <c r="Q140" i="35"/>
  <c r="C144" i="35"/>
  <c r="M144" i="34"/>
  <c r="M148" i="34" s="1"/>
  <c r="BW99" i="37"/>
  <c r="CA99" i="37"/>
  <c r="BS96" i="37"/>
  <c r="BY96" i="37"/>
  <c r="BU96" i="37"/>
  <c r="BQ96" i="37"/>
  <c r="BU62" i="37"/>
  <c r="BS59" i="37"/>
  <c r="CC59" i="37"/>
  <c r="K144" i="34"/>
  <c r="K148" i="34" s="1"/>
  <c r="O144" i="34"/>
  <c r="O148" i="34" s="1"/>
  <c r="Q140" i="34"/>
  <c r="AQ77" i="37"/>
  <c r="BG62" i="37"/>
  <c r="E112" i="20"/>
  <c r="Q108" i="20"/>
  <c r="Q112" i="20" s="1"/>
  <c r="AS68" i="37"/>
  <c r="BC68" i="37"/>
  <c r="AA20" i="21"/>
  <c r="Y21" i="21"/>
  <c r="Z20" i="21"/>
  <c r="R103" i="21"/>
  <c r="Z20" i="19"/>
  <c r="Y21" i="19"/>
  <c r="AA20" i="19"/>
  <c r="Y12" i="21"/>
  <c r="AA11" i="21"/>
  <c r="Z11" i="21"/>
  <c r="K141" i="32"/>
  <c r="K145" i="32" s="1"/>
  <c r="Q106" i="20"/>
  <c r="AA17" i="42"/>
  <c r="Y18" i="42"/>
  <c r="AU77" i="37"/>
  <c r="Z10" i="20"/>
  <c r="Y11" i="20"/>
  <c r="C148" i="41"/>
  <c r="AS77" i="37"/>
  <c r="FM74" i="37"/>
  <c r="G3" i="19"/>
  <c r="E100" i="19"/>
  <c r="E130" i="19" s="1"/>
  <c r="FI74" i="37"/>
  <c r="AW68" i="37"/>
  <c r="BE53" i="37"/>
  <c r="Y31" i="40"/>
  <c r="Z30" i="40"/>
  <c r="AY68" i="37"/>
  <c r="AU68" i="37"/>
  <c r="GC31" i="37"/>
  <c r="GQ31" i="37"/>
  <c r="Z29" i="20"/>
  <c r="Y30" i="20"/>
  <c r="AA29" i="20"/>
  <c r="M148" i="39"/>
  <c r="Q106" i="21"/>
  <c r="C108" i="21"/>
  <c r="E144" i="41"/>
  <c r="E148" i="41" s="1"/>
  <c r="Q142" i="41"/>
  <c r="Y28" i="42"/>
  <c r="Z27" i="42"/>
  <c r="Q142" i="34"/>
  <c r="G3" i="21"/>
  <c r="E100" i="21"/>
  <c r="E130" i="21" s="1"/>
  <c r="C148" i="34"/>
  <c r="O144" i="33"/>
  <c r="O148" i="33" s="1"/>
  <c r="Q142" i="33"/>
  <c r="M144" i="33"/>
  <c r="M148" i="33" s="1"/>
  <c r="BC53" i="37"/>
  <c r="AY53" i="37"/>
  <c r="AY56" i="37"/>
  <c r="BA53" i="37"/>
  <c r="BM59" i="37"/>
  <c r="BE59" i="37"/>
  <c r="BI62" i="37"/>
  <c r="BK62" i="37"/>
  <c r="BG53" i="37"/>
  <c r="BK71" i="37"/>
  <c r="BA56" i="37"/>
  <c r="BC62" i="37"/>
  <c r="BE62" i="37"/>
  <c r="Q140" i="33"/>
  <c r="C148" i="33"/>
  <c r="AM71" i="37"/>
  <c r="C8" i="40"/>
  <c r="FG68" i="37"/>
  <c r="FE68" i="37"/>
  <c r="K144" i="44"/>
  <c r="K148" i="44" s="1"/>
  <c r="E108" i="19"/>
  <c r="Q106" i="19"/>
  <c r="AO90" i="37"/>
  <c r="AS90" i="37"/>
  <c r="AQ111" i="37"/>
  <c r="H153" i="36"/>
  <c r="J153" i="36" s="1"/>
  <c r="C8" i="41"/>
  <c r="AK53" i="37"/>
  <c r="H154" i="36"/>
  <c r="J154" i="36" s="1"/>
  <c r="H155" i="36"/>
  <c r="J155" i="36" s="1"/>
  <c r="AM53" i="37"/>
  <c r="H154" i="42"/>
  <c r="J154" i="42" s="1"/>
  <c r="AA26" i="32"/>
  <c r="Y27" i="32"/>
  <c r="Z26" i="32"/>
  <c r="AS53" i="37"/>
  <c r="G3" i="39"/>
  <c r="G136" i="39" s="1"/>
  <c r="G166" i="39" s="1"/>
  <c r="I141" i="32"/>
  <c r="I145" i="32" s="1"/>
  <c r="AM77" i="37"/>
  <c r="H153" i="41"/>
  <c r="J153" i="41" s="1"/>
  <c r="E163" i="42"/>
  <c r="AM90" i="37"/>
  <c r="AQ90" i="37"/>
  <c r="E153" i="41"/>
  <c r="H155" i="41"/>
  <c r="J155" i="41" s="1"/>
  <c r="E154" i="34"/>
  <c r="H154" i="34"/>
  <c r="J154" i="34" s="1"/>
  <c r="H155" i="42"/>
  <c r="J155" i="42" s="1"/>
  <c r="H153" i="34"/>
  <c r="J153" i="34" s="1"/>
  <c r="H155" i="34"/>
  <c r="J155" i="34" s="1"/>
  <c r="H154" i="35"/>
  <c r="J154" i="35" s="1"/>
  <c r="AQ108" i="37"/>
  <c r="AW108" i="37"/>
  <c r="AU108" i="37"/>
  <c r="AM108" i="37"/>
  <c r="AS108" i="37"/>
  <c r="AW93" i="37"/>
  <c r="H154" i="41"/>
  <c r="J154" i="41" s="1"/>
  <c r="H154" i="39"/>
  <c r="J154" i="39" s="1"/>
  <c r="H153" i="39"/>
  <c r="J153" i="39" s="1"/>
  <c r="H153" i="42"/>
  <c r="J153" i="42" s="1"/>
  <c r="AU71" i="37"/>
  <c r="AK71" i="37"/>
  <c r="Z35" i="32"/>
  <c r="Y36" i="32"/>
  <c r="AA35" i="32"/>
  <c r="AU93" i="37"/>
  <c r="H155" i="35"/>
  <c r="J155" i="35" s="1"/>
  <c r="AO71" i="37"/>
  <c r="H155" i="39"/>
  <c r="J155" i="39" s="1"/>
  <c r="H153" i="35"/>
  <c r="J153" i="35" s="1"/>
  <c r="AM99" i="37"/>
  <c r="AK99" i="37"/>
  <c r="AS99" i="37"/>
  <c r="AQ99" i="37"/>
  <c r="AO99" i="37"/>
  <c r="AU99" i="37"/>
  <c r="AU56" i="37"/>
  <c r="AQ56" i="37"/>
  <c r="AW56" i="37"/>
  <c r="AO56" i="37"/>
  <c r="AM56" i="37"/>
  <c r="AG105" i="37"/>
  <c r="AQ105" i="37"/>
  <c r="AO105" i="37"/>
  <c r="AK105" i="37"/>
  <c r="AI105" i="37"/>
  <c r="H153" i="40"/>
  <c r="J153" i="40" s="1"/>
  <c r="E163" i="40"/>
  <c r="M141" i="32"/>
  <c r="M145" i="32" s="1"/>
  <c r="AO77" i="37"/>
  <c r="AQ87" i="37"/>
  <c r="AO87" i="37"/>
  <c r="AK87" i="37"/>
  <c r="AM87" i="37"/>
  <c r="AI87" i="37"/>
  <c r="AG87" i="37"/>
  <c r="AQ65" i="37"/>
  <c r="AM65" i="37"/>
  <c r="AI65" i="37"/>
  <c r="AO65" i="37"/>
  <c r="AK65" i="37"/>
  <c r="H153" i="33"/>
  <c r="J153" i="33" s="1"/>
  <c r="E163" i="33"/>
  <c r="Q137" i="32"/>
  <c r="C141" i="32"/>
  <c r="C145" i="32" s="1"/>
  <c r="AS56" i="37"/>
  <c r="AM96" i="37"/>
  <c r="AS96" i="37"/>
  <c r="AU96" i="37"/>
  <c r="AW96" i="37"/>
  <c r="AQ96" i="37"/>
  <c r="E161" i="40"/>
  <c r="H154" i="40"/>
  <c r="J154" i="40" s="1"/>
  <c r="H155" i="33"/>
  <c r="J155" i="33" s="1"/>
  <c r="E153" i="33"/>
  <c r="AK84" i="37"/>
  <c r="AQ84" i="37"/>
  <c r="AO84" i="37"/>
  <c r="AI84" i="37"/>
  <c r="AM84" i="37"/>
  <c r="AO62" i="37"/>
  <c r="AK62" i="37"/>
  <c r="AI62" i="37"/>
  <c r="AM62" i="37"/>
  <c r="H154" i="33"/>
  <c r="J154" i="33" s="1"/>
  <c r="E161" i="33"/>
  <c r="O141" i="32"/>
  <c r="O145" i="32" s="1"/>
  <c r="AW111" i="37"/>
  <c r="AY111" i="37"/>
  <c r="BA111" i="37"/>
  <c r="AQ93" i="37"/>
  <c r="AY93" i="37"/>
  <c r="AO93" i="37"/>
  <c r="AO74" i="37"/>
  <c r="AW74" i="37"/>
  <c r="AS74" i="37"/>
  <c r="AM74" i="37"/>
  <c r="AQ74" i="37"/>
  <c r="AU74" i="37"/>
  <c r="E153" i="40"/>
  <c r="H155" i="40"/>
  <c r="J155" i="40" s="1"/>
  <c r="AI80" i="37"/>
  <c r="AM80" i="37"/>
  <c r="AO80" i="37"/>
  <c r="AK80" i="37"/>
  <c r="AQ80" i="37"/>
  <c r="AK68" i="37"/>
  <c r="AM68" i="37"/>
  <c r="AE68" i="37"/>
  <c r="AO68" i="37"/>
  <c r="AG68" i="37"/>
  <c r="AI68" i="37"/>
  <c r="AS111" i="37"/>
  <c r="E136" i="41"/>
  <c r="E166" i="41" s="1"/>
  <c r="G3" i="41"/>
  <c r="E136" i="44"/>
  <c r="E166" i="44" s="1"/>
  <c r="G3" i="44"/>
  <c r="G3" i="42"/>
  <c r="E136" i="42"/>
  <c r="E166" i="42" s="1"/>
  <c r="E136" i="34"/>
  <c r="E166" i="34" s="1"/>
  <c r="G3" i="34"/>
  <c r="G3" i="40"/>
  <c r="E136" i="40"/>
  <c r="E166" i="40" s="1"/>
  <c r="G136" i="36"/>
  <c r="G166" i="36" s="1"/>
  <c r="I3" i="36"/>
  <c r="K3" i="35"/>
  <c r="I136" i="35"/>
  <c r="I166" i="35" s="1"/>
  <c r="FI56" i="37"/>
  <c r="FE56" i="37"/>
  <c r="FK56" i="37"/>
  <c r="FA56" i="37"/>
  <c r="C148" i="44"/>
  <c r="AQ59" i="37"/>
  <c r="AK59" i="37"/>
  <c r="AO59" i="37"/>
  <c r="AI59" i="37"/>
  <c r="AM59" i="37"/>
  <c r="AS59" i="37"/>
  <c r="Y16" i="39"/>
  <c r="Z15" i="39"/>
  <c r="AA15" i="39"/>
  <c r="Z31" i="36"/>
  <c r="AA31" i="36"/>
  <c r="Y32" i="36"/>
  <c r="FK108" i="37"/>
  <c r="FM108" i="37"/>
  <c r="FC108" i="37"/>
  <c r="FG108" i="37"/>
  <c r="FA99" i="37"/>
  <c r="FK99" i="37"/>
  <c r="FI99" i="37"/>
  <c r="FG99" i="37"/>
  <c r="Q139" i="32"/>
  <c r="G141" i="32"/>
  <c r="AA29" i="35"/>
  <c r="Y30" i="35"/>
  <c r="Z29" i="35"/>
  <c r="AA43" i="33"/>
  <c r="Y44" i="33"/>
  <c r="Z43" i="33"/>
  <c r="Z41" i="42"/>
  <c r="Y42" i="42"/>
  <c r="AA41" i="42"/>
  <c r="AA17" i="33"/>
  <c r="Z17" i="33"/>
  <c r="Y18" i="33"/>
  <c r="E163" i="44"/>
  <c r="H153" i="44"/>
  <c r="J153" i="44" s="1"/>
  <c r="Y13" i="44"/>
  <c r="AA12" i="44"/>
  <c r="Z12" i="44"/>
  <c r="FI59" i="37"/>
  <c r="FK59" i="37"/>
  <c r="FG59" i="37"/>
  <c r="FM59" i="37"/>
  <c r="FC59" i="37"/>
  <c r="O144" i="40"/>
  <c r="Q142" i="40"/>
  <c r="Z41" i="36"/>
  <c r="AA41" i="36"/>
  <c r="Y42" i="36"/>
  <c r="E136" i="33"/>
  <c r="E166" i="33" s="1"/>
  <c r="G3" i="33"/>
  <c r="H154" i="44"/>
  <c r="J154" i="44" s="1"/>
  <c r="E161" i="44"/>
  <c r="AA36" i="44"/>
  <c r="Y37" i="44"/>
  <c r="Q142" i="44"/>
  <c r="FM77" i="37"/>
  <c r="FC77" i="37"/>
  <c r="FK77" i="37"/>
  <c r="FI77" i="37"/>
  <c r="FG77" i="37"/>
  <c r="Y40" i="35"/>
  <c r="AA39" i="35"/>
  <c r="Z39" i="35"/>
  <c r="Y27" i="44"/>
  <c r="AA26" i="44"/>
  <c r="FK84" i="37"/>
  <c r="FM84" i="37"/>
  <c r="FC84" i="37"/>
  <c r="FG84" i="37"/>
  <c r="Z26" i="44"/>
  <c r="FK68" i="37"/>
  <c r="FA68" i="37"/>
  <c r="FC68" i="37"/>
  <c r="FI68" i="37"/>
  <c r="C108" i="14"/>
  <c r="Q106" i="14"/>
  <c r="FI84" i="37"/>
  <c r="FE84" i="37"/>
  <c r="FE59" i="37"/>
  <c r="FC99" i="37"/>
  <c r="Y18" i="41"/>
  <c r="AA17" i="41"/>
  <c r="Z17" i="41"/>
  <c r="Z30" i="41"/>
  <c r="AA30" i="41"/>
  <c r="Y31" i="41"/>
  <c r="AA17" i="40"/>
  <c r="Z17" i="40"/>
  <c r="Y18" i="40"/>
  <c r="Z32" i="34"/>
  <c r="Y33" i="34"/>
  <c r="AA32" i="34"/>
  <c r="FC56" i="37"/>
  <c r="Z16" i="36"/>
  <c r="Y17" i="36"/>
  <c r="AA16" i="36"/>
  <c r="Y43" i="41"/>
  <c r="AA42" i="41"/>
  <c r="Z42" i="41"/>
  <c r="H155" i="44"/>
  <c r="J155" i="44" s="1"/>
  <c r="E153" i="44"/>
  <c r="FC87" i="37"/>
  <c r="FA87" i="37"/>
  <c r="FK87" i="37"/>
  <c r="FG87" i="37"/>
  <c r="FE87" i="37"/>
  <c r="FI87" i="37"/>
  <c r="Q140" i="44"/>
  <c r="K144" i="42"/>
  <c r="Q142" i="42"/>
  <c r="FE108" i="37"/>
  <c r="FG56" i="37"/>
  <c r="FE99" i="37"/>
  <c r="Y14" i="19"/>
  <c r="AA13" i="19"/>
  <c r="Z13" i="19"/>
  <c r="AA15" i="34"/>
  <c r="Z15" i="34"/>
  <c r="Y16" i="34"/>
  <c r="AA31" i="33"/>
  <c r="Y32" i="33"/>
  <c r="Z31" i="33"/>
  <c r="GA41" i="37"/>
  <c r="GQ40" i="37"/>
  <c r="GC40" i="37"/>
  <c r="I3" i="20" l="1"/>
  <c r="G100" i="20"/>
  <c r="G130" i="20" s="1"/>
  <c r="AA11" i="32"/>
  <c r="Y12" i="32"/>
  <c r="Z11" i="32"/>
  <c r="AA21" i="20"/>
  <c r="Y22" i="20"/>
  <c r="Z21" i="20"/>
  <c r="Z27" i="21"/>
  <c r="Y28" i="21"/>
  <c r="AA27" i="21"/>
  <c r="J2" i="15"/>
  <c r="I100" i="14"/>
  <c r="I130" i="14" s="1"/>
  <c r="K3" i="14"/>
  <c r="Y15" i="35"/>
  <c r="AA14" i="35"/>
  <c r="Z14" i="35"/>
  <c r="O8" i="19"/>
  <c r="Q144" i="39"/>
  <c r="Q148" i="39" s="1"/>
  <c r="Y41" i="39"/>
  <c r="Z40" i="39"/>
  <c r="AA40" i="39"/>
  <c r="Q144" i="41"/>
  <c r="Q148" i="41" s="1"/>
  <c r="Q144" i="36"/>
  <c r="Q148" i="36" s="1"/>
  <c r="Q144" i="35"/>
  <c r="Q148" i="35" s="1"/>
  <c r="C148" i="35"/>
  <c r="Q144" i="34"/>
  <c r="Q148" i="34" s="1"/>
  <c r="AA21" i="21"/>
  <c r="Y22" i="21"/>
  <c r="Z21" i="21"/>
  <c r="AA11" i="20"/>
  <c r="Y12" i="20"/>
  <c r="Z11" i="20"/>
  <c r="AA31" i="40"/>
  <c r="Y32" i="40"/>
  <c r="Z31" i="40"/>
  <c r="Z28" i="42"/>
  <c r="Y29" i="42"/>
  <c r="AA28" i="42"/>
  <c r="Z18" i="42"/>
  <c r="AA18" i="42"/>
  <c r="Y19" i="42"/>
  <c r="C6" i="34"/>
  <c r="C112" i="21"/>
  <c r="Q108" i="21"/>
  <c r="Q112" i="21" s="1"/>
  <c r="G100" i="19"/>
  <c r="G130" i="19" s="1"/>
  <c r="I3" i="19"/>
  <c r="Q144" i="44"/>
  <c r="Q148" i="44" s="1"/>
  <c r="AA12" i="21"/>
  <c r="Z12" i="21"/>
  <c r="Y13" i="21"/>
  <c r="AA30" i="20"/>
  <c r="Z30" i="20"/>
  <c r="Y22" i="19"/>
  <c r="AA21" i="19"/>
  <c r="Z21" i="19"/>
  <c r="I3" i="21"/>
  <c r="G100" i="21"/>
  <c r="G130" i="21" s="1"/>
  <c r="Q144" i="33"/>
  <c r="Q148" i="33" s="1"/>
  <c r="I6" i="39"/>
  <c r="C8" i="39"/>
  <c r="E112" i="19"/>
  <c r="Q108" i="19"/>
  <c r="Q112" i="19" s="1"/>
  <c r="AA27" i="32"/>
  <c r="Y28" i="32"/>
  <c r="Z27" i="32"/>
  <c r="I3" i="39"/>
  <c r="I136" i="39" s="1"/>
  <c r="I166" i="39" s="1"/>
  <c r="Z36" i="32"/>
  <c r="Y37" i="32"/>
  <c r="AA36" i="32"/>
  <c r="I3" i="41"/>
  <c r="G136" i="41"/>
  <c r="G166" i="41" s="1"/>
  <c r="G136" i="44"/>
  <c r="G166" i="44" s="1"/>
  <c r="I3" i="44"/>
  <c r="G136" i="42"/>
  <c r="G166" i="42" s="1"/>
  <c r="I3" i="42"/>
  <c r="G136" i="34"/>
  <c r="G166" i="34" s="1"/>
  <c r="I3" i="34"/>
  <c r="I3" i="40"/>
  <c r="G136" i="40"/>
  <c r="G166" i="40" s="1"/>
  <c r="I136" i="36"/>
  <c r="I166" i="36" s="1"/>
  <c r="K3" i="36"/>
  <c r="K136" i="35"/>
  <c r="K166" i="35" s="1"/>
  <c r="M3" i="35"/>
  <c r="C112" i="14"/>
  <c r="Q108" i="14"/>
  <c r="Q112" i="14" s="1"/>
  <c r="O6" i="19"/>
  <c r="E6" i="19"/>
  <c r="O10" i="19"/>
  <c r="G8" i="19"/>
  <c r="M6" i="19"/>
  <c r="Y38" i="44"/>
  <c r="AA37" i="44"/>
  <c r="Z37" i="44"/>
  <c r="Y41" i="35"/>
  <c r="Z40" i="35"/>
  <c r="AA40" i="35"/>
  <c r="E8" i="19"/>
  <c r="G6" i="19"/>
  <c r="M10" i="19"/>
  <c r="K8" i="19"/>
  <c r="G136" i="33"/>
  <c r="G166" i="33" s="1"/>
  <c r="I3" i="33"/>
  <c r="Y43" i="42"/>
  <c r="Z42" i="42"/>
  <c r="AA42" i="42"/>
  <c r="G145" i="32"/>
  <c r="Q141" i="32"/>
  <c r="Q145" i="32" s="1"/>
  <c r="Y33" i="36"/>
  <c r="AA32" i="36"/>
  <c r="Z32" i="36"/>
  <c r="AA13" i="44"/>
  <c r="Y14" i="44"/>
  <c r="Z13" i="44"/>
  <c r="AA18" i="33"/>
  <c r="Z18" i="33"/>
  <c r="Y19" i="33"/>
  <c r="AA14" i="19"/>
  <c r="Z14" i="19"/>
  <c r="Y15" i="19"/>
  <c r="Y18" i="36"/>
  <c r="AA17" i="36"/>
  <c r="Z17" i="36"/>
  <c r="Y19" i="40"/>
  <c r="AA18" i="40"/>
  <c r="Z18" i="40"/>
  <c r="M8" i="19"/>
  <c r="C8" i="19"/>
  <c r="C10" i="19"/>
  <c r="I6" i="19"/>
  <c r="C12" i="19"/>
  <c r="AA31" i="41"/>
  <c r="Y32" i="41"/>
  <c r="Z31" i="41"/>
  <c r="E10" i="19"/>
  <c r="G10" i="19"/>
  <c r="I8" i="19"/>
  <c r="Z33" i="34"/>
  <c r="AA33" i="34"/>
  <c r="AA42" i="36"/>
  <c r="Y43" i="36"/>
  <c r="Z42" i="36"/>
  <c r="Y31" i="35"/>
  <c r="AA30" i="35"/>
  <c r="Z30" i="35"/>
  <c r="Y17" i="39"/>
  <c r="Z16" i="39"/>
  <c r="AA16" i="39"/>
  <c r="Y17" i="34"/>
  <c r="AA16" i="34"/>
  <c r="Z16" i="34"/>
  <c r="Z43" i="41"/>
  <c r="AA43" i="41"/>
  <c r="Y44" i="41"/>
  <c r="O12" i="19"/>
  <c r="K148" i="42"/>
  <c r="Q144" i="42"/>
  <c r="Q148" i="42" s="1"/>
  <c r="AA18" i="41"/>
  <c r="Z18" i="41"/>
  <c r="Y19" i="41"/>
  <c r="I12" i="19"/>
  <c r="I10" i="19"/>
  <c r="M12" i="19"/>
  <c r="K12" i="19"/>
  <c r="K10" i="19"/>
  <c r="GQ41" i="37"/>
  <c r="GA42" i="37"/>
  <c r="GC41" i="37"/>
  <c r="Z32" i="33"/>
  <c r="Y33" i="33"/>
  <c r="AA32" i="33"/>
  <c r="AA27" i="44"/>
  <c r="Y28" i="44"/>
  <c r="Z27" i="44"/>
  <c r="G12" i="19"/>
  <c r="E12" i="19"/>
  <c r="C6" i="19"/>
  <c r="K6" i="19"/>
  <c r="O148" i="40"/>
  <c r="Q144" i="40"/>
  <c r="Q148" i="40" s="1"/>
  <c r="AA44" i="33"/>
  <c r="Z44" i="33"/>
  <c r="Y16" i="35" l="1"/>
  <c r="AA15" i="35"/>
  <c r="Z15" i="35"/>
  <c r="Y29" i="21"/>
  <c r="AA28" i="21"/>
  <c r="Z28" i="21"/>
  <c r="Z22" i="20"/>
  <c r="Y23" i="20"/>
  <c r="AA22" i="20"/>
  <c r="K100" i="14"/>
  <c r="K130" i="14" s="1"/>
  <c r="M3" i="14"/>
  <c r="L2" i="15"/>
  <c r="Z12" i="32"/>
  <c r="Y13" i="32"/>
  <c r="AA12" i="32"/>
  <c r="I100" i="20"/>
  <c r="I130" i="20" s="1"/>
  <c r="K3" i="20"/>
  <c r="Z41" i="39"/>
  <c r="Y42" i="39"/>
  <c r="AA41" i="39"/>
  <c r="I100" i="19"/>
  <c r="I130" i="19" s="1"/>
  <c r="K3" i="19"/>
  <c r="AA22" i="19"/>
  <c r="Y23" i="19"/>
  <c r="Z22" i="19"/>
  <c r="Y13" i="20"/>
  <c r="Z12" i="20"/>
  <c r="AA12" i="20"/>
  <c r="Y33" i="40"/>
  <c r="Z32" i="40"/>
  <c r="AA32" i="40"/>
  <c r="Z29" i="42"/>
  <c r="AA29" i="42"/>
  <c r="Y30" i="42"/>
  <c r="Y14" i="21"/>
  <c r="Z13" i="21"/>
  <c r="AA13" i="21"/>
  <c r="I6" i="21" s="1"/>
  <c r="E10" i="21"/>
  <c r="I12" i="21"/>
  <c r="K12" i="21"/>
  <c r="E12" i="21"/>
  <c r="K6" i="21"/>
  <c r="Y23" i="21"/>
  <c r="Z22" i="21"/>
  <c r="AA22" i="21"/>
  <c r="Z19" i="42"/>
  <c r="Y20" i="42"/>
  <c r="AA19" i="42"/>
  <c r="K3" i="21"/>
  <c r="I100" i="21"/>
  <c r="I130" i="21" s="1"/>
  <c r="O12" i="32"/>
  <c r="K12" i="32"/>
  <c r="M12" i="32"/>
  <c r="K6" i="32"/>
  <c r="I12" i="32"/>
  <c r="K3" i="39"/>
  <c r="M3" i="39" s="1"/>
  <c r="O3" i="39" s="1"/>
  <c r="O136" i="39" s="1"/>
  <c r="O166" i="39" s="1"/>
  <c r="AA28" i="32"/>
  <c r="Z28" i="32"/>
  <c r="Y29" i="32"/>
  <c r="Y38" i="32"/>
  <c r="Z37" i="32"/>
  <c r="AA37" i="32"/>
  <c r="K3" i="41"/>
  <c r="I136" i="41"/>
  <c r="I166" i="41" s="1"/>
  <c r="I136" i="44"/>
  <c r="I166" i="44" s="1"/>
  <c r="K3" i="44"/>
  <c r="I136" i="42"/>
  <c r="I166" i="42" s="1"/>
  <c r="K3" i="42"/>
  <c r="I136" i="34"/>
  <c r="I166" i="34" s="1"/>
  <c r="K3" i="34"/>
  <c r="K3" i="40"/>
  <c r="I136" i="40"/>
  <c r="I166" i="40" s="1"/>
  <c r="M3" i="36"/>
  <c r="K136" i="36"/>
  <c r="K166" i="36" s="1"/>
  <c r="M136" i="35"/>
  <c r="M166" i="35" s="1"/>
  <c r="O3" i="35"/>
  <c r="O136" i="35" s="1"/>
  <c r="O166" i="35" s="1"/>
  <c r="AA15" i="19"/>
  <c r="Z15" i="19"/>
  <c r="Y16" i="19"/>
  <c r="AA32" i="41"/>
  <c r="Y33" i="41"/>
  <c r="Z32" i="41"/>
  <c r="AA44" i="41"/>
  <c r="Z44" i="41"/>
  <c r="Y19" i="36"/>
  <c r="AA18" i="36"/>
  <c r="Z18" i="36"/>
  <c r="AA33" i="36"/>
  <c r="Z33" i="36"/>
  <c r="GC42" i="37"/>
  <c r="GQ42" i="37"/>
  <c r="AA31" i="35"/>
  <c r="Z31" i="35"/>
  <c r="Y32" i="35"/>
  <c r="Y29" i="44"/>
  <c r="AA28" i="44"/>
  <c r="Z28" i="44"/>
  <c r="AA33" i="33"/>
  <c r="Z33" i="33"/>
  <c r="Y20" i="41"/>
  <c r="Z19" i="41"/>
  <c r="AA19" i="41"/>
  <c r="AA17" i="39"/>
  <c r="Y18" i="39"/>
  <c r="Z17" i="39"/>
  <c r="Y15" i="44"/>
  <c r="Z14" i="44"/>
  <c r="AA14" i="44"/>
  <c r="Y44" i="36"/>
  <c r="AA43" i="36"/>
  <c r="Z43" i="36"/>
  <c r="Y20" i="40"/>
  <c r="Z19" i="40"/>
  <c r="AA19" i="40"/>
  <c r="AA43" i="42"/>
  <c r="Y44" i="42"/>
  <c r="Z43" i="42"/>
  <c r="K3" i="33"/>
  <c r="I136" i="33"/>
  <c r="I166" i="33" s="1"/>
  <c r="Y39" i="44"/>
  <c r="Z38" i="44"/>
  <c r="AA38" i="44"/>
  <c r="AA19" i="33"/>
  <c r="Y20" i="33"/>
  <c r="Z19" i="33"/>
  <c r="Y18" i="34"/>
  <c r="AA17" i="34"/>
  <c r="Z17" i="34"/>
  <c r="AA41" i="35"/>
  <c r="Y42" i="35"/>
  <c r="Z41" i="35"/>
  <c r="M100" i="14" l="1"/>
  <c r="M130" i="14" s="1"/>
  <c r="O3" i="14"/>
  <c r="N2" i="15"/>
  <c r="Z13" i="32"/>
  <c r="Y14" i="32"/>
  <c r="AA13" i="32"/>
  <c r="Z23" i="20"/>
  <c r="AA23" i="20"/>
  <c r="M136" i="39"/>
  <c r="M166" i="39" s="1"/>
  <c r="G8" i="21"/>
  <c r="Y30" i="21"/>
  <c r="AA29" i="21"/>
  <c r="Z29" i="21"/>
  <c r="M3" i="20"/>
  <c r="K100" i="20"/>
  <c r="K130" i="20" s="1"/>
  <c r="Y17" i="35"/>
  <c r="Z16" i="35"/>
  <c r="AA16" i="35"/>
  <c r="I8" i="21"/>
  <c r="M6" i="21"/>
  <c r="O12" i="21"/>
  <c r="M8" i="21"/>
  <c r="C6" i="21"/>
  <c r="C10" i="21"/>
  <c r="K10" i="21"/>
  <c r="G12" i="21"/>
  <c r="C12" i="21"/>
  <c r="C8" i="21"/>
  <c r="K8" i="21"/>
  <c r="M10" i="21"/>
  <c r="O8" i="21"/>
  <c r="E6" i="21"/>
  <c r="Z42" i="39"/>
  <c r="AA42" i="39"/>
  <c r="Y43" i="39"/>
  <c r="M12" i="21"/>
  <c r="O6" i="21"/>
  <c r="AA14" i="21"/>
  <c r="Z14" i="21"/>
  <c r="Y15" i="21"/>
  <c r="M3" i="21"/>
  <c r="K100" i="21"/>
  <c r="K130" i="21" s="1"/>
  <c r="AA30" i="42"/>
  <c r="Y31" i="42"/>
  <c r="Z30" i="42"/>
  <c r="Z23" i="19"/>
  <c r="AA23" i="19"/>
  <c r="Z33" i="40"/>
  <c r="AA33" i="40"/>
  <c r="O10" i="21"/>
  <c r="I10" i="21"/>
  <c r="G6" i="21"/>
  <c r="E8" i="21"/>
  <c r="AA20" i="42"/>
  <c r="Y21" i="42"/>
  <c r="Z20" i="42"/>
  <c r="AA13" i="20"/>
  <c r="Y14" i="20"/>
  <c r="Z13" i="20"/>
  <c r="C8" i="20" s="1"/>
  <c r="G10" i="21"/>
  <c r="M3" i="19"/>
  <c r="K100" i="19"/>
  <c r="K130" i="19" s="1"/>
  <c r="AA23" i="21"/>
  <c r="Z23" i="21"/>
  <c r="K136" i="39"/>
  <c r="K166" i="39" s="1"/>
  <c r="E6" i="32"/>
  <c r="C8" i="32"/>
  <c r="C6" i="32"/>
  <c r="O8" i="32"/>
  <c r="G8" i="32"/>
  <c r="E12" i="32"/>
  <c r="K10" i="32"/>
  <c r="I10" i="32"/>
  <c r="C12" i="32"/>
  <c r="C10" i="32"/>
  <c r="I8" i="32"/>
  <c r="G12" i="32"/>
  <c r="O6" i="32"/>
  <c r="I6" i="32"/>
  <c r="G6" i="32"/>
  <c r="E8" i="32"/>
  <c r="K8" i="32"/>
  <c r="M10" i="32"/>
  <c r="G10" i="32"/>
  <c r="M6" i="32"/>
  <c r="O10" i="32"/>
  <c r="M8" i="32"/>
  <c r="Z29" i="32"/>
  <c r="AA29" i="32"/>
  <c r="Y30" i="32"/>
  <c r="AA38" i="32"/>
  <c r="Y39" i="32"/>
  <c r="Z38" i="32"/>
  <c r="K136" i="41"/>
  <c r="K166" i="41" s="1"/>
  <c r="M3" i="41"/>
  <c r="K136" i="44"/>
  <c r="K166" i="44" s="1"/>
  <c r="M3" i="44"/>
  <c r="M3" i="42"/>
  <c r="K136" i="42"/>
  <c r="K166" i="42" s="1"/>
  <c r="K136" i="34"/>
  <c r="K166" i="34" s="1"/>
  <c r="M3" i="34"/>
  <c r="K136" i="40"/>
  <c r="K166" i="40" s="1"/>
  <c r="M3" i="40"/>
  <c r="M136" i="36"/>
  <c r="M166" i="36" s="1"/>
  <c r="O3" i="36"/>
  <c r="O136" i="36" s="1"/>
  <c r="O166" i="36" s="1"/>
  <c r="AA18" i="39"/>
  <c r="Y19" i="39"/>
  <c r="Z18" i="39"/>
  <c r="Y16" i="44"/>
  <c r="AA15" i="44"/>
  <c r="Z15" i="44"/>
  <c r="M3" i="33"/>
  <c r="K136" i="33"/>
  <c r="K166" i="33" s="1"/>
  <c r="AA44" i="42"/>
  <c r="Z44" i="42"/>
  <c r="Z16" i="19"/>
  <c r="AA16" i="19"/>
  <c r="Y17" i="19"/>
  <c r="AA19" i="36"/>
  <c r="Z19" i="36"/>
  <c r="Y20" i="36"/>
  <c r="Z33" i="41"/>
  <c r="AA33" i="41"/>
  <c r="Y30" i="44"/>
  <c r="AA29" i="44"/>
  <c r="Z29" i="44"/>
  <c r="Z32" i="35"/>
  <c r="AA32" i="35"/>
  <c r="Y33" i="35"/>
  <c r="AA20" i="33"/>
  <c r="Z20" i="33"/>
  <c r="Y21" i="33"/>
  <c r="AA20" i="40"/>
  <c r="Z20" i="40"/>
  <c r="Y21" i="40"/>
  <c r="AA42" i="35"/>
  <c r="Y43" i="35"/>
  <c r="Z42" i="35"/>
  <c r="Z44" i="36"/>
  <c r="AA44" i="36"/>
  <c r="Y40" i="44"/>
  <c r="AA39" i="44"/>
  <c r="Z39" i="44"/>
  <c r="Z18" i="34"/>
  <c r="AA18" i="34"/>
  <c r="Y19" i="34"/>
  <c r="AA20" i="41"/>
  <c r="Z20" i="41"/>
  <c r="Y21" i="41"/>
  <c r="Z30" i="21" l="1"/>
  <c r="AA30" i="21"/>
  <c r="O10" i="20"/>
  <c r="K8" i="20"/>
  <c r="M12" i="20"/>
  <c r="Y18" i="35"/>
  <c r="Z17" i="35"/>
  <c r="AA17" i="35"/>
  <c r="M100" i="20"/>
  <c r="M130" i="20" s="1"/>
  <c r="O3" i="20"/>
  <c r="O100" i="20" s="1"/>
  <c r="O130" i="20" s="1"/>
  <c r="Z14" i="32"/>
  <c r="E10" i="32" s="1"/>
  <c r="Y15" i="32"/>
  <c r="AA14" i="32"/>
  <c r="P2" i="15"/>
  <c r="O100" i="14"/>
  <c r="O130" i="14" s="1"/>
  <c r="E8" i="20"/>
  <c r="E12" i="20"/>
  <c r="G6" i="20"/>
  <c r="I12" i="20"/>
  <c r="Y44" i="39"/>
  <c r="Z43" i="39"/>
  <c r="AA43" i="39"/>
  <c r="E6" i="20"/>
  <c r="O6" i="20"/>
  <c r="I8" i="20"/>
  <c r="M6" i="20"/>
  <c r="C6" i="20"/>
  <c r="C12" i="20"/>
  <c r="K6" i="20"/>
  <c r="M8" i="20"/>
  <c r="O12" i="20"/>
  <c r="I6" i="20"/>
  <c r="O8" i="20"/>
  <c r="M10" i="20"/>
  <c r="K12" i="20"/>
  <c r="C10" i="20"/>
  <c r="K10" i="20"/>
  <c r="G12" i="20"/>
  <c r="I10" i="20"/>
  <c r="E10" i="20"/>
  <c r="G10" i="20"/>
  <c r="O3" i="21"/>
  <c r="O100" i="21" s="1"/>
  <c r="O130" i="21" s="1"/>
  <c r="M100" i="21"/>
  <c r="M130" i="21" s="1"/>
  <c r="Y15" i="20"/>
  <c r="Z14" i="20"/>
  <c r="AA14" i="20"/>
  <c r="AA31" i="42"/>
  <c r="Y32" i="42"/>
  <c r="Z31" i="42"/>
  <c r="AA21" i="42"/>
  <c r="Y22" i="42"/>
  <c r="Z21" i="42"/>
  <c r="AA15" i="21"/>
  <c r="Z15" i="21"/>
  <c r="Y16" i="21"/>
  <c r="O3" i="19"/>
  <c r="O100" i="19" s="1"/>
  <c r="O130" i="19" s="1"/>
  <c r="M100" i="19"/>
  <c r="M130" i="19" s="1"/>
  <c r="G8" i="20"/>
  <c r="Y31" i="32"/>
  <c r="Z30" i="32"/>
  <c r="AA30" i="32"/>
  <c r="AA39" i="32"/>
  <c r="Z39" i="32"/>
  <c r="Y40" i="32"/>
  <c r="M136" i="41"/>
  <c r="M166" i="41" s="1"/>
  <c r="O3" i="41"/>
  <c r="O136" i="41" s="1"/>
  <c r="O166" i="41" s="1"/>
  <c r="M136" i="44"/>
  <c r="M166" i="44" s="1"/>
  <c r="O3" i="44"/>
  <c r="O136" i="44" s="1"/>
  <c r="O166" i="44" s="1"/>
  <c r="M136" i="42"/>
  <c r="M166" i="42" s="1"/>
  <c r="O3" i="42"/>
  <c r="O136" i="42" s="1"/>
  <c r="O166" i="42" s="1"/>
  <c r="M136" i="34"/>
  <c r="M166" i="34" s="1"/>
  <c r="O3" i="34"/>
  <c r="O136" i="34" s="1"/>
  <c r="O166" i="34" s="1"/>
  <c r="O3" i="40"/>
  <c r="O136" i="40" s="1"/>
  <c r="O166" i="40" s="1"/>
  <c r="M136" i="40"/>
  <c r="M166" i="40" s="1"/>
  <c r="Y17" i="44"/>
  <c r="Z16" i="44"/>
  <c r="AA16" i="44"/>
  <c r="AA21" i="33"/>
  <c r="Z21" i="33"/>
  <c r="Y22" i="33"/>
  <c r="Z19" i="34"/>
  <c r="Y20" i="34"/>
  <c r="AA19" i="34"/>
  <c r="Y31" i="44"/>
  <c r="Z30" i="44"/>
  <c r="AA30" i="44"/>
  <c r="AA20" i="36"/>
  <c r="Z20" i="36"/>
  <c r="Y21" i="36"/>
  <c r="O3" i="33"/>
  <c r="O136" i="33" s="1"/>
  <c r="O166" i="33" s="1"/>
  <c r="M136" i="33"/>
  <c r="M166" i="33" s="1"/>
  <c r="Y41" i="44"/>
  <c r="Z40" i="44"/>
  <c r="AA40" i="44"/>
  <c r="Y22" i="40"/>
  <c r="Z21" i="40"/>
  <c r="AA21" i="40"/>
  <c r="Z21" i="41"/>
  <c r="AA21" i="41"/>
  <c r="Y22" i="41"/>
  <c r="AA43" i="35"/>
  <c r="Z43" i="35"/>
  <c r="Y44" i="35"/>
  <c r="Z33" i="35"/>
  <c r="AA33" i="35"/>
  <c r="Z17" i="19"/>
  <c r="AA17" i="19"/>
  <c r="Z19" i="39"/>
  <c r="AA19" i="39"/>
  <c r="Y20" i="39"/>
  <c r="AA15" i="32" l="1"/>
  <c r="Z15" i="32"/>
  <c r="Y16" i="32"/>
  <c r="Z18" i="35"/>
  <c r="Y19" i="35"/>
  <c r="AA18" i="35"/>
  <c r="Z44" i="39"/>
  <c r="AA44" i="39"/>
  <c r="Y17" i="21"/>
  <c r="AA16" i="21"/>
  <c r="Z16" i="21"/>
  <c r="Y23" i="42"/>
  <c r="AA22" i="42"/>
  <c r="Z22" i="42"/>
  <c r="AA32" i="42"/>
  <c r="Y33" i="42"/>
  <c r="Z32" i="42"/>
  <c r="Y16" i="20"/>
  <c r="Z15" i="20"/>
  <c r="AA15" i="20"/>
  <c r="AA31" i="32"/>
  <c r="Y32" i="32"/>
  <c r="Z31" i="32"/>
  <c r="Z40" i="32"/>
  <c r="Y41" i="32"/>
  <c r="AA40" i="32"/>
  <c r="AA22" i="40"/>
  <c r="Z22" i="40"/>
  <c r="Y23" i="40"/>
  <c r="Y42" i="44"/>
  <c r="AA41" i="44"/>
  <c r="Z41" i="44"/>
  <c r="Z20" i="39"/>
  <c r="AA20" i="39"/>
  <c r="Y21" i="39"/>
  <c r="Z21" i="36"/>
  <c r="AA21" i="36"/>
  <c r="Y22" i="36"/>
  <c r="Y32" i="44"/>
  <c r="AA31" i="44"/>
  <c r="Z31" i="44"/>
  <c r="Y23" i="33"/>
  <c r="AA22" i="33"/>
  <c r="Z22" i="33"/>
  <c r="Y18" i="44"/>
  <c r="AA17" i="44"/>
  <c r="Z17" i="44"/>
  <c r="AA44" i="35"/>
  <c r="Z44" i="35"/>
  <c r="K12" i="35" s="1"/>
  <c r="Y23" i="41"/>
  <c r="AA22" i="41"/>
  <c r="Z22" i="41"/>
  <c r="Z20" i="34"/>
  <c r="Y21" i="34"/>
  <c r="AA20" i="34"/>
  <c r="Y20" i="35" l="1"/>
  <c r="AA19" i="35"/>
  <c r="Z19" i="35"/>
  <c r="AA16" i="32"/>
  <c r="Y17" i="32"/>
  <c r="Z16" i="32"/>
  <c r="Y17" i="20"/>
  <c r="AA16" i="20"/>
  <c r="Z16" i="20"/>
  <c r="Z33" i="42"/>
  <c r="AA33" i="42"/>
  <c r="Z23" i="42"/>
  <c r="M6" i="42" s="1"/>
  <c r="AA23" i="42"/>
  <c r="AA17" i="21"/>
  <c r="Z17" i="21"/>
  <c r="I6" i="35"/>
  <c r="C6" i="35"/>
  <c r="M12" i="35"/>
  <c r="I8" i="35"/>
  <c r="C8" i="35"/>
  <c r="AA32" i="32"/>
  <c r="Z32" i="32"/>
  <c r="E12" i="35"/>
  <c r="C10" i="35"/>
  <c r="K6" i="35"/>
  <c r="Z41" i="32"/>
  <c r="Y42" i="32"/>
  <c r="AA41" i="32"/>
  <c r="G8" i="35"/>
  <c r="O12" i="35"/>
  <c r="O8" i="35"/>
  <c r="M10" i="35"/>
  <c r="O10" i="35"/>
  <c r="AA32" i="44"/>
  <c r="Z32" i="44"/>
  <c r="Y33" i="44"/>
  <c r="G12" i="35"/>
  <c r="Z22" i="36"/>
  <c r="Y23" i="36"/>
  <c r="AA22" i="36"/>
  <c r="K8" i="35"/>
  <c r="G10" i="35"/>
  <c r="E6" i="35"/>
  <c r="Y22" i="34"/>
  <c r="Z21" i="34"/>
  <c r="AA21" i="34"/>
  <c r="O6" i="35"/>
  <c r="E10" i="35"/>
  <c r="M6" i="35"/>
  <c r="G6" i="35"/>
  <c r="AA23" i="40"/>
  <c r="Z23" i="40"/>
  <c r="K10" i="40" s="1"/>
  <c r="AA23" i="33"/>
  <c r="Z23" i="33"/>
  <c r="O10" i="33" s="1"/>
  <c r="AA23" i="41"/>
  <c r="Z23" i="41"/>
  <c r="C10" i="41" s="1"/>
  <c r="K10" i="35"/>
  <c r="M8" i="35"/>
  <c r="C12" i="35"/>
  <c r="I12" i="35"/>
  <c r="Y43" i="44"/>
  <c r="Z42" i="44"/>
  <c r="AA42" i="44"/>
  <c r="Y19" i="44"/>
  <c r="AA18" i="44"/>
  <c r="Z18" i="44"/>
  <c r="E8" i="35"/>
  <c r="AA21" i="39"/>
  <c r="Y22" i="39"/>
  <c r="Z21" i="39"/>
  <c r="I10" i="35"/>
  <c r="Y18" i="32" l="1"/>
  <c r="Z17" i="32"/>
  <c r="AA17" i="32"/>
  <c r="Y21" i="35"/>
  <c r="Z20" i="35"/>
  <c r="AA20" i="35"/>
  <c r="G10" i="42"/>
  <c r="O10" i="42"/>
  <c r="I6" i="42"/>
  <c r="M8" i="42"/>
  <c r="M10" i="42"/>
  <c r="I12" i="42"/>
  <c r="K8" i="42"/>
  <c r="C10" i="42"/>
  <c r="E8" i="42"/>
  <c r="E10" i="42"/>
  <c r="G12" i="42"/>
  <c r="C12" i="42"/>
  <c r="K12" i="42"/>
  <c r="G8" i="42"/>
  <c r="E12" i="42"/>
  <c r="K10" i="42"/>
  <c r="C8" i="42"/>
  <c r="M12" i="42"/>
  <c r="I10" i="42"/>
  <c r="O6" i="42"/>
  <c r="I8" i="42"/>
  <c r="O8" i="42"/>
  <c r="K6" i="42"/>
  <c r="E6" i="42"/>
  <c r="G6" i="42"/>
  <c r="O12" i="42"/>
  <c r="C6" i="42"/>
  <c r="AA17" i="20"/>
  <c r="Z17" i="20"/>
  <c r="M6" i="40"/>
  <c r="O12" i="40"/>
  <c r="E6" i="40"/>
  <c r="K10" i="41"/>
  <c r="G10" i="41"/>
  <c r="K8" i="33"/>
  <c r="C12" i="40"/>
  <c r="M6" i="41"/>
  <c r="I8" i="33"/>
  <c r="G6" i="40"/>
  <c r="C10" i="40"/>
  <c r="I8" i="40"/>
  <c r="K8" i="40"/>
  <c r="Y43" i="32"/>
  <c r="AA42" i="32"/>
  <c r="Z42" i="32"/>
  <c r="G10" i="40"/>
  <c r="G12" i="33"/>
  <c r="O12" i="33"/>
  <c r="M10" i="41"/>
  <c r="G6" i="41"/>
  <c r="M8" i="41"/>
  <c r="Y44" i="44"/>
  <c r="AA43" i="44"/>
  <c r="Z43" i="44"/>
  <c r="O12" i="41"/>
  <c r="E12" i="41"/>
  <c r="M12" i="41"/>
  <c r="K12" i="33"/>
  <c r="M6" i="33"/>
  <c r="G8" i="33"/>
  <c r="M10" i="33"/>
  <c r="I6" i="33"/>
  <c r="K6" i="33"/>
  <c r="I10" i="33"/>
  <c r="E6" i="33"/>
  <c r="C10" i="33"/>
  <c r="K10" i="33"/>
  <c r="E12" i="33"/>
  <c r="M12" i="33"/>
  <c r="O8" i="33"/>
  <c r="E10" i="33"/>
  <c r="C8" i="33"/>
  <c r="O8" i="41"/>
  <c r="K6" i="41"/>
  <c r="C6" i="41"/>
  <c r="M8" i="33"/>
  <c r="G6" i="33"/>
  <c r="C6" i="33"/>
  <c r="AA23" i="36"/>
  <c r="Z23" i="36"/>
  <c r="AA22" i="39"/>
  <c r="Y23" i="39"/>
  <c r="Z22" i="39"/>
  <c r="I10" i="41"/>
  <c r="E8" i="41"/>
  <c r="I6" i="40"/>
  <c r="O10" i="40"/>
  <c r="K12" i="40"/>
  <c r="M8" i="40"/>
  <c r="M12" i="40"/>
  <c r="E10" i="40"/>
  <c r="O6" i="40"/>
  <c r="C6" i="40"/>
  <c r="AA22" i="34"/>
  <c r="Z22" i="34"/>
  <c r="Y23" i="34"/>
  <c r="K12" i="41"/>
  <c r="G10" i="33"/>
  <c r="C12" i="33"/>
  <c r="O8" i="40"/>
  <c r="I10" i="40"/>
  <c r="G12" i="40"/>
  <c r="M10" i="40"/>
  <c r="K6" i="40"/>
  <c r="E12" i="40"/>
  <c r="E8" i="40"/>
  <c r="I12" i="40"/>
  <c r="G8" i="40"/>
  <c r="AA33" i="44"/>
  <c r="Z33" i="44"/>
  <c r="I12" i="33"/>
  <c r="K8" i="41"/>
  <c r="C12" i="41"/>
  <c r="Z19" i="44"/>
  <c r="AA19" i="44"/>
  <c r="Y20" i="44"/>
  <c r="E6" i="41"/>
  <c r="G12" i="41"/>
  <c r="I12" i="41"/>
  <c r="O10" i="41"/>
  <c r="I8" i="41"/>
  <c r="O6" i="41"/>
  <c r="G8" i="41"/>
  <c r="I6" i="41"/>
  <c r="E10" i="41"/>
  <c r="E8" i="33"/>
  <c r="O6" i="33"/>
  <c r="Z21" i="35" l="1"/>
  <c r="AA21" i="35"/>
  <c r="Y22" i="35"/>
  <c r="Y19" i="32"/>
  <c r="AA18" i="32"/>
  <c r="Z18" i="32"/>
  <c r="Z43" i="32"/>
  <c r="AA43" i="32"/>
  <c r="Y44" i="32"/>
  <c r="Y45" i="32" s="1"/>
  <c r="Y46" i="32" s="1"/>
  <c r="Y47" i="32" s="1"/>
  <c r="Y48" i="32" s="1"/>
  <c r="Y49" i="32" s="1"/>
  <c r="Y50" i="32" s="1"/>
  <c r="Y51" i="32" s="1"/>
  <c r="Y52" i="32" s="1"/>
  <c r="Y53" i="32" s="1"/>
  <c r="Y54" i="32" s="1"/>
  <c r="Y55" i="32" s="1"/>
  <c r="E10" i="36"/>
  <c r="I12" i="36"/>
  <c r="C10" i="36"/>
  <c r="M8" i="36"/>
  <c r="K6" i="36"/>
  <c r="K8" i="36"/>
  <c r="K10" i="36"/>
  <c r="G6" i="36"/>
  <c r="C12" i="36"/>
  <c r="O6" i="36"/>
  <c r="Z23" i="39"/>
  <c r="O8" i="39" s="1"/>
  <c r="AA23" i="39"/>
  <c r="AA44" i="44"/>
  <c r="Z44" i="44"/>
  <c r="E12" i="36"/>
  <c r="Z23" i="34"/>
  <c r="AA23" i="34"/>
  <c r="Y21" i="44"/>
  <c r="AA20" i="44"/>
  <c r="Z20" i="44"/>
  <c r="I8" i="36"/>
  <c r="E6" i="36"/>
  <c r="O12" i="36"/>
  <c r="O8" i="36"/>
  <c r="M10" i="36"/>
  <c r="C6" i="36"/>
  <c r="I6" i="36"/>
  <c r="E8" i="36"/>
  <c r="M6" i="36"/>
  <c r="C8" i="36"/>
  <c r="M12" i="36"/>
  <c r="G12" i="36"/>
  <c r="K12" i="36"/>
  <c r="I10" i="36"/>
  <c r="O10" i="36"/>
  <c r="G8" i="36"/>
  <c r="G10" i="36"/>
  <c r="Y20" i="32" l="1"/>
  <c r="Z19" i="32"/>
  <c r="AA19" i="32"/>
  <c r="AA22" i="35"/>
  <c r="Z22" i="35"/>
  <c r="Y23" i="35"/>
  <c r="E12" i="39"/>
  <c r="Y22" i="44"/>
  <c r="AA21" i="44"/>
  <c r="Z21" i="44"/>
  <c r="K10" i="39"/>
  <c r="C6" i="39"/>
  <c r="E10" i="34"/>
  <c r="O10" i="34"/>
  <c r="O12" i="34"/>
  <c r="M8" i="34"/>
  <c r="C10" i="34"/>
  <c r="C8" i="34"/>
  <c r="E6" i="34"/>
  <c r="I10" i="34"/>
  <c r="O8" i="34"/>
  <c r="C12" i="34"/>
  <c r="M6" i="34"/>
  <c r="E12" i="34"/>
  <c r="G6" i="34"/>
  <c r="K8" i="34"/>
  <c r="I6" i="34"/>
  <c r="M10" i="34"/>
  <c r="G12" i="34"/>
  <c r="O6" i="34"/>
  <c r="K12" i="34"/>
  <c r="M12" i="34"/>
  <c r="I8" i="34"/>
  <c r="G10" i="34"/>
  <c r="E8" i="34"/>
  <c r="G8" i="34"/>
  <c r="I12" i="34"/>
  <c r="K6" i="34"/>
  <c r="K10" i="34"/>
  <c r="K8" i="39"/>
  <c r="I10" i="39"/>
  <c r="G12" i="39"/>
  <c r="I8" i="39"/>
  <c r="C10" i="39"/>
  <c r="M12" i="39"/>
  <c r="K12" i="39"/>
  <c r="M8" i="39"/>
  <c r="M10" i="39"/>
  <c r="I12" i="39"/>
  <c r="E10" i="39"/>
  <c r="G8" i="39"/>
  <c r="M6" i="39"/>
  <c r="E6" i="39"/>
  <c r="G6" i="39"/>
  <c r="O6" i="39"/>
  <c r="O12" i="39"/>
  <c r="G10" i="39"/>
  <c r="E8" i="39"/>
  <c r="K6" i="39"/>
  <c r="O10" i="39"/>
  <c r="C12" i="39"/>
  <c r="AA23" i="35" l="1"/>
  <c r="Z23" i="35"/>
  <c r="Y21" i="32"/>
  <c r="Z20" i="32"/>
  <c r="AA20" i="32"/>
  <c r="AA22" i="44"/>
  <c r="Y23" i="44"/>
  <c r="Z22" i="44"/>
  <c r="Y22" i="32" l="1"/>
  <c r="AA21" i="32"/>
  <c r="Z21" i="32"/>
  <c r="AA23" i="44"/>
  <c r="Z23" i="44"/>
  <c r="I10" i="44" s="1"/>
  <c r="Z22" i="32" l="1"/>
  <c r="AA22" i="32"/>
  <c r="C12" i="44"/>
  <c r="K10" i="44"/>
  <c r="I6" i="44"/>
  <c r="M12" i="44"/>
  <c r="G10" i="44"/>
  <c r="E12" i="44"/>
  <c r="I12" i="44"/>
  <c r="C6" i="44"/>
  <c r="C10" i="44"/>
  <c r="M6" i="44"/>
  <c r="K12" i="44"/>
  <c r="G12" i="44"/>
  <c r="G8" i="44"/>
  <c r="C8" i="44"/>
  <c r="O6" i="44"/>
  <c r="I8" i="44"/>
  <c r="G6" i="44"/>
  <c r="E6" i="44"/>
  <c r="K6" i="44"/>
  <c r="O10" i="44"/>
  <c r="E8" i="44"/>
  <c r="O12" i="44"/>
  <c r="O8" i="44"/>
  <c r="M10" i="44"/>
  <c r="E10" i="44"/>
  <c r="M8" i="44"/>
  <c r="K8" i="4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04" authorId="0" shapeId="0" xr:uid="{00000000-0006-0000-01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04" authorId="0" shapeId="0" xr:uid="{00000000-0006-0000-02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04" authorId="0" shapeId="0" xr:uid="{00000000-0006-0000-03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37" authorId="0" shapeId="0" xr:uid="{00000000-0006-0000-06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40" authorId="0" shapeId="0" xr:uid="{00000000-0006-0000-07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40" authorId="0" shapeId="0" xr:uid="{00000000-0006-0000-08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40" authorId="0" shapeId="0" xr:uid="{00000000-0006-0000-09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40" authorId="0" shapeId="0" xr:uid="{00000000-0006-0000-0A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40" authorId="0" shapeId="0" xr:uid="{00000000-0006-0000-0B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40" authorId="0" shapeId="0" xr:uid="{00000000-0006-0000-0C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40" authorId="0" shapeId="0" xr:uid="{00000000-0006-0000-0D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40" authorId="0" shapeId="0" xr:uid="{00000000-0006-0000-0E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40" authorId="0" shapeId="0" xr:uid="{00000000-0006-0000-0F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yagihara</author>
  </authors>
  <commentList>
    <comment ref="Q104" authorId="0" shapeId="0" xr:uid="{00000000-0006-0000-1000-000001000000}">
      <text>
        <r>
          <rPr>
            <b/>
            <sz val="20"/>
            <color indexed="81"/>
            <rFont val="Tahoma"/>
            <family val="2"/>
          </rPr>
          <t>yagihara:</t>
        </r>
        <r>
          <rPr>
            <sz val="20"/>
            <color indexed="81"/>
            <rFont val="Tahoma"/>
            <family val="2"/>
          </rPr>
          <t xml:space="preserve">
</t>
        </r>
        <r>
          <rPr>
            <sz val="20"/>
            <color indexed="81"/>
            <rFont val="細明體"/>
            <family val="3"/>
            <charset val="136"/>
          </rPr>
          <t xml:space="preserve">残業含む
</t>
        </r>
      </text>
    </comment>
  </commentList>
</comments>
</file>

<file path=xl/sharedStrings.xml><?xml version="1.0" encoding="utf-8"?>
<sst xmlns="http://schemas.openxmlformats.org/spreadsheetml/2006/main" count="3673" uniqueCount="414">
  <si>
    <t>三、班表</t>
    <phoneticPr fontId="16" type="noConversion"/>
  </si>
  <si>
    <t>請確認「店名」→在「0101-0107」分頁中的欄位A2</t>
    <phoneticPr fontId="16" type="noConversion"/>
  </si>
  <si>
    <t>人名填入，未來有人員異動皆在"0101-0107作調整</t>
    <phoneticPr fontId="16" type="noConversion"/>
  </si>
  <si>
    <t>月排班輸入假別</t>
    <phoneticPr fontId="16" type="noConversion"/>
  </si>
  <si>
    <t>正常排班但一次已2周為周期</t>
    <phoneticPr fontId="16" type="noConversion"/>
  </si>
  <si>
    <t>黑底為例假不可排班</t>
    <phoneticPr fontId="16" type="noConversion"/>
  </si>
  <si>
    <t>紅底為休假或國定假日，可排班但需付加班費。</t>
    <phoneticPr fontId="16" type="noConversion"/>
  </si>
  <si>
    <t>於"月排班"及"控管公式"中檢視有無違法(紅底為違法)</t>
    <phoneticPr fontId="16" type="noConversion"/>
  </si>
  <si>
    <t>台灣大戶屋ごはん処    週工作配置圖《23名ver.》10_6_7_23</t>
    <phoneticPr fontId="4" type="noConversion"/>
  </si>
  <si>
    <t>外場</t>
    <phoneticPr fontId="3" type="noConversion"/>
  </si>
  <si>
    <t>南港車站店</t>
  </si>
  <si>
    <t>外場</t>
  </si>
  <si>
    <t>毎星期日 24：00 以前　提出！！</t>
    <phoneticPr fontId="4" type="noConversion"/>
  </si>
  <si>
    <t xml:space="preserve">自      11/11         至 11/17          </t>
    <phoneticPr fontId="4" type="noConversion"/>
  </si>
  <si>
    <t>至</t>
    <phoneticPr fontId="6" type="noConversion"/>
  </si>
  <si>
    <t>内場</t>
    <phoneticPr fontId="3" type="noConversion"/>
  </si>
  <si>
    <t>姓名</t>
    <phoneticPr fontId="4" type="noConversion"/>
  </si>
  <si>
    <t>日期</t>
    <phoneticPr fontId="4" type="noConversion"/>
  </si>
  <si>
    <t>本週加班状況</t>
    <phoneticPr fontId="6" type="noConversion"/>
  </si>
  <si>
    <t>工作重點</t>
    <phoneticPr fontId="4" type="noConversion"/>
  </si>
  <si>
    <t>星期</t>
    <phoneticPr fontId="4" type="noConversion"/>
  </si>
  <si>
    <t>一</t>
    <phoneticPr fontId="6" type="noConversion"/>
  </si>
  <si>
    <t>二</t>
    <phoneticPr fontId="6" type="noConversion"/>
  </si>
  <si>
    <t>三</t>
    <phoneticPr fontId="6" type="noConversion"/>
  </si>
  <si>
    <t>四</t>
    <phoneticPr fontId="6" type="noConversion"/>
  </si>
  <si>
    <t>五</t>
    <phoneticPr fontId="6" type="noConversion"/>
  </si>
  <si>
    <t>六</t>
    <phoneticPr fontId="6" type="noConversion"/>
  </si>
  <si>
    <t>日</t>
    <phoneticPr fontId="6" type="noConversion"/>
  </si>
  <si>
    <t>本月休假</t>
    <phoneticPr fontId="6" type="noConversion"/>
  </si>
  <si>
    <t>本週加班</t>
    <phoneticPr fontId="6" type="noConversion"/>
  </si>
  <si>
    <t>中午責任者</t>
    <phoneticPr fontId="3" type="noConversion"/>
  </si>
  <si>
    <t>職位</t>
    <phoneticPr fontId="3" type="noConversion"/>
  </si>
  <si>
    <t>中午服務責任者</t>
    <phoneticPr fontId="3" type="noConversion"/>
  </si>
  <si>
    <t>職位</t>
  </si>
  <si>
    <t>新光三越二館店</t>
  </si>
  <si>
    <t>店長</t>
  </si>
  <si>
    <t>晩上責任者</t>
    <phoneticPr fontId="3" type="noConversion"/>
  </si>
  <si>
    <t>民権東路店</t>
  </si>
  <si>
    <t>副店長</t>
  </si>
  <si>
    <t>微風店</t>
  </si>
  <si>
    <t>外場主任</t>
  </si>
  <si>
    <t>晩上服務責任者</t>
    <phoneticPr fontId="3" type="noConversion"/>
  </si>
  <si>
    <t>竹北光明店</t>
  </si>
  <si>
    <t>外場正職</t>
  </si>
  <si>
    <t>台南大遠百店</t>
  </si>
  <si>
    <t>外場早正職</t>
  </si>
  <si>
    <t>許博為</t>
    <phoneticPr fontId="3" type="noConversion"/>
  </si>
  <si>
    <t>高雄漢神店</t>
  </si>
  <si>
    <t>外場試用期</t>
  </si>
  <si>
    <t>高雄遠東百貨店</t>
  </si>
  <si>
    <t>外場早正試用期</t>
  </si>
  <si>
    <t>台北車站店</t>
  </si>
  <si>
    <t>外場建教生</t>
  </si>
  <si>
    <t>李宛亭</t>
    <phoneticPr fontId="3" type="noConversion"/>
  </si>
  <si>
    <t>遠百寶慶店</t>
  </si>
  <si>
    <t>外場實習生</t>
  </si>
  <si>
    <t>美麗華店</t>
  </si>
  <si>
    <t>外場早班工讀</t>
  </si>
  <si>
    <t>統一時代</t>
  </si>
  <si>
    <t>外場晚班工讀</t>
  </si>
  <si>
    <t>蕭采慧</t>
    <phoneticPr fontId="3" type="noConversion"/>
  </si>
  <si>
    <t>ＡＴＴ信義店</t>
  </si>
  <si>
    <t>外場假日工讀</t>
  </si>
  <si>
    <t>大安店</t>
  </si>
  <si>
    <t>外場全天工讀</t>
  </si>
  <si>
    <t>台中老虎城店</t>
  </si>
  <si>
    <t>外場短期工讀</t>
  </si>
  <si>
    <t>內場支援</t>
    <phoneticPr fontId="3" type="noConversion"/>
  </si>
  <si>
    <t>台北凱撒店</t>
  </si>
  <si>
    <t>漢神巨蛋店</t>
  </si>
  <si>
    <t>南京復興店</t>
  </si>
  <si>
    <t>長春店</t>
  </si>
  <si>
    <t>松山車站店</t>
  </si>
  <si>
    <t>南紡購物中心</t>
  </si>
  <si>
    <t>中壢中原店</t>
  </si>
  <si>
    <t>台中高鐵店</t>
  </si>
  <si>
    <t>台中大墩店</t>
  </si>
  <si>
    <t>土城金城店</t>
  </si>
  <si>
    <t>桃園遠百店</t>
  </si>
  <si>
    <t>忠孝復興店</t>
    <phoneticPr fontId="3" type="noConversion"/>
  </si>
  <si>
    <t>早班ＰＴ</t>
    <phoneticPr fontId="6" type="noConversion"/>
  </si>
  <si>
    <t>本週休假</t>
    <phoneticPr fontId="6" type="noConversion"/>
  </si>
  <si>
    <t>本週上班時數</t>
    <phoneticPr fontId="6" type="noConversion"/>
  </si>
  <si>
    <t>晩班ＰＴ&amp;假日ＰＴ</t>
    <phoneticPr fontId="6" type="noConversion"/>
  </si>
  <si>
    <t>本週休假</t>
  </si>
  <si>
    <t>本週上班時數</t>
  </si>
  <si>
    <t>謝秉軒</t>
    <phoneticPr fontId="3" type="noConversion"/>
  </si>
  <si>
    <t>蔡佩紜</t>
    <phoneticPr fontId="3" type="noConversion"/>
  </si>
  <si>
    <t>高珮芸</t>
    <phoneticPr fontId="3" type="noConversion"/>
  </si>
  <si>
    <t>溫智雄</t>
    <phoneticPr fontId="3" type="noConversion"/>
  </si>
  <si>
    <t>林以婕</t>
    <phoneticPr fontId="3" type="noConversion"/>
  </si>
  <si>
    <t>施淯潔</t>
    <phoneticPr fontId="3" type="noConversion"/>
  </si>
  <si>
    <t>新人白杰民</t>
    <phoneticPr fontId="3" type="noConversion"/>
  </si>
  <si>
    <t>工作崗位説明</t>
    <phoneticPr fontId="6" type="noConversion"/>
  </si>
  <si>
    <t>上班人数</t>
    <phoneticPr fontId="4" type="noConversion"/>
  </si>
  <si>
    <t>9-11</t>
    <phoneticPr fontId="6" type="noConversion"/>
  </si>
  <si>
    <t>收--收銀--收銀</t>
  </si>
  <si>
    <t>EX  早出晩收</t>
  </si>
  <si>
    <t>11-11.5</t>
    <phoneticPr fontId="6" type="noConversion"/>
  </si>
  <si>
    <t>出--出餐--SET UP</t>
  </si>
  <si>
    <t>↓</t>
  </si>
  <si>
    <t>11.5-12</t>
    <phoneticPr fontId="3" type="noConversion"/>
  </si>
  <si>
    <t>酒--酒水--- 飲料.甜品製作</t>
  </si>
  <si>
    <t>中午出餐</t>
  </si>
  <si>
    <t>12-14</t>
    <phoneticPr fontId="6" type="noConversion"/>
  </si>
  <si>
    <t>接--接待 --- 帶位</t>
  </si>
  <si>
    <t>晩上收銀</t>
  </si>
  <si>
    <t>17-18</t>
    <phoneticPr fontId="6" type="noConversion"/>
  </si>
  <si>
    <t>"無字"-服務 - 收、送餐</t>
    <phoneticPr fontId="3" type="noConversion"/>
  </si>
  <si>
    <t>18-20</t>
    <phoneticPr fontId="6" type="noConversion"/>
  </si>
  <si>
    <t xml:space="preserve">E--ENDING --- 茶水 </t>
  </si>
  <si>
    <t>20-21</t>
    <phoneticPr fontId="6" type="noConversion"/>
  </si>
  <si>
    <t>閉店</t>
    <phoneticPr fontId="6" type="noConversion"/>
  </si>
  <si>
    <t>聯絡事項</t>
    <phoneticPr fontId="6" type="noConversion"/>
  </si>
  <si>
    <t>核      准</t>
    <phoneticPr fontId="4" type="noConversion"/>
  </si>
  <si>
    <t>審   核</t>
    <phoneticPr fontId="4" type="noConversion"/>
  </si>
  <si>
    <t>排   班</t>
    <phoneticPr fontId="4" type="noConversion"/>
  </si>
  <si>
    <t>上班時間計</t>
    <phoneticPr fontId="6" type="noConversion"/>
  </si>
  <si>
    <t>加班週計</t>
    <phoneticPr fontId="6" type="noConversion"/>
  </si>
  <si>
    <t>加班時間計</t>
    <phoneticPr fontId="6" type="noConversion"/>
  </si>
  <si>
    <t xml:space="preserve"> </t>
    <phoneticPr fontId="6" type="noConversion"/>
  </si>
  <si>
    <t>正職上班時間計</t>
    <phoneticPr fontId="6" type="noConversion"/>
  </si>
  <si>
    <t>ＰＴ上班時間計</t>
    <phoneticPr fontId="6" type="noConversion"/>
  </si>
  <si>
    <t>一日上班時間計</t>
    <phoneticPr fontId="6" type="noConversion"/>
  </si>
  <si>
    <t>基本一日上班時間計</t>
    <phoneticPr fontId="6" type="noConversion"/>
  </si>
  <si>
    <t>誤差</t>
    <phoneticPr fontId="6" type="noConversion"/>
  </si>
  <si>
    <t>基本時間数</t>
    <phoneticPr fontId="6" type="noConversion"/>
  </si>
  <si>
    <t>員工数</t>
    <phoneticPr fontId="6" type="noConversion"/>
  </si>
  <si>
    <t>現状</t>
    <phoneticPr fontId="6" type="noConversion"/>
  </si>
  <si>
    <t>理想</t>
    <phoneticPr fontId="6" type="noConversion"/>
  </si>
  <si>
    <t>差</t>
    <phoneticPr fontId="6" type="noConversion"/>
  </si>
  <si>
    <t>出勤予測</t>
    <phoneticPr fontId="16" type="noConversion"/>
  </si>
  <si>
    <t>平日</t>
    <phoneticPr fontId="6" type="noConversion"/>
  </si>
  <si>
    <t>早班</t>
    <phoneticPr fontId="16" type="noConversion"/>
  </si>
  <si>
    <t>晩班</t>
    <phoneticPr fontId="16" type="noConversion"/>
  </si>
  <si>
    <t>星期五</t>
    <phoneticPr fontId="6" type="noConversion"/>
  </si>
  <si>
    <t>廚房主任</t>
  </si>
  <si>
    <t>假日</t>
    <phoneticPr fontId="16" type="noConversion"/>
  </si>
  <si>
    <t>廚房正職</t>
  </si>
  <si>
    <t>假日</t>
    <phoneticPr fontId="6" type="noConversion"/>
  </si>
  <si>
    <t>廚房試用期</t>
  </si>
  <si>
    <t>內場建教生</t>
  </si>
  <si>
    <t>特殊</t>
    <phoneticPr fontId="6" type="noConversion"/>
  </si>
  <si>
    <t>內場實習生</t>
  </si>
  <si>
    <t>內場早班工讀</t>
  </si>
  <si>
    <t>基本一週時間数</t>
    <phoneticPr fontId="6" type="noConversion"/>
  </si>
  <si>
    <t>內場晚班工讀</t>
  </si>
  <si>
    <t>一週間</t>
    <phoneticPr fontId="6" type="noConversion"/>
  </si>
  <si>
    <t>內場假日工讀</t>
  </si>
  <si>
    <t>內場全天工讀</t>
  </si>
  <si>
    <t>內場暑假工讀</t>
  </si>
  <si>
    <t>出勤</t>
    <phoneticPr fontId="6" type="noConversion"/>
  </si>
  <si>
    <t>退勤</t>
    <phoneticPr fontId="6" type="noConversion"/>
  </si>
  <si>
    <t>9月</t>
    <phoneticPr fontId="16" type="noConversion"/>
  </si>
  <si>
    <t>例假</t>
    <phoneticPr fontId="4" type="noConversion"/>
  </si>
  <si>
    <t>休息日</t>
    <phoneticPr fontId="16" type="noConversion"/>
  </si>
  <si>
    <t>國定假日</t>
    <phoneticPr fontId="6" type="noConversion"/>
  </si>
  <si>
    <t>10月</t>
    <phoneticPr fontId="16" type="noConversion"/>
  </si>
  <si>
    <t>剩餘天數</t>
    <phoneticPr fontId="16" type="noConversion"/>
  </si>
  <si>
    <t>免出勤日</t>
    <phoneticPr fontId="16" type="noConversion"/>
  </si>
  <si>
    <t>例休</t>
    <phoneticPr fontId="16" type="noConversion"/>
  </si>
  <si>
    <t>國定假日</t>
    <phoneticPr fontId="16" type="noConversion"/>
  </si>
  <si>
    <t>國定假日</t>
  </si>
  <si>
    <t>國定半休</t>
    <phoneticPr fontId="16" type="noConversion"/>
  </si>
  <si>
    <t>特休</t>
    <phoneticPr fontId="16" type="noConversion"/>
  </si>
  <si>
    <t>半特休</t>
    <phoneticPr fontId="16" type="noConversion"/>
  </si>
  <si>
    <t>公假</t>
    <phoneticPr fontId="16" type="noConversion"/>
  </si>
  <si>
    <t>半公假</t>
    <phoneticPr fontId="16" type="noConversion"/>
  </si>
  <si>
    <t>其他假</t>
    <phoneticPr fontId="16" type="noConversion"/>
  </si>
  <si>
    <t>休息日</t>
  </si>
  <si>
    <t>員工簽名</t>
    <phoneticPr fontId="16" type="noConversion"/>
  </si>
  <si>
    <t>休假日</t>
    <phoneticPr fontId="4" type="noConversion"/>
  </si>
  <si>
    <t>國定假日加班</t>
    <phoneticPr fontId="16" type="noConversion"/>
  </si>
  <si>
    <t>休息日加班</t>
    <phoneticPr fontId="16" type="noConversion"/>
  </si>
  <si>
    <t>平常日加班</t>
    <phoneticPr fontId="6" type="noConversion"/>
  </si>
  <si>
    <t>病假</t>
    <phoneticPr fontId="16" type="noConversion"/>
  </si>
  <si>
    <t>喪假</t>
    <phoneticPr fontId="16" type="noConversion"/>
  </si>
  <si>
    <t xml:space="preserve">自 </t>
    <phoneticPr fontId="4" type="noConversion"/>
  </si>
  <si>
    <t>本週工班</t>
    <phoneticPr fontId="6" type="noConversion"/>
  </si>
  <si>
    <t>微風廣場店</t>
    <phoneticPr fontId="16" type="noConversion"/>
  </si>
  <si>
    <t>儲備幹部MT</t>
    <phoneticPr fontId="16" type="noConversion"/>
  </si>
  <si>
    <t>高雄遠百店</t>
    <phoneticPr fontId="16" type="noConversion"/>
  </si>
  <si>
    <t>內場資深主任</t>
    <phoneticPr fontId="16" type="noConversion"/>
  </si>
  <si>
    <t>內場主任</t>
  </si>
  <si>
    <t>西門寶慶店</t>
    <phoneticPr fontId="16" type="noConversion"/>
  </si>
  <si>
    <t>內場正職</t>
  </si>
  <si>
    <t>統一時代店</t>
    <phoneticPr fontId="16" type="noConversion"/>
  </si>
  <si>
    <t>內場試用期</t>
  </si>
  <si>
    <t>南紡購物中心店</t>
    <phoneticPr fontId="16" type="noConversion"/>
  </si>
  <si>
    <t>內場短期工讀</t>
  </si>
  <si>
    <t>外場資深主任</t>
    <phoneticPr fontId="16" type="noConversion"/>
  </si>
  <si>
    <t>桃園遠百店</t>
    <phoneticPr fontId="16" type="noConversion"/>
  </si>
  <si>
    <t>忠孝復興店</t>
    <phoneticPr fontId="16" type="noConversion"/>
  </si>
  <si>
    <t>東湖店</t>
    <phoneticPr fontId="16" type="noConversion"/>
  </si>
  <si>
    <t>新竹愛買店</t>
    <phoneticPr fontId="16" type="noConversion"/>
  </si>
  <si>
    <t>新北投店</t>
    <phoneticPr fontId="16" type="noConversion"/>
  </si>
  <si>
    <t>行天宮站店</t>
    <phoneticPr fontId="16" type="noConversion"/>
  </si>
  <si>
    <t>大葉高島屋店</t>
    <phoneticPr fontId="16" type="noConversion"/>
  </si>
  <si>
    <t>新店家樂福店</t>
    <phoneticPr fontId="16" type="noConversion"/>
  </si>
  <si>
    <t>京站店</t>
    <phoneticPr fontId="16" type="noConversion"/>
  </si>
  <si>
    <t>桃園愛買店</t>
    <phoneticPr fontId="16" type="noConversion"/>
  </si>
  <si>
    <t>誠品南西店</t>
    <phoneticPr fontId="16" type="noConversion"/>
  </si>
  <si>
    <t>左營新光三越店</t>
    <phoneticPr fontId="16" type="noConversion"/>
  </si>
  <si>
    <t>微風中研院店</t>
    <phoneticPr fontId="16" type="noConversion"/>
  </si>
  <si>
    <t>高雄夢時代店</t>
    <phoneticPr fontId="16" type="noConversion"/>
  </si>
  <si>
    <t>桃園台茂店</t>
    <phoneticPr fontId="16" type="noConversion"/>
  </si>
  <si>
    <t>微風南山店</t>
    <phoneticPr fontId="16" type="noConversion"/>
  </si>
  <si>
    <t>板橋愛買店</t>
    <phoneticPr fontId="16" type="noConversion"/>
  </si>
  <si>
    <t>台中中友店</t>
    <phoneticPr fontId="16" type="noConversion"/>
  </si>
  <si>
    <t>中和環球店</t>
    <phoneticPr fontId="16" type="noConversion"/>
  </si>
  <si>
    <t>桃園家樂福經國店</t>
    <phoneticPr fontId="16" type="noConversion"/>
  </si>
  <si>
    <t>台中新高鐵店</t>
    <phoneticPr fontId="16" type="noConversion"/>
  </si>
  <si>
    <t>桃園環球A8店</t>
    <phoneticPr fontId="16" type="noConversion"/>
  </si>
  <si>
    <t>蘆洲家樂福店</t>
    <phoneticPr fontId="16" type="noConversion"/>
  </si>
  <si>
    <t>台中大魯閣店</t>
    <phoneticPr fontId="16" type="noConversion"/>
  </si>
  <si>
    <t>新竹巨城店</t>
    <phoneticPr fontId="16" type="noConversion"/>
  </si>
  <si>
    <t>板橋遠百中山店</t>
    <phoneticPr fontId="16" type="noConversion"/>
  </si>
  <si>
    <t>竹北遠百店</t>
    <phoneticPr fontId="16" type="noConversion"/>
  </si>
  <si>
    <t>新莊佳瑪店</t>
    <phoneticPr fontId="16" type="noConversion"/>
  </si>
  <si>
    <t>黑底表示例假</t>
    <phoneticPr fontId="16" type="noConversion"/>
  </si>
  <si>
    <t>紅底表示其他假</t>
    <phoneticPr fontId="16" type="noConversion"/>
  </si>
  <si>
    <t/>
  </si>
  <si>
    <t>内場</t>
  </si>
  <si>
    <t>收--收銀--收銀</t>
    <phoneticPr fontId="6" type="noConversion"/>
  </si>
  <si>
    <t>EX  早出晩收</t>
    <phoneticPr fontId="6" type="noConversion"/>
  </si>
  <si>
    <t>出--出餐--SET UP</t>
    <phoneticPr fontId="6" type="noConversion"/>
  </si>
  <si>
    <t>↓</t>
    <phoneticPr fontId="6" type="noConversion"/>
  </si>
  <si>
    <t>酒--酒水--- 飲料.甜品製作</t>
    <phoneticPr fontId="6" type="noConversion"/>
  </si>
  <si>
    <t>中午出餐</t>
    <phoneticPr fontId="6" type="noConversion"/>
  </si>
  <si>
    <t>接--接待 --- 帶位</t>
    <phoneticPr fontId="6" type="noConversion"/>
  </si>
  <si>
    <t>晩上收銀</t>
    <phoneticPr fontId="6" type="noConversion"/>
  </si>
  <si>
    <t>"無字"--服務 --- 收、送餐</t>
    <phoneticPr fontId="6" type="noConversion"/>
  </si>
  <si>
    <t xml:space="preserve">E--ENDING --- 茶水 </t>
    <phoneticPr fontId="6" type="noConversion"/>
  </si>
  <si>
    <t>毎日崗位負責人一覧表</t>
    <phoneticPr fontId="3" type="noConversion"/>
  </si>
  <si>
    <t>一</t>
  </si>
  <si>
    <t>二</t>
  </si>
  <si>
    <t>三</t>
  </si>
  <si>
    <t>四</t>
  </si>
  <si>
    <t>五</t>
  </si>
  <si>
    <t>六</t>
  </si>
  <si>
    <t>日</t>
  </si>
  <si>
    <t>姓名</t>
    <phoneticPr fontId="3" type="noConversion"/>
  </si>
  <si>
    <t>等級</t>
    <phoneticPr fontId="3" type="noConversion"/>
  </si>
  <si>
    <t>中午人事配置</t>
    <phoneticPr fontId="3" type="noConversion"/>
  </si>
  <si>
    <t>厨房責任者</t>
    <phoneticPr fontId="3" type="noConversion"/>
  </si>
  <si>
    <t>調理責任者</t>
    <phoneticPr fontId="3" type="noConversion"/>
  </si>
  <si>
    <t>控場</t>
    <phoneticPr fontId="16" type="noConversion"/>
  </si>
  <si>
    <t>出餐</t>
    <phoneticPr fontId="3" type="noConversion"/>
  </si>
  <si>
    <t>酒水</t>
    <phoneticPr fontId="3" type="noConversion"/>
  </si>
  <si>
    <t>収銀</t>
    <phoneticPr fontId="3" type="noConversion"/>
  </si>
  <si>
    <t>接待Ａ</t>
    <phoneticPr fontId="3" type="noConversion"/>
  </si>
  <si>
    <t>接待Ｂ</t>
    <phoneticPr fontId="3" type="noConversion"/>
  </si>
  <si>
    <t>服務</t>
    <phoneticPr fontId="3" type="noConversion"/>
  </si>
  <si>
    <t>晩上人事配置</t>
    <phoneticPr fontId="3" type="noConversion"/>
  </si>
  <si>
    <t>內場特聘正職</t>
    <phoneticPr fontId="16" type="noConversion"/>
  </si>
  <si>
    <t>內場特聘試用期</t>
    <phoneticPr fontId="16" type="noConversion"/>
  </si>
  <si>
    <t>外場特聘正職</t>
    <phoneticPr fontId="16" type="noConversion"/>
  </si>
  <si>
    <t>外場特聘試用期</t>
    <phoneticPr fontId="16" type="noConversion"/>
  </si>
  <si>
    <t>桃園環球A19</t>
    <phoneticPr fontId="16" type="noConversion"/>
  </si>
  <si>
    <t>永和比漾</t>
    <phoneticPr fontId="16" type="noConversion"/>
  </si>
  <si>
    <t>范庭瑋</t>
    <phoneticPr fontId="16" type="noConversion"/>
  </si>
  <si>
    <t>黃凱玲</t>
    <phoneticPr fontId="16" type="noConversion"/>
  </si>
  <si>
    <t>吳珮如</t>
    <phoneticPr fontId="16" type="noConversion"/>
  </si>
  <si>
    <t>曾智聖</t>
    <phoneticPr fontId="16" type="noConversion"/>
  </si>
  <si>
    <t>黃世耀</t>
    <phoneticPr fontId="16" type="noConversion"/>
  </si>
  <si>
    <t>張子柔</t>
    <phoneticPr fontId="16" type="noConversion"/>
  </si>
  <si>
    <t>蔡昀軒</t>
    <phoneticPr fontId="16" type="noConversion"/>
  </si>
  <si>
    <t>陳怡伶</t>
    <phoneticPr fontId="16" type="noConversion"/>
  </si>
  <si>
    <t>支援</t>
    <phoneticPr fontId="16" type="noConversion"/>
  </si>
  <si>
    <t>支援</t>
    <phoneticPr fontId="16" type="noConversion"/>
  </si>
  <si>
    <t>黃凱玲</t>
    <phoneticPr fontId="16" type="noConversion"/>
  </si>
  <si>
    <t>范庭瑋</t>
    <phoneticPr fontId="16" type="noConversion"/>
  </si>
  <si>
    <t>范庭瑋</t>
    <phoneticPr fontId="16" type="noConversion"/>
  </si>
  <si>
    <t>JMALL支援</t>
    <phoneticPr fontId="16" type="noConversion"/>
  </si>
  <si>
    <t>JMALL支援-家鋐</t>
    <phoneticPr fontId="16" type="noConversion"/>
  </si>
  <si>
    <t>JMALL支援-子雲</t>
    <phoneticPr fontId="16" type="noConversion"/>
  </si>
  <si>
    <t>UP</t>
    <phoneticPr fontId="16" type="noConversion"/>
  </si>
  <si>
    <t>接待</t>
    <phoneticPr fontId="16" type="noConversion"/>
  </si>
  <si>
    <t>收銀</t>
    <phoneticPr fontId="16" type="noConversion"/>
  </si>
  <si>
    <t>收銀</t>
    <phoneticPr fontId="16" type="noConversion"/>
  </si>
  <si>
    <t>走餐</t>
    <phoneticPr fontId="16" type="noConversion"/>
  </si>
  <si>
    <t>內場</t>
    <phoneticPr fontId="16" type="noConversion"/>
  </si>
  <si>
    <t>接待</t>
    <phoneticPr fontId="16" type="noConversion"/>
  </si>
  <si>
    <t>酒水</t>
    <phoneticPr fontId="16" type="noConversion"/>
  </si>
  <si>
    <t>撤餐</t>
    <phoneticPr fontId="16" type="noConversion"/>
  </si>
  <si>
    <t>撤餐</t>
    <phoneticPr fontId="16" type="noConversion"/>
  </si>
  <si>
    <t>END</t>
    <phoneticPr fontId="16" type="noConversion"/>
  </si>
  <si>
    <t>例休</t>
  </si>
  <si>
    <t>免出勤日</t>
  </si>
  <si>
    <t>教育新人</t>
    <phoneticPr fontId="16" type="noConversion"/>
  </si>
  <si>
    <t>學習排班</t>
    <phoneticPr fontId="16" type="noConversion"/>
  </si>
  <si>
    <t>協助教育新人</t>
    <phoneticPr fontId="16" type="noConversion"/>
  </si>
  <si>
    <t>出勤查核、線上</t>
    <phoneticPr fontId="16" type="noConversion"/>
  </si>
  <si>
    <t>盤點、廢棄</t>
    <phoneticPr fontId="16" type="noConversion"/>
  </si>
  <si>
    <t>2023/10/4入職</t>
    <phoneticPr fontId="16" type="noConversion"/>
  </si>
  <si>
    <t>2024/3/1入職</t>
  </si>
  <si>
    <t>2024/7/9入職</t>
    <phoneticPr fontId="16" type="noConversion"/>
  </si>
  <si>
    <t>2024/6/5入職</t>
  </si>
  <si>
    <t>UP</t>
    <phoneticPr fontId="16" type="noConversion"/>
  </si>
  <si>
    <t>1/1</t>
    <phoneticPr fontId="16" type="noConversion"/>
  </si>
  <si>
    <t>1/1</t>
    <phoneticPr fontId="16" type="noConversion"/>
  </si>
  <si>
    <t>早酒水</t>
    <phoneticPr fontId="16" type="noConversion"/>
  </si>
  <si>
    <t>晚酒水</t>
    <phoneticPr fontId="16" type="noConversion"/>
  </si>
  <si>
    <t>收銀</t>
    <phoneticPr fontId="16" type="noConversion"/>
  </si>
  <si>
    <t>宗能(接待)</t>
    <phoneticPr fontId="16" type="noConversion"/>
  </si>
  <si>
    <t>盾鍼(UP)</t>
    <phoneticPr fontId="16" type="noConversion"/>
  </si>
  <si>
    <t>內場</t>
    <phoneticPr fontId="16" type="noConversion"/>
  </si>
  <si>
    <t>內場</t>
    <phoneticPr fontId="16" type="noConversion"/>
  </si>
  <si>
    <t>范庭瑋</t>
  </si>
  <si>
    <t>黃凱玲</t>
  </si>
  <si>
    <t>UP</t>
    <phoneticPr fontId="16" type="noConversion"/>
  </si>
  <si>
    <t>撤餐</t>
    <phoneticPr fontId="16" type="noConversion"/>
  </si>
  <si>
    <t>撤餐</t>
    <phoneticPr fontId="16" type="noConversion"/>
  </si>
  <si>
    <t>END</t>
    <phoneticPr fontId="16" type="noConversion"/>
  </si>
  <si>
    <t>END</t>
    <phoneticPr fontId="16" type="noConversion"/>
  </si>
  <si>
    <t>113.9.10報到</t>
    <phoneticPr fontId="16" type="noConversion"/>
  </si>
  <si>
    <t>113.9.14報到</t>
    <phoneticPr fontId="16" type="noConversion"/>
  </si>
  <si>
    <t>酒水</t>
    <phoneticPr fontId="16" type="noConversion"/>
  </si>
  <si>
    <t>接待</t>
    <phoneticPr fontId="16" type="noConversion"/>
  </si>
  <si>
    <t>酒水</t>
    <phoneticPr fontId="16" type="noConversion"/>
  </si>
  <si>
    <t>2/2</t>
    <phoneticPr fontId="16" type="noConversion"/>
  </si>
  <si>
    <t>教育新人</t>
    <phoneticPr fontId="16" type="noConversion"/>
  </si>
  <si>
    <t>排班.出勤查核</t>
    <phoneticPr fontId="16" type="noConversion"/>
  </si>
  <si>
    <t>盤點.廢棄</t>
    <phoneticPr fontId="16" type="noConversion"/>
  </si>
  <si>
    <t>酒水</t>
    <phoneticPr fontId="16" type="noConversion"/>
  </si>
  <si>
    <t>撤餐</t>
    <phoneticPr fontId="16" type="noConversion"/>
  </si>
  <si>
    <t>走餐</t>
    <phoneticPr fontId="16" type="noConversion"/>
  </si>
  <si>
    <t>支援碗區</t>
    <phoneticPr fontId="16" type="noConversion"/>
  </si>
  <si>
    <t>走餐</t>
    <phoneticPr fontId="16" type="noConversion"/>
  </si>
  <si>
    <t>2/1</t>
    <phoneticPr fontId="16" type="noConversion"/>
  </si>
  <si>
    <t>3/3</t>
    <phoneticPr fontId="16" type="noConversion"/>
  </si>
  <si>
    <t>3/3</t>
    <phoneticPr fontId="16" type="noConversion"/>
  </si>
  <si>
    <t>酒水</t>
    <phoneticPr fontId="16" type="noConversion"/>
  </si>
  <si>
    <t>早撤餐</t>
    <phoneticPr fontId="16" type="noConversion"/>
  </si>
  <si>
    <t>END</t>
    <phoneticPr fontId="16" type="noConversion"/>
  </si>
  <si>
    <t>走餐</t>
    <phoneticPr fontId="16" type="noConversion"/>
  </si>
  <si>
    <t>走餐</t>
    <phoneticPr fontId="16" type="noConversion"/>
  </si>
  <si>
    <t>酒水</t>
    <phoneticPr fontId="16" type="noConversion"/>
  </si>
  <si>
    <t>支援碗區</t>
    <phoneticPr fontId="16" type="noConversion"/>
  </si>
  <si>
    <t>END</t>
    <phoneticPr fontId="16" type="noConversion"/>
  </si>
  <si>
    <t>學習酒水</t>
    <phoneticPr fontId="16" type="noConversion"/>
  </si>
  <si>
    <t>假日獨立酒水</t>
    <phoneticPr fontId="16" type="noConversion"/>
  </si>
  <si>
    <t>JMALL子雲</t>
    <phoneticPr fontId="16" type="noConversion"/>
  </si>
  <si>
    <t>宗能</t>
    <phoneticPr fontId="16" type="noConversion"/>
  </si>
  <si>
    <t>3/3</t>
    <phoneticPr fontId="16" type="noConversion"/>
  </si>
  <si>
    <t>3/2</t>
    <phoneticPr fontId="16" type="noConversion"/>
  </si>
  <si>
    <t>UP</t>
    <phoneticPr fontId="16" type="noConversion"/>
  </si>
  <si>
    <t>許哲崎</t>
    <phoneticPr fontId="16" type="noConversion"/>
  </si>
  <si>
    <t>蔡佾玲</t>
    <phoneticPr fontId="16" type="noConversion"/>
  </si>
  <si>
    <t>收銀</t>
    <phoneticPr fontId="16" type="noConversion"/>
  </si>
  <si>
    <t>接待</t>
    <phoneticPr fontId="16" type="noConversion"/>
  </si>
  <si>
    <t>酒水</t>
    <phoneticPr fontId="16" type="noConversion"/>
  </si>
  <si>
    <t>控場</t>
    <phoneticPr fontId="16" type="noConversion"/>
  </si>
  <si>
    <t>酒水</t>
    <phoneticPr fontId="16" type="noConversion"/>
  </si>
  <si>
    <t>END.走餐</t>
    <phoneticPr fontId="16" type="noConversion"/>
  </si>
  <si>
    <t>吳珮如</t>
  </si>
  <si>
    <t>撤餐</t>
    <phoneticPr fontId="16" type="noConversion"/>
  </si>
  <si>
    <t>走餐</t>
    <phoneticPr fontId="16" type="noConversion"/>
  </si>
  <si>
    <t>4/4</t>
    <phoneticPr fontId="16" type="noConversion"/>
  </si>
  <si>
    <t>4/3</t>
    <phoneticPr fontId="16" type="noConversion"/>
  </si>
  <si>
    <t>113.9.28報到</t>
    <phoneticPr fontId="16" type="noConversion"/>
  </si>
  <si>
    <t>JMALL黃品諼</t>
    <phoneticPr fontId="16" type="noConversion"/>
  </si>
  <si>
    <t>JMALL洪子雲</t>
    <phoneticPr fontId="16" type="noConversion"/>
  </si>
  <si>
    <t>撤</t>
    <phoneticPr fontId="16" type="noConversion"/>
  </si>
  <si>
    <t>END</t>
    <phoneticPr fontId="16" type="noConversion"/>
  </si>
  <si>
    <t>走餐</t>
    <phoneticPr fontId="16" type="noConversion"/>
  </si>
  <si>
    <t>走餐</t>
    <phoneticPr fontId="16" type="noConversion"/>
  </si>
  <si>
    <t>酒水</t>
    <phoneticPr fontId="16" type="noConversion"/>
  </si>
  <si>
    <t>撤</t>
    <phoneticPr fontId="16" type="noConversion"/>
  </si>
  <si>
    <t>收銀</t>
    <phoneticPr fontId="16" type="noConversion"/>
  </si>
  <si>
    <t>UP</t>
    <phoneticPr fontId="16" type="noConversion"/>
  </si>
  <si>
    <t>接待</t>
    <phoneticPr fontId="16" type="noConversion"/>
  </si>
  <si>
    <t>撤</t>
    <phoneticPr fontId="16" type="noConversion"/>
  </si>
  <si>
    <t>接待(盤點)</t>
    <phoneticPr fontId="16" type="noConversion"/>
  </si>
  <si>
    <t>UP(繳員工餐)</t>
    <phoneticPr fontId="16" type="noConversion"/>
  </si>
  <si>
    <t>收銀(盤點確認)</t>
    <phoneticPr fontId="16" type="noConversion"/>
  </si>
  <si>
    <t>2024.10.04報到</t>
    <phoneticPr fontId="16" type="noConversion"/>
  </si>
  <si>
    <t>新人第一週</t>
    <phoneticPr fontId="16" type="noConversion"/>
  </si>
  <si>
    <t>1/1</t>
    <phoneticPr fontId="16" type="noConversion"/>
  </si>
  <si>
    <t>1/1</t>
    <phoneticPr fontId="16" type="noConversion"/>
  </si>
  <si>
    <t>1</t>
    <phoneticPr fontId="16" type="noConversion"/>
  </si>
  <si>
    <t>1/1</t>
    <phoneticPr fontId="16" type="noConversion"/>
  </si>
  <si>
    <t>接待</t>
    <phoneticPr fontId="16" type="noConversion"/>
  </si>
  <si>
    <t>收銀</t>
    <phoneticPr fontId="16" type="noConversion"/>
  </si>
  <si>
    <t>酒水</t>
    <phoneticPr fontId="16" type="noConversion"/>
  </si>
  <si>
    <t>END</t>
    <phoneticPr fontId="16" type="noConversion"/>
  </si>
  <si>
    <t>接待</t>
    <phoneticPr fontId="16" type="noConversion"/>
  </si>
  <si>
    <t>酒水</t>
    <phoneticPr fontId="16" type="noConversion"/>
  </si>
  <si>
    <t>撤餐.走餐</t>
    <phoneticPr fontId="16" type="noConversion"/>
  </si>
  <si>
    <t>END</t>
    <phoneticPr fontId="16" type="noConversion"/>
  </si>
  <si>
    <t>撤餐.走餐</t>
    <phoneticPr fontId="16" type="noConversion"/>
  </si>
  <si>
    <t>2/1</t>
    <phoneticPr fontId="16" type="noConversion"/>
  </si>
  <si>
    <t>2/2</t>
    <phoneticPr fontId="16" type="noConversion"/>
  </si>
  <si>
    <t>2/2</t>
    <phoneticPr fontId="16" type="noConversion"/>
  </si>
  <si>
    <t>UP</t>
    <phoneticPr fontId="16" type="noConversion"/>
  </si>
  <si>
    <t>接待</t>
    <phoneticPr fontId="16" type="noConversion"/>
  </si>
  <si>
    <t>$</t>
    <phoneticPr fontId="16" type="noConversion"/>
  </si>
  <si>
    <t>撤餐</t>
    <phoneticPr fontId="16" type="noConversion"/>
  </si>
  <si>
    <t>END</t>
    <phoneticPr fontId="16" type="noConversion"/>
  </si>
  <si>
    <t>酒水</t>
    <phoneticPr fontId="16" type="noConversion"/>
  </si>
  <si>
    <t>走餐</t>
    <phoneticPr fontId="16" type="noConversion"/>
  </si>
  <si>
    <t>(支援碗區)</t>
    <phoneticPr fontId="16" type="noConversion"/>
  </si>
  <si>
    <t>走餐</t>
    <phoneticPr fontId="16" type="noConversion"/>
  </si>
  <si>
    <t>接待</t>
    <phoneticPr fontId="16" type="noConversion"/>
  </si>
  <si>
    <t>UP</t>
    <phoneticPr fontId="16" type="noConversion"/>
  </si>
  <si>
    <t>酒水</t>
    <phoneticPr fontId="16" type="noConversion"/>
  </si>
  <si>
    <t>END</t>
    <phoneticPr fontId="16" type="noConversion"/>
  </si>
  <si>
    <t>走餐</t>
    <phoneticPr fontId="16" type="noConversion"/>
  </si>
  <si>
    <t>JMAII郭彥妤</t>
    <phoneticPr fontId="16" type="noConversion"/>
  </si>
  <si>
    <t>陳盾鍼支援UP</t>
    <phoneticPr fontId="16" type="noConversion"/>
  </si>
  <si>
    <t>JMALL林家鋐(走餐)</t>
    <phoneticPr fontId="16" type="noConversion"/>
  </si>
  <si>
    <t>JMALL劉于菁(走餐)</t>
    <phoneticPr fontId="16" type="noConversion"/>
  </si>
  <si>
    <t>$(廢棄.員工餐)</t>
    <phoneticPr fontId="16" type="noConversion"/>
  </si>
  <si>
    <t>2024.10.04報到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</si>
</sst>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mm/dd;@"/>
    <numFmt numFmtId="177" formatCode="m&quot;月&quot;d&quot;日&quot;"/>
    <numFmt numFmtId="178" formatCode="m/d;@"/>
    <numFmt numFmtId="179" formatCode="0.0"/>
    <numFmt numFmtId="180" formatCode="0.0_ "/>
  </numFmts>
  <fonts count="77">
    <font>
      <sz val="12"/>
      <color theme="1"/>
      <name val="新細明體"/>
      <family val="1"/>
      <charset val="136"/>
      <scheme val="minor"/>
    </font>
    <font>
      <sz val="12"/>
      <name val="新細明體"/>
      <family val="1"/>
      <charset val="136"/>
    </font>
    <font>
      <sz val="12"/>
      <color indexed="8"/>
      <name val="微軟正黑體"/>
      <family val="2"/>
      <charset val="136"/>
    </font>
    <font>
      <sz val="9"/>
      <name val="新細明體"/>
      <family val="2"/>
      <charset val="136"/>
      <scheme val="minor"/>
    </font>
    <font>
      <sz val="9"/>
      <name val="細明體"/>
      <family val="3"/>
      <charset val="136"/>
    </font>
    <font>
      <b/>
      <sz val="18"/>
      <name val="微軟正黑體"/>
      <family val="2"/>
      <charset val="136"/>
    </font>
    <font>
      <sz val="9"/>
      <name val="新細明體"/>
      <family val="1"/>
      <charset val="136"/>
    </font>
    <font>
      <sz val="14"/>
      <color indexed="8"/>
      <name val="微軟正黑體"/>
      <family val="2"/>
      <charset val="136"/>
    </font>
    <font>
      <b/>
      <sz val="22"/>
      <color indexed="8"/>
      <name val="微軟正黑體"/>
      <family val="2"/>
      <charset val="136"/>
    </font>
    <font>
      <b/>
      <sz val="14"/>
      <color indexed="8"/>
      <name val="微軟正黑體"/>
      <family val="2"/>
      <charset val="136"/>
    </font>
    <font>
      <b/>
      <sz val="12"/>
      <color indexed="8"/>
      <name val="微軟正黑體"/>
      <family val="2"/>
      <charset val="136"/>
    </font>
    <font>
      <b/>
      <sz val="12"/>
      <name val="微軟正黑體"/>
      <family val="2"/>
      <charset val="136"/>
    </font>
    <font>
      <b/>
      <sz val="11"/>
      <color indexed="8"/>
      <name val="微軟正黑體"/>
      <family val="2"/>
      <charset val="136"/>
    </font>
    <font>
      <b/>
      <sz val="18"/>
      <color indexed="8"/>
      <name val="微軟正黑體"/>
      <family val="2"/>
      <charset val="136"/>
    </font>
    <font>
      <b/>
      <sz val="12"/>
      <color indexed="10"/>
      <name val="微軟正黑體"/>
      <family val="2"/>
      <charset val="136"/>
    </font>
    <font>
      <b/>
      <sz val="9"/>
      <color indexed="8"/>
      <name val="微軟正黑體"/>
      <family val="2"/>
      <charset val="136"/>
    </font>
    <font>
      <sz val="9"/>
      <name val="新細明體"/>
      <family val="1"/>
      <charset val="136"/>
      <scheme val="minor"/>
    </font>
    <font>
      <b/>
      <sz val="16"/>
      <color indexed="8"/>
      <name val="微軟正黑體"/>
      <family val="2"/>
      <charset val="136"/>
    </font>
    <font>
      <b/>
      <sz val="20"/>
      <color indexed="8"/>
      <name val="微軟正黑體"/>
      <family val="2"/>
      <charset val="136"/>
    </font>
    <font>
      <b/>
      <sz val="12"/>
      <color indexed="18"/>
      <name val="微軟正黑體"/>
      <family val="2"/>
      <charset val="136"/>
    </font>
    <font>
      <b/>
      <sz val="8"/>
      <name val="微軟正黑體"/>
      <family val="2"/>
      <charset val="136"/>
    </font>
    <font>
      <b/>
      <sz val="12"/>
      <color rgb="FF0000FF"/>
      <name val="微軟正黑體"/>
      <family val="2"/>
      <charset val="136"/>
    </font>
    <font>
      <sz val="12"/>
      <color rgb="FF0000FF"/>
      <name val="微軟正黑體"/>
      <family val="2"/>
      <charset val="136"/>
    </font>
    <font>
      <sz val="18"/>
      <color indexed="8"/>
      <name val="微軟正黑體"/>
      <family val="2"/>
      <charset val="136"/>
    </font>
    <font>
      <b/>
      <sz val="12"/>
      <color rgb="FFFF0000"/>
      <name val="微軟正黑體"/>
      <family val="2"/>
      <charset val="136"/>
    </font>
    <font>
      <b/>
      <sz val="12"/>
      <color indexed="12"/>
      <name val="微軟正黑體"/>
      <family val="2"/>
      <charset val="136"/>
    </font>
    <font>
      <b/>
      <sz val="11"/>
      <color indexed="12"/>
      <name val="微軟正黑體"/>
      <family val="2"/>
      <charset val="136"/>
    </font>
    <font>
      <b/>
      <sz val="9"/>
      <color indexed="12"/>
      <name val="微軟正黑體"/>
      <family val="2"/>
      <charset val="136"/>
    </font>
    <font>
      <b/>
      <sz val="16"/>
      <name val="微軟正黑體"/>
      <family val="2"/>
      <charset val="136"/>
    </font>
    <font>
      <b/>
      <sz val="11"/>
      <name val="微軟正黑體"/>
      <family val="2"/>
      <charset val="136"/>
    </font>
    <font>
      <b/>
      <sz val="11"/>
      <color indexed="10"/>
      <name val="微軟正黑體"/>
      <family val="2"/>
      <charset val="136"/>
    </font>
    <font>
      <b/>
      <sz val="16"/>
      <color indexed="10"/>
      <name val="微軟正黑體"/>
      <family val="2"/>
      <charset val="136"/>
    </font>
    <font>
      <sz val="16"/>
      <color indexed="8"/>
      <name val="微軟正黑體"/>
      <family val="2"/>
      <charset val="136"/>
    </font>
    <font>
      <b/>
      <sz val="16"/>
      <color theme="1"/>
      <name val="微軟正黑體"/>
      <family val="2"/>
      <charset val="136"/>
    </font>
    <font>
      <sz val="22"/>
      <color rgb="FFFF0000"/>
      <name val="微軟正黑體"/>
      <family val="2"/>
      <charset val="136"/>
    </font>
    <font>
      <b/>
      <sz val="22"/>
      <color rgb="FF00B050"/>
      <name val="微軟正黑體"/>
      <family val="2"/>
      <charset val="136"/>
    </font>
    <font>
      <sz val="22"/>
      <color theme="9" tint="-0.249977111117893"/>
      <name val="微軟正黑體"/>
      <family val="2"/>
      <charset val="136"/>
    </font>
    <font>
      <sz val="22"/>
      <color indexed="8"/>
      <name val="微軟正黑體"/>
      <family val="2"/>
      <charset val="136"/>
    </font>
    <font>
      <b/>
      <sz val="18"/>
      <color rgb="FFFF0000"/>
      <name val="微軟正黑體"/>
      <family val="2"/>
      <charset val="136"/>
    </font>
    <font>
      <b/>
      <sz val="10"/>
      <color indexed="8"/>
      <name val="微軟正黑體"/>
      <family val="2"/>
      <charset val="136"/>
    </font>
    <font>
      <b/>
      <sz val="14"/>
      <name val="微軟正黑體"/>
      <family val="2"/>
      <charset val="136"/>
    </font>
    <font>
      <b/>
      <sz val="20"/>
      <color theme="1"/>
      <name val="微軟正黑體"/>
      <family val="2"/>
      <charset val="136"/>
    </font>
    <font>
      <b/>
      <sz val="20"/>
      <name val="微軟正黑體"/>
      <family val="2"/>
      <charset val="136"/>
    </font>
    <font>
      <b/>
      <sz val="20"/>
      <color rgb="FFFF0000"/>
      <name val="微軟正黑體"/>
      <family val="2"/>
      <charset val="136"/>
    </font>
    <font>
      <sz val="18"/>
      <color rgb="FFFF0000"/>
      <name val="微軟正黑體"/>
      <family val="2"/>
      <charset val="136"/>
    </font>
    <font>
      <sz val="20"/>
      <color indexed="8"/>
      <name val="微軟正黑體"/>
      <family val="2"/>
      <charset val="136"/>
    </font>
    <font>
      <b/>
      <sz val="20"/>
      <color indexed="81"/>
      <name val="Tahoma"/>
      <family val="2"/>
    </font>
    <font>
      <sz val="20"/>
      <color indexed="81"/>
      <name val="Tahoma"/>
      <family val="2"/>
    </font>
    <font>
      <sz val="20"/>
      <color indexed="81"/>
      <name val="細明體"/>
      <family val="3"/>
      <charset val="136"/>
    </font>
    <font>
      <b/>
      <sz val="12"/>
      <color theme="1"/>
      <name val="微軟正黑體"/>
      <family val="2"/>
      <charset val="136"/>
    </font>
    <font>
      <sz val="12"/>
      <color theme="1"/>
      <name val="微軟正黑體"/>
      <family val="2"/>
      <charset val="136"/>
    </font>
    <font>
      <b/>
      <sz val="12"/>
      <color theme="1"/>
      <name val="新細明體"/>
      <family val="1"/>
      <charset val="136"/>
      <scheme val="minor"/>
    </font>
    <font>
      <b/>
      <sz val="18"/>
      <color theme="1"/>
      <name val="微軟正黑體"/>
      <family val="2"/>
      <charset val="136"/>
    </font>
    <font>
      <sz val="14"/>
      <color theme="1"/>
      <name val="新細明體"/>
      <family val="1"/>
      <charset val="136"/>
      <scheme val="minor"/>
    </font>
    <font>
      <sz val="11"/>
      <color rgb="FF000000"/>
      <name val="Arial"/>
      <family val="2"/>
    </font>
    <font>
      <b/>
      <sz val="16"/>
      <color theme="1"/>
      <name val="新細明體"/>
      <family val="1"/>
      <charset val="136"/>
      <scheme val="minor"/>
    </font>
    <font>
      <sz val="9"/>
      <color indexed="8"/>
      <name val="微軟正黑體"/>
      <family val="2"/>
      <charset val="136"/>
    </font>
    <font>
      <b/>
      <sz val="8"/>
      <color indexed="8"/>
      <name val="微軟正黑體"/>
      <family val="2"/>
      <charset val="136"/>
    </font>
    <font>
      <b/>
      <sz val="9"/>
      <name val="微軟正黑體"/>
      <family val="2"/>
      <charset val="136"/>
    </font>
    <font>
      <b/>
      <sz val="9"/>
      <color rgb="FFFF0000"/>
      <name val="微軟正黑體"/>
      <family val="2"/>
      <charset val="136"/>
    </font>
    <font>
      <b/>
      <sz val="9"/>
      <color indexed="10"/>
      <name val="微軟正黑體"/>
      <family val="2"/>
      <charset val="136"/>
    </font>
    <font>
      <b/>
      <sz val="9"/>
      <color theme="1"/>
      <name val="微軟正黑體"/>
      <family val="2"/>
      <charset val="136"/>
    </font>
    <font>
      <sz val="9"/>
      <color rgb="FFFF0000"/>
      <name val="微軟正黑體"/>
      <family val="2"/>
      <charset val="136"/>
    </font>
    <font>
      <b/>
      <sz val="9"/>
      <color rgb="FF00B050"/>
      <name val="微軟正黑體"/>
      <family val="2"/>
      <charset val="136"/>
    </font>
    <font>
      <sz val="9"/>
      <color theme="9" tint="-0.249977111117893"/>
      <name val="微軟正黑體"/>
      <family val="2"/>
      <charset val="136"/>
    </font>
    <font>
      <b/>
      <sz val="8"/>
      <color indexed="18"/>
      <name val="微軟正黑體"/>
      <family val="2"/>
      <charset val="136"/>
    </font>
    <font>
      <b/>
      <sz val="8"/>
      <color theme="1"/>
      <name val="微軟正黑體"/>
      <family val="2"/>
      <charset val="136"/>
    </font>
    <font>
      <sz val="8"/>
      <color theme="1"/>
      <name val="微軟正黑體"/>
      <family val="2"/>
      <charset val="136"/>
    </font>
    <font>
      <b/>
      <sz val="8"/>
      <color indexed="12"/>
      <name val="微軟正黑體"/>
      <family val="2"/>
      <charset val="136"/>
    </font>
    <font>
      <b/>
      <sz val="8"/>
      <color rgb="FFFF0000"/>
      <name val="微軟正黑體"/>
      <family val="2"/>
      <charset val="136"/>
    </font>
    <font>
      <b/>
      <sz val="8"/>
      <color rgb="FF0000FF"/>
      <name val="微軟正黑體"/>
      <family val="2"/>
      <charset val="136"/>
    </font>
    <font>
      <b/>
      <sz val="6"/>
      <color indexed="12"/>
      <name val="微軟正黑體"/>
      <family val="2"/>
      <charset val="136"/>
    </font>
    <font>
      <b/>
      <sz val="8"/>
      <color indexed="10"/>
      <name val="微軟正黑體"/>
      <family val="2"/>
      <charset val="136"/>
    </font>
    <font>
      <b/>
      <sz val="6"/>
      <color indexed="10"/>
      <name val="微軟正黑體"/>
      <family val="2"/>
      <charset val="136"/>
    </font>
    <font>
      <sz val="8"/>
      <color theme="3" tint="-0.249977111117893"/>
      <name val="微軟正黑體"/>
      <family val="2"/>
      <charset val="136"/>
    </font>
    <font>
      <b/>
      <sz val="6"/>
      <name val="微軟正黑體"/>
      <family val="2"/>
      <charset val="136"/>
    </font>
    <font>
      <b/>
      <sz val="8"/>
      <color theme="1"/>
      <name val="Microsoft JhengHei"/>
      <family val="2"/>
    </font>
  </fonts>
  <fills count="15">
    <fill>
      <patternFill patternType="none"/>
    </fill>
    <fill>
      <patternFill patternType="gray125"/>
    </fill>
    <fill>
      <patternFill patternType="solid">
        <fgColor rgb="FFFFFF00"/>
        <bgColor indexed="64"/>
      </patternFill>
    </fill>
    <fill>
      <patternFill patternType="solid">
        <fgColor indexed="43"/>
        <bgColor indexed="64"/>
      </patternFill>
    </fill>
    <fill>
      <patternFill patternType="solid">
        <fgColor indexed="9"/>
        <bgColor indexed="64"/>
      </patternFill>
    </fill>
    <fill>
      <patternFill patternType="solid">
        <fgColor indexed="44"/>
        <bgColor indexed="64"/>
      </patternFill>
    </fill>
    <fill>
      <patternFill patternType="solid">
        <fgColor indexed="45"/>
        <bgColor indexed="64"/>
      </patternFill>
    </fill>
    <fill>
      <patternFill patternType="solid">
        <fgColor indexed="31"/>
        <bgColor indexed="64"/>
      </patternFill>
    </fill>
    <fill>
      <patternFill patternType="solid">
        <fgColor indexed="29"/>
        <bgColor indexed="64"/>
      </patternFill>
    </fill>
    <fill>
      <patternFill patternType="solid">
        <fgColor indexed="65"/>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0"/>
        <bgColor indexed="64"/>
      </patternFill>
    </fill>
  </fills>
  <borders count="10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right style="medium">
        <color indexed="64"/>
      </right>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double">
        <color indexed="64"/>
      </bottom>
      <diagonal/>
    </border>
    <border>
      <left style="medium">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double">
        <color indexed="64"/>
      </bottom>
      <diagonal/>
    </border>
    <border>
      <left/>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right style="medium">
        <color indexed="64"/>
      </right>
      <top/>
      <bottom style="double">
        <color indexed="64"/>
      </bottom>
      <diagonal/>
    </border>
    <border>
      <left style="thin">
        <color indexed="64"/>
      </left>
      <right/>
      <top style="double">
        <color indexed="64"/>
      </top>
      <bottom style="hair">
        <color indexed="64"/>
      </bottom>
      <diagonal/>
    </border>
    <border>
      <left/>
      <right/>
      <top style="double">
        <color indexed="64"/>
      </top>
      <bottom style="hair">
        <color indexed="64"/>
      </bottom>
      <diagonal/>
    </border>
    <border>
      <left/>
      <right style="medium">
        <color indexed="64"/>
      </right>
      <top style="double">
        <color indexed="64"/>
      </top>
      <bottom style="hair">
        <color indexed="64"/>
      </bottom>
      <diagonal/>
    </border>
    <border>
      <left style="medium">
        <color indexed="64"/>
      </left>
      <right/>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style="thin">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right/>
      <top style="thin">
        <color indexed="64"/>
      </top>
      <bottom style="medium">
        <color indexed="64"/>
      </bottom>
      <diagonal/>
    </border>
    <border diagonalUp="1">
      <left/>
      <right style="thin">
        <color indexed="64"/>
      </right>
      <top style="medium">
        <color indexed="64"/>
      </top>
      <bottom/>
      <diagonal style="thin">
        <color indexed="64"/>
      </diagonal>
    </border>
    <border diagonalUp="1">
      <left/>
      <right/>
      <top style="medium">
        <color indexed="64"/>
      </top>
      <bottom/>
      <diagonal style="thin">
        <color indexed="64"/>
      </diagonal>
    </border>
    <border>
      <left style="thin">
        <color indexed="64"/>
      </left>
      <right style="medium">
        <color indexed="64"/>
      </right>
      <top style="medium">
        <color indexed="64"/>
      </top>
      <bottom/>
      <diagonal/>
    </border>
    <border diagonalUp="1">
      <left style="medium">
        <color indexed="64"/>
      </left>
      <right/>
      <top/>
      <bottom style="medium">
        <color indexed="64"/>
      </bottom>
      <diagonal style="thin">
        <color indexed="64"/>
      </diagonal>
    </border>
    <border diagonalUp="1">
      <left style="thin">
        <color indexed="64"/>
      </left>
      <right/>
      <top/>
      <bottom style="medium">
        <color indexed="64"/>
      </bottom>
      <diagonal style="thin">
        <color indexed="64"/>
      </diagonal>
    </border>
    <border>
      <left/>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right/>
      <top style="double">
        <color indexed="64"/>
      </top>
      <bottom/>
      <diagonal/>
    </border>
    <border>
      <left/>
      <right style="medium">
        <color indexed="64"/>
      </right>
      <top style="hair">
        <color indexed="64"/>
      </top>
      <bottom style="medium">
        <color indexed="64"/>
      </bottom>
      <diagonal/>
    </border>
    <border>
      <left style="thin">
        <color indexed="64"/>
      </left>
      <right/>
      <top style="medium">
        <color indexed="64"/>
      </top>
      <bottom style="hair">
        <color indexed="64"/>
      </bottom>
      <diagonal/>
    </border>
    <border>
      <left style="thin">
        <color indexed="64"/>
      </left>
      <right/>
      <top style="hair">
        <color indexed="64"/>
      </top>
      <bottom style="medium">
        <color indexed="64"/>
      </bottom>
      <diagonal/>
    </border>
    <border>
      <left style="thin">
        <color indexed="64"/>
      </left>
      <right style="thin">
        <color indexed="64"/>
      </right>
      <top/>
      <bottom style="double">
        <color indexed="64"/>
      </bottom>
      <diagonal/>
    </border>
    <border>
      <left style="thin">
        <color indexed="64"/>
      </left>
      <right/>
      <top style="hair">
        <color indexed="64"/>
      </top>
      <bottom style="thin">
        <color indexed="64"/>
      </bottom>
      <diagonal/>
    </border>
    <border>
      <left style="thin">
        <color indexed="64"/>
      </left>
      <right/>
      <top/>
      <bottom style="hair">
        <color indexed="64"/>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bottom style="thin">
        <color indexed="64"/>
      </bottom>
      <diagonal/>
    </border>
    <border>
      <left style="thin">
        <color indexed="64"/>
      </left>
      <right/>
      <top style="double">
        <color indexed="64"/>
      </top>
      <bottom style="medium">
        <color indexed="64"/>
      </bottom>
      <diagonal/>
    </border>
    <border>
      <left/>
      <right style="thin">
        <color indexed="64"/>
      </right>
      <top style="double">
        <color indexed="64"/>
      </top>
      <bottom style="medium">
        <color indexed="64"/>
      </bottom>
      <diagonal/>
    </border>
    <border>
      <left/>
      <right style="thin">
        <color indexed="64"/>
      </right>
      <top style="thin">
        <color indexed="64"/>
      </top>
      <bottom style="double">
        <color indexed="64"/>
      </bottom>
      <diagonal/>
    </border>
    <border>
      <left style="medium">
        <color indexed="64"/>
      </left>
      <right/>
      <top style="hair">
        <color indexed="64"/>
      </top>
      <bottom/>
      <diagonal/>
    </border>
    <border>
      <left/>
      <right style="medium">
        <color indexed="64"/>
      </right>
      <top style="hair">
        <color indexed="64"/>
      </top>
      <bottom/>
      <diagonal/>
    </border>
  </borders>
  <cellStyleXfs count="4">
    <xf numFmtId="0" fontId="0" fillId="0" borderId="0">
      <alignment vertical="center"/>
    </xf>
    <xf numFmtId="0" fontId="1" fillId="0" borderId="0">
      <alignment vertical="center"/>
    </xf>
    <xf numFmtId="9" fontId="1" fillId="0" borderId="0" applyFont="0" applyFill="0" applyBorder="0" applyAlignment="0" applyProtection="0">
      <alignment vertical="center"/>
    </xf>
    <xf numFmtId="0" fontId="54" fillId="0" borderId="0">
      <alignment vertical="center"/>
    </xf>
  </cellStyleXfs>
  <cellXfs count="821">
    <xf numFmtId="0" fontId="0" fillId="0" borderId="0" xfId="0">
      <alignment vertical="center"/>
    </xf>
    <xf numFmtId="0" fontId="2" fillId="0" borderId="0" xfId="1" applyFont="1" applyProtection="1">
      <alignment vertical="center"/>
      <protection locked="0"/>
    </xf>
    <xf numFmtId="0" fontId="7" fillId="0" borderId="0" xfId="1" applyFont="1" applyProtection="1">
      <alignment vertical="center"/>
      <protection locked="0"/>
    </xf>
    <xf numFmtId="0" fontId="10" fillId="0" borderId="15" xfId="1" applyFont="1" applyBorder="1" applyAlignment="1" applyProtection="1">
      <alignment horizontal="center" vertical="center"/>
      <protection locked="0"/>
    </xf>
    <xf numFmtId="0" fontId="15" fillId="0" borderId="27" xfId="1" applyFont="1" applyBorder="1" applyAlignment="1" applyProtection="1">
      <alignment horizontal="center" vertical="center"/>
      <protection locked="0"/>
    </xf>
    <xf numFmtId="0" fontId="19" fillId="0" borderId="36" xfId="1" applyFont="1" applyBorder="1" applyAlignment="1" applyProtection="1">
      <alignment horizontal="distributed" vertical="center"/>
      <protection locked="0"/>
    </xf>
    <xf numFmtId="0" fontId="20" fillId="0" borderId="36" xfId="1" applyFont="1" applyBorder="1" applyAlignment="1">
      <alignment horizontal="right" vertical="center"/>
    </xf>
    <xf numFmtId="0" fontId="2" fillId="0" borderId="0" xfId="1" applyFont="1">
      <alignment vertical="center"/>
    </xf>
    <xf numFmtId="0" fontId="25" fillId="0" borderId="46" xfId="1" applyFont="1" applyBorder="1" applyProtection="1">
      <alignment vertical="center"/>
      <protection locked="0"/>
    </xf>
    <xf numFmtId="0" fontId="12" fillId="0" borderId="0" xfId="1" applyFont="1" applyProtection="1">
      <alignment vertical="center"/>
      <protection locked="0"/>
    </xf>
    <xf numFmtId="0" fontId="9" fillId="4" borderId="7" xfId="1" applyFont="1" applyFill="1" applyBorder="1" applyAlignment="1" applyProtection="1">
      <alignment horizontal="distributed" vertical="center"/>
      <protection locked="0"/>
    </xf>
    <xf numFmtId="0" fontId="9" fillId="4" borderId="8" xfId="1" applyFont="1" applyFill="1" applyBorder="1" applyAlignment="1" applyProtection="1">
      <alignment horizontal="distributed" vertical="center"/>
      <protection locked="0"/>
    </xf>
    <xf numFmtId="0" fontId="32" fillId="0" borderId="50" xfId="1" applyFont="1" applyBorder="1" applyProtection="1">
      <alignment vertical="center"/>
      <protection locked="0"/>
    </xf>
    <xf numFmtId="0" fontId="12" fillId="3" borderId="51" xfId="1" applyFont="1" applyFill="1" applyBorder="1" applyAlignment="1" applyProtection="1">
      <alignment horizontal="center" vertical="center"/>
      <protection locked="0"/>
    </xf>
    <xf numFmtId="0" fontId="2" fillId="0" borderId="54" xfId="1" applyFont="1" applyBorder="1" applyAlignment="1" applyProtection="1">
      <alignment horizontal="center" vertical="center"/>
      <protection locked="0"/>
    </xf>
    <xf numFmtId="0" fontId="32" fillId="0" borderId="54" xfId="1" applyFont="1" applyBorder="1" applyAlignment="1" applyProtection="1">
      <alignment horizontal="center" vertical="center"/>
      <protection locked="0"/>
    </xf>
    <xf numFmtId="0" fontId="33" fillId="0" borderId="56" xfId="1" applyFont="1" applyBorder="1" applyAlignment="1" applyProtection="1">
      <alignment horizontal="center" vertical="center" wrapText="1"/>
      <protection locked="0"/>
    </xf>
    <xf numFmtId="0" fontId="12" fillId="3" borderId="23" xfId="1" applyFont="1" applyFill="1" applyBorder="1" applyAlignment="1" applyProtection="1">
      <alignment horizontal="center" vertical="center"/>
      <protection locked="0"/>
    </xf>
    <xf numFmtId="0" fontId="30" fillId="0" borderId="62" xfId="1" applyFont="1" applyBorder="1" applyAlignment="1" applyProtection="1">
      <alignment vertical="center" wrapText="1"/>
      <protection locked="0"/>
    </xf>
    <xf numFmtId="0" fontId="7" fillId="0" borderId="0" xfId="1" applyFont="1" applyAlignment="1" applyProtection="1">
      <alignment horizontal="distributed" vertical="center"/>
      <protection locked="0"/>
    </xf>
    <xf numFmtId="0" fontId="7" fillId="4" borderId="0" xfId="1" applyFont="1" applyFill="1" applyProtection="1">
      <alignment vertical="center"/>
      <protection locked="0"/>
    </xf>
    <xf numFmtId="0" fontId="13" fillId="0" borderId="0" xfId="1" applyFont="1" applyAlignment="1" applyProtection="1">
      <alignment horizontal="center" vertical="center"/>
      <protection locked="0"/>
    </xf>
    <xf numFmtId="0" fontId="10" fillId="7" borderId="1" xfId="1" applyFont="1" applyFill="1" applyBorder="1" applyProtection="1">
      <alignment vertical="center"/>
      <protection locked="0"/>
    </xf>
    <xf numFmtId="0" fontId="10" fillId="0" borderId="76" xfId="1" applyFont="1" applyBorder="1" applyProtection="1">
      <alignment vertical="center"/>
      <protection locked="0"/>
    </xf>
    <xf numFmtId="0" fontId="39" fillId="0" borderId="32" xfId="1" applyFont="1" applyBorder="1" applyAlignment="1">
      <alignment horizontal="center" vertical="center"/>
    </xf>
    <xf numFmtId="0" fontId="39" fillId="0" borderId="76" xfId="1" applyFont="1" applyBorder="1" applyAlignment="1">
      <alignment horizontal="center" vertical="center"/>
    </xf>
    <xf numFmtId="0" fontId="39" fillId="0" borderId="77" xfId="1" applyFont="1" applyBorder="1" applyAlignment="1">
      <alignment horizontal="center" vertical="center"/>
    </xf>
    <xf numFmtId="0" fontId="12" fillId="7" borderId="32" xfId="1" applyFont="1" applyFill="1" applyBorder="1">
      <alignment vertical="center"/>
    </xf>
    <xf numFmtId="0" fontId="12" fillId="7" borderId="30" xfId="1" applyFont="1" applyFill="1" applyBorder="1">
      <alignment vertical="center"/>
    </xf>
    <xf numFmtId="0" fontId="39" fillId="5" borderId="2" xfId="1" applyFont="1" applyFill="1" applyBorder="1">
      <alignment vertical="center"/>
    </xf>
    <xf numFmtId="0" fontId="11" fillId="4" borderId="78" xfId="1" applyFont="1" applyFill="1" applyBorder="1" applyAlignment="1" applyProtection="1">
      <alignment vertical="center" readingOrder="1"/>
      <protection locked="0"/>
    </xf>
    <xf numFmtId="0" fontId="10" fillId="0" borderId="79" xfId="1" applyFont="1" applyBorder="1" applyProtection="1">
      <alignment vertical="center"/>
      <protection locked="0"/>
    </xf>
    <xf numFmtId="0" fontId="10" fillId="5" borderId="40" xfId="1" applyFont="1" applyFill="1" applyBorder="1" applyProtection="1">
      <alignment vertical="center"/>
      <protection locked="0"/>
    </xf>
    <xf numFmtId="0" fontId="39" fillId="0" borderId="80" xfId="1" applyFont="1" applyBorder="1" applyAlignment="1">
      <alignment horizontal="center" vertical="center"/>
    </xf>
    <xf numFmtId="0" fontId="40" fillId="0" borderId="40" xfId="1" applyFont="1" applyBorder="1" applyAlignment="1">
      <alignment horizontal="center" vertical="center"/>
    </xf>
    <xf numFmtId="0" fontId="9" fillId="0" borderId="80" xfId="1" applyFont="1" applyBorder="1" applyAlignment="1">
      <alignment horizontal="center" vertical="center"/>
    </xf>
    <xf numFmtId="0" fontId="39" fillId="7" borderId="27" xfId="1" applyFont="1" applyFill="1" applyBorder="1">
      <alignment vertical="center"/>
    </xf>
    <xf numFmtId="0" fontId="11" fillId="4" borderId="82" xfId="1" applyFont="1" applyFill="1" applyBorder="1" applyAlignment="1" applyProtection="1">
      <alignment vertical="center" readingOrder="1"/>
      <protection locked="0"/>
    </xf>
    <xf numFmtId="0" fontId="42" fillId="4" borderId="54" xfId="1" applyFont="1" applyFill="1" applyBorder="1" applyAlignment="1" applyProtection="1">
      <alignment vertical="center" readingOrder="1"/>
      <protection locked="0"/>
    </xf>
    <xf numFmtId="0" fontId="42" fillId="4" borderId="83" xfId="1" applyFont="1" applyFill="1" applyBorder="1" applyAlignment="1" applyProtection="1">
      <alignment vertical="center" readingOrder="1"/>
      <protection locked="0"/>
    </xf>
    <xf numFmtId="0" fontId="2" fillId="4" borderId="0" xfId="1" applyFont="1" applyFill="1" applyProtection="1">
      <alignment vertical="center"/>
      <protection locked="0"/>
    </xf>
    <xf numFmtId="0" fontId="44" fillId="0" borderId="15" xfId="1" applyFont="1" applyBorder="1" applyAlignment="1" applyProtection="1">
      <alignment horizontal="center" vertical="center"/>
      <protection locked="0"/>
    </xf>
    <xf numFmtId="0" fontId="45" fillId="0" borderId="15" xfId="1" applyFont="1" applyBorder="1" applyAlignment="1" applyProtection="1">
      <alignment horizontal="right" vertical="center"/>
      <protection locked="0"/>
    </xf>
    <xf numFmtId="0" fontId="45" fillId="0" borderId="16" xfId="1" applyFont="1" applyBorder="1" applyProtection="1">
      <alignment vertical="center"/>
      <protection locked="0"/>
    </xf>
    <xf numFmtId="0" fontId="45" fillId="0" borderId="17" xfId="1" applyFont="1" applyBorder="1" applyProtection="1">
      <alignment vertical="center"/>
      <protection locked="0"/>
    </xf>
    <xf numFmtId="0" fontId="37" fillId="0" borderId="15" xfId="1" applyFont="1" applyBorder="1">
      <alignment vertical="center"/>
    </xf>
    <xf numFmtId="0" fontId="34" fillId="0" borderId="15" xfId="1" applyFont="1" applyBorder="1" applyProtection="1">
      <alignment vertical="center"/>
      <protection locked="0"/>
    </xf>
    <xf numFmtId="0" fontId="37" fillId="0" borderId="15" xfId="1" applyFont="1" applyBorder="1" applyProtection="1">
      <alignment vertical="center"/>
      <protection locked="0"/>
    </xf>
    <xf numFmtId="0" fontId="45" fillId="0" borderId="15" xfId="1" applyFont="1" applyBorder="1" applyProtection="1">
      <alignment vertical="center"/>
      <protection locked="0"/>
    </xf>
    <xf numFmtId="0" fontId="2" fillId="0" borderId="15" xfId="1" applyFont="1" applyBorder="1" applyProtection="1">
      <alignment vertical="center"/>
      <protection locked="0"/>
    </xf>
    <xf numFmtId="0" fontId="45" fillId="0" borderId="0" xfId="1" applyFont="1" applyProtection="1">
      <alignment vertical="center"/>
      <protection locked="0"/>
    </xf>
    <xf numFmtId="0" fontId="2" fillId="0" borderId="2" xfId="1" applyFont="1" applyBorder="1" applyProtection="1">
      <alignment vertical="center"/>
      <protection locked="0"/>
    </xf>
    <xf numFmtId="0" fontId="2" fillId="4" borderId="3" xfId="1" applyFont="1" applyFill="1" applyBorder="1" applyProtection="1">
      <alignment vertical="center"/>
      <protection locked="0"/>
    </xf>
    <xf numFmtId="0" fontId="15" fillId="10" borderId="31" xfId="1" applyFont="1" applyFill="1" applyBorder="1" applyAlignment="1" applyProtection="1">
      <alignment horizontal="center" vertical="center"/>
      <protection locked="0"/>
    </xf>
    <xf numFmtId="0" fontId="15" fillId="10" borderId="32" xfId="1" applyFont="1" applyFill="1" applyBorder="1" applyAlignment="1" applyProtection="1">
      <alignment horizontal="center" vertical="center"/>
      <protection locked="0"/>
    </xf>
    <xf numFmtId="0" fontId="15" fillId="10" borderId="27" xfId="1" applyFont="1" applyFill="1" applyBorder="1" applyAlignment="1" applyProtection="1">
      <alignment horizontal="center" vertical="center"/>
      <protection locked="0"/>
    </xf>
    <xf numFmtId="0" fontId="15" fillId="10" borderId="28" xfId="1" applyFont="1" applyFill="1" applyBorder="1" applyAlignment="1" applyProtection="1">
      <alignment horizontal="center" vertical="center"/>
      <protection locked="0"/>
    </xf>
    <xf numFmtId="0" fontId="19" fillId="0" borderId="90" xfId="1" applyFont="1" applyBorder="1" applyAlignment="1" applyProtection="1">
      <alignment horizontal="distributed" vertical="center"/>
      <protection locked="0"/>
    </xf>
    <xf numFmtId="0" fontId="20" fillId="0" borderId="90" xfId="1" applyFont="1" applyBorder="1" applyAlignment="1">
      <alignment horizontal="right" vertical="center"/>
    </xf>
    <xf numFmtId="0" fontId="10" fillId="0" borderId="23" xfId="1" applyFont="1" applyBorder="1" applyAlignment="1" applyProtection="1">
      <alignment horizontal="center" vertical="center"/>
      <protection locked="0"/>
    </xf>
    <xf numFmtId="0" fontId="31" fillId="0" borderId="0" xfId="1" applyFont="1" applyAlignment="1" applyProtection="1">
      <alignment horizontal="left" vertical="center" wrapText="1"/>
      <protection locked="0"/>
    </xf>
    <xf numFmtId="0" fontId="10" fillId="4" borderId="24" xfId="1" applyFont="1" applyFill="1" applyBorder="1" applyAlignment="1" applyProtection="1">
      <alignment horizontal="center" vertical="center"/>
      <protection locked="0"/>
    </xf>
    <xf numFmtId="0" fontId="10" fillId="0" borderId="24" xfId="1" applyFont="1" applyBorder="1" applyAlignment="1" applyProtection="1">
      <alignment horizontal="center" vertical="center"/>
      <protection locked="0"/>
    </xf>
    <xf numFmtId="0" fontId="23" fillId="0" borderId="15" xfId="1" applyFont="1" applyBorder="1" applyAlignment="1" applyProtection="1">
      <alignment horizontal="center" vertical="center"/>
      <protection locked="0"/>
    </xf>
    <xf numFmtId="0" fontId="8" fillId="0" borderId="0" xfId="1" applyFont="1" applyAlignment="1" applyProtection="1">
      <alignment horizontal="center" vertical="center"/>
      <protection locked="0"/>
    </xf>
    <xf numFmtId="0" fontId="18" fillId="0" borderId="9" xfId="2" applyNumberFormat="1" applyFont="1" applyBorder="1" applyAlignment="1" applyProtection="1">
      <protection locked="0"/>
    </xf>
    <xf numFmtId="0" fontId="18" fillId="0" borderId="8" xfId="2" applyNumberFormat="1" applyFont="1" applyBorder="1" applyAlignment="1" applyProtection="1">
      <protection locked="0"/>
    </xf>
    <xf numFmtId="176" fontId="18" fillId="0" borderId="11" xfId="2" applyNumberFormat="1" applyFont="1" applyBorder="1" applyAlignment="1" applyProtection="1">
      <alignment horizontal="center"/>
    </xf>
    <xf numFmtId="0" fontId="15" fillId="10" borderId="37" xfId="1" applyFont="1" applyFill="1" applyBorder="1" applyAlignment="1" applyProtection="1">
      <alignment horizontal="center" vertical="center"/>
      <protection locked="0"/>
    </xf>
    <xf numFmtId="0" fontId="15" fillId="10" borderId="12" xfId="1" applyFont="1" applyFill="1" applyBorder="1" applyAlignment="1" applyProtection="1">
      <alignment horizontal="center" vertical="center"/>
      <protection locked="0"/>
    </xf>
    <xf numFmtId="0" fontId="15" fillId="10" borderId="42" xfId="1" applyFont="1" applyFill="1" applyBorder="1" applyAlignment="1" applyProtection="1">
      <alignment horizontal="center" vertical="center"/>
      <protection locked="0"/>
    </xf>
    <xf numFmtId="0" fontId="15" fillId="10" borderId="20" xfId="1" applyFont="1" applyFill="1" applyBorder="1" applyAlignment="1" applyProtection="1">
      <alignment horizontal="center" vertical="center"/>
      <protection locked="0"/>
    </xf>
    <xf numFmtId="0" fontId="33" fillId="0" borderId="38" xfId="1" applyFont="1" applyBorder="1" applyAlignment="1" applyProtection="1">
      <alignment horizontal="center" vertical="center" wrapText="1"/>
      <protection locked="0"/>
    </xf>
    <xf numFmtId="0" fontId="12" fillId="3" borderId="93" xfId="1" applyFont="1" applyFill="1" applyBorder="1" applyAlignment="1" applyProtection="1">
      <alignment horizontal="center" vertical="center"/>
      <protection locked="0"/>
    </xf>
    <xf numFmtId="0" fontId="12" fillId="0" borderId="45" xfId="1" applyFont="1" applyBorder="1" applyAlignment="1" applyProtection="1">
      <alignment horizontal="center" vertical="center"/>
      <protection locked="0"/>
    </xf>
    <xf numFmtId="0" fontId="12" fillId="0" borderId="24" xfId="1" applyFont="1" applyBorder="1" applyAlignment="1" applyProtection="1">
      <alignment horizontal="center" vertical="center"/>
      <protection locked="0"/>
    </xf>
    <xf numFmtId="0" fontId="10" fillId="0" borderId="90" xfId="1" applyFont="1" applyBorder="1" applyAlignment="1" applyProtection="1">
      <alignment horizontal="center" vertical="center"/>
      <protection locked="0"/>
    </xf>
    <xf numFmtId="0" fontId="12" fillId="0" borderId="94" xfId="1" applyFont="1" applyBorder="1" applyAlignment="1" applyProtection="1">
      <alignment horizontal="center" vertical="center"/>
      <protection locked="0"/>
    </xf>
    <xf numFmtId="179" fontId="52" fillId="0" borderId="10" xfId="1" applyNumberFormat="1" applyFont="1" applyBorder="1" applyAlignment="1" applyProtection="1">
      <alignment horizontal="center" vertical="center"/>
      <protection locked="0"/>
    </xf>
    <xf numFmtId="179" fontId="52" fillId="0" borderId="9" xfId="1" applyNumberFormat="1" applyFont="1" applyBorder="1" applyAlignment="1" applyProtection="1">
      <alignment horizontal="center" vertical="center"/>
      <protection locked="0"/>
    </xf>
    <xf numFmtId="0" fontId="15" fillId="3" borderId="94" xfId="1" applyFont="1" applyFill="1" applyBorder="1" applyAlignment="1" applyProtection="1">
      <alignment horizontal="center" vertical="center"/>
      <protection locked="0"/>
    </xf>
    <xf numFmtId="0" fontId="27" fillId="3" borderId="94" xfId="1" applyFont="1" applyFill="1" applyBorder="1" applyAlignment="1" applyProtection="1">
      <alignment horizontal="center" vertical="center"/>
      <protection locked="0"/>
    </xf>
    <xf numFmtId="0" fontId="10" fillId="0" borderId="0" xfId="1" applyFont="1" applyAlignment="1" applyProtection="1">
      <alignment horizontal="center" vertical="center"/>
      <protection locked="0"/>
    </xf>
    <xf numFmtId="0" fontId="32" fillId="0" borderId="0" xfId="1" applyFont="1" applyAlignment="1" applyProtection="1">
      <alignment horizontal="center" vertical="center"/>
      <protection locked="0"/>
    </xf>
    <xf numFmtId="0" fontId="2" fillId="2" borderId="15" xfId="1" applyFont="1" applyFill="1" applyBorder="1" applyAlignment="1" applyProtection="1">
      <alignment horizontal="center" vertical="center"/>
      <protection locked="0"/>
    </xf>
    <xf numFmtId="0" fontId="2" fillId="2" borderId="52" xfId="1" applyFont="1" applyFill="1" applyBorder="1" applyAlignment="1" applyProtection="1">
      <alignment horizontal="center" vertical="center"/>
      <protection locked="0"/>
    </xf>
    <xf numFmtId="0" fontId="2" fillId="0" borderId="15" xfId="1" applyFont="1" applyBorder="1" applyAlignment="1">
      <alignment horizontal="center" vertical="center"/>
    </xf>
    <xf numFmtId="0" fontId="51" fillId="0" borderId="0" xfId="0" applyFont="1">
      <alignment vertical="center"/>
    </xf>
    <xf numFmtId="0" fontId="2" fillId="0" borderId="53" xfId="1" applyFont="1" applyBorder="1" applyAlignment="1">
      <alignment horizontal="center" vertical="center"/>
    </xf>
    <xf numFmtId="0" fontId="2" fillId="0" borderId="55" xfId="1" applyFont="1" applyBorder="1">
      <alignment vertical="center"/>
    </xf>
    <xf numFmtId="0" fontId="2" fillId="0" borderId="55" xfId="1" applyFont="1" applyBorder="1" applyAlignment="1">
      <alignment horizontal="center" vertical="center"/>
    </xf>
    <xf numFmtId="0" fontId="2" fillId="0" borderId="45" xfId="1" applyFont="1" applyBorder="1" applyAlignment="1">
      <alignment horizontal="center" vertical="center"/>
    </xf>
    <xf numFmtId="0" fontId="2" fillId="0" borderId="50" xfId="1" applyFont="1" applyBorder="1">
      <alignment vertical="center"/>
    </xf>
    <xf numFmtId="0" fontId="2" fillId="0" borderId="24" xfId="1" applyFont="1" applyBorder="1" applyAlignment="1">
      <alignment horizontal="center" vertical="center"/>
    </xf>
    <xf numFmtId="0" fontId="2" fillId="0" borderId="57" xfId="1" applyFont="1" applyBorder="1">
      <alignment vertical="center"/>
    </xf>
    <xf numFmtId="0" fontId="9" fillId="0" borderId="0" xfId="1" applyFont="1" applyAlignment="1"/>
    <xf numFmtId="0" fontId="32" fillId="0" borderId="0" xfId="1" applyFont="1">
      <alignment vertical="center"/>
    </xf>
    <xf numFmtId="0" fontId="53" fillId="0" borderId="0" xfId="0" applyFont="1">
      <alignment vertical="center"/>
    </xf>
    <xf numFmtId="0" fontId="17" fillId="0" borderId="1" xfId="1" applyFont="1" applyBorder="1">
      <alignment vertical="center"/>
    </xf>
    <xf numFmtId="0" fontId="17" fillId="0" borderId="2" xfId="1" applyFont="1" applyBorder="1" applyAlignment="1">
      <alignment horizontal="right" vertical="center"/>
    </xf>
    <xf numFmtId="0" fontId="17" fillId="0" borderId="41" xfId="1" applyFont="1" applyBorder="1">
      <alignment vertical="center"/>
    </xf>
    <xf numFmtId="0" fontId="17" fillId="0" borderId="21" xfId="1" applyFont="1" applyBorder="1" applyAlignment="1">
      <alignment horizontal="right" vertical="center"/>
    </xf>
    <xf numFmtId="0" fontId="17" fillId="0" borderId="35" xfId="1" applyFont="1" applyBorder="1">
      <alignment vertical="center"/>
    </xf>
    <xf numFmtId="0" fontId="17" fillId="0" borderId="0" xfId="1" applyFont="1" applyAlignment="1">
      <alignment horizontal="right" vertical="center"/>
    </xf>
    <xf numFmtId="0" fontId="17" fillId="0" borderId="39" xfId="1" applyFont="1" applyBorder="1">
      <alignment vertical="center"/>
    </xf>
    <xf numFmtId="0" fontId="17" fillId="0" borderId="81" xfId="1" applyFont="1" applyBorder="1" applyAlignment="1">
      <alignment horizontal="right" vertical="center"/>
    </xf>
    <xf numFmtId="0" fontId="17" fillId="0" borderId="49" xfId="1" applyFont="1" applyBorder="1">
      <alignment vertical="center"/>
    </xf>
    <xf numFmtId="0" fontId="17" fillId="0" borderId="6" xfId="1" applyFont="1" applyBorder="1" applyAlignment="1">
      <alignment horizontal="right" vertical="center"/>
    </xf>
    <xf numFmtId="0" fontId="17" fillId="0" borderId="22" xfId="1" applyFont="1" applyBorder="1" applyAlignment="1">
      <alignment horizontal="right" vertical="center"/>
    </xf>
    <xf numFmtId="0" fontId="17" fillId="0" borderId="13" xfId="1" applyFont="1" applyBorder="1" applyAlignment="1">
      <alignment horizontal="right" vertical="center"/>
    </xf>
    <xf numFmtId="0" fontId="17" fillId="0" borderId="30" xfId="1" applyFont="1" applyBorder="1" applyAlignment="1">
      <alignment horizontal="right" vertical="center"/>
    </xf>
    <xf numFmtId="0" fontId="17" fillId="0" borderId="40" xfId="1" applyFont="1" applyBorder="1" applyAlignment="1">
      <alignment horizontal="right" vertical="center"/>
    </xf>
    <xf numFmtId="0" fontId="17" fillId="0" borderId="0" xfId="1" applyFont="1">
      <alignment vertical="center"/>
    </xf>
    <xf numFmtId="0" fontId="17" fillId="0" borderId="0" xfId="1" applyFont="1" applyAlignment="1">
      <alignment horizontal="center" vertical="center"/>
    </xf>
    <xf numFmtId="0" fontId="55" fillId="0" borderId="0" xfId="0" applyFont="1">
      <alignment vertical="center"/>
    </xf>
    <xf numFmtId="0" fontId="17" fillId="0" borderId="17" xfId="1" applyFont="1" applyBorder="1" applyAlignment="1">
      <alignment horizontal="right" vertical="center"/>
    </xf>
    <xf numFmtId="0" fontId="56" fillId="0" borderId="0" xfId="1" applyFont="1">
      <alignment vertical="center"/>
    </xf>
    <xf numFmtId="0" fontId="15" fillId="0" borderId="0" xfId="1" applyFont="1" applyAlignment="1">
      <alignment horizontal="center" vertical="center"/>
    </xf>
    <xf numFmtId="0" fontId="56" fillId="0" borderId="0" xfId="1" applyFont="1" applyProtection="1">
      <alignment vertical="center"/>
      <protection locked="0"/>
    </xf>
    <xf numFmtId="0" fontId="15" fillId="0" borderId="9" xfId="2" applyNumberFormat="1" applyFont="1" applyBorder="1" applyAlignment="1" applyProtection="1">
      <protection locked="0"/>
    </xf>
    <xf numFmtId="0" fontId="15" fillId="0" borderId="8" xfId="2" applyNumberFormat="1" applyFont="1" applyBorder="1" applyAlignment="1" applyProtection="1">
      <protection locked="0"/>
    </xf>
    <xf numFmtId="176" fontId="15" fillId="0" borderId="11" xfId="2" applyNumberFormat="1" applyFont="1" applyBorder="1" applyAlignment="1" applyProtection="1">
      <alignment horizontal="center"/>
    </xf>
    <xf numFmtId="0" fontId="15" fillId="0" borderId="15" xfId="1" applyFont="1" applyBorder="1" applyAlignment="1" applyProtection="1">
      <alignment horizontal="center" vertical="center"/>
      <protection locked="0"/>
    </xf>
    <xf numFmtId="179" fontId="61" fillId="0" borderId="9" xfId="1" applyNumberFormat="1" applyFont="1" applyBorder="1" applyAlignment="1" applyProtection="1">
      <alignment horizontal="center" vertical="center"/>
      <protection locked="0"/>
    </xf>
    <xf numFmtId="179" fontId="61" fillId="0" borderId="10" xfId="1" applyNumberFormat="1" applyFont="1" applyBorder="1" applyAlignment="1" applyProtection="1">
      <alignment horizontal="center" vertical="center"/>
      <protection locked="0"/>
    </xf>
    <xf numFmtId="0" fontId="15" fillId="0" borderId="0" xfId="1" applyFont="1">
      <alignment vertical="center"/>
    </xf>
    <xf numFmtId="0" fontId="15" fillId="4" borderId="7" xfId="1" applyFont="1" applyFill="1" applyBorder="1" applyAlignment="1" applyProtection="1">
      <alignment horizontal="distributed" vertical="center"/>
      <protection locked="0"/>
    </xf>
    <xf numFmtId="0" fontId="56" fillId="0" borderId="0" xfId="1" applyFont="1" applyAlignment="1">
      <alignment horizontal="distributed" vertical="center"/>
    </xf>
    <xf numFmtId="0" fontId="56" fillId="4" borderId="0" xfId="1" applyFont="1" applyFill="1">
      <alignment vertical="center"/>
    </xf>
    <xf numFmtId="0" fontId="15" fillId="7" borderId="1" xfId="1" applyFont="1" applyFill="1" applyBorder="1">
      <alignment vertical="center"/>
    </xf>
    <xf numFmtId="0" fontId="15" fillId="0" borderId="76" xfId="1" applyFont="1" applyBorder="1">
      <alignment vertical="center"/>
    </xf>
    <xf numFmtId="0" fontId="15" fillId="0" borderId="32" xfId="1" applyFont="1" applyBorder="1" applyAlignment="1">
      <alignment horizontal="center" vertical="center"/>
    </xf>
    <xf numFmtId="0" fontId="15" fillId="0" borderId="76" xfId="1" applyFont="1" applyBorder="1" applyAlignment="1">
      <alignment horizontal="center" vertical="center"/>
    </xf>
    <xf numFmtId="0" fontId="15" fillId="0" borderId="77" xfId="1" applyFont="1" applyBorder="1" applyAlignment="1">
      <alignment horizontal="center" vertical="center"/>
    </xf>
    <xf numFmtId="0" fontId="15" fillId="7" borderId="32" xfId="1" applyFont="1" applyFill="1" applyBorder="1">
      <alignment vertical="center"/>
    </xf>
    <xf numFmtId="0" fontId="15" fillId="7" borderId="30" xfId="1" applyFont="1" applyFill="1" applyBorder="1">
      <alignment vertical="center"/>
    </xf>
    <xf numFmtId="0" fontId="15" fillId="5" borderId="2" xfId="1" applyFont="1" applyFill="1" applyBorder="1">
      <alignment vertical="center"/>
    </xf>
    <xf numFmtId="0" fontId="58" fillId="4" borderId="78" xfId="1" applyFont="1" applyFill="1" applyBorder="1" applyAlignment="1">
      <alignment vertical="center" readingOrder="1"/>
    </xf>
    <xf numFmtId="0" fontId="15" fillId="0" borderId="79" xfId="1" applyFont="1" applyBorder="1">
      <alignment vertical="center"/>
    </xf>
    <xf numFmtId="0" fontId="15" fillId="5" borderId="40" xfId="1" applyFont="1" applyFill="1" applyBorder="1">
      <alignment vertical="center"/>
    </xf>
    <xf numFmtId="0" fontId="15" fillId="0" borderId="80" xfId="1" applyFont="1" applyBorder="1" applyAlignment="1">
      <alignment horizontal="center" vertical="center"/>
    </xf>
    <xf numFmtId="0" fontId="58" fillId="0" borderId="40" xfId="1" applyFont="1" applyBorder="1" applyAlignment="1">
      <alignment horizontal="center" vertical="center"/>
    </xf>
    <xf numFmtId="0" fontId="15" fillId="7" borderId="27" xfId="1" applyFont="1" applyFill="1" applyBorder="1">
      <alignment vertical="center"/>
    </xf>
    <xf numFmtId="0" fontId="58" fillId="4" borderId="82" xfId="1" applyFont="1" applyFill="1" applyBorder="1" applyAlignment="1">
      <alignment vertical="center" readingOrder="1"/>
    </xf>
    <xf numFmtId="0" fontId="58" fillId="4" borderId="54" xfId="1" applyFont="1" applyFill="1" applyBorder="1" applyAlignment="1">
      <alignment vertical="center" readingOrder="1"/>
    </xf>
    <xf numFmtId="0" fontId="58" fillId="4" borderId="83" xfId="1" applyFont="1" applyFill="1" applyBorder="1" applyAlignment="1">
      <alignment vertical="center" readingOrder="1"/>
    </xf>
    <xf numFmtId="0" fontId="56" fillId="0" borderId="15" xfId="1" applyFont="1" applyBorder="1" applyAlignment="1">
      <alignment horizontal="right" vertical="center"/>
    </xf>
    <xf numFmtId="0" fontId="56" fillId="0" borderId="16" xfId="1" applyFont="1" applyBorder="1">
      <alignment vertical="center"/>
    </xf>
    <xf numFmtId="0" fontId="56" fillId="0" borderId="17" xfId="1" applyFont="1" applyBorder="1">
      <alignment vertical="center"/>
    </xf>
    <xf numFmtId="0" fontId="56" fillId="0" borderId="15" xfId="1" applyFont="1" applyBorder="1">
      <alignment vertical="center"/>
    </xf>
    <xf numFmtId="0" fontId="62" fillId="0" borderId="15" xfId="1" applyFont="1" applyBorder="1" applyProtection="1">
      <alignment vertical="center"/>
      <protection locked="0"/>
    </xf>
    <xf numFmtId="0" fontId="56" fillId="0" borderId="15" xfId="1" applyFont="1" applyBorder="1" applyProtection="1">
      <alignment vertical="center"/>
      <protection locked="0"/>
    </xf>
    <xf numFmtId="0" fontId="56" fillId="0" borderId="2" xfId="1" applyFont="1" applyBorder="1">
      <alignment vertical="center"/>
    </xf>
    <xf numFmtId="0" fontId="56" fillId="4" borderId="3" xfId="1" applyFont="1" applyFill="1" applyBorder="1">
      <alignment vertical="center"/>
    </xf>
    <xf numFmtId="0" fontId="56" fillId="0" borderId="0" xfId="1" applyFont="1" applyAlignment="1">
      <alignment horizontal="center" vertical="center"/>
    </xf>
    <xf numFmtId="0" fontId="56" fillId="4" borderId="0" xfId="1" applyFont="1" applyFill="1" applyProtection="1">
      <alignment vertical="center"/>
      <protection locked="0"/>
    </xf>
    <xf numFmtId="0" fontId="65" fillId="0" borderId="90" xfId="1" applyFont="1" applyBorder="1" applyAlignment="1" applyProtection="1">
      <alignment horizontal="distributed" vertical="center"/>
      <protection locked="0"/>
    </xf>
    <xf numFmtId="0" fontId="68" fillId="0" borderId="46" xfId="1" applyFont="1" applyBorder="1" applyProtection="1">
      <alignment vertical="center"/>
      <protection locked="0"/>
    </xf>
    <xf numFmtId="0" fontId="71" fillId="3" borderId="94" xfId="1" applyFont="1" applyFill="1" applyBorder="1" applyAlignment="1" applyProtection="1">
      <alignment horizontal="center" vertical="center"/>
      <protection locked="0"/>
    </xf>
    <xf numFmtId="0" fontId="57" fillId="0" borderId="27" xfId="1" applyFont="1" applyBorder="1" applyAlignment="1" applyProtection="1">
      <alignment horizontal="center" vertical="center"/>
      <protection locked="0"/>
    </xf>
    <xf numFmtId="0" fontId="56" fillId="0" borderId="4" xfId="1" applyFont="1" applyBorder="1">
      <alignment vertical="center"/>
    </xf>
    <xf numFmtId="0" fontId="56" fillId="0" borderId="6" xfId="1" applyFont="1" applyBorder="1">
      <alignment vertical="center"/>
    </xf>
    <xf numFmtId="0" fontId="56" fillId="0" borderId="12" xfId="1" applyFont="1" applyBorder="1">
      <alignment vertical="center"/>
    </xf>
    <xf numFmtId="0" fontId="56" fillId="0" borderId="13" xfId="1" applyFont="1" applyBorder="1">
      <alignment vertical="center"/>
    </xf>
    <xf numFmtId="0" fontId="56" fillId="0" borderId="20" xfId="1" applyFont="1" applyBorder="1">
      <alignment vertical="center"/>
    </xf>
    <xf numFmtId="0" fontId="56" fillId="0" borderId="22" xfId="1" applyFont="1" applyBorder="1">
      <alignment vertical="center"/>
    </xf>
    <xf numFmtId="0" fontId="15" fillId="4" borderId="8" xfId="1" applyFont="1" applyFill="1" applyBorder="1" applyAlignment="1">
      <alignment horizontal="distributed" vertical="center"/>
    </xf>
    <xf numFmtId="0" fontId="57" fillId="0" borderId="45" xfId="1" applyFont="1" applyBorder="1" applyAlignment="1">
      <alignment horizontal="center" vertical="center"/>
    </xf>
    <xf numFmtId="0" fontId="57" fillId="0" borderId="24" xfId="1" applyFont="1" applyBorder="1" applyAlignment="1">
      <alignment horizontal="center" vertical="center"/>
    </xf>
    <xf numFmtId="0" fontId="60" fillId="0" borderId="0" xfId="1" applyFont="1" applyAlignment="1">
      <alignment vertical="center" wrapText="1"/>
    </xf>
    <xf numFmtId="0" fontId="57" fillId="3" borderId="51" xfId="1" applyFont="1" applyFill="1" applyBorder="1" applyAlignment="1">
      <alignment horizontal="center" vertical="center"/>
    </xf>
    <xf numFmtId="0" fontId="57" fillId="3" borderId="23" xfId="1" applyFont="1" applyFill="1" applyBorder="1" applyAlignment="1">
      <alignment horizontal="center" vertical="center"/>
    </xf>
    <xf numFmtId="0" fontId="60" fillId="0" borderId="35" xfId="1" applyFont="1" applyBorder="1" applyAlignment="1">
      <alignment vertical="center" wrapText="1"/>
    </xf>
    <xf numFmtId="0" fontId="57" fillId="0" borderId="94" xfId="1" applyFont="1" applyBorder="1" applyAlignment="1">
      <alignment horizontal="center" vertical="center"/>
    </xf>
    <xf numFmtId="0" fontId="57" fillId="3" borderId="93" xfId="1" applyFont="1" applyFill="1" applyBorder="1" applyAlignment="1">
      <alignment horizontal="center" vertical="center"/>
    </xf>
    <xf numFmtId="0" fontId="60" fillId="0" borderId="38" xfId="1" applyFont="1" applyBorder="1" applyAlignment="1">
      <alignment vertical="center" wrapText="1"/>
    </xf>
    <xf numFmtId="0" fontId="15" fillId="0" borderId="90" xfId="1" applyFont="1" applyBorder="1" applyAlignment="1">
      <alignment horizontal="center" vertical="center"/>
    </xf>
    <xf numFmtId="0" fontId="60" fillId="0" borderId="60" xfId="1" applyFont="1" applyBorder="1" applyAlignment="1">
      <alignment vertical="center" wrapText="1"/>
    </xf>
    <xf numFmtId="0" fontId="60" fillId="0" borderId="59" xfId="1" applyFont="1" applyBorder="1" applyAlignment="1">
      <alignment vertical="center" wrapText="1"/>
    </xf>
    <xf numFmtId="0" fontId="60" fillId="0" borderId="62" xfId="1" applyFont="1" applyBorder="1" applyAlignment="1">
      <alignment vertical="center" wrapText="1"/>
    </xf>
    <xf numFmtId="0" fontId="0" fillId="0" borderId="0" xfId="0" applyAlignment="1">
      <alignment horizontal="right" vertical="center"/>
    </xf>
    <xf numFmtId="0" fontId="57" fillId="14" borderId="10" xfId="1" applyFont="1" applyFill="1" applyBorder="1" applyAlignment="1" applyProtection="1">
      <alignment horizontal="center" vertical="center"/>
      <protection locked="0"/>
    </xf>
    <xf numFmtId="0" fontId="65" fillId="14" borderId="36" xfId="1" applyFont="1" applyFill="1" applyBorder="1" applyAlignment="1" applyProtection="1">
      <alignment horizontal="distributed" vertical="center"/>
      <protection locked="0"/>
    </xf>
    <xf numFmtId="0" fontId="75" fillId="14" borderId="36" xfId="1" applyFont="1" applyFill="1" applyBorder="1" applyAlignment="1">
      <alignment horizontal="right" vertical="center"/>
    </xf>
    <xf numFmtId="0" fontId="56" fillId="0" borderId="15" xfId="1" applyFont="1" applyBorder="1" applyAlignment="1">
      <alignment horizontal="center" vertical="center"/>
    </xf>
    <xf numFmtId="0" fontId="62" fillId="0" borderId="15" xfId="1" applyFont="1" applyBorder="1" applyAlignment="1">
      <alignment horizontal="center" vertical="center"/>
    </xf>
    <xf numFmtId="0" fontId="15" fillId="4" borderId="24" xfId="1" applyFont="1" applyFill="1" applyBorder="1" applyAlignment="1" applyProtection="1">
      <alignment horizontal="center" vertical="center"/>
      <protection locked="0"/>
    </xf>
    <xf numFmtId="0" fontId="15" fillId="0" borderId="24" xfId="1" applyFont="1" applyBorder="1" applyAlignment="1" applyProtection="1">
      <alignment horizontal="center" vertical="center"/>
      <protection locked="0"/>
    </xf>
    <xf numFmtId="0" fontId="15" fillId="0" borderId="23" xfId="1" applyFont="1" applyBorder="1" applyAlignment="1" applyProtection="1">
      <alignment horizontal="center" vertical="center"/>
      <protection locked="0"/>
    </xf>
    <xf numFmtId="0" fontId="57" fillId="14" borderId="52" xfId="1" applyFont="1" applyFill="1" applyBorder="1" applyAlignment="1" applyProtection="1">
      <alignment horizontal="center" vertical="center"/>
      <protection locked="0"/>
    </xf>
    <xf numFmtId="0" fontId="15" fillId="0" borderId="11" xfId="2" applyNumberFormat="1" applyFont="1" applyBorder="1" applyAlignment="1" applyProtection="1">
      <alignment horizontal="center"/>
    </xf>
    <xf numFmtId="0" fontId="15" fillId="2" borderId="8" xfId="2" applyNumberFormat="1" applyFont="1" applyFill="1" applyBorder="1" applyAlignment="1" applyProtection="1">
      <alignment horizontal="center"/>
    </xf>
    <xf numFmtId="0" fontId="60" fillId="0" borderId="8" xfId="1" applyFont="1" applyBorder="1" applyAlignment="1">
      <alignment horizontal="center" vertical="center"/>
    </xf>
    <xf numFmtId="0" fontId="15" fillId="0" borderId="5" xfId="1" applyFont="1" applyBorder="1" applyAlignment="1">
      <alignment horizontal="center" vertical="center"/>
    </xf>
    <xf numFmtId="0" fontId="15" fillId="6" borderId="37" xfId="1" applyFont="1" applyFill="1" applyBorder="1" applyAlignment="1">
      <alignment horizontal="center" vertical="center"/>
    </xf>
    <xf numFmtId="0" fontId="20" fillId="0" borderId="60" xfId="1" applyFont="1" applyBorder="1" applyAlignment="1">
      <alignment horizontal="right" vertical="center"/>
    </xf>
    <xf numFmtId="0" fontId="56" fillId="0" borderId="42" xfId="1" applyFont="1" applyBorder="1">
      <alignment vertical="center"/>
    </xf>
    <xf numFmtId="0" fontId="15" fillId="2" borderId="15" xfId="2" applyNumberFormat="1" applyFont="1" applyFill="1" applyBorder="1" applyAlignment="1" applyProtection="1">
      <alignment horizontal="center"/>
    </xf>
    <xf numFmtId="0" fontId="59" fillId="0" borderId="8" xfId="1" applyFont="1" applyBorder="1" applyAlignment="1">
      <alignment horizontal="center"/>
    </xf>
    <xf numFmtId="0" fontId="15" fillId="0" borderId="9" xfId="2" applyNumberFormat="1" applyFont="1" applyBorder="1" applyAlignment="1" applyProtection="1"/>
    <xf numFmtId="0" fontId="15" fillId="2" borderId="8" xfId="2" applyNumberFormat="1" applyFont="1" applyFill="1" applyBorder="1" applyAlignment="1" applyProtection="1"/>
    <xf numFmtId="0" fontId="15" fillId="14" borderId="8" xfId="2" applyNumberFormat="1" applyFont="1" applyFill="1" applyBorder="1" applyAlignment="1" applyProtection="1"/>
    <xf numFmtId="0" fontId="15" fillId="0" borderId="8" xfId="2" applyNumberFormat="1" applyFont="1" applyBorder="1" applyAlignment="1" applyProtection="1"/>
    <xf numFmtId="0" fontId="15" fillId="0" borderId="15" xfId="1" applyFont="1" applyBorder="1" applyAlignment="1">
      <alignment horizontal="center" vertical="center"/>
    </xf>
    <xf numFmtId="0" fontId="15" fillId="0" borderId="24" xfId="1" applyFont="1" applyBorder="1" applyAlignment="1">
      <alignment horizontal="center" vertical="center"/>
    </xf>
    <xf numFmtId="0" fontId="57" fillId="0" borderId="27" xfId="1" applyFont="1" applyBorder="1" applyAlignment="1">
      <alignment horizontal="center" vertical="center"/>
    </xf>
    <xf numFmtId="179" fontId="61" fillId="0" borderId="9" xfId="1" applyNumberFormat="1" applyFont="1" applyBorder="1" applyAlignment="1">
      <alignment horizontal="center" vertical="center"/>
    </xf>
    <xf numFmtId="179" fontId="61" fillId="0" borderId="10" xfId="1" applyNumberFormat="1" applyFont="1" applyBorder="1" applyAlignment="1">
      <alignment horizontal="center" vertical="center"/>
    </xf>
    <xf numFmtId="0" fontId="15" fillId="4" borderId="31" xfId="1" applyFont="1" applyFill="1" applyBorder="1" applyAlignment="1">
      <alignment horizontal="center" vertical="center"/>
    </xf>
    <xf numFmtId="0" fontId="65" fillId="0" borderId="90" xfId="1" applyFont="1" applyBorder="1" applyAlignment="1">
      <alignment horizontal="distributed" vertical="center"/>
    </xf>
    <xf numFmtId="0" fontId="15" fillId="4" borderId="37" xfId="1" applyFont="1" applyFill="1" applyBorder="1" applyAlignment="1">
      <alignment horizontal="center" vertical="center"/>
    </xf>
    <xf numFmtId="0" fontId="15" fillId="4" borderId="27" xfId="1" applyFont="1" applyFill="1" applyBorder="1" applyAlignment="1">
      <alignment horizontal="center" vertical="center"/>
    </xf>
    <xf numFmtId="0" fontId="15" fillId="4" borderId="32" xfId="1" applyFont="1" applyFill="1" applyBorder="1" applyAlignment="1">
      <alignment horizontal="center" vertical="center"/>
    </xf>
    <xf numFmtId="0" fontId="15" fillId="4" borderId="12" xfId="1" applyFont="1" applyFill="1" applyBorder="1" applyAlignment="1">
      <alignment horizontal="center" vertical="center"/>
    </xf>
    <xf numFmtId="0" fontId="15" fillId="4" borderId="28" xfId="1" applyFont="1" applyFill="1" applyBorder="1" applyAlignment="1">
      <alignment horizontal="center" vertical="center"/>
    </xf>
    <xf numFmtId="0" fontId="56" fillId="3" borderId="97" xfId="0" applyFont="1" applyFill="1" applyBorder="1">
      <alignment vertical="center"/>
    </xf>
    <xf numFmtId="0" fontId="15" fillId="3" borderId="94" xfId="1" applyFont="1" applyFill="1" applyBorder="1" applyAlignment="1">
      <alignment horizontal="center" vertical="center"/>
    </xf>
    <xf numFmtId="0" fontId="68" fillId="0" borderId="46" xfId="1" applyFont="1" applyBorder="1">
      <alignment vertical="center"/>
    </xf>
    <xf numFmtId="0" fontId="66" fillId="0" borderId="12" xfId="1" applyFont="1" applyBorder="1" applyAlignment="1">
      <alignment horizontal="center" vertical="center"/>
    </xf>
    <xf numFmtId="0" fontId="66" fillId="0" borderId="13" xfId="1" applyFont="1" applyBorder="1" applyAlignment="1">
      <alignment horizontal="center" vertical="center"/>
    </xf>
    <xf numFmtId="0" fontId="69" fillId="0" borderId="12" xfId="1" applyFont="1" applyBorder="1" applyAlignment="1">
      <alignment horizontal="center" vertical="center"/>
    </xf>
    <xf numFmtId="0" fontId="69" fillId="0" borderId="13" xfId="1" applyFont="1" applyBorder="1" applyAlignment="1">
      <alignment horizontal="center" vertical="center"/>
    </xf>
    <xf numFmtId="0" fontId="56" fillId="0" borderId="35" xfId="1" applyFont="1" applyBorder="1" applyAlignment="1">
      <alignment horizontal="left" vertical="center"/>
    </xf>
    <xf numFmtId="0" fontId="56" fillId="0" borderId="38" xfId="1" applyFont="1" applyBorder="1" applyAlignment="1">
      <alignment horizontal="left" vertical="center"/>
    </xf>
    <xf numFmtId="0" fontId="71" fillId="3" borderId="97" xfId="1" applyFont="1" applyFill="1" applyBorder="1" applyAlignment="1">
      <alignment horizontal="center" vertical="center"/>
    </xf>
    <xf numFmtId="0" fontId="71" fillId="3" borderId="94" xfId="1" applyFont="1" applyFill="1" applyBorder="1" applyAlignment="1">
      <alignment horizontal="center" vertical="center"/>
    </xf>
    <xf numFmtId="0" fontId="57" fillId="14" borderId="52" xfId="1" applyFont="1" applyFill="1" applyBorder="1" applyAlignment="1">
      <alignment horizontal="center" vertical="center"/>
    </xf>
    <xf numFmtId="0" fontId="57" fillId="14" borderId="10" xfId="1" applyFont="1" applyFill="1" applyBorder="1" applyAlignment="1">
      <alignment horizontal="center" vertical="center"/>
    </xf>
    <xf numFmtId="0" fontId="65" fillId="14" borderId="36" xfId="1" applyFont="1" applyFill="1" applyBorder="1" applyAlignment="1">
      <alignment horizontal="distributed" vertical="center"/>
    </xf>
    <xf numFmtId="0" fontId="74" fillId="14" borderId="12" xfId="1" applyFont="1" applyFill="1" applyBorder="1" applyAlignment="1">
      <alignment horizontal="center" vertical="center"/>
    </xf>
    <xf numFmtId="0" fontId="74" fillId="14" borderId="13" xfId="1" applyFont="1" applyFill="1" applyBorder="1" applyAlignment="1">
      <alignment horizontal="center" vertical="center"/>
    </xf>
    <xf numFmtId="0" fontId="15" fillId="4" borderId="7" xfId="1" applyFont="1" applyFill="1" applyBorder="1" applyAlignment="1">
      <alignment horizontal="distributed" vertical="center"/>
    </xf>
    <xf numFmtId="0" fontId="15" fillId="0" borderId="86" xfId="1" applyFont="1" applyBorder="1" applyAlignment="1">
      <alignment horizontal="center" vertical="center"/>
    </xf>
    <xf numFmtId="0" fontId="15" fillId="4" borderId="24" xfId="1" applyFont="1" applyFill="1" applyBorder="1" applyAlignment="1">
      <alignment horizontal="center" vertical="center"/>
    </xf>
    <xf numFmtId="0" fontId="15" fillId="0" borderId="15" xfId="2" applyNumberFormat="1" applyFont="1" applyBorder="1" applyAlignment="1" applyProtection="1"/>
    <xf numFmtId="0" fontId="15" fillId="2" borderId="15" xfId="2" applyNumberFormat="1" applyFont="1" applyFill="1" applyBorder="1" applyAlignment="1" applyProtection="1"/>
    <xf numFmtId="0" fontId="57" fillId="0" borderId="15" xfId="1" applyFont="1" applyBorder="1" applyAlignment="1">
      <alignment horizontal="center" vertical="center"/>
    </xf>
    <xf numFmtId="0" fontId="15" fillId="0" borderId="15" xfId="1" applyFont="1" applyBorder="1">
      <alignment vertical="center"/>
    </xf>
    <xf numFmtId="179" fontId="61" fillId="0" borderId="8" xfId="1" applyNumberFormat="1" applyFont="1" applyBorder="1" applyAlignment="1">
      <alignment horizontal="center" vertical="center"/>
    </xf>
    <xf numFmtId="0" fontId="58" fillId="4" borderId="15" xfId="1" applyFont="1" applyFill="1" applyBorder="1" applyAlignment="1">
      <alignment vertical="center" readingOrder="1"/>
    </xf>
    <xf numFmtId="0" fontId="56" fillId="0" borderId="29" xfId="1" applyFont="1" applyBorder="1">
      <alignment vertical="center"/>
    </xf>
    <xf numFmtId="0" fontId="27" fillId="3" borderId="97" xfId="1" applyFont="1" applyFill="1" applyBorder="1" applyAlignment="1">
      <alignment horizontal="center" vertical="center"/>
    </xf>
    <xf numFmtId="0" fontId="62" fillId="0" borderId="64" xfId="1" applyFont="1" applyBorder="1">
      <alignment vertical="center"/>
    </xf>
    <xf numFmtId="0" fontId="62" fillId="0" borderId="65" xfId="1" applyFont="1" applyBorder="1">
      <alignment vertical="center"/>
    </xf>
    <xf numFmtId="0" fontId="15" fillId="0" borderId="23" xfId="1" applyFont="1" applyBorder="1" applyAlignment="1">
      <alignment horizontal="center" vertical="center"/>
    </xf>
    <xf numFmtId="180" fontId="20" fillId="0" borderId="90" xfId="1" applyNumberFormat="1" applyFont="1" applyBorder="1" applyAlignment="1">
      <alignment horizontal="right" vertical="center"/>
    </xf>
    <xf numFmtId="0" fontId="15" fillId="0" borderId="37" xfId="1" applyFont="1" applyBorder="1" applyAlignment="1">
      <alignment horizontal="center" vertical="center"/>
    </xf>
    <xf numFmtId="0" fontId="15" fillId="0" borderId="52" xfId="1" applyFont="1" applyBorder="1" applyAlignment="1">
      <alignment horizontal="center" vertical="center"/>
    </xf>
    <xf numFmtId="0" fontId="39" fillId="12" borderId="24" xfId="1" applyFont="1" applyFill="1" applyBorder="1" applyAlignment="1">
      <alignment horizontal="center" vertical="center"/>
    </xf>
    <xf numFmtId="0" fontId="15" fillId="0" borderId="35" xfId="1" applyFont="1" applyBorder="1" applyAlignment="1">
      <alignment horizontal="left" vertical="center"/>
    </xf>
    <xf numFmtId="0" fontId="15" fillId="0" borderId="38" xfId="1" applyFont="1" applyBorder="1" applyAlignment="1">
      <alignment horizontal="left" vertical="center"/>
    </xf>
    <xf numFmtId="179" fontId="56" fillId="0" borderId="0" xfId="1" applyNumberFormat="1" applyFont="1">
      <alignment vertical="center"/>
    </xf>
    <xf numFmtId="179" fontId="61" fillId="14" borderId="9" xfId="1" applyNumberFormat="1" applyFont="1" applyFill="1" applyBorder="1" applyAlignment="1" applyProtection="1">
      <alignment horizontal="center" vertical="center"/>
      <protection locked="0"/>
    </xf>
    <xf numFmtId="179" fontId="61" fillId="14" borderId="10" xfId="1" applyNumberFormat="1" applyFont="1" applyFill="1" applyBorder="1" applyAlignment="1" applyProtection="1">
      <alignment horizontal="center" vertical="center"/>
      <protection locked="0"/>
    </xf>
    <xf numFmtId="0" fontId="58" fillId="0" borderId="16" xfId="1" applyFont="1" applyBorder="1" applyAlignment="1">
      <alignment horizontal="center" vertical="center"/>
    </xf>
    <xf numFmtId="0" fontId="58" fillId="0" borderId="17" xfId="1" applyFont="1" applyBorder="1" applyAlignment="1">
      <alignment horizontal="center" vertical="center"/>
    </xf>
    <xf numFmtId="0" fontId="56" fillId="0" borderId="51" xfId="1" applyFont="1" applyBorder="1" applyAlignment="1">
      <alignment horizontal="center" vertical="center"/>
    </xf>
    <xf numFmtId="0" fontId="56" fillId="0" borderId="52" xfId="1" applyFont="1" applyBorder="1" applyAlignment="1">
      <alignment horizontal="center" vertical="center"/>
    </xf>
    <xf numFmtId="0" fontId="56" fillId="0" borderId="14" xfId="1" applyFont="1" applyBorder="1" applyAlignment="1">
      <alignment horizontal="center" vertical="center"/>
    </xf>
    <xf numFmtId="0" fontId="56" fillId="0" borderId="15" xfId="1" applyFont="1" applyBorder="1" applyAlignment="1">
      <alignment horizontal="center" vertical="center"/>
    </xf>
    <xf numFmtId="0" fontId="56" fillId="0" borderId="23" xfId="1" applyFont="1" applyBorder="1" applyAlignment="1">
      <alignment horizontal="center" vertical="center"/>
    </xf>
    <xf numFmtId="0" fontId="56" fillId="0" borderId="24" xfId="1" applyFont="1" applyBorder="1" applyAlignment="1">
      <alignment horizontal="center" vertical="center"/>
    </xf>
    <xf numFmtId="0" fontId="56" fillId="0" borderId="55" xfId="1" applyFont="1" applyBorder="1" applyAlignment="1">
      <alignment horizontal="center" vertical="center"/>
    </xf>
    <xf numFmtId="0" fontId="56" fillId="0" borderId="57" xfId="1" applyFont="1" applyBorder="1" applyAlignment="1">
      <alignment horizontal="center" vertical="center"/>
    </xf>
    <xf numFmtId="176" fontId="58" fillId="0" borderId="16" xfId="1" applyNumberFormat="1" applyFont="1" applyBorder="1" applyAlignment="1">
      <alignment horizontal="center" vertical="center"/>
    </xf>
    <xf numFmtId="176" fontId="58" fillId="0" borderId="17" xfId="1" applyNumberFormat="1" applyFont="1" applyBorder="1" applyAlignment="1">
      <alignment horizontal="center" vertical="center"/>
    </xf>
    <xf numFmtId="0" fontId="62" fillId="0" borderId="15" xfId="1" applyFont="1" applyBorder="1" applyAlignment="1">
      <alignment horizontal="center" vertical="center"/>
    </xf>
    <xf numFmtId="0" fontId="62" fillId="0" borderId="55" xfId="1" applyFont="1" applyBorder="1" applyAlignment="1">
      <alignment horizontal="center" vertical="center"/>
    </xf>
    <xf numFmtId="0" fontId="62" fillId="0" borderId="4" xfId="1" applyFont="1" applyBorder="1" applyAlignment="1">
      <alignment horizontal="center" vertical="center"/>
    </xf>
    <xf numFmtId="0" fontId="62" fillId="0" borderId="19" xfId="1" applyFont="1" applyBorder="1" applyAlignment="1">
      <alignment horizontal="center" vertical="center"/>
    </xf>
    <xf numFmtId="0" fontId="62" fillId="0" borderId="28" xfId="1" applyFont="1" applyBorder="1" applyAlignment="1">
      <alignment horizontal="center" vertical="center"/>
    </xf>
    <xf numFmtId="0" fontId="62" fillId="0" borderId="29" xfId="1" applyFont="1" applyBorder="1" applyAlignment="1">
      <alignment horizontal="center" vertical="center"/>
    </xf>
    <xf numFmtId="0" fontId="15" fillId="0" borderId="12" xfId="1" applyFont="1" applyBorder="1" applyAlignment="1">
      <alignment horizontal="center" vertical="center"/>
    </xf>
    <xf numFmtId="0" fontId="15" fillId="0" borderId="13" xfId="1" applyFont="1" applyBorder="1" applyAlignment="1">
      <alignment horizontal="center" vertical="center"/>
    </xf>
    <xf numFmtId="0" fontId="15" fillId="0" borderId="60" xfId="1" applyFont="1" applyBorder="1" applyAlignment="1">
      <alignment horizontal="center" vertical="center"/>
    </xf>
    <xf numFmtId="0" fontId="15" fillId="0" borderId="61" xfId="1" applyFont="1" applyBorder="1" applyAlignment="1">
      <alignment horizontal="center" vertical="center"/>
    </xf>
    <xf numFmtId="0" fontId="15" fillId="8" borderId="12" xfId="1" applyFont="1" applyFill="1" applyBorder="1" applyAlignment="1">
      <alignment horizontal="center" vertical="center"/>
    </xf>
    <xf numFmtId="0" fontId="15" fillId="8" borderId="60" xfId="1" applyFont="1" applyFill="1" applyBorder="1" applyAlignment="1">
      <alignment horizontal="center" vertical="center"/>
    </xf>
    <xf numFmtId="0" fontId="56" fillId="0" borderId="9" xfId="1" applyFont="1" applyBorder="1" applyAlignment="1">
      <alignment horizontal="center" vertical="center"/>
    </xf>
    <xf numFmtId="0" fontId="56" fillId="0" borderId="11" xfId="1" applyFont="1" applyBorder="1" applyAlignment="1">
      <alignment horizontal="center" vertical="center"/>
    </xf>
    <xf numFmtId="0" fontId="15" fillId="6" borderId="86" xfId="1" applyFont="1" applyFill="1" applyBorder="1" applyAlignment="1">
      <alignment horizontal="center" vertical="center"/>
    </xf>
    <xf numFmtId="0" fontId="15" fillId="6" borderId="85" xfId="1" applyFont="1" applyFill="1" applyBorder="1" applyAlignment="1">
      <alignment horizontal="center" vertical="center"/>
    </xf>
    <xf numFmtId="0" fontId="15" fillId="6" borderId="59" xfId="1" applyFont="1" applyFill="1" applyBorder="1" applyAlignment="1">
      <alignment horizontal="center" vertical="center"/>
    </xf>
    <xf numFmtId="0" fontId="15" fillId="6" borderId="61" xfId="1" applyFont="1" applyFill="1" applyBorder="1" applyAlignment="1">
      <alignment horizontal="center" vertical="center"/>
    </xf>
    <xf numFmtId="0" fontId="15" fillId="0" borderId="35" xfId="1" applyFont="1" applyBorder="1" applyAlignment="1">
      <alignment horizontal="center" vertical="center"/>
    </xf>
    <xf numFmtId="0" fontId="15" fillId="0" borderId="58" xfId="1" applyFont="1" applyBorder="1" applyAlignment="1">
      <alignment horizontal="center" vertical="center"/>
    </xf>
    <xf numFmtId="0" fontId="15" fillId="0" borderId="0" xfId="1" applyFont="1" applyAlignment="1">
      <alignment horizontal="center" vertical="center"/>
    </xf>
    <xf numFmtId="0" fontId="15" fillId="0" borderId="59" xfId="1" applyFont="1" applyBorder="1" applyAlignment="1">
      <alignment horizontal="center" vertical="center"/>
    </xf>
    <xf numFmtId="0" fontId="59" fillId="9" borderId="1" xfId="1" applyFont="1" applyFill="1" applyBorder="1" applyAlignment="1" applyProtection="1">
      <alignment horizontal="center" vertical="center"/>
      <protection locked="0"/>
    </xf>
    <xf numFmtId="0" fontId="59" fillId="9" borderId="30" xfId="1" applyFont="1" applyFill="1" applyBorder="1" applyAlignment="1" applyProtection="1">
      <alignment horizontal="center" vertical="center"/>
      <protection locked="0"/>
    </xf>
    <xf numFmtId="0" fontId="59" fillId="9" borderId="39" xfId="1" applyFont="1" applyFill="1" applyBorder="1" applyAlignment="1" applyProtection="1">
      <alignment horizontal="center" vertical="center"/>
      <protection locked="0"/>
    </xf>
    <xf numFmtId="0" fontId="59" fillId="9" borderId="40" xfId="1" applyFont="1" applyFill="1" applyBorder="1" applyAlignment="1" applyProtection="1">
      <alignment horizontal="center" vertical="center"/>
      <protection locked="0"/>
    </xf>
    <xf numFmtId="0" fontId="59" fillId="9" borderId="32" xfId="1" applyFont="1" applyFill="1" applyBorder="1" applyAlignment="1" applyProtection="1">
      <alignment horizontal="center" vertical="center"/>
      <protection locked="0"/>
    </xf>
    <xf numFmtId="0" fontId="59" fillId="9" borderId="28" xfId="1" applyFont="1" applyFill="1" applyBorder="1" applyAlignment="1" applyProtection="1">
      <alignment horizontal="center" vertical="center"/>
      <protection locked="0"/>
    </xf>
    <xf numFmtId="0" fontId="59" fillId="9" borderId="3" xfId="1" applyFont="1" applyFill="1" applyBorder="1" applyAlignment="1" applyProtection="1">
      <alignment horizontal="center" vertical="center"/>
      <protection locked="0"/>
    </xf>
    <xf numFmtId="0" fontId="59" fillId="9" borderId="29" xfId="1" applyFont="1" applyFill="1" applyBorder="1" applyAlignment="1" applyProtection="1">
      <alignment horizontal="center" vertical="center"/>
      <protection locked="0"/>
    </xf>
    <xf numFmtId="0" fontId="15" fillId="6" borderId="84" xfId="1" applyFont="1" applyFill="1" applyBorder="1" applyAlignment="1">
      <alignment horizontal="center" vertical="center"/>
    </xf>
    <xf numFmtId="0" fontId="15" fillId="6" borderId="60" xfId="1" applyFont="1" applyFill="1" applyBorder="1" applyAlignment="1">
      <alignment horizontal="center" vertical="center"/>
    </xf>
    <xf numFmtId="0" fontId="61" fillId="0" borderId="12" xfId="1" applyFont="1" applyBorder="1" applyAlignment="1">
      <alignment horizontal="center" vertical="center"/>
    </xf>
    <xf numFmtId="0" fontId="61" fillId="0" borderId="13" xfId="1" applyFont="1" applyBorder="1" applyAlignment="1">
      <alignment horizontal="center" vertical="center"/>
    </xf>
    <xf numFmtId="0" fontId="61" fillId="0" borderId="60" xfId="1" applyFont="1" applyBorder="1" applyAlignment="1">
      <alignment horizontal="center" vertical="center"/>
    </xf>
    <xf numFmtId="0" fontId="61" fillId="0" borderId="61" xfId="1" applyFont="1" applyBorder="1" applyAlignment="1">
      <alignment horizontal="center" vertical="center"/>
    </xf>
    <xf numFmtId="0" fontId="15" fillId="6" borderId="32" xfId="1" applyFont="1" applyFill="1" applyBorder="1" applyAlignment="1">
      <alignment horizontal="center" vertical="center"/>
    </xf>
    <xf numFmtId="0" fontId="15" fillId="6" borderId="30" xfId="1" applyFont="1" applyFill="1" applyBorder="1" applyAlignment="1">
      <alignment horizontal="center" vertical="center"/>
    </xf>
    <xf numFmtId="0" fontId="15" fillId="0" borderId="28" xfId="1" applyFont="1" applyBorder="1" applyAlignment="1">
      <alignment horizontal="center" vertical="center"/>
    </xf>
    <xf numFmtId="0" fontId="15" fillId="0" borderId="40" xfId="1" applyFont="1" applyBorder="1" applyAlignment="1">
      <alignment horizontal="center" vertical="center"/>
    </xf>
    <xf numFmtId="0" fontId="59" fillId="0" borderId="16" xfId="1" applyFont="1" applyBorder="1" applyAlignment="1">
      <alignment horizontal="center" vertical="center"/>
    </xf>
    <xf numFmtId="0" fontId="59" fillId="0" borderId="17" xfId="1" applyFont="1" applyBorder="1" applyAlignment="1">
      <alignment horizontal="center" vertical="center"/>
    </xf>
    <xf numFmtId="0" fontId="15" fillId="5" borderId="28" xfId="1" applyFont="1" applyFill="1" applyBorder="1" applyAlignment="1">
      <alignment horizontal="center" vertical="center"/>
    </xf>
    <xf numFmtId="0" fontId="15" fillId="5" borderId="81" xfId="1" applyFont="1" applyFill="1" applyBorder="1" applyAlignment="1">
      <alignment horizontal="center" vertical="center"/>
    </xf>
    <xf numFmtId="0" fontId="56" fillId="0" borderId="72" xfId="1" applyFont="1" applyBorder="1" applyAlignment="1" applyProtection="1">
      <alignment horizontal="center" vertical="center"/>
      <protection locked="0"/>
    </xf>
    <xf numFmtId="0" fontId="56" fillId="0" borderId="73" xfId="1" applyFont="1" applyBorder="1" applyAlignment="1" applyProtection="1">
      <alignment horizontal="center" vertical="center"/>
      <protection locked="0"/>
    </xf>
    <xf numFmtId="0" fontId="56" fillId="0" borderId="74" xfId="1" applyFont="1" applyBorder="1" applyAlignment="1" applyProtection="1">
      <alignment horizontal="center" vertical="center"/>
      <protection locked="0"/>
    </xf>
    <xf numFmtId="0" fontId="15" fillId="0" borderId="25" xfId="1" applyFont="1" applyBorder="1" applyAlignment="1" applyProtection="1">
      <alignment horizontal="center" vertical="center"/>
      <protection locked="0"/>
    </xf>
    <xf numFmtId="0" fontId="15" fillId="0" borderId="75" xfId="1" applyFont="1" applyBorder="1" applyAlignment="1" applyProtection="1">
      <alignment horizontal="center" vertical="center"/>
      <protection locked="0"/>
    </xf>
    <xf numFmtId="0" fontId="15" fillId="0" borderId="26" xfId="1" applyFont="1" applyBorder="1" applyAlignment="1" applyProtection="1">
      <alignment horizontal="center" vertical="center"/>
      <protection locked="0"/>
    </xf>
    <xf numFmtId="0" fontId="15" fillId="4" borderId="24" xfId="1" applyFont="1" applyFill="1" applyBorder="1" applyAlignment="1" applyProtection="1">
      <alignment horizontal="center" vertical="center"/>
      <protection locked="0"/>
    </xf>
    <xf numFmtId="0" fontId="15" fillId="0" borderId="24" xfId="1" applyFont="1" applyBorder="1" applyAlignment="1" applyProtection="1">
      <alignment horizontal="center" vertical="center"/>
      <protection locked="0"/>
    </xf>
    <xf numFmtId="0" fontId="15" fillId="0" borderId="57" xfId="1" applyFont="1" applyBorder="1" applyAlignment="1" applyProtection="1">
      <alignment horizontal="center" vertical="center"/>
      <protection locked="0"/>
    </xf>
    <xf numFmtId="178" fontId="58" fillId="0" borderId="16" xfId="1" applyNumberFormat="1" applyFont="1" applyBorder="1" applyAlignment="1">
      <alignment horizontal="center" vertical="center"/>
    </xf>
    <xf numFmtId="178" fontId="58" fillId="0" borderId="17" xfId="1" applyNumberFormat="1" applyFont="1" applyBorder="1" applyAlignment="1">
      <alignment horizontal="center" vertical="center"/>
    </xf>
    <xf numFmtId="0" fontId="15" fillId="0" borderId="47" xfId="1" applyFont="1" applyBorder="1" applyAlignment="1" applyProtection="1">
      <alignment horizontal="center" vertical="center"/>
      <protection locked="0"/>
    </xf>
    <xf numFmtId="0" fontId="15" fillId="0" borderId="48" xfId="1" applyFont="1" applyBorder="1" applyAlignment="1" applyProtection="1">
      <alignment horizontal="center" vertical="center"/>
      <protection locked="0"/>
    </xf>
    <xf numFmtId="0" fontId="62" fillId="0" borderId="63" xfId="1" applyFont="1" applyBorder="1" applyAlignment="1" applyProtection="1">
      <alignment horizontal="left" vertical="center"/>
      <protection locked="0"/>
    </xf>
    <xf numFmtId="0" fontId="62" fillId="0" borderId="64" xfId="1" applyFont="1" applyBorder="1" applyAlignment="1" applyProtection="1">
      <alignment horizontal="left" vertical="center"/>
      <protection locked="0"/>
    </xf>
    <xf numFmtId="0" fontId="62" fillId="0" borderId="65" xfId="1" applyFont="1" applyBorder="1" applyAlignment="1" applyProtection="1">
      <alignment horizontal="left" vertical="center"/>
      <protection locked="0"/>
    </xf>
    <xf numFmtId="177" fontId="63" fillId="0" borderId="66" xfId="1" applyNumberFormat="1" applyFont="1" applyBorder="1" applyAlignment="1" applyProtection="1">
      <alignment horizontal="left" vertical="center"/>
      <protection locked="0"/>
    </xf>
    <xf numFmtId="0" fontId="63" fillId="0" borderId="67" xfId="1" applyFont="1" applyBorder="1" applyAlignment="1" applyProtection="1">
      <alignment horizontal="left" vertical="center"/>
      <protection locked="0"/>
    </xf>
    <xf numFmtId="0" fontId="63" fillId="0" borderId="68" xfId="1" applyFont="1" applyBorder="1" applyAlignment="1" applyProtection="1">
      <alignment horizontal="left" vertical="center"/>
      <protection locked="0"/>
    </xf>
    <xf numFmtId="0" fontId="64" fillId="0" borderId="69" xfId="1" applyFont="1" applyBorder="1" applyAlignment="1" applyProtection="1">
      <alignment horizontal="left" vertical="center"/>
      <protection locked="0"/>
    </xf>
    <xf numFmtId="0" fontId="64" fillId="0" borderId="70" xfId="1" applyFont="1" applyBorder="1" applyAlignment="1" applyProtection="1">
      <alignment horizontal="left" vertical="center"/>
      <protection locked="0"/>
    </xf>
    <xf numFmtId="0" fontId="64" fillId="0" borderId="71" xfId="1" applyFont="1" applyBorder="1" applyAlignment="1" applyProtection="1">
      <alignment horizontal="left" vertical="center"/>
      <protection locked="0"/>
    </xf>
    <xf numFmtId="0" fontId="56" fillId="0" borderId="69" xfId="1" applyFont="1" applyBorder="1" applyAlignment="1" applyProtection="1">
      <alignment horizontal="left" vertical="center"/>
      <protection locked="0"/>
    </xf>
    <xf numFmtId="0" fontId="56" fillId="0" borderId="70" xfId="1" applyFont="1" applyBorder="1" applyAlignment="1" applyProtection="1">
      <alignment horizontal="left" vertical="center"/>
      <protection locked="0"/>
    </xf>
    <xf numFmtId="0" fontId="56" fillId="0" borderId="71" xfId="1" applyFont="1" applyBorder="1" applyAlignment="1" applyProtection="1">
      <alignment horizontal="left" vertical="center"/>
      <protection locked="0"/>
    </xf>
    <xf numFmtId="0" fontId="39" fillId="0" borderId="27" xfId="1" applyFont="1" applyBorder="1" applyAlignment="1">
      <alignment horizontal="center" vertical="center"/>
    </xf>
    <xf numFmtId="0" fontId="39" fillId="0" borderId="82" xfId="1" applyFont="1" applyBorder="1" applyAlignment="1">
      <alignment horizontal="center" vertical="center"/>
    </xf>
    <xf numFmtId="0" fontId="15" fillId="12" borderId="52" xfId="1" applyFont="1" applyFill="1" applyBorder="1" applyAlignment="1">
      <alignment horizontal="center" vertical="center"/>
    </xf>
    <xf numFmtId="0" fontId="15" fillId="0" borderId="37" xfId="1" applyFont="1" applyBorder="1" applyAlignment="1">
      <alignment horizontal="center" vertical="center"/>
    </xf>
    <xf numFmtId="0" fontId="73" fillId="0" borderId="12" xfId="1" applyFont="1" applyBorder="1" applyAlignment="1">
      <alignment horizontal="left" vertical="center" wrapText="1"/>
    </xf>
    <xf numFmtId="0" fontId="73" fillId="0" borderId="0" xfId="1" applyFont="1" applyAlignment="1">
      <alignment horizontal="left" vertical="center" wrapText="1"/>
    </xf>
    <xf numFmtId="0" fontId="15" fillId="12" borderId="53" xfId="1" applyFont="1" applyFill="1" applyBorder="1" applyAlignment="1">
      <alignment horizontal="center" vertical="center"/>
    </xf>
    <xf numFmtId="0" fontId="72" fillId="0" borderId="35" xfId="1" applyFont="1" applyBorder="1" applyAlignment="1">
      <alignment horizontal="left" vertical="center" wrapText="1"/>
    </xf>
    <xf numFmtId="0" fontId="72" fillId="0" borderId="0" xfId="1" applyFont="1" applyAlignment="1">
      <alignment horizontal="left" vertical="center" wrapText="1"/>
    </xf>
    <xf numFmtId="0" fontId="72" fillId="0" borderId="38" xfId="1" applyFont="1" applyBorder="1" applyAlignment="1">
      <alignment horizontal="left" vertical="center" wrapText="1"/>
    </xf>
    <xf numFmtId="0" fontId="15" fillId="0" borderId="24" xfId="1" applyFont="1" applyBorder="1" applyAlignment="1">
      <alignment horizontal="center" vertical="center"/>
    </xf>
    <xf numFmtId="0" fontId="73" fillId="0" borderId="12" xfId="1" applyFont="1" applyBorder="1" applyAlignment="1">
      <alignment horizontal="center" vertical="center" wrapText="1"/>
    </xf>
    <xf numFmtId="0" fontId="73" fillId="0" borderId="0" xfId="1" applyFont="1" applyAlignment="1">
      <alignment horizontal="center" vertical="center" wrapText="1"/>
    </xf>
    <xf numFmtId="0" fontId="56" fillId="0" borderId="12" xfId="1" applyFont="1" applyBorder="1" applyAlignment="1">
      <alignment horizontal="center" vertical="center"/>
    </xf>
    <xf numFmtId="0" fontId="56" fillId="0" borderId="0" xfId="1" applyFont="1" applyAlignment="1">
      <alignment horizontal="center" vertical="center"/>
    </xf>
    <xf numFmtId="0" fontId="15" fillId="0" borderId="52" xfId="1" applyFont="1" applyBorder="1" applyAlignment="1">
      <alignment horizontal="center" vertical="center"/>
    </xf>
    <xf numFmtId="0" fontId="15" fillId="0" borderId="53" xfId="1" applyFont="1" applyBorder="1" applyAlignment="1">
      <alignment horizontal="center" vertical="center"/>
    </xf>
    <xf numFmtId="0" fontId="73" fillId="0" borderId="35" xfId="1" applyFont="1" applyBorder="1" applyAlignment="1">
      <alignment horizontal="center" vertical="center" wrapText="1"/>
    </xf>
    <xf numFmtId="0" fontId="39" fillId="12" borderId="24" xfId="1" applyFont="1" applyFill="1" applyBorder="1" applyAlignment="1">
      <alignment horizontal="center" vertical="center"/>
    </xf>
    <xf numFmtId="0" fontId="39" fillId="12" borderId="57" xfId="1" applyFont="1" applyFill="1" applyBorder="1" applyAlignment="1">
      <alignment horizontal="center" vertical="center"/>
    </xf>
    <xf numFmtId="0" fontId="56" fillId="0" borderId="20" xfId="1" applyFont="1" applyBorder="1" applyAlignment="1">
      <alignment horizontal="center" vertical="center"/>
    </xf>
    <xf numFmtId="0" fontId="56" fillId="0" borderId="21" xfId="1" applyFont="1" applyBorder="1" applyAlignment="1">
      <alignment horizontal="center" vertical="center"/>
    </xf>
    <xf numFmtId="0" fontId="58" fillId="0" borderId="9" xfId="1" applyFont="1" applyBorder="1" applyAlignment="1">
      <alignment horizontal="center" vertical="center"/>
    </xf>
    <xf numFmtId="0" fontId="58" fillId="0" borderId="10" xfId="1" applyFont="1" applyBorder="1" applyAlignment="1">
      <alignment horizontal="center" vertical="center"/>
    </xf>
    <xf numFmtId="0" fontId="60" fillId="0" borderId="9" xfId="1" applyFont="1" applyBorder="1" applyAlignment="1">
      <alignment horizontal="center" vertical="center"/>
    </xf>
    <xf numFmtId="0" fontId="60" fillId="0" borderId="10" xfId="1" applyFont="1" applyBorder="1" applyAlignment="1">
      <alignment horizontal="center" vertical="center"/>
    </xf>
    <xf numFmtId="0" fontId="15" fillId="0" borderId="9" xfId="1" applyFont="1" applyBorder="1" applyAlignment="1">
      <alignment horizontal="center" vertical="center"/>
    </xf>
    <xf numFmtId="0" fontId="15" fillId="0" borderId="8" xfId="1" applyFont="1" applyBorder="1" applyAlignment="1">
      <alignment horizontal="center" vertical="center"/>
    </xf>
    <xf numFmtId="0" fontId="15" fillId="0" borderId="11" xfId="1" applyFont="1" applyBorder="1" applyAlignment="1">
      <alignment horizontal="center" vertical="center"/>
    </xf>
    <xf numFmtId="0" fontId="15" fillId="0" borderId="49" xfId="1" applyFont="1" applyBorder="1" applyAlignment="1" applyProtection="1">
      <alignment horizontal="center" vertical="center" textRotation="255"/>
      <protection locked="0"/>
    </xf>
    <xf numFmtId="0" fontId="15" fillId="0" borderId="35" xfId="1" applyFont="1" applyBorder="1" applyAlignment="1" applyProtection="1">
      <alignment horizontal="center" vertical="center" textRotation="255"/>
      <protection locked="0"/>
    </xf>
    <xf numFmtId="0" fontId="15" fillId="0" borderId="58" xfId="1" applyFont="1" applyBorder="1" applyAlignment="1" applyProtection="1">
      <alignment horizontal="center" vertical="center" textRotation="255"/>
      <protection locked="0"/>
    </xf>
    <xf numFmtId="0" fontId="15" fillId="0" borderId="4" xfId="1" applyFont="1" applyBorder="1" applyAlignment="1">
      <alignment horizontal="center" vertical="center"/>
    </xf>
    <xf numFmtId="0" fontId="15" fillId="0" borderId="6" xfId="1" applyFont="1" applyBorder="1" applyAlignment="1">
      <alignment horizontal="center" vertical="center"/>
    </xf>
    <xf numFmtId="0" fontId="72" fillId="0" borderId="4" xfId="1" applyFont="1" applyBorder="1" applyAlignment="1">
      <alignment horizontal="center" vertical="center" wrapText="1"/>
    </xf>
    <xf numFmtId="0" fontId="72" fillId="0" borderId="5" xfId="1" applyFont="1" applyBorder="1" applyAlignment="1">
      <alignment horizontal="center" vertical="center" wrapText="1"/>
    </xf>
    <xf numFmtId="0" fontId="56" fillId="0" borderId="4" xfId="1" applyFont="1" applyBorder="1" applyAlignment="1">
      <alignment horizontal="center" vertical="center"/>
    </xf>
    <xf numFmtId="0" fontId="56" fillId="0" borderId="5" xfId="1" applyFont="1" applyBorder="1" applyAlignment="1">
      <alignment horizontal="center" vertical="center"/>
    </xf>
    <xf numFmtId="0" fontId="12" fillId="2" borderId="1" xfId="1" applyFont="1" applyFill="1" applyBorder="1" applyAlignment="1" applyProtection="1">
      <alignment horizontal="center"/>
      <protection locked="0"/>
    </xf>
    <xf numFmtId="0" fontId="12" fillId="2" borderId="30" xfId="1" applyFont="1" applyFill="1" applyBorder="1" applyAlignment="1" applyProtection="1">
      <alignment horizontal="center"/>
      <protection locked="0"/>
    </xf>
    <xf numFmtId="0" fontId="15" fillId="4" borderId="31" xfId="1" applyFont="1" applyFill="1" applyBorder="1" applyAlignment="1" applyProtection="1">
      <alignment horizontal="center" vertical="center"/>
      <protection locked="0"/>
    </xf>
    <xf numFmtId="0" fontId="15" fillId="4" borderId="37" xfId="1" applyFont="1" applyFill="1" applyBorder="1" applyAlignment="1" applyProtection="1">
      <alignment horizontal="center" vertical="center"/>
      <protection locked="0"/>
    </xf>
    <xf numFmtId="0" fontId="15" fillId="4" borderId="27" xfId="1" applyFont="1" applyFill="1" applyBorder="1" applyAlignment="1" applyProtection="1">
      <alignment horizontal="center" vertical="center"/>
      <protection locked="0"/>
    </xf>
    <xf numFmtId="0" fontId="15" fillId="6" borderId="31" xfId="1" applyFont="1" applyFill="1" applyBorder="1" applyAlignment="1">
      <alignment horizontal="center" vertical="center"/>
    </xf>
    <xf numFmtId="0" fontId="15" fillId="6" borderId="37" xfId="1" applyFont="1" applyFill="1" applyBorder="1" applyAlignment="1">
      <alignment horizontal="center" vertical="center"/>
    </xf>
    <xf numFmtId="0" fontId="15" fillId="6" borderId="27" xfId="1" applyFont="1" applyFill="1" applyBorder="1" applyAlignment="1">
      <alignment horizontal="center" vertical="center"/>
    </xf>
    <xf numFmtId="0" fontId="58" fillId="4" borderId="33" xfId="1" applyFont="1" applyFill="1" applyBorder="1" applyAlignment="1" applyProtection="1">
      <alignment horizontal="left" vertical="center" readingOrder="1"/>
      <protection locked="0"/>
    </xf>
    <xf numFmtId="0" fontId="58" fillId="4" borderId="34" xfId="1" applyFont="1" applyFill="1" applyBorder="1" applyAlignment="1" applyProtection="1">
      <alignment horizontal="left" vertical="center" readingOrder="1"/>
      <protection locked="0"/>
    </xf>
    <xf numFmtId="0" fontId="12" fillId="0" borderId="35" xfId="1" applyFont="1" applyBorder="1" applyAlignment="1" applyProtection="1">
      <alignment horizontal="center" vertical="center"/>
      <protection locked="0"/>
    </xf>
    <xf numFmtId="0" fontId="12" fillId="0" borderId="13" xfId="1" applyFont="1" applyBorder="1" applyAlignment="1" applyProtection="1">
      <alignment horizontal="center" vertical="center"/>
      <protection locked="0"/>
    </xf>
    <xf numFmtId="0" fontId="12" fillId="0" borderId="39" xfId="1" applyFont="1" applyBorder="1" applyAlignment="1" applyProtection="1">
      <alignment horizontal="center" vertical="center"/>
      <protection locked="0"/>
    </xf>
    <xf numFmtId="0" fontId="12" fillId="0" borderId="40" xfId="1" applyFont="1" applyBorder="1" applyAlignment="1" applyProtection="1">
      <alignment horizontal="center" vertical="center"/>
      <protection locked="0"/>
    </xf>
    <xf numFmtId="0" fontId="56" fillId="0" borderId="35" xfId="1" applyFont="1" applyBorder="1" applyAlignment="1" applyProtection="1">
      <alignment horizontal="left" vertical="center"/>
      <protection locked="0"/>
    </xf>
    <xf numFmtId="0" fontId="56" fillId="0" borderId="38" xfId="1" applyFont="1" applyBorder="1" applyAlignment="1" applyProtection="1">
      <alignment horizontal="left" vertical="center"/>
      <protection locked="0"/>
    </xf>
    <xf numFmtId="0" fontId="56" fillId="0" borderId="39" xfId="1" applyFont="1" applyBorder="1" applyAlignment="1" applyProtection="1">
      <alignment horizontal="left" vertical="center"/>
      <protection locked="0"/>
    </xf>
    <xf numFmtId="0" fontId="56" fillId="0" borderId="29" xfId="1" applyFont="1" applyBorder="1" applyAlignment="1" applyProtection="1">
      <alignment horizontal="left" vertical="center"/>
      <protection locked="0"/>
    </xf>
    <xf numFmtId="0" fontId="74" fillId="14" borderId="99" xfId="1" applyFont="1" applyFill="1" applyBorder="1" applyAlignment="1" applyProtection="1">
      <alignment horizontal="center" vertical="center"/>
      <protection locked="0"/>
    </xf>
    <xf numFmtId="0" fontId="74" fillId="14" borderId="100" xfId="1" applyFont="1" applyFill="1" applyBorder="1" applyAlignment="1" applyProtection="1">
      <alignment horizontal="center" vertical="center"/>
      <protection locked="0"/>
    </xf>
    <xf numFmtId="177" fontId="58" fillId="4" borderId="33" xfId="1" applyNumberFormat="1" applyFont="1" applyFill="1" applyBorder="1" applyAlignment="1" applyProtection="1">
      <alignment horizontal="left" vertical="center" readingOrder="1"/>
      <protection locked="0"/>
    </xf>
    <xf numFmtId="0" fontId="15" fillId="0" borderId="35" xfId="1" applyFont="1" applyBorder="1" applyAlignment="1" applyProtection="1">
      <alignment horizontal="left" vertical="center"/>
      <protection locked="0"/>
    </xf>
    <xf numFmtId="0" fontId="15" fillId="0" borderId="38" xfId="1" applyFont="1" applyBorder="1" applyAlignment="1" applyProtection="1">
      <alignment horizontal="left" vertical="center"/>
      <protection locked="0"/>
    </xf>
    <xf numFmtId="0" fontId="15" fillId="0" borderId="39" xfId="1" applyFont="1" applyBorder="1" applyAlignment="1" applyProtection="1">
      <alignment horizontal="left" vertical="center"/>
      <protection locked="0"/>
    </xf>
    <xf numFmtId="0" fontId="15" fillId="0" borderId="29" xfId="1" applyFont="1" applyBorder="1" applyAlignment="1" applyProtection="1">
      <alignment horizontal="left" vertical="center"/>
      <protection locked="0"/>
    </xf>
    <xf numFmtId="0" fontId="58" fillId="4" borderId="66" xfId="1" applyFont="1" applyFill="1" applyBorder="1" applyAlignment="1" applyProtection="1">
      <alignment horizontal="left" vertical="center" readingOrder="1"/>
      <protection locked="0"/>
    </xf>
    <xf numFmtId="0" fontId="58" fillId="4" borderId="68" xfId="1" applyFont="1" applyFill="1" applyBorder="1" applyAlignment="1" applyProtection="1">
      <alignment horizontal="left" vertical="center" readingOrder="1"/>
      <protection locked="0"/>
    </xf>
    <xf numFmtId="0" fontId="70" fillId="0" borderId="28" xfId="1" applyFont="1" applyBorder="1" applyAlignment="1" applyProtection="1">
      <alignment horizontal="center" vertical="center"/>
      <protection locked="0"/>
    </xf>
    <xf numFmtId="0" fontId="70" fillId="0" borderId="40" xfId="1" applyFont="1" applyBorder="1" applyAlignment="1" applyProtection="1">
      <alignment horizontal="center" vertical="center"/>
      <protection locked="0"/>
    </xf>
    <xf numFmtId="0" fontId="69" fillId="0" borderId="28" xfId="1" applyFont="1" applyBorder="1" applyAlignment="1" applyProtection="1">
      <alignment horizontal="center" vertical="center"/>
      <protection locked="0"/>
    </xf>
    <xf numFmtId="0" fontId="69" fillId="0" borderId="40" xfId="1" applyFont="1" applyBorder="1" applyAlignment="1" applyProtection="1">
      <alignment horizontal="center" vertical="center"/>
      <protection locked="0"/>
    </xf>
    <xf numFmtId="0" fontId="71" fillId="3" borderId="95" xfId="1" applyFont="1" applyFill="1" applyBorder="1" applyAlignment="1" applyProtection="1">
      <alignment horizontal="center" vertical="center"/>
      <protection locked="0"/>
    </xf>
    <xf numFmtId="0" fontId="71" fillId="3" borderId="96" xfId="1" applyFont="1" applyFill="1" applyBorder="1" applyAlignment="1" applyProtection="1">
      <alignment horizontal="center" vertical="center"/>
      <protection locked="0"/>
    </xf>
    <xf numFmtId="0" fontId="27" fillId="3" borderId="43" xfId="1" applyFont="1" applyFill="1" applyBorder="1" applyAlignment="1" applyProtection="1">
      <alignment horizontal="center" vertical="center"/>
      <protection locked="0"/>
    </xf>
    <xf numFmtId="0" fontId="27" fillId="3" borderId="97" xfId="1" applyFont="1" applyFill="1" applyBorder="1" applyAlignment="1" applyProtection="1">
      <alignment horizontal="center" vertical="center"/>
      <protection locked="0"/>
    </xf>
    <xf numFmtId="0" fontId="27" fillId="3" borderId="96" xfId="1" applyFont="1" applyFill="1" applyBorder="1" applyAlignment="1" applyProtection="1">
      <alignment horizontal="center" vertical="center"/>
      <protection locked="0"/>
    </xf>
    <xf numFmtId="0" fontId="27" fillId="3" borderId="44" xfId="1" applyFont="1" applyFill="1" applyBorder="1" applyAlignment="1" applyProtection="1">
      <alignment horizontal="center" vertical="center"/>
      <protection locked="0"/>
    </xf>
    <xf numFmtId="0" fontId="15" fillId="5" borderId="31" xfId="1" applyFont="1" applyFill="1" applyBorder="1" applyAlignment="1">
      <alignment horizontal="center" vertical="center"/>
    </xf>
    <xf numFmtId="0" fontId="15" fillId="5" borderId="37" xfId="1" applyFont="1" applyFill="1" applyBorder="1" applyAlignment="1">
      <alignment horizontal="center" vertical="center"/>
    </xf>
    <xf numFmtId="0" fontId="15" fillId="5" borderId="27" xfId="1" applyFont="1" applyFill="1" applyBorder="1" applyAlignment="1">
      <alignment horizontal="center" vertical="center"/>
    </xf>
    <xf numFmtId="0" fontId="66" fillId="0" borderId="28" xfId="1" applyFont="1" applyBorder="1" applyAlignment="1" applyProtection="1">
      <alignment horizontal="center" vertical="center"/>
      <protection locked="0"/>
    </xf>
    <xf numFmtId="0" fontId="66" fillId="0" borderId="40" xfId="1" applyFont="1" applyBorder="1" applyAlignment="1" applyProtection="1">
      <alignment horizontal="center" vertical="center"/>
      <protection locked="0"/>
    </xf>
    <xf numFmtId="0" fontId="67" fillId="0" borderId="28" xfId="1" applyFont="1" applyBorder="1" applyAlignment="1" applyProtection="1">
      <alignment horizontal="center" vertical="center"/>
      <protection locked="0"/>
    </xf>
    <xf numFmtId="0" fontId="67" fillId="0" borderId="40" xfId="1" applyFont="1" applyBorder="1" applyAlignment="1" applyProtection="1">
      <alignment horizontal="center" vertical="center"/>
      <protection locked="0"/>
    </xf>
    <xf numFmtId="0" fontId="15" fillId="3" borderId="95" xfId="1" applyFont="1" applyFill="1" applyBorder="1" applyAlignment="1" applyProtection="1">
      <alignment horizontal="center" vertical="center"/>
      <protection locked="0"/>
    </xf>
    <xf numFmtId="0" fontId="56" fillId="3" borderId="96" xfId="0" applyFont="1" applyFill="1" applyBorder="1" applyProtection="1">
      <alignment vertical="center"/>
      <protection locked="0"/>
    </xf>
    <xf numFmtId="0" fontId="15" fillId="3" borderId="43" xfId="1" applyFont="1" applyFill="1" applyBorder="1" applyAlignment="1" applyProtection="1">
      <alignment horizontal="center" vertical="center"/>
      <protection locked="0"/>
    </xf>
    <xf numFmtId="0" fontId="56" fillId="3" borderId="97" xfId="0" applyFont="1" applyFill="1" applyBorder="1" applyProtection="1">
      <alignment vertical="center"/>
      <protection locked="0"/>
    </xf>
    <xf numFmtId="0" fontId="15" fillId="3" borderId="44" xfId="1" applyFont="1" applyFill="1" applyBorder="1" applyAlignment="1" applyProtection="1">
      <alignment horizontal="center" vertical="center"/>
      <protection locked="0"/>
    </xf>
    <xf numFmtId="0" fontId="15" fillId="0" borderId="89" xfId="1" applyFont="1" applyBorder="1" applyAlignment="1" applyProtection="1">
      <alignment horizontal="center" vertical="center"/>
      <protection locked="0"/>
    </xf>
    <xf numFmtId="0" fontId="15" fillId="0" borderId="87" xfId="1" applyFont="1" applyBorder="1" applyAlignment="1" applyProtection="1">
      <alignment horizontal="center" vertical="center"/>
      <protection locked="0"/>
    </xf>
    <xf numFmtId="0" fontId="15" fillId="5" borderId="32" xfId="1" applyFont="1" applyFill="1" applyBorder="1" applyAlignment="1">
      <alignment horizontal="center" vertical="center"/>
    </xf>
    <xf numFmtId="0" fontId="15" fillId="5" borderId="12" xfId="1" applyFont="1" applyFill="1" applyBorder="1" applyAlignment="1">
      <alignment horizontal="center" vertical="center"/>
    </xf>
    <xf numFmtId="0" fontId="10" fillId="2" borderId="20" xfId="1" applyFont="1" applyFill="1" applyBorder="1" applyAlignment="1" applyProtection="1">
      <alignment horizontal="center" vertical="center"/>
      <protection locked="0"/>
    </xf>
    <xf numFmtId="0" fontId="10" fillId="2" borderId="22" xfId="1" applyFont="1" applyFill="1" applyBorder="1" applyAlignment="1" applyProtection="1">
      <alignment horizontal="center" vertical="center"/>
      <protection locked="0"/>
    </xf>
    <xf numFmtId="0" fontId="10" fillId="2" borderId="0" xfId="1" applyFont="1" applyFill="1" applyAlignment="1" applyProtection="1">
      <alignment horizontal="center" vertical="center"/>
      <protection locked="0"/>
    </xf>
    <xf numFmtId="0" fontId="10" fillId="2" borderId="13" xfId="1" applyFont="1" applyFill="1" applyBorder="1" applyAlignment="1" applyProtection="1">
      <alignment horizontal="center" vertical="center"/>
      <protection locked="0"/>
    </xf>
    <xf numFmtId="0" fontId="15" fillId="0" borderId="92" xfId="1" applyFont="1" applyBorder="1" applyAlignment="1" applyProtection="1">
      <alignment horizontal="center" vertical="center"/>
      <protection locked="0"/>
    </xf>
    <xf numFmtId="0" fontId="15" fillId="0" borderId="68" xfId="1" applyFont="1" applyBorder="1" applyAlignment="1" applyProtection="1">
      <alignment horizontal="center" vertical="center"/>
      <protection locked="0"/>
    </xf>
    <xf numFmtId="0" fontId="56" fillId="0" borderId="39" xfId="1" applyFont="1" applyBorder="1" applyAlignment="1" applyProtection="1">
      <alignment horizontal="center" vertical="center"/>
      <protection locked="0"/>
    </xf>
    <xf numFmtId="0" fontId="56" fillId="0" borderId="40" xfId="1" applyFont="1" applyBorder="1" applyAlignment="1" applyProtection="1">
      <alignment horizontal="center" vertical="center"/>
      <protection locked="0"/>
    </xf>
    <xf numFmtId="0" fontId="15" fillId="0" borderId="35" xfId="1" applyFont="1" applyBorder="1" applyAlignment="1" applyProtection="1">
      <alignment horizontal="center" vertical="center"/>
      <protection locked="0"/>
    </xf>
    <xf numFmtId="0" fontId="15" fillId="0" borderId="0" xfId="1" applyFont="1" applyAlignment="1" applyProtection="1">
      <alignment horizontal="center" vertical="center"/>
      <protection locked="0"/>
    </xf>
    <xf numFmtId="0" fontId="56" fillId="0" borderId="41" xfId="1" applyFont="1" applyBorder="1" applyAlignment="1" applyProtection="1">
      <alignment horizontal="center" vertical="center"/>
      <protection locked="0"/>
    </xf>
    <xf numFmtId="0" fontId="56" fillId="0" borderId="21" xfId="1" applyFont="1" applyBorder="1" applyAlignment="1" applyProtection="1">
      <alignment horizontal="center" vertical="center"/>
      <protection locked="0"/>
    </xf>
    <xf numFmtId="0" fontId="15" fillId="0" borderId="91" xfId="1" applyFont="1" applyBorder="1" applyAlignment="1" applyProtection="1">
      <alignment horizontal="center" vertical="center"/>
      <protection locked="0"/>
    </xf>
    <xf numFmtId="0" fontId="15" fillId="0" borderId="74" xfId="1" applyFont="1" applyBorder="1" applyAlignment="1" applyProtection="1">
      <alignment horizontal="center" vertical="center"/>
      <protection locked="0"/>
    </xf>
    <xf numFmtId="0" fontId="15" fillId="0" borderId="1" xfId="1" applyFont="1" applyBorder="1" applyAlignment="1" applyProtection="1">
      <alignment horizontal="center" vertical="center"/>
      <protection locked="0"/>
    </xf>
    <xf numFmtId="0" fontId="15" fillId="0" borderId="2" xfId="1" applyFont="1" applyBorder="1" applyAlignment="1" applyProtection="1">
      <alignment horizontal="center" vertical="center"/>
      <protection locked="0"/>
    </xf>
    <xf numFmtId="0" fontId="10" fillId="2" borderId="32" xfId="1" applyFont="1" applyFill="1" applyBorder="1" applyAlignment="1" applyProtection="1">
      <alignment horizontal="center" vertical="center"/>
      <protection locked="0"/>
    </xf>
    <xf numFmtId="0" fontId="10" fillId="2" borderId="30" xfId="1" applyFont="1" applyFill="1" applyBorder="1" applyAlignment="1" applyProtection="1">
      <alignment horizontal="center" vertical="center"/>
      <protection locked="0"/>
    </xf>
    <xf numFmtId="0" fontId="10" fillId="2" borderId="2" xfId="1" applyFont="1" applyFill="1" applyBorder="1" applyAlignment="1" applyProtection="1">
      <alignment horizontal="center" vertical="center"/>
      <protection locked="0"/>
    </xf>
    <xf numFmtId="0" fontId="15" fillId="0" borderId="88" xfId="1" applyFont="1" applyBorder="1" applyAlignment="1" applyProtection="1">
      <alignment horizontal="center" vertical="center"/>
      <protection locked="0"/>
    </xf>
    <xf numFmtId="0" fontId="15" fillId="0" borderId="34" xfId="1" applyFont="1" applyBorder="1" applyAlignment="1" applyProtection="1">
      <alignment horizontal="center" vertical="center"/>
      <protection locked="0"/>
    </xf>
    <xf numFmtId="0" fontId="10" fillId="2" borderId="12" xfId="1" applyFont="1" applyFill="1" applyBorder="1" applyAlignment="1" applyProtection="1">
      <alignment horizontal="center" vertical="center"/>
      <protection locked="0"/>
    </xf>
    <xf numFmtId="0" fontId="56" fillId="0" borderId="35" xfId="1" applyFont="1" applyBorder="1" applyAlignment="1" applyProtection="1">
      <alignment horizontal="center" vertical="center"/>
      <protection locked="0"/>
    </xf>
    <xf numFmtId="0" fontId="56" fillId="0" borderId="0" xfId="1" applyFont="1" applyAlignment="1" applyProtection="1">
      <alignment horizontal="center" vertical="center"/>
      <protection locked="0"/>
    </xf>
    <xf numFmtId="0" fontId="58" fillId="0" borderId="1" xfId="1" applyFont="1" applyBorder="1" applyAlignment="1" applyProtection="1">
      <alignment horizontal="center" vertical="center"/>
      <protection locked="0"/>
    </xf>
    <xf numFmtId="0" fontId="58" fillId="0" borderId="2" xfId="1" applyFont="1" applyBorder="1" applyAlignment="1" applyProtection="1">
      <alignment horizontal="center" vertical="center"/>
      <protection locked="0"/>
    </xf>
    <xf numFmtId="0" fontId="58" fillId="0" borderId="3" xfId="1" applyFont="1" applyBorder="1" applyAlignment="1" applyProtection="1">
      <alignment horizontal="center" vertical="center"/>
      <protection locked="0"/>
    </xf>
    <xf numFmtId="0" fontId="15" fillId="2" borderId="7" xfId="1" applyFont="1" applyFill="1" applyBorder="1" applyAlignment="1" applyProtection="1">
      <alignment horizontal="center" vertical="center"/>
      <protection locked="0"/>
    </xf>
    <xf numFmtId="0" fontId="15" fillId="2" borderId="8" xfId="1" applyFont="1" applyFill="1" applyBorder="1" applyAlignment="1" applyProtection="1">
      <alignment horizontal="center" vertical="center"/>
      <protection locked="0"/>
    </xf>
    <xf numFmtId="0" fontId="15" fillId="0" borderId="9" xfId="1" applyFont="1" applyBorder="1" applyAlignment="1">
      <alignment horizontal="center"/>
    </xf>
    <xf numFmtId="0" fontId="15" fillId="0" borderId="10" xfId="1" applyFont="1" applyBorder="1" applyAlignment="1">
      <alignment horizontal="center"/>
    </xf>
    <xf numFmtId="0" fontId="59" fillId="0" borderId="9" xfId="1" applyFont="1" applyBorder="1" applyAlignment="1" applyProtection="1">
      <alignment horizontal="center"/>
      <protection locked="0"/>
    </xf>
    <xf numFmtId="0" fontId="59" fillId="0" borderId="8" xfId="1" applyFont="1" applyBorder="1" applyAlignment="1" applyProtection="1">
      <alignment horizontal="center"/>
      <protection locked="0"/>
    </xf>
    <xf numFmtId="0" fontId="59" fillId="0" borderId="10" xfId="1" applyFont="1" applyBorder="1" applyAlignment="1" applyProtection="1">
      <alignment horizontal="center"/>
      <protection locked="0"/>
    </xf>
    <xf numFmtId="176" fontId="15" fillId="2" borderId="8" xfId="2" applyNumberFormat="1" applyFont="1" applyFill="1" applyBorder="1" applyAlignment="1" applyProtection="1">
      <alignment horizontal="center"/>
      <protection locked="0"/>
    </xf>
    <xf numFmtId="0" fontId="15" fillId="0" borderId="14" xfId="1" applyFont="1" applyBorder="1" applyAlignment="1" applyProtection="1">
      <alignment horizontal="center" vertical="center"/>
      <protection locked="0"/>
    </xf>
    <xf numFmtId="0" fontId="15" fillId="0" borderId="23" xfId="1" applyFont="1" applyBorder="1" applyAlignment="1" applyProtection="1">
      <alignment horizontal="center" vertical="center"/>
      <protection locked="0"/>
    </xf>
    <xf numFmtId="176" fontId="58" fillId="13" borderId="16" xfId="1" applyNumberFormat="1" applyFont="1" applyFill="1" applyBorder="1" applyAlignment="1">
      <alignment horizontal="center" vertical="center"/>
    </xf>
    <xf numFmtId="176" fontId="58" fillId="13" borderId="17" xfId="1" applyNumberFormat="1" applyFont="1" applyFill="1" applyBorder="1" applyAlignment="1">
      <alignment horizontal="center" vertical="center"/>
    </xf>
    <xf numFmtId="0" fontId="57" fillId="0" borderId="16" xfId="1" applyFont="1" applyBorder="1" applyAlignment="1" applyProtection="1">
      <alignment horizontal="center" vertical="center"/>
      <protection locked="0"/>
    </xf>
    <xf numFmtId="0" fontId="57" fillId="0" borderId="18" xfId="1" applyFont="1" applyBorder="1" applyAlignment="1" applyProtection="1">
      <alignment horizontal="center" vertical="center"/>
      <protection locked="0"/>
    </xf>
    <xf numFmtId="0" fontId="15" fillId="0" borderId="4" xfId="1" applyFont="1" applyBorder="1" applyAlignment="1" applyProtection="1">
      <alignment horizontal="center" vertical="center"/>
      <protection locked="0"/>
    </xf>
    <xf numFmtId="0" fontId="15" fillId="0" borderId="19" xfId="1" applyFont="1" applyBorder="1" applyAlignment="1" applyProtection="1">
      <alignment horizontal="center" vertical="center"/>
      <protection locked="0"/>
    </xf>
    <xf numFmtId="0" fontId="15" fillId="0" borderId="28" xfId="1" applyFont="1" applyBorder="1" applyAlignment="1" applyProtection="1">
      <alignment horizontal="center" vertical="center"/>
      <protection locked="0"/>
    </xf>
    <xf numFmtId="0" fontId="15" fillId="0" borderId="29" xfId="1" applyFont="1" applyBorder="1" applyAlignment="1" applyProtection="1">
      <alignment horizontal="center" vertical="center"/>
      <protection locked="0"/>
    </xf>
    <xf numFmtId="0" fontId="58" fillId="0" borderId="25" xfId="1" applyFont="1" applyBorder="1" applyAlignment="1">
      <alignment horizontal="center" vertical="center"/>
    </xf>
    <xf numFmtId="0" fontId="58" fillId="0" borderId="26" xfId="1" applyFont="1" applyBorder="1" applyAlignment="1">
      <alignment horizontal="center" vertical="center"/>
    </xf>
    <xf numFmtId="0" fontId="60" fillId="13" borderId="25" xfId="1" applyFont="1" applyFill="1" applyBorder="1" applyAlignment="1">
      <alignment horizontal="center" vertical="center"/>
    </xf>
    <xf numFmtId="0" fontId="60" fillId="13" borderId="26" xfId="1" applyFont="1" applyFill="1" applyBorder="1" applyAlignment="1">
      <alignment horizontal="center" vertical="center"/>
    </xf>
    <xf numFmtId="0" fontId="66" fillId="0" borderId="81" xfId="1" applyFont="1" applyBorder="1" applyAlignment="1" applyProtection="1">
      <alignment horizontal="center" vertical="center"/>
      <protection locked="0"/>
    </xf>
    <xf numFmtId="0" fontId="58" fillId="0" borderId="75" xfId="1" applyFont="1" applyBorder="1" applyAlignment="1">
      <alignment horizontal="center" vertical="center"/>
    </xf>
    <xf numFmtId="0" fontId="57" fillId="0" borderId="15" xfId="1" applyFont="1" applyBorder="1" applyAlignment="1">
      <alignment horizontal="center" vertical="center"/>
    </xf>
    <xf numFmtId="177" fontId="58" fillId="4" borderId="33" xfId="1" applyNumberFormat="1" applyFont="1" applyFill="1" applyBorder="1" applyAlignment="1">
      <alignment horizontal="left" vertical="center" readingOrder="1"/>
    </xf>
    <xf numFmtId="0" fontId="58" fillId="4" borderId="34" xfId="1" applyFont="1" applyFill="1" applyBorder="1" applyAlignment="1">
      <alignment horizontal="left" vertical="center" readingOrder="1"/>
    </xf>
    <xf numFmtId="0" fontId="12" fillId="0" borderId="35" xfId="1" applyFont="1" applyBorder="1" applyAlignment="1">
      <alignment horizontal="center" vertical="center"/>
    </xf>
    <xf numFmtId="0" fontId="12" fillId="0" borderId="13" xfId="1" applyFont="1" applyBorder="1" applyAlignment="1">
      <alignment horizontal="center" vertical="center"/>
    </xf>
    <xf numFmtId="0" fontId="12" fillId="0" borderId="39" xfId="1" applyFont="1" applyBorder="1" applyAlignment="1">
      <alignment horizontal="center" vertical="center"/>
    </xf>
    <xf numFmtId="0" fontId="12" fillId="0" borderId="40" xfId="1" applyFont="1" applyBorder="1" applyAlignment="1">
      <alignment horizontal="center" vertical="center"/>
    </xf>
    <xf numFmtId="0" fontId="56" fillId="0" borderId="35" xfId="1" applyFont="1" applyBorder="1" applyAlignment="1">
      <alignment horizontal="left" vertical="center"/>
    </xf>
    <xf numFmtId="0" fontId="56" fillId="0" borderId="38" xfId="1" applyFont="1" applyBorder="1" applyAlignment="1">
      <alignment horizontal="left" vertical="center"/>
    </xf>
    <xf numFmtId="0" fontId="56" fillId="0" borderId="39" xfId="1" applyFont="1" applyBorder="1" applyAlignment="1">
      <alignment horizontal="left" vertical="center"/>
    </xf>
    <xf numFmtId="0" fontId="56" fillId="0" borderId="29" xfId="1" applyFont="1" applyBorder="1" applyAlignment="1">
      <alignment horizontal="left" vertical="center"/>
    </xf>
    <xf numFmtId="0" fontId="74" fillId="14" borderId="99" xfId="1" applyFont="1" applyFill="1" applyBorder="1" applyAlignment="1">
      <alignment horizontal="center" vertical="center"/>
    </xf>
    <xf numFmtId="0" fontId="74" fillId="14" borderId="100" xfId="1" applyFont="1" applyFill="1" applyBorder="1" applyAlignment="1">
      <alignment horizontal="center" vertical="center"/>
    </xf>
    <xf numFmtId="0" fontId="12" fillId="2" borderId="1" xfId="1" applyFont="1" applyFill="1" applyBorder="1" applyAlignment="1">
      <alignment horizontal="center"/>
    </xf>
    <xf numFmtId="0" fontId="12" fillId="2" borderId="30" xfId="1" applyFont="1" applyFill="1" applyBorder="1" applyAlignment="1">
      <alignment horizontal="center"/>
    </xf>
    <xf numFmtId="0" fontId="15" fillId="4" borderId="31" xfId="1" applyFont="1" applyFill="1" applyBorder="1" applyAlignment="1">
      <alignment horizontal="center" vertical="center"/>
    </xf>
    <xf numFmtId="0" fontId="15" fillId="4" borderId="37" xfId="1" applyFont="1" applyFill="1" applyBorder="1" applyAlignment="1">
      <alignment horizontal="center" vertical="center"/>
    </xf>
    <xf numFmtId="0" fontId="15" fillId="4" borderId="27" xfId="1" applyFont="1" applyFill="1" applyBorder="1" applyAlignment="1">
      <alignment horizontal="center" vertical="center"/>
    </xf>
    <xf numFmtId="0" fontId="58" fillId="4" borderId="66" xfId="1" applyFont="1" applyFill="1" applyBorder="1" applyAlignment="1">
      <alignment horizontal="left" vertical="center" readingOrder="1"/>
    </xf>
    <xf numFmtId="0" fontId="58" fillId="4" borderId="68" xfId="1" applyFont="1" applyFill="1" applyBorder="1" applyAlignment="1">
      <alignment horizontal="left" vertical="center" readingOrder="1"/>
    </xf>
    <xf numFmtId="0" fontId="69" fillId="0" borderId="28" xfId="1" applyFont="1" applyBorder="1" applyAlignment="1">
      <alignment horizontal="center" vertical="center"/>
    </xf>
    <xf numFmtId="0" fontId="69" fillId="0" borderId="40" xfId="1" applyFont="1" applyBorder="1" applyAlignment="1">
      <alignment horizontal="center" vertical="center"/>
    </xf>
    <xf numFmtId="0" fontId="66" fillId="0" borderId="28" xfId="1" applyFont="1" applyBorder="1" applyAlignment="1">
      <alignment horizontal="center" vertical="center"/>
    </xf>
    <xf numFmtId="0" fontId="66" fillId="0" borderId="40" xfId="1" applyFont="1" applyBorder="1" applyAlignment="1">
      <alignment horizontal="center" vertical="center"/>
    </xf>
    <xf numFmtId="0" fontId="66" fillId="0" borderId="99" xfId="1" applyFont="1" applyBorder="1" applyAlignment="1">
      <alignment horizontal="center" vertical="center"/>
    </xf>
    <xf numFmtId="0" fontId="66" fillId="0" borderId="100" xfId="1" applyFont="1" applyBorder="1" applyAlignment="1">
      <alignment horizontal="center" vertical="center"/>
    </xf>
    <xf numFmtId="0" fontId="27" fillId="3" borderId="43" xfId="1" applyFont="1" applyFill="1" applyBorder="1" applyAlignment="1">
      <alignment horizontal="center" vertical="center"/>
    </xf>
    <xf numFmtId="0" fontId="27" fillId="3" borderId="97" xfId="1" applyFont="1" applyFill="1" applyBorder="1" applyAlignment="1">
      <alignment horizontal="center" vertical="center"/>
    </xf>
    <xf numFmtId="0" fontId="27" fillId="3" borderId="96" xfId="1" applyFont="1" applyFill="1" applyBorder="1" applyAlignment="1">
      <alignment horizontal="center" vertical="center"/>
    </xf>
    <xf numFmtId="0" fontId="15" fillId="3" borderId="43" xfId="1" applyFont="1" applyFill="1" applyBorder="1" applyAlignment="1">
      <alignment horizontal="center" vertical="center"/>
    </xf>
    <xf numFmtId="0" fontId="56" fillId="3" borderId="97" xfId="0" applyFont="1" applyFill="1" applyBorder="1">
      <alignment vertical="center"/>
    </xf>
    <xf numFmtId="0" fontId="56" fillId="3" borderId="96" xfId="0" applyFont="1" applyFill="1" applyBorder="1">
      <alignment vertical="center"/>
    </xf>
    <xf numFmtId="177" fontId="63" fillId="0" borderId="66" xfId="1" applyNumberFormat="1" applyFont="1" applyBorder="1" applyAlignment="1">
      <alignment horizontal="left" vertical="center"/>
    </xf>
    <xf numFmtId="0" fontId="63" fillId="0" borderId="67" xfId="1" applyFont="1" applyBorder="1" applyAlignment="1">
      <alignment horizontal="left" vertical="center"/>
    </xf>
    <xf numFmtId="0" fontId="63" fillId="0" borderId="68" xfId="1" applyFont="1" applyBorder="1" applyAlignment="1">
      <alignment horizontal="left" vertical="center"/>
    </xf>
    <xf numFmtId="0" fontId="64" fillId="0" borderId="69" xfId="1" applyFont="1" applyBorder="1" applyAlignment="1">
      <alignment horizontal="left" vertical="center"/>
    </xf>
    <xf numFmtId="0" fontId="64" fillId="0" borderId="70" xfId="1" applyFont="1" applyBorder="1" applyAlignment="1">
      <alignment horizontal="left" vertical="center"/>
    </xf>
    <xf numFmtId="0" fontId="64" fillId="0" borderId="71" xfId="1" applyFont="1" applyBorder="1" applyAlignment="1">
      <alignment horizontal="left" vertical="center"/>
    </xf>
    <xf numFmtId="0" fontId="56" fillId="0" borderId="69" xfId="1" applyFont="1" applyBorder="1" applyAlignment="1">
      <alignment horizontal="left" vertical="center"/>
    </xf>
    <xf numFmtId="0" fontId="56" fillId="0" borderId="70" xfId="1" applyFont="1" applyBorder="1" applyAlignment="1">
      <alignment horizontal="left" vertical="center"/>
    </xf>
    <xf numFmtId="0" fontId="56" fillId="0" borderId="71" xfId="1" applyFont="1" applyBorder="1" applyAlignment="1">
      <alignment horizontal="left" vertical="center"/>
    </xf>
    <xf numFmtId="0" fontId="56" fillId="0" borderId="72" xfId="1" applyFont="1" applyBorder="1" applyAlignment="1">
      <alignment horizontal="center" vertical="center"/>
    </xf>
    <xf numFmtId="0" fontId="56" fillId="0" borderId="73" xfId="1" applyFont="1" applyBorder="1" applyAlignment="1">
      <alignment horizontal="center" vertical="center"/>
    </xf>
    <xf numFmtId="0" fontId="56" fillId="0" borderId="74" xfId="1" applyFont="1" applyBorder="1" applyAlignment="1">
      <alignment horizontal="center" vertical="center"/>
    </xf>
    <xf numFmtId="0" fontId="15" fillId="0" borderId="25" xfId="1" applyFont="1" applyBorder="1" applyAlignment="1">
      <alignment horizontal="center" vertical="center"/>
    </xf>
    <xf numFmtId="0" fontId="15" fillId="0" borderId="75" xfId="1" applyFont="1" applyBorder="1" applyAlignment="1">
      <alignment horizontal="center" vertical="center"/>
    </xf>
    <xf numFmtId="0" fontId="15" fillId="0" borderId="26" xfId="1" applyFont="1" applyBorder="1" applyAlignment="1">
      <alignment horizontal="center" vertical="center"/>
    </xf>
    <xf numFmtId="0" fontId="58" fillId="4" borderId="33" xfId="1" applyFont="1" applyFill="1" applyBorder="1" applyAlignment="1">
      <alignment horizontal="left" vertical="center" readingOrder="1"/>
    </xf>
    <xf numFmtId="0" fontId="15" fillId="0" borderId="35" xfId="1" applyFont="1" applyBorder="1" applyAlignment="1">
      <alignment horizontal="left" vertical="center"/>
    </xf>
    <xf numFmtId="0" fontId="15" fillId="0" borderId="38" xfId="1" applyFont="1" applyBorder="1" applyAlignment="1">
      <alignment horizontal="left" vertical="center"/>
    </xf>
    <xf numFmtId="0" fontId="15" fillId="0" borderId="39" xfId="1" applyFont="1" applyBorder="1" applyAlignment="1">
      <alignment horizontal="left" vertical="center"/>
    </xf>
    <xf numFmtId="0" fontId="15" fillId="0" borderId="29" xfId="1" applyFont="1" applyBorder="1" applyAlignment="1">
      <alignment horizontal="left" vertical="center"/>
    </xf>
    <xf numFmtId="0" fontId="58" fillId="0" borderId="1" xfId="1" applyFont="1" applyBorder="1" applyAlignment="1">
      <alignment horizontal="center" vertical="center"/>
    </xf>
    <xf numFmtId="0" fontId="58" fillId="0" borderId="2" xfId="1" applyFont="1" applyBorder="1" applyAlignment="1">
      <alignment horizontal="center" vertical="center"/>
    </xf>
    <xf numFmtId="0" fontId="58" fillId="0" borderId="3" xfId="1" applyFont="1" applyBorder="1" applyAlignment="1">
      <alignment horizontal="center" vertical="center"/>
    </xf>
    <xf numFmtId="0" fontId="15" fillId="2" borderId="7" xfId="1" applyFont="1" applyFill="1" applyBorder="1" applyAlignment="1">
      <alignment horizontal="center" vertical="center"/>
    </xf>
    <xf numFmtId="0" fontId="15" fillId="2" borderId="8" xfId="1" applyFont="1" applyFill="1" applyBorder="1" applyAlignment="1">
      <alignment horizontal="center" vertical="center"/>
    </xf>
    <xf numFmtId="0" fontId="59" fillId="0" borderId="9" xfId="1" applyFont="1" applyBorder="1" applyAlignment="1">
      <alignment horizontal="center"/>
    </xf>
    <xf numFmtId="0" fontId="59" fillId="0" borderId="8" xfId="1" applyFont="1" applyBorder="1" applyAlignment="1">
      <alignment horizontal="center"/>
    </xf>
    <xf numFmtId="0" fontId="59" fillId="0" borderId="10" xfId="1" applyFont="1" applyBorder="1" applyAlignment="1">
      <alignment horizontal="center"/>
    </xf>
    <xf numFmtId="0" fontId="15" fillId="0" borderId="14" xfId="1" applyFont="1" applyBorder="1" applyAlignment="1">
      <alignment horizontal="center" vertical="center"/>
    </xf>
    <xf numFmtId="0" fontId="15" fillId="0" borderId="23" xfId="1" applyFont="1" applyBorder="1" applyAlignment="1">
      <alignment horizontal="center" vertical="center"/>
    </xf>
    <xf numFmtId="0" fontId="15" fillId="3" borderId="95" xfId="1" applyFont="1" applyFill="1" applyBorder="1" applyAlignment="1">
      <alignment horizontal="center" vertical="center"/>
    </xf>
    <xf numFmtId="0" fontId="15" fillId="3" borderId="44" xfId="1" applyFont="1" applyFill="1" applyBorder="1" applyAlignment="1">
      <alignment horizontal="center" vertical="center"/>
    </xf>
    <xf numFmtId="0" fontId="71" fillId="3" borderId="95" xfId="1" applyFont="1" applyFill="1" applyBorder="1" applyAlignment="1">
      <alignment horizontal="center" vertical="center"/>
    </xf>
    <xf numFmtId="0" fontId="71" fillId="3" borderId="96" xfId="1" applyFont="1" applyFill="1" applyBorder="1" applyAlignment="1">
      <alignment horizontal="center" vertical="center"/>
    </xf>
    <xf numFmtId="0" fontId="27" fillId="3" borderId="44" xfId="1" applyFont="1" applyFill="1" applyBorder="1" applyAlignment="1">
      <alignment horizontal="center" vertical="center"/>
    </xf>
    <xf numFmtId="0" fontId="15" fillId="0" borderId="47" xfId="1" applyFont="1" applyBorder="1" applyAlignment="1">
      <alignment horizontal="center" vertical="center"/>
    </xf>
    <xf numFmtId="0" fontId="15" fillId="0" borderId="48" xfId="1" applyFont="1" applyBorder="1" applyAlignment="1">
      <alignment horizontal="center" vertical="center"/>
    </xf>
    <xf numFmtId="0" fontId="15" fillId="4" borderId="24" xfId="1" applyFont="1" applyFill="1" applyBorder="1" applyAlignment="1">
      <alignment horizontal="center" vertical="center"/>
    </xf>
    <xf numFmtId="0" fontId="15" fillId="0" borderId="57" xfId="1" applyFont="1" applyBorder="1" applyAlignment="1">
      <alignment horizontal="center" vertical="center"/>
    </xf>
    <xf numFmtId="0" fontId="15" fillId="0" borderId="86" xfId="1" applyFont="1" applyBorder="1" applyAlignment="1">
      <alignment horizontal="center" vertical="center"/>
    </xf>
    <xf numFmtId="179" fontId="61" fillId="0" borderId="9" xfId="1" applyNumberFormat="1" applyFont="1" applyBorder="1" applyAlignment="1">
      <alignment horizontal="center" vertical="center"/>
    </xf>
    <xf numFmtId="179" fontId="61" fillId="0" borderId="10" xfId="1" applyNumberFormat="1" applyFont="1" applyBorder="1" applyAlignment="1">
      <alignment horizontal="center" vertical="center"/>
    </xf>
    <xf numFmtId="0" fontId="65" fillId="0" borderId="46" xfId="1" applyFont="1" applyBorder="1" applyAlignment="1">
      <alignment horizontal="center" vertical="center"/>
    </xf>
    <xf numFmtId="0" fontId="65" fillId="0" borderId="101" xfId="1" applyFont="1" applyBorder="1" applyAlignment="1">
      <alignment horizontal="center" vertical="center"/>
    </xf>
    <xf numFmtId="0" fontId="15" fillId="0" borderId="49" xfId="1" applyFont="1" applyBorder="1" applyAlignment="1">
      <alignment horizontal="center" vertical="center" textRotation="255"/>
    </xf>
    <xf numFmtId="0" fontId="15" fillId="0" borderId="35" xfId="1" applyFont="1" applyBorder="1" applyAlignment="1">
      <alignment horizontal="center" vertical="center" textRotation="255"/>
    </xf>
    <xf numFmtId="0" fontId="57" fillId="0" borderId="16" xfId="1" applyFont="1" applyBorder="1" applyAlignment="1">
      <alignment horizontal="center" vertical="center"/>
    </xf>
    <xf numFmtId="0" fontId="57" fillId="0" borderId="18" xfId="1" applyFont="1" applyBorder="1" applyAlignment="1">
      <alignment horizontal="center" vertical="center"/>
    </xf>
    <xf numFmtId="0" fontId="15" fillId="0" borderId="19" xfId="1" applyFont="1" applyBorder="1" applyAlignment="1">
      <alignment horizontal="center" vertical="center"/>
    </xf>
    <xf numFmtId="0" fontId="15" fillId="0" borderId="29" xfId="1" applyFont="1" applyBorder="1" applyAlignment="1">
      <alignment horizontal="center" vertical="center"/>
    </xf>
    <xf numFmtId="0" fontId="66" fillId="0" borderId="99" xfId="1" applyFont="1" applyBorder="1" applyAlignment="1" applyProtection="1">
      <alignment horizontal="center" vertical="center"/>
      <protection locked="0"/>
    </xf>
    <xf numFmtId="0" fontId="66" fillId="0" borderId="100" xfId="1" applyFont="1" applyBorder="1" applyAlignment="1" applyProtection="1">
      <alignment horizontal="center" vertical="center"/>
      <protection locked="0"/>
    </xf>
    <xf numFmtId="0" fontId="66" fillId="14" borderId="99" xfId="1" applyFont="1" applyFill="1" applyBorder="1" applyAlignment="1" applyProtection="1">
      <alignment horizontal="center" vertical="center"/>
      <protection locked="0"/>
    </xf>
    <xf numFmtId="0" fontId="66" fillId="14" borderId="100" xfId="1" applyFont="1" applyFill="1" applyBorder="1" applyAlignment="1" applyProtection="1">
      <alignment horizontal="center" vertical="center"/>
      <protection locked="0"/>
    </xf>
    <xf numFmtId="49" fontId="15" fillId="4" borderId="31" xfId="1" applyNumberFormat="1" applyFont="1" applyFill="1" applyBorder="1" applyAlignment="1" applyProtection="1">
      <alignment horizontal="center" vertical="center"/>
      <protection locked="0"/>
    </xf>
    <xf numFmtId="49" fontId="15" fillId="4" borderId="37" xfId="1" applyNumberFormat="1" applyFont="1" applyFill="1" applyBorder="1" applyAlignment="1" applyProtection="1">
      <alignment horizontal="center" vertical="center"/>
      <protection locked="0"/>
    </xf>
    <xf numFmtId="49" fontId="15" fillId="4" borderId="27" xfId="1" applyNumberFormat="1" applyFont="1" applyFill="1" applyBorder="1" applyAlignment="1" applyProtection="1">
      <alignment horizontal="center" vertical="center"/>
      <protection locked="0"/>
    </xf>
    <xf numFmtId="0" fontId="15" fillId="0" borderId="102" xfId="1" applyFont="1" applyBorder="1" applyAlignment="1" applyProtection="1">
      <alignment horizontal="left" vertical="center"/>
      <protection locked="0"/>
    </xf>
    <xf numFmtId="0" fontId="15" fillId="0" borderId="103" xfId="1" applyFont="1" applyBorder="1" applyAlignment="1" applyProtection="1">
      <alignment horizontal="left" vertical="center"/>
      <protection locked="0"/>
    </xf>
    <xf numFmtId="0" fontId="56" fillId="0" borderId="102" xfId="1" applyFont="1" applyBorder="1" applyAlignment="1" applyProtection="1">
      <alignment horizontal="left" vertical="center"/>
      <protection locked="0"/>
    </xf>
    <xf numFmtId="0" fontId="56" fillId="0" borderId="103" xfId="1" applyFont="1" applyBorder="1" applyAlignment="1" applyProtection="1">
      <alignment horizontal="left" vertical="center"/>
      <protection locked="0"/>
    </xf>
    <xf numFmtId="0" fontId="15" fillId="3" borderId="97" xfId="1" applyFont="1" applyFill="1" applyBorder="1" applyAlignment="1" applyProtection="1">
      <alignment horizontal="center" vertical="center"/>
      <protection locked="0"/>
    </xf>
    <xf numFmtId="0" fontId="15" fillId="3" borderId="96" xfId="1" applyFont="1" applyFill="1" applyBorder="1" applyAlignment="1" applyProtection="1">
      <alignment horizontal="center" vertical="center"/>
      <protection locked="0"/>
    </xf>
    <xf numFmtId="14" fontId="58" fillId="4" borderId="33" xfId="1" applyNumberFormat="1" applyFont="1" applyFill="1" applyBorder="1" applyAlignment="1" applyProtection="1">
      <alignment horizontal="left" vertical="center" readingOrder="1"/>
      <protection locked="0"/>
    </xf>
    <xf numFmtId="0" fontId="76" fillId="0" borderId="99" xfId="1" applyFont="1" applyBorder="1" applyAlignment="1" applyProtection="1">
      <alignment horizontal="center" vertical="center"/>
      <protection locked="0"/>
    </xf>
    <xf numFmtId="0" fontId="42" fillId="0" borderId="1" xfId="1" applyFont="1" applyBorder="1" applyAlignment="1" applyProtection="1">
      <alignment horizontal="center" vertical="center"/>
      <protection locked="0"/>
    </xf>
    <xf numFmtId="0" fontId="42" fillId="0" borderId="2" xfId="1" applyFont="1" applyBorder="1" applyAlignment="1" applyProtection="1">
      <alignment horizontal="center" vertical="center"/>
      <protection locked="0"/>
    </xf>
    <xf numFmtId="0" fontId="42" fillId="0" borderId="3" xfId="1" applyFont="1" applyBorder="1" applyAlignment="1" applyProtection="1">
      <alignment horizontal="center" vertical="center"/>
      <protection locked="0"/>
    </xf>
    <xf numFmtId="0" fontId="18" fillId="2" borderId="7" xfId="1" applyFont="1" applyFill="1" applyBorder="1" applyAlignment="1" applyProtection="1">
      <alignment horizontal="center" vertical="center"/>
      <protection locked="0"/>
    </xf>
    <xf numFmtId="0" fontId="18" fillId="2" borderId="8" xfId="1" applyFont="1" applyFill="1" applyBorder="1" applyAlignment="1" applyProtection="1">
      <alignment horizontal="center" vertical="center"/>
      <protection locked="0"/>
    </xf>
    <xf numFmtId="0" fontId="18" fillId="0" borderId="9" xfId="1" applyFont="1" applyBorder="1" applyAlignment="1">
      <alignment horizontal="center"/>
    </xf>
    <xf numFmtId="0" fontId="18" fillId="0" borderId="10" xfId="1" applyFont="1" applyBorder="1" applyAlignment="1">
      <alignment horizontal="center"/>
    </xf>
    <xf numFmtId="0" fontId="43" fillId="0" borderId="9" xfId="1" applyFont="1" applyBorder="1" applyAlignment="1" applyProtection="1">
      <alignment horizontal="center"/>
      <protection locked="0"/>
    </xf>
    <xf numFmtId="0" fontId="43" fillId="0" borderId="8" xfId="1" applyFont="1" applyBorder="1" applyAlignment="1" applyProtection="1">
      <alignment horizontal="center"/>
      <protection locked="0"/>
    </xf>
    <xf numFmtId="0" fontId="43" fillId="0" borderId="10" xfId="1" applyFont="1" applyBorder="1" applyAlignment="1" applyProtection="1">
      <alignment horizontal="center"/>
      <protection locked="0"/>
    </xf>
    <xf numFmtId="176" fontId="18" fillId="0" borderId="8" xfId="2" applyNumberFormat="1" applyFont="1" applyFill="1" applyBorder="1" applyAlignment="1" applyProtection="1">
      <alignment horizontal="center"/>
      <protection locked="0"/>
    </xf>
    <xf numFmtId="0" fontId="10" fillId="0" borderId="14" xfId="1" applyFont="1" applyBorder="1" applyAlignment="1" applyProtection="1">
      <alignment horizontal="center" vertical="center"/>
      <protection locked="0"/>
    </xf>
    <xf numFmtId="0" fontId="10" fillId="0" borderId="23" xfId="1" applyFont="1" applyBorder="1" applyAlignment="1" applyProtection="1">
      <alignment horizontal="center" vertical="center"/>
      <protection locked="0"/>
    </xf>
    <xf numFmtId="176" fontId="11" fillId="0" borderId="16" xfId="1" applyNumberFormat="1" applyFont="1" applyBorder="1" applyAlignment="1">
      <alignment horizontal="center" vertical="center"/>
    </xf>
    <xf numFmtId="176" fontId="11" fillId="0" borderId="17" xfId="1" applyNumberFormat="1" applyFont="1" applyBorder="1" applyAlignment="1">
      <alignment horizontal="center" vertical="center"/>
    </xf>
    <xf numFmtId="176" fontId="11" fillId="3" borderId="16" xfId="1" applyNumberFormat="1" applyFont="1" applyFill="1" applyBorder="1" applyAlignment="1">
      <alignment horizontal="center" vertical="center"/>
    </xf>
    <xf numFmtId="176" fontId="11" fillId="3" borderId="17" xfId="1" applyNumberFormat="1" applyFont="1" applyFill="1" applyBorder="1" applyAlignment="1">
      <alignment horizontal="center" vertical="center"/>
    </xf>
    <xf numFmtId="0" fontId="12" fillId="0" borderId="16" xfId="1" applyFont="1" applyBorder="1" applyAlignment="1" applyProtection="1">
      <alignment horizontal="center" vertical="center"/>
      <protection locked="0"/>
    </xf>
    <xf numFmtId="0" fontId="12" fillId="0" borderId="18" xfId="1" applyFont="1" applyBorder="1" applyAlignment="1" applyProtection="1">
      <alignment horizontal="center" vertical="center"/>
      <protection locked="0"/>
    </xf>
    <xf numFmtId="0" fontId="13" fillId="0" borderId="4" xfId="1" applyFont="1" applyBorder="1" applyAlignment="1" applyProtection="1">
      <alignment horizontal="center" vertical="center"/>
      <protection locked="0"/>
    </xf>
    <xf numFmtId="0" fontId="13" fillId="0" borderId="19" xfId="1" applyFont="1" applyBorder="1" applyAlignment="1" applyProtection="1">
      <alignment horizontal="center" vertical="center"/>
      <protection locked="0"/>
    </xf>
    <xf numFmtId="0" fontId="13" fillId="0" borderId="28" xfId="1" applyFont="1" applyBorder="1" applyAlignment="1" applyProtection="1">
      <alignment horizontal="center" vertical="center"/>
      <protection locked="0"/>
    </xf>
    <xf numFmtId="0" fontId="13" fillId="0" borderId="29" xfId="1" applyFont="1" applyBorder="1" applyAlignment="1" applyProtection="1">
      <alignment horizontal="center" vertical="center"/>
      <protection locked="0"/>
    </xf>
    <xf numFmtId="0" fontId="11" fillId="0" borderId="25" xfId="1" applyFont="1" applyBorder="1" applyAlignment="1">
      <alignment horizontal="center" vertical="center"/>
    </xf>
    <xf numFmtId="0" fontId="11" fillId="0" borderId="26" xfId="1" applyFont="1" applyBorder="1" applyAlignment="1">
      <alignment horizontal="center" vertical="center"/>
    </xf>
    <xf numFmtId="0" fontId="14" fillId="3" borderId="25" xfId="1" applyFont="1" applyFill="1" applyBorder="1" applyAlignment="1">
      <alignment horizontal="center" vertical="center"/>
    </xf>
    <xf numFmtId="0" fontId="14" fillId="3" borderId="26" xfId="1" applyFont="1" applyFill="1" applyBorder="1" applyAlignment="1">
      <alignment horizontal="center" vertical="center"/>
    </xf>
    <xf numFmtId="0" fontId="17" fillId="0" borderId="1" xfId="1" applyFont="1" applyBorder="1" applyAlignment="1" applyProtection="1">
      <alignment horizontal="center" vertical="center"/>
      <protection locked="0"/>
    </xf>
    <xf numFmtId="0" fontId="17" fillId="0" borderId="2" xfId="1" applyFont="1" applyBorder="1" applyAlignment="1" applyProtection="1">
      <alignment horizontal="center" vertical="center"/>
      <protection locked="0"/>
    </xf>
    <xf numFmtId="0" fontId="18" fillId="2" borderId="32" xfId="1" applyFont="1" applyFill="1" applyBorder="1" applyAlignment="1" applyProtection="1">
      <alignment horizontal="center"/>
      <protection locked="0"/>
    </xf>
    <xf numFmtId="0" fontId="18" fillId="2" borderId="30" xfId="1" applyFont="1" applyFill="1" applyBorder="1" applyAlignment="1" applyProtection="1">
      <alignment horizontal="center"/>
      <protection locked="0"/>
    </xf>
    <xf numFmtId="0" fontId="18" fillId="2" borderId="2" xfId="1" applyFont="1" applyFill="1" applyBorder="1" applyAlignment="1" applyProtection="1">
      <alignment horizontal="center"/>
      <protection locked="0"/>
    </xf>
    <xf numFmtId="0" fontId="13" fillId="0" borderId="88" xfId="1" applyFont="1" applyBorder="1" applyAlignment="1" applyProtection="1">
      <alignment horizontal="center" vertical="center"/>
      <protection locked="0"/>
    </xf>
    <xf numFmtId="0" fontId="13" fillId="0" borderId="34" xfId="1" applyFont="1" applyBorder="1" applyAlignment="1" applyProtection="1">
      <alignment horizontal="center" vertical="center"/>
      <protection locked="0"/>
    </xf>
    <xf numFmtId="0" fontId="32" fillId="0" borderId="41" xfId="1" applyFont="1" applyBorder="1" applyAlignment="1" applyProtection="1">
      <alignment horizontal="center" vertical="center"/>
      <protection locked="0"/>
    </xf>
    <xf numFmtId="0" fontId="32" fillId="0" borderId="21" xfId="1" applyFont="1" applyBorder="1" applyAlignment="1" applyProtection="1">
      <alignment horizontal="center" vertical="center"/>
      <protection locked="0"/>
    </xf>
    <xf numFmtId="0" fontId="28" fillId="0" borderId="16" xfId="1" applyFont="1" applyBorder="1" applyAlignment="1">
      <alignment horizontal="center" vertical="center"/>
    </xf>
    <xf numFmtId="0" fontId="28" fillId="0" borderId="17" xfId="1" applyFont="1" applyBorder="1" applyAlignment="1">
      <alignment horizontal="center" vertical="center"/>
    </xf>
    <xf numFmtId="0" fontId="13" fillId="0" borderId="91" xfId="1" applyFont="1" applyBorder="1" applyAlignment="1" applyProtection="1">
      <alignment horizontal="center" vertical="center"/>
      <protection locked="0"/>
    </xf>
    <xf numFmtId="0" fontId="13" fillId="0" borderId="74" xfId="1" applyFont="1" applyBorder="1" applyAlignment="1" applyProtection="1">
      <alignment horizontal="center" vertical="center"/>
      <protection locked="0"/>
    </xf>
    <xf numFmtId="0" fontId="18" fillId="2" borderId="12" xfId="1" applyFont="1" applyFill="1" applyBorder="1" applyAlignment="1" applyProtection="1">
      <alignment horizontal="center"/>
      <protection locked="0"/>
    </xf>
    <xf numFmtId="0" fontId="18" fillId="2" borderId="13" xfId="1" applyFont="1" applyFill="1" applyBorder="1" applyAlignment="1" applyProtection="1">
      <alignment horizontal="center"/>
      <protection locked="0"/>
    </xf>
    <xf numFmtId="0" fontId="18" fillId="2" borderId="0" xfId="1" applyFont="1" applyFill="1" applyAlignment="1" applyProtection="1">
      <alignment horizontal="center"/>
      <protection locked="0"/>
    </xf>
    <xf numFmtId="0" fontId="32" fillId="0" borderId="35" xfId="1" applyFont="1" applyBorder="1" applyAlignment="1" applyProtection="1">
      <alignment horizontal="center" vertical="center"/>
      <protection locked="0"/>
    </xf>
    <xf numFmtId="0" fontId="32" fillId="0" borderId="0" xfId="1" applyFont="1" applyAlignment="1" applyProtection="1">
      <alignment horizontal="center" vertical="center"/>
      <protection locked="0"/>
    </xf>
    <xf numFmtId="0" fontId="28" fillId="0" borderId="25" xfId="1" applyFont="1" applyBorder="1" applyAlignment="1">
      <alignment horizontal="center" vertical="center"/>
    </xf>
    <xf numFmtId="0" fontId="28" fillId="0" borderId="26" xfId="1" applyFont="1" applyBorder="1" applyAlignment="1">
      <alignment horizontal="center" vertical="center"/>
    </xf>
    <xf numFmtId="0" fontId="28" fillId="0" borderId="75" xfId="1" applyFont="1" applyBorder="1" applyAlignment="1">
      <alignment horizontal="center" vertical="center"/>
    </xf>
    <xf numFmtId="0" fontId="17" fillId="0" borderId="35" xfId="1" applyFont="1" applyBorder="1" applyAlignment="1" applyProtection="1">
      <alignment horizontal="center" vertical="center"/>
      <protection locked="0"/>
    </xf>
    <xf numFmtId="0" fontId="17" fillId="0" borderId="0" xfId="1" applyFont="1" applyAlignment="1" applyProtection="1">
      <alignment horizontal="center" vertical="center"/>
      <protection locked="0"/>
    </xf>
    <xf numFmtId="0" fontId="28" fillId="0" borderId="18" xfId="1" applyFont="1" applyBorder="1" applyAlignment="1">
      <alignment horizontal="center" vertical="center"/>
    </xf>
    <xf numFmtId="0" fontId="18" fillId="2" borderId="20" xfId="1" applyFont="1" applyFill="1" applyBorder="1" applyAlignment="1" applyProtection="1">
      <alignment horizontal="center"/>
      <protection locked="0"/>
    </xf>
    <xf numFmtId="0" fontId="18" fillId="2" borderId="22" xfId="1" applyFont="1" applyFill="1" applyBorder="1" applyAlignment="1" applyProtection="1">
      <alignment horizontal="center"/>
      <protection locked="0"/>
    </xf>
    <xf numFmtId="0" fontId="13" fillId="0" borderId="92" xfId="1" applyFont="1" applyBorder="1" applyAlignment="1" applyProtection="1">
      <alignment horizontal="center" vertical="center"/>
      <protection locked="0"/>
    </xf>
    <xf numFmtId="0" fontId="13" fillId="0" borderId="68" xfId="1" applyFont="1" applyBorder="1" applyAlignment="1" applyProtection="1">
      <alignment horizontal="center" vertical="center"/>
      <protection locked="0"/>
    </xf>
    <xf numFmtId="0" fontId="32" fillId="0" borderId="39" xfId="1" applyFont="1" applyBorder="1" applyAlignment="1" applyProtection="1">
      <alignment horizontal="center" vertical="center"/>
      <protection locked="0"/>
    </xf>
    <xf numFmtId="0" fontId="32" fillId="0" borderId="40" xfId="1" applyFont="1" applyBorder="1" applyAlignment="1" applyProtection="1">
      <alignment horizontal="center" vertical="center"/>
      <protection locked="0"/>
    </xf>
    <xf numFmtId="0" fontId="49" fillId="0" borderId="28" xfId="1" applyFont="1" applyBorder="1" applyAlignment="1" applyProtection="1">
      <alignment horizontal="center" vertical="center"/>
      <protection locked="0"/>
    </xf>
    <xf numFmtId="0" fontId="49" fillId="0" borderId="40" xfId="1" applyFont="1" applyBorder="1" applyAlignment="1" applyProtection="1">
      <alignment horizontal="center" vertical="center"/>
      <protection locked="0"/>
    </xf>
    <xf numFmtId="0" fontId="50" fillId="0" borderId="28" xfId="1" applyFont="1" applyBorder="1" applyAlignment="1" applyProtection="1">
      <alignment horizontal="center" vertical="center"/>
      <protection locked="0"/>
    </xf>
    <xf numFmtId="0" fontId="50" fillId="0" borderId="40" xfId="1" applyFont="1" applyBorder="1" applyAlignment="1" applyProtection="1">
      <alignment horizontal="center" vertical="center"/>
      <protection locked="0"/>
    </xf>
    <xf numFmtId="0" fontId="18" fillId="2" borderId="1" xfId="1" applyFont="1" applyFill="1" applyBorder="1" applyAlignment="1" applyProtection="1">
      <alignment horizontal="center"/>
      <protection locked="0"/>
    </xf>
    <xf numFmtId="0" fontId="13" fillId="0" borderId="89" xfId="1" applyFont="1" applyBorder="1" applyAlignment="1" applyProtection="1">
      <alignment horizontal="center" vertical="center"/>
      <protection locked="0"/>
    </xf>
    <xf numFmtId="0" fontId="13" fillId="0" borderId="87" xfId="1" applyFont="1" applyBorder="1" applyAlignment="1" applyProtection="1">
      <alignment horizontal="center" vertical="center"/>
      <protection locked="0"/>
    </xf>
    <xf numFmtId="0" fontId="10" fillId="4" borderId="31" xfId="1" applyFont="1" applyFill="1" applyBorder="1" applyAlignment="1" applyProtection="1">
      <alignment horizontal="center" vertical="center"/>
      <protection locked="0"/>
    </xf>
    <xf numFmtId="0" fontId="10" fillId="4" borderId="37" xfId="1" applyFont="1" applyFill="1" applyBorder="1" applyAlignment="1" applyProtection="1">
      <alignment horizontal="center" vertical="center"/>
      <protection locked="0"/>
    </xf>
    <xf numFmtId="0" fontId="10" fillId="4" borderId="27" xfId="1" applyFont="1" applyFill="1" applyBorder="1" applyAlignment="1" applyProtection="1">
      <alignment horizontal="center" vertical="center"/>
      <protection locked="0"/>
    </xf>
    <xf numFmtId="0" fontId="10" fillId="5" borderId="32" xfId="1" applyFont="1" applyFill="1" applyBorder="1" applyAlignment="1">
      <alignment horizontal="center" vertical="center"/>
    </xf>
    <xf numFmtId="0" fontId="10" fillId="5" borderId="12" xfId="1" applyFont="1" applyFill="1" applyBorder="1" applyAlignment="1">
      <alignment horizontal="center" vertical="center"/>
    </xf>
    <xf numFmtId="0" fontId="10" fillId="5" borderId="28" xfId="1" applyFont="1" applyFill="1" applyBorder="1" applyAlignment="1">
      <alignment horizontal="center" vertical="center"/>
    </xf>
    <xf numFmtId="0" fontId="5" fillId="4" borderId="33" xfId="1" applyFont="1" applyFill="1" applyBorder="1" applyAlignment="1" applyProtection="1">
      <alignment horizontal="left" vertical="center" readingOrder="1"/>
      <protection locked="0"/>
    </xf>
    <xf numFmtId="0" fontId="5" fillId="4" borderId="34" xfId="1" applyFont="1" applyFill="1" applyBorder="1" applyAlignment="1" applyProtection="1">
      <alignment horizontal="left" vertical="center" readingOrder="1"/>
      <protection locked="0"/>
    </xf>
    <xf numFmtId="0" fontId="13" fillId="0" borderId="35" xfId="1" applyFont="1" applyBorder="1" applyAlignment="1">
      <alignment horizontal="center" vertical="center"/>
    </xf>
    <xf numFmtId="0" fontId="13" fillId="0" borderId="13" xfId="1" applyFont="1" applyBorder="1" applyAlignment="1">
      <alignment horizontal="center" vertical="center"/>
    </xf>
    <xf numFmtId="0" fontId="13" fillId="0" borderId="39" xfId="1" applyFont="1" applyBorder="1" applyAlignment="1">
      <alignment horizontal="center" vertical="center"/>
    </xf>
    <xf numFmtId="0" fontId="13" fillId="0" borderId="40" xfId="1" applyFont="1" applyBorder="1" applyAlignment="1">
      <alignment horizontal="center" vertical="center"/>
    </xf>
    <xf numFmtId="0" fontId="17" fillId="0" borderId="35" xfId="1" applyFont="1" applyBorder="1" applyAlignment="1" applyProtection="1">
      <alignment horizontal="left" vertical="center"/>
      <protection locked="0"/>
    </xf>
    <xf numFmtId="0" fontId="17" fillId="0" borderId="38" xfId="1" applyFont="1" applyBorder="1" applyAlignment="1" applyProtection="1">
      <alignment horizontal="left" vertical="center"/>
      <protection locked="0"/>
    </xf>
    <xf numFmtId="0" fontId="17" fillId="0" borderId="39" xfId="1" applyFont="1" applyBorder="1" applyAlignment="1" applyProtection="1">
      <alignment horizontal="left" vertical="center"/>
      <protection locked="0"/>
    </xf>
    <xf numFmtId="0" fontId="17" fillId="0" borderId="29" xfId="1" applyFont="1" applyBorder="1" applyAlignment="1" applyProtection="1">
      <alignment horizontal="left" vertical="center"/>
      <protection locked="0"/>
    </xf>
    <xf numFmtId="0" fontId="10" fillId="5" borderId="31" xfId="1" applyFont="1" applyFill="1" applyBorder="1" applyAlignment="1">
      <alignment horizontal="center" vertical="center"/>
    </xf>
    <xf numFmtId="0" fontId="10" fillId="5" borderId="37" xfId="1" applyFont="1" applyFill="1" applyBorder="1" applyAlignment="1">
      <alignment horizontal="center" vertical="center"/>
    </xf>
    <xf numFmtId="0" fontId="10" fillId="5" borderId="27" xfId="1" applyFont="1" applyFill="1" applyBorder="1" applyAlignment="1">
      <alignment horizontal="center" vertical="center"/>
    </xf>
    <xf numFmtId="0" fontId="23" fillId="0" borderId="35" xfId="1" applyFont="1" applyBorder="1" applyAlignment="1" applyProtection="1">
      <alignment horizontal="left" vertical="center"/>
      <protection locked="0"/>
    </xf>
    <xf numFmtId="0" fontId="23" fillId="0" borderId="38" xfId="1" applyFont="1" applyBorder="1" applyAlignment="1" applyProtection="1">
      <alignment horizontal="left" vertical="center"/>
      <protection locked="0"/>
    </xf>
    <xf numFmtId="0" fontId="23" fillId="0" borderId="39" xfId="1" applyFont="1" applyBorder="1" applyAlignment="1" applyProtection="1">
      <alignment horizontal="left" vertical="center"/>
      <protection locked="0"/>
    </xf>
    <xf numFmtId="0" fontId="23" fillId="0" borderId="29" xfId="1" applyFont="1" applyBorder="1" applyAlignment="1" applyProtection="1">
      <alignment horizontal="left" vertical="center"/>
      <protection locked="0"/>
    </xf>
    <xf numFmtId="0" fontId="13" fillId="0" borderId="35" xfId="1" applyFont="1" applyBorder="1" applyAlignment="1" applyProtection="1">
      <alignment horizontal="left" vertical="center"/>
      <protection locked="0"/>
    </xf>
    <xf numFmtId="0" fontId="13" fillId="0" borderId="38" xfId="1" applyFont="1" applyBorder="1" applyAlignment="1" applyProtection="1">
      <alignment horizontal="left" vertical="center"/>
      <protection locked="0"/>
    </xf>
    <xf numFmtId="0" fontId="13" fillId="0" borderId="39" xfId="1" applyFont="1" applyBorder="1" applyAlignment="1" applyProtection="1">
      <alignment horizontal="left" vertical="center"/>
      <protection locked="0"/>
    </xf>
    <xf numFmtId="0" fontId="13" fillId="0" borderId="29" xfId="1" applyFont="1" applyBorder="1" applyAlignment="1" applyProtection="1">
      <alignment horizontal="left" vertical="center"/>
      <protection locked="0"/>
    </xf>
    <xf numFmtId="0" fontId="12" fillId="3" borderId="43" xfId="1" applyFont="1" applyFill="1" applyBorder="1" applyAlignment="1" applyProtection="1">
      <alignment horizontal="center" vertical="center"/>
      <protection locked="0"/>
    </xf>
    <xf numFmtId="0" fontId="2" fillId="3" borderId="97" xfId="0" applyFont="1" applyFill="1" applyBorder="1" applyProtection="1">
      <alignment vertical="center"/>
      <protection locked="0"/>
    </xf>
    <xf numFmtId="0" fontId="2" fillId="3" borderId="96" xfId="0" applyFont="1" applyFill="1" applyBorder="1" applyProtection="1">
      <alignment vertical="center"/>
      <protection locked="0"/>
    </xf>
    <xf numFmtId="0" fontId="5" fillId="4" borderId="66" xfId="1" applyFont="1" applyFill="1" applyBorder="1" applyAlignment="1" applyProtection="1">
      <alignment horizontal="left" vertical="center" readingOrder="1"/>
      <protection locked="0"/>
    </xf>
    <xf numFmtId="0" fontId="5" fillId="4" borderId="68" xfId="1" applyFont="1" applyFill="1" applyBorder="1" applyAlignment="1" applyProtection="1">
      <alignment horizontal="left" vertical="center" readingOrder="1"/>
      <protection locked="0"/>
    </xf>
    <xf numFmtId="0" fontId="24" fillId="0" borderId="28" xfId="1" applyFont="1" applyBorder="1" applyAlignment="1" applyProtection="1">
      <alignment horizontal="center" vertical="center"/>
      <protection locked="0"/>
    </xf>
    <xf numFmtId="0" fontId="24" fillId="0" borderId="40" xfId="1" applyFont="1" applyBorder="1" applyAlignment="1" applyProtection="1">
      <alignment horizontal="center" vertical="center"/>
      <protection locked="0"/>
    </xf>
    <xf numFmtId="0" fontId="21" fillId="0" borderId="28" xfId="1" applyFont="1" applyBorder="1" applyAlignment="1" applyProtection="1">
      <alignment horizontal="center" vertical="center"/>
      <protection locked="0"/>
    </xf>
    <xf numFmtId="0" fontId="21" fillId="0" borderId="40" xfId="1" applyFont="1" applyBorder="1" applyAlignment="1" applyProtection="1">
      <alignment horizontal="center" vertical="center"/>
      <protection locked="0"/>
    </xf>
    <xf numFmtId="0" fontId="12" fillId="3" borderId="95" xfId="1" applyFont="1" applyFill="1" applyBorder="1" applyAlignment="1" applyProtection="1">
      <alignment horizontal="center" vertical="center"/>
      <protection locked="0"/>
    </xf>
    <xf numFmtId="0" fontId="10" fillId="6" borderId="31" xfId="1" applyFont="1" applyFill="1" applyBorder="1" applyAlignment="1">
      <alignment horizontal="center" vertical="center"/>
    </xf>
    <xf numFmtId="0" fontId="10" fillId="6" borderId="37" xfId="1" applyFont="1" applyFill="1" applyBorder="1" applyAlignment="1">
      <alignment horizontal="center" vertical="center"/>
    </xf>
    <xf numFmtId="0" fontId="10" fillId="6" borderId="27" xfId="1" applyFont="1" applyFill="1" applyBorder="1" applyAlignment="1">
      <alignment horizontal="center" vertical="center"/>
    </xf>
    <xf numFmtId="177" fontId="5" fillId="4" borderId="33" xfId="1" applyNumberFormat="1" applyFont="1" applyFill="1" applyBorder="1" applyAlignment="1" applyProtection="1">
      <alignment horizontal="left" vertical="center" readingOrder="1"/>
      <protection locked="0"/>
    </xf>
    <xf numFmtId="0" fontId="22" fillId="0" borderId="28" xfId="1" applyFont="1" applyBorder="1" applyAlignment="1" applyProtection="1">
      <alignment horizontal="center" vertical="center"/>
      <protection locked="0"/>
    </xf>
    <xf numFmtId="0" fontId="22" fillId="0" borderId="40" xfId="1" applyFont="1" applyBorder="1" applyAlignment="1" applyProtection="1">
      <alignment horizontal="center" vertical="center"/>
      <protection locked="0"/>
    </xf>
    <xf numFmtId="0" fontId="2" fillId="0" borderId="0" xfId="1" applyFont="1" applyAlignment="1" applyProtection="1">
      <alignment horizontal="center" vertical="center"/>
      <protection locked="0"/>
    </xf>
    <xf numFmtId="0" fontId="24" fillId="0" borderId="12" xfId="1" applyFont="1" applyBorder="1" applyAlignment="1" applyProtection="1">
      <alignment horizontal="center" vertical="center"/>
      <protection locked="0"/>
    </xf>
    <xf numFmtId="0" fontId="24" fillId="0" borderId="13" xfId="1" applyFont="1" applyBorder="1" applyAlignment="1" applyProtection="1">
      <alignment horizontal="center" vertical="center"/>
      <protection locked="0"/>
    </xf>
    <xf numFmtId="0" fontId="21" fillId="0" borderId="12" xfId="1" applyFont="1" applyBorder="1" applyAlignment="1" applyProtection="1">
      <alignment horizontal="center" vertical="center"/>
      <protection locked="0"/>
    </xf>
    <xf numFmtId="0" fontId="21" fillId="0" borderId="13" xfId="1" applyFont="1" applyBorder="1" applyAlignment="1" applyProtection="1">
      <alignment horizontal="center" vertical="center"/>
      <protection locked="0"/>
    </xf>
    <xf numFmtId="0" fontId="26" fillId="3" borderId="95" xfId="1" applyFont="1" applyFill="1" applyBorder="1" applyAlignment="1" applyProtection="1">
      <alignment horizontal="center" vertical="center"/>
      <protection locked="0"/>
    </xf>
    <xf numFmtId="0" fontId="26" fillId="3" borderId="96" xfId="1" applyFont="1" applyFill="1" applyBorder="1" applyAlignment="1" applyProtection="1">
      <alignment horizontal="center" vertical="center"/>
      <protection locked="0"/>
    </xf>
    <xf numFmtId="0" fontId="26" fillId="3" borderId="43" xfId="1" applyFont="1" applyFill="1" applyBorder="1" applyAlignment="1" applyProtection="1">
      <alignment horizontal="center" vertical="center"/>
      <protection locked="0"/>
    </xf>
    <xf numFmtId="0" fontId="26" fillId="3" borderId="97" xfId="1" applyFont="1" applyFill="1" applyBorder="1" applyAlignment="1" applyProtection="1">
      <alignment horizontal="center" vertical="center"/>
      <protection locked="0"/>
    </xf>
    <xf numFmtId="0" fontId="29" fillId="0" borderId="9" xfId="1" applyFont="1" applyBorder="1" applyAlignment="1" applyProtection="1">
      <alignment horizontal="center" vertical="center"/>
      <protection locked="0"/>
    </xf>
    <xf numFmtId="0" fontId="29" fillId="0" borderId="10" xfId="1" applyFont="1" applyBorder="1" applyAlignment="1" applyProtection="1">
      <alignment horizontal="center" vertical="center"/>
      <protection locked="0"/>
    </xf>
    <xf numFmtId="0" fontId="30" fillId="0" borderId="9" xfId="1" applyFont="1" applyBorder="1" applyAlignment="1" applyProtection="1">
      <alignment horizontal="center" vertical="center"/>
      <protection locked="0"/>
    </xf>
    <xf numFmtId="0" fontId="30" fillId="0" borderId="10" xfId="1" applyFont="1" applyBorder="1" applyAlignment="1" applyProtection="1">
      <alignment horizontal="center" vertical="center"/>
      <protection locked="0"/>
    </xf>
    <xf numFmtId="0" fontId="17" fillId="0" borderId="9" xfId="1" applyFont="1" applyBorder="1" applyAlignment="1" applyProtection="1">
      <alignment horizontal="center" vertical="center"/>
      <protection locked="0"/>
    </xf>
    <xf numFmtId="0" fontId="17" fillId="0" borderId="8" xfId="1" applyFont="1" applyBorder="1" applyAlignment="1" applyProtection="1">
      <alignment horizontal="center" vertical="center"/>
      <protection locked="0"/>
    </xf>
    <xf numFmtId="0" fontId="17" fillId="0" borderId="11" xfId="1" applyFont="1" applyBorder="1" applyAlignment="1" applyProtection="1">
      <alignment horizontal="center" vertical="center"/>
      <protection locked="0"/>
    </xf>
    <xf numFmtId="0" fontId="12" fillId="0" borderId="49" xfId="1" applyFont="1" applyBorder="1" applyAlignment="1" applyProtection="1">
      <alignment horizontal="center" vertical="center"/>
      <protection locked="0"/>
    </xf>
    <xf numFmtId="0" fontId="12" fillId="0" borderId="58" xfId="1" applyFont="1" applyBorder="1" applyAlignment="1" applyProtection="1">
      <alignment horizontal="center" vertical="center"/>
      <protection locked="0"/>
    </xf>
    <xf numFmtId="0" fontId="10" fillId="0" borderId="4" xfId="1" applyFont="1" applyBorder="1" applyAlignment="1">
      <alignment horizontal="center" vertical="center"/>
    </xf>
    <xf numFmtId="0" fontId="10" fillId="0" borderId="6" xfId="1" applyFont="1" applyBorder="1" applyAlignment="1">
      <alignment horizontal="center" vertical="center"/>
    </xf>
    <xf numFmtId="0" fontId="31" fillId="0" borderId="4" xfId="1" applyFont="1" applyBorder="1" applyAlignment="1" applyProtection="1">
      <alignment horizontal="left" vertical="center" wrapText="1"/>
      <protection locked="0"/>
    </xf>
    <xf numFmtId="0" fontId="31" fillId="0" borderId="5" xfId="1" applyFont="1" applyBorder="1" applyAlignment="1" applyProtection="1">
      <alignment horizontal="left" vertical="center" wrapText="1"/>
      <protection locked="0"/>
    </xf>
    <xf numFmtId="0" fontId="10" fillId="0" borderId="24" xfId="1" applyFont="1" applyBorder="1" applyAlignment="1">
      <alignment horizontal="center" vertical="center"/>
    </xf>
    <xf numFmtId="0" fontId="31" fillId="0" borderId="0" xfId="1" applyFont="1" applyAlignment="1" applyProtection="1">
      <alignment horizontal="left" vertical="center" wrapText="1"/>
      <protection locked="0"/>
    </xf>
    <xf numFmtId="0" fontId="10" fillId="0" borderId="52" xfId="1" applyFont="1" applyBorder="1" applyAlignment="1">
      <alignment horizontal="center" vertical="center"/>
    </xf>
    <xf numFmtId="0" fontId="10" fillId="0" borderId="53" xfId="1" applyFont="1" applyBorder="1" applyAlignment="1">
      <alignment horizontal="center" vertical="center"/>
    </xf>
    <xf numFmtId="0" fontId="10" fillId="0" borderId="57" xfId="1" applyFont="1" applyBorder="1" applyAlignment="1">
      <alignment horizontal="center" vertical="center"/>
    </xf>
    <xf numFmtId="0" fontId="10" fillId="0" borderId="37" xfId="1" applyFont="1" applyBorder="1" applyAlignment="1">
      <alignment horizontal="center" vertical="center"/>
    </xf>
    <xf numFmtId="0" fontId="10" fillId="0" borderId="27" xfId="1" applyFont="1" applyBorder="1" applyAlignment="1">
      <alignment horizontal="center" vertical="center"/>
    </xf>
    <xf numFmtId="0" fontId="10" fillId="0" borderId="82" xfId="1" applyFont="1" applyBorder="1" applyAlignment="1">
      <alignment horizontal="center" vertical="center"/>
    </xf>
    <xf numFmtId="0" fontId="8" fillId="0" borderId="47" xfId="1" applyFont="1" applyBorder="1" applyAlignment="1" applyProtection="1">
      <alignment horizontal="center" vertical="center"/>
      <protection locked="0"/>
    </xf>
    <xf numFmtId="0" fontId="8" fillId="0" borderId="48" xfId="1" applyFont="1" applyBorder="1" applyAlignment="1" applyProtection="1">
      <alignment horizontal="center" vertical="center"/>
      <protection locked="0"/>
    </xf>
    <xf numFmtId="0" fontId="34" fillId="0" borderId="63" xfId="1" applyFont="1" applyBorder="1" applyAlignment="1" applyProtection="1">
      <alignment horizontal="left" vertical="center"/>
      <protection locked="0"/>
    </xf>
    <xf numFmtId="0" fontId="34" fillId="0" borderId="64" xfId="1" applyFont="1" applyBorder="1" applyAlignment="1" applyProtection="1">
      <alignment horizontal="left" vertical="center"/>
      <protection locked="0"/>
    </xf>
    <xf numFmtId="0" fontId="34" fillId="0" borderId="65" xfId="1" applyFont="1" applyBorder="1" applyAlignment="1" applyProtection="1">
      <alignment horizontal="left" vertical="center"/>
      <protection locked="0"/>
    </xf>
    <xf numFmtId="177" fontId="35" fillId="0" borderId="66" xfId="1" applyNumberFormat="1" applyFont="1" applyBorder="1" applyAlignment="1" applyProtection="1">
      <alignment horizontal="left" vertical="center"/>
      <protection locked="0"/>
    </xf>
    <xf numFmtId="0" fontId="35" fillId="0" borderId="67" xfId="1" applyFont="1" applyBorder="1" applyAlignment="1" applyProtection="1">
      <alignment horizontal="left" vertical="center"/>
      <protection locked="0"/>
    </xf>
    <xf numFmtId="0" fontId="35" fillId="0" borderId="68" xfId="1" applyFont="1" applyBorder="1" applyAlignment="1" applyProtection="1">
      <alignment horizontal="left" vertical="center"/>
      <protection locked="0"/>
    </xf>
    <xf numFmtId="0" fontId="36" fillId="0" borderId="69" xfId="1" applyFont="1" applyBorder="1" applyAlignment="1" applyProtection="1">
      <alignment horizontal="left" vertical="center"/>
      <protection locked="0"/>
    </xf>
    <xf numFmtId="0" fontId="36" fillId="0" borderId="70" xfId="1" applyFont="1" applyBorder="1" applyAlignment="1" applyProtection="1">
      <alignment horizontal="left" vertical="center"/>
      <protection locked="0"/>
    </xf>
    <xf numFmtId="0" fontId="36" fillId="0" borderId="71" xfId="1" applyFont="1" applyBorder="1" applyAlignment="1" applyProtection="1">
      <alignment horizontal="left" vertical="center"/>
      <protection locked="0"/>
    </xf>
    <xf numFmtId="0" fontId="37" fillId="0" borderId="69" xfId="1" applyFont="1" applyBorder="1" applyAlignment="1" applyProtection="1">
      <alignment horizontal="left" vertical="center"/>
      <protection locked="0"/>
    </xf>
    <xf numFmtId="0" fontId="37" fillId="0" borderId="70" xfId="1" applyFont="1" applyBorder="1" applyAlignment="1" applyProtection="1">
      <alignment horizontal="left" vertical="center"/>
      <protection locked="0"/>
    </xf>
    <xf numFmtId="0" fontId="37" fillId="0" borderId="71" xfId="1" applyFont="1" applyBorder="1" applyAlignment="1" applyProtection="1">
      <alignment horizontal="left" vertical="center"/>
      <protection locked="0"/>
    </xf>
    <xf numFmtId="0" fontId="37" fillId="0" borderId="72" xfId="1" applyFont="1" applyBorder="1" applyAlignment="1" applyProtection="1">
      <alignment horizontal="center" vertical="center"/>
      <protection locked="0"/>
    </xf>
    <xf numFmtId="0" fontId="37" fillId="0" borderId="73" xfId="1" applyFont="1" applyBorder="1" applyAlignment="1" applyProtection="1">
      <alignment horizontal="center" vertical="center"/>
      <protection locked="0"/>
    </xf>
    <xf numFmtId="0" fontId="37" fillId="0" borderId="74" xfId="1" applyFont="1" applyBorder="1" applyAlignment="1" applyProtection="1">
      <alignment horizontal="center" vertical="center"/>
      <protection locked="0"/>
    </xf>
    <xf numFmtId="0" fontId="31" fillId="0" borderId="38" xfId="1" applyFont="1" applyBorder="1" applyAlignment="1" applyProtection="1">
      <alignment horizontal="left" vertical="center" wrapText="1"/>
      <protection locked="0"/>
    </xf>
    <xf numFmtId="0" fontId="10" fillId="0" borderId="60" xfId="1" applyFont="1" applyBorder="1" applyAlignment="1">
      <alignment horizontal="center" vertical="center"/>
    </xf>
    <xf numFmtId="0" fontId="10" fillId="0" borderId="61" xfId="1" applyFont="1" applyBorder="1" applyAlignment="1">
      <alignment horizontal="center" vertical="center"/>
    </xf>
    <xf numFmtId="0" fontId="31" fillId="0" borderId="60" xfId="1" applyFont="1" applyBorder="1" applyAlignment="1" applyProtection="1">
      <alignment horizontal="left" vertical="center" wrapText="1"/>
      <protection locked="0"/>
    </xf>
    <xf numFmtId="0" fontId="31" fillId="0" borderId="59" xfId="1" applyFont="1" applyBorder="1" applyAlignment="1" applyProtection="1">
      <alignment horizontal="left" vertical="center" wrapText="1"/>
      <protection locked="0"/>
    </xf>
    <xf numFmtId="0" fontId="10" fillId="0" borderId="25" xfId="1" applyFont="1" applyBorder="1" applyAlignment="1" applyProtection="1">
      <alignment horizontal="center" vertical="center"/>
      <protection locked="0"/>
    </xf>
    <xf numFmtId="0" fontId="10" fillId="0" borderId="75" xfId="1" applyFont="1" applyBorder="1" applyAlignment="1" applyProtection="1">
      <alignment horizontal="center" vertical="center"/>
      <protection locked="0"/>
    </xf>
    <xf numFmtId="0" fontId="10" fillId="0" borderId="26" xfId="1" applyFont="1" applyBorder="1" applyAlignment="1" applyProtection="1">
      <alignment horizontal="center" vertical="center"/>
      <protection locked="0"/>
    </xf>
    <xf numFmtId="0" fontId="10" fillId="4" borderId="24" xfId="1" applyFont="1" applyFill="1" applyBorder="1" applyAlignment="1" applyProtection="1">
      <alignment horizontal="center" vertical="center"/>
      <protection locked="0"/>
    </xf>
    <xf numFmtId="0" fontId="10" fillId="0" borderId="24" xfId="1" applyFont="1" applyBorder="1" applyAlignment="1" applyProtection="1">
      <alignment horizontal="center" vertical="center"/>
      <protection locked="0"/>
    </xf>
    <xf numFmtId="0" fontId="10" fillId="0" borderId="57" xfId="1" applyFont="1" applyBorder="1" applyAlignment="1" applyProtection="1">
      <alignment horizontal="center" vertical="center"/>
      <protection locked="0"/>
    </xf>
    <xf numFmtId="0" fontId="10" fillId="0" borderId="12" xfId="1" applyFont="1" applyBorder="1" applyAlignment="1" applyProtection="1">
      <alignment horizontal="center" vertical="center"/>
      <protection locked="0"/>
    </xf>
    <xf numFmtId="0" fontId="10" fillId="0" borderId="13" xfId="1" applyFont="1" applyBorder="1" applyAlignment="1" applyProtection="1">
      <alignment horizontal="center" vertical="center"/>
      <protection locked="0"/>
    </xf>
    <xf numFmtId="178" fontId="5" fillId="0" borderId="16" xfId="1" applyNumberFormat="1" applyFont="1" applyBorder="1" applyAlignment="1">
      <alignment horizontal="center" vertical="center"/>
    </xf>
    <xf numFmtId="178" fontId="5" fillId="0" borderId="17" xfId="1" applyNumberFormat="1" applyFont="1" applyBorder="1" applyAlignment="1">
      <alignment horizontal="center" vertical="center"/>
    </xf>
    <xf numFmtId="0" fontId="10" fillId="0" borderId="28" xfId="1" applyFont="1" applyBorder="1" applyAlignment="1" applyProtection="1">
      <alignment horizontal="center" vertical="center"/>
      <protection locked="0"/>
    </xf>
    <xf numFmtId="0" fontId="10" fillId="0" borderId="40" xfId="1" applyFont="1" applyBorder="1" applyAlignment="1" applyProtection="1">
      <alignment horizontal="center" vertical="center"/>
      <protection locked="0"/>
    </xf>
    <xf numFmtId="0" fontId="5" fillId="0" borderId="16" xfId="1" applyFont="1" applyBorder="1" applyAlignment="1" applyProtection="1">
      <alignment horizontal="center" vertical="center"/>
      <protection locked="0"/>
    </xf>
    <xf numFmtId="0" fontId="5" fillId="0" borderId="17" xfId="1" applyFont="1" applyBorder="1" applyAlignment="1" applyProtection="1">
      <alignment horizontal="center" vertical="center"/>
      <protection locked="0"/>
    </xf>
    <xf numFmtId="0" fontId="38" fillId="0" borderId="16" xfId="1" applyFont="1" applyBorder="1" applyAlignment="1" applyProtection="1">
      <alignment horizontal="center" vertical="center"/>
      <protection locked="0"/>
    </xf>
    <xf numFmtId="0" fontId="38" fillId="0" borderId="17" xfId="1" applyFont="1" applyBorder="1" applyAlignment="1" applyProtection="1">
      <alignment horizontal="center" vertical="center"/>
      <protection locked="0"/>
    </xf>
    <xf numFmtId="0" fontId="18" fillId="5" borderId="28" xfId="1" applyFont="1" applyFill="1" applyBorder="1" applyAlignment="1">
      <alignment horizontal="center" vertical="center"/>
    </xf>
    <xf numFmtId="0" fontId="18" fillId="5" borderId="81" xfId="1" applyFont="1" applyFill="1" applyBorder="1" applyAlignment="1">
      <alignment horizontal="center" vertical="center"/>
    </xf>
    <xf numFmtId="0" fontId="18" fillId="8" borderId="12" xfId="1" applyFont="1" applyFill="1" applyBorder="1" applyAlignment="1">
      <alignment horizontal="center" vertical="center"/>
    </xf>
    <xf numFmtId="0" fontId="18" fillId="8" borderId="60" xfId="1" applyFont="1" applyFill="1" applyBorder="1" applyAlignment="1">
      <alignment horizontal="center" vertical="center"/>
    </xf>
    <xf numFmtId="0" fontId="9" fillId="0" borderId="35" xfId="1" applyFont="1" applyBorder="1" applyAlignment="1" applyProtection="1">
      <alignment horizontal="center" vertical="center"/>
      <protection locked="0"/>
    </xf>
    <xf numFmtId="0" fontId="9" fillId="0" borderId="13" xfId="1" applyFont="1" applyBorder="1" applyAlignment="1" applyProtection="1">
      <alignment horizontal="center" vertical="center"/>
      <protection locked="0"/>
    </xf>
    <xf numFmtId="0" fontId="9" fillId="0" borderId="58" xfId="1" applyFont="1" applyBorder="1" applyAlignment="1" applyProtection="1">
      <alignment horizontal="center" vertical="center"/>
      <protection locked="0"/>
    </xf>
    <xf numFmtId="0" fontId="9" fillId="0" borderId="61" xfId="1" applyFont="1" applyBorder="1" applyAlignment="1" applyProtection="1">
      <alignment horizontal="center" vertical="center"/>
      <protection locked="0"/>
    </xf>
    <xf numFmtId="0" fontId="18" fillId="0" borderId="12" xfId="1" applyFont="1" applyBorder="1" applyAlignment="1">
      <alignment horizontal="center" vertical="center"/>
    </xf>
    <xf numFmtId="0" fontId="18" fillId="0" borderId="13" xfId="1" applyFont="1" applyBorder="1" applyAlignment="1">
      <alignment horizontal="center" vertical="center"/>
    </xf>
    <xf numFmtId="0" fontId="18" fillId="0" borderId="60" xfId="1" applyFont="1" applyBorder="1" applyAlignment="1">
      <alignment horizontal="center" vertical="center"/>
    </xf>
    <xf numFmtId="0" fontId="18" fillId="0" borderId="61" xfId="1" applyFont="1" applyBorder="1" applyAlignment="1">
      <alignment horizontal="center" vertical="center"/>
    </xf>
    <xf numFmtId="0" fontId="18" fillId="6" borderId="84" xfId="1" applyFont="1" applyFill="1" applyBorder="1" applyAlignment="1">
      <alignment horizontal="center" vertical="center"/>
    </xf>
    <xf numFmtId="0" fontId="18" fillId="6" borderId="85" xfId="1" applyFont="1" applyFill="1" applyBorder="1" applyAlignment="1">
      <alignment horizontal="center" vertical="center"/>
    </xf>
    <xf numFmtId="0" fontId="18" fillId="6" borderId="60" xfId="1" applyFont="1" applyFill="1" applyBorder="1" applyAlignment="1">
      <alignment horizontal="center" vertical="center"/>
    </xf>
    <xf numFmtId="0" fontId="18" fillId="6" borderId="61" xfId="1" applyFont="1" applyFill="1" applyBorder="1" applyAlignment="1">
      <alignment horizontal="center" vertical="center"/>
    </xf>
    <xf numFmtId="0" fontId="41" fillId="0" borderId="12" xfId="1" applyFont="1" applyBorder="1" applyAlignment="1">
      <alignment horizontal="center" vertical="center"/>
    </xf>
    <xf numFmtId="0" fontId="41" fillId="0" borderId="13" xfId="1" applyFont="1" applyBorder="1" applyAlignment="1">
      <alignment horizontal="center" vertical="center"/>
    </xf>
    <xf numFmtId="0" fontId="41" fillId="0" borderId="60" xfId="1" applyFont="1" applyBorder="1" applyAlignment="1">
      <alignment horizontal="center" vertical="center"/>
    </xf>
    <xf numFmtId="0" fontId="41" fillId="0" borderId="61" xfId="1" applyFont="1" applyBorder="1" applyAlignment="1">
      <alignment horizontal="center" vertical="center"/>
    </xf>
    <xf numFmtId="0" fontId="18" fillId="6" borderId="32" xfId="1" applyFont="1" applyFill="1" applyBorder="1" applyAlignment="1">
      <alignment horizontal="center" vertical="center"/>
    </xf>
    <xf numFmtId="0" fontId="18" fillId="6" borderId="30" xfId="1" applyFont="1" applyFill="1" applyBorder="1" applyAlignment="1">
      <alignment horizontal="center" vertical="center"/>
    </xf>
    <xf numFmtId="0" fontId="9" fillId="0" borderId="0" xfId="1" applyFont="1" applyAlignment="1" applyProtection="1">
      <alignment horizontal="center" vertical="center"/>
      <protection locked="0"/>
    </xf>
    <xf numFmtId="0" fontId="9" fillId="0" borderId="59" xfId="1" applyFont="1" applyBorder="1" applyAlignment="1" applyProtection="1">
      <alignment horizontal="center" vertical="center"/>
      <protection locked="0"/>
    </xf>
    <xf numFmtId="0" fontId="43" fillId="9" borderId="1" xfId="1" applyFont="1" applyFill="1" applyBorder="1" applyAlignment="1">
      <alignment horizontal="center" vertical="center"/>
    </xf>
    <xf numFmtId="0" fontId="43" fillId="9" borderId="30" xfId="1" applyFont="1" applyFill="1" applyBorder="1" applyAlignment="1">
      <alignment horizontal="center" vertical="center"/>
    </xf>
    <xf numFmtId="0" fontId="43" fillId="9" borderId="39" xfId="1" applyFont="1" applyFill="1" applyBorder="1" applyAlignment="1">
      <alignment horizontal="center" vertical="center"/>
    </xf>
    <xf numFmtId="0" fontId="43" fillId="9" borderId="40" xfId="1" applyFont="1" applyFill="1" applyBorder="1" applyAlignment="1">
      <alignment horizontal="center" vertical="center"/>
    </xf>
    <xf numFmtId="0" fontId="43" fillId="9" borderId="32" xfId="1" applyFont="1" applyFill="1" applyBorder="1" applyAlignment="1">
      <alignment horizontal="center" vertical="center"/>
    </xf>
    <xf numFmtId="0" fontId="43" fillId="9" borderId="28" xfId="1" applyFont="1" applyFill="1" applyBorder="1" applyAlignment="1">
      <alignment horizontal="center" vertical="center"/>
    </xf>
    <xf numFmtId="0" fontId="43" fillId="9" borderId="3" xfId="1" applyFont="1" applyFill="1" applyBorder="1" applyAlignment="1">
      <alignment horizontal="center" vertical="center"/>
    </xf>
    <xf numFmtId="0" fontId="43" fillId="9" borderId="29" xfId="1" applyFont="1" applyFill="1" applyBorder="1" applyAlignment="1">
      <alignment horizontal="center" vertical="center"/>
    </xf>
    <xf numFmtId="0" fontId="18" fillId="6" borderId="86" xfId="1" applyFont="1" applyFill="1" applyBorder="1" applyAlignment="1">
      <alignment horizontal="center" vertical="center"/>
    </xf>
    <xf numFmtId="0" fontId="18" fillId="6" borderId="59" xfId="1" applyFont="1" applyFill="1" applyBorder="1" applyAlignment="1">
      <alignment horizontal="center" vertical="center"/>
    </xf>
    <xf numFmtId="0" fontId="2" fillId="0" borderId="51" xfId="1" applyFont="1" applyBorder="1" applyAlignment="1" applyProtection="1">
      <alignment horizontal="center" vertical="center"/>
      <protection locked="0"/>
    </xf>
    <xf numFmtId="0" fontId="2" fillId="0" borderId="52" xfId="1" applyFont="1" applyBorder="1" applyAlignment="1" applyProtection="1">
      <alignment horizontal="center" vertical="center"/>
      <protection locked="0"/>
    </xf>
    <xf numFmtId="0" fontId="2" fillId="0" borderId="9" xfId="1" applyFont="1" applyBorder="1" applyAlignment="1" applyProtection="1">
      <alignment horizontal="center" vertical="center"/>
      <protection locked="0"/>
    </xf>
    <xf numFmtId="0" fontId="2" fillId="0" borderId="11" xfId="1" applyFont="1" applyBorder="1" applyAlignment="1" applyProtection="1">
      <alignment horizontal="center" vertical="center"/>
      <protection locked="0"/>
    </xf>
    <xf numFmtId="0" fontId="23" fillId="0" borderId="15" xfId="1" applyFont="1" applyBorder="1" applyAlignment="1" applyProtection="1">
      <alignment horizontal="center" vertical="center"/>
      <protection locked="0"/>
    </xf>
    <xf numFmtId="0" fontId="37" fillId="0" borderId="14" xfId="1" applyFont="1" applyBorder="1" applyAlignment="1" applyProtection="1">
      <alignment horizontal="center" vertical="center"/>
      <protection locked="0"/>
    </xf>
    <xf numFmtId="0" fontId="37" fillId="0" borderId="15" xfId="1" applyFont="1" applyBorder="1" applyAlignment="1" applyProtection="1">
      <alignment horizontal="center" vertical="center"/>
      <protection locked="0"/>
    </xf>
    <xf numFmtId="0" fontId="34" fillId="0" borderId="15" xfId="1" applyFont="1" applyBorder="1" applyAlignment="1" applyProtection="1">
      <alignment horizontal="center" vertical="center"/>
      <protection locked="0"/>
    </xf>
    <xf numFmtId="0" fontId="34" fillId="0" borderId="55" xfId="1" applyFont="1" applyBorder="1" applyAlignment="1" applyProtection="1">
      <alignment horizontal="center" vertical="center"/>
      <protection locked="0"/>
    </xf>
    <xf numFmtId="0" fontId="37" fillId="0" borderId="55" xfId="1" applyFont="1" applyBorder="1" applyAlignment="1" applyProtection="1">
      <alignment horizontal="center" vertical="center"/>
      <protection locked="0"/>
    </xf>
    <xf numFmtId="0" fontId="37" fillId="0" borderId="24" xfId="1" applyFont="1" applyBorder="1" applyAlignment="1" applyProtection="1">
      <alignment horizontal="center" vertical="center"/>
      <protection locked="0"/>
    </xf>
    <xf numFmtId="0" fontId="37" fillId="0" borderId="57" xfId="1" applyFont="1" applyBorder="1" applyAlignment="1" applyProtection="1">
      <alignment horizontal="center" vertical="center"/>
      <protection locked="0"/>
    </xf>
    <xf numFmtId="176" fontId="28" fillId="0" borderId="16" xfId="1" applyNumberFormat="1" applyFont="1" applyBorder="1" applyAlignment="1" applyProtection="1">
      <alignment horizontal="center" vertical="center"/>
      <protection locked="0"/>
    </xf>
    <xf numFmtId="176" fontId="28" fillId="0" borderId="17" xfId="1" applyNumberFormat="1" applyFont="1" applyBorder="1" applyAlignment="1" applyProtection="1">
      <alignment horizontal="center" vertical="center"/>
      <protection locked="0"/>
    </xf>
    <xf numFmtId="0" fontId="37" fillId="0" borderId="23" xfId="1" applyFont="1" applyBorder="1" applyAlignment="1" applyProtection="1">
      <alignment horizontal="center" vertical="center"/>
      <protection locked="0"/>
    </xf>
    <xf numFmtId="0" fontId="34" fillId="0" borderId="4" xfId="1" applyFont="1" applyBorder="1" applyAlignment="1" applyProtection="1">
      <alignment horizontal="center" vertical="center"/>
      <protection locked="0"/>
    </xf>
    <xf numFmtId="0" fontId="34" fillId="0" borderId="19" xfId="1" applyFont="1" applyBorder="1" applyAlignment="1" applyProtection="1">
      <alignment horizontal="center" vertical="center"/>
      <protection locked="0"/>
    </xf>
    <xf numFmtId="0" fontId="34" fillId="0" borderId="28" xfId="1" applyFont="1" applyBorder="1" applyAlignment="1" applyProtection="1">
      <alignment horizontal="center" vertical="center"/>
      <protection locked="0"/>
    </xf>
    <xf numFmtId="0" fontId="34" fillId="0" borderId="29" xfId="1" applyFont="1" applyBorder="1" applyAlignment="1" applyProtection="1">
      <alignment horizontal="center" vertical="center"/>
      <protection locked="0"/>
    </xf>
    <xf numFmtId="0" fontId="28" fillId="0" borderId="16" xfId="1" applyFont="1" applyBorder="1" applyAlignment="1" applyProtection="1">
      <alignment horizontal="center" vertical="center"/>
      <protection locked="0"/>
    </xf>
    <xf numFmtId="0" fontId="28" fillId="0" borderId="17" xfId="1" applyFont="1" applyBorder="1" applyAlignment="1" applyProtection="1">
      <alignment horizontal="center" vertical="center"/>
      <protection locked="0"/>
    </xf>
    <xf numFmtId="0" fontId="8" fillId="0" borderId="35" xfId="1" applyFont="1" applyBorder="1" applyAlignment="1">
      <alignment horizontal="center" vertical="center"/>
    </xf>
    <xf numFmtId="0" fontId="8" fillId="0" borderId="0" xfId="1" applyFont="1" applyAlignment="1">
      <alignment horizontal="center" vertical="center"/>
    </xf>
    <xf numFmtId="176" fontId="2" fillId="0" borderId="15" xfId="1" applyNumberFormat="1" applyFont="1" applyBorder="1" applyAlignment="1">
      <alignment horizontal="center" vertical="center"/>
    </xf>
    <xf numFmtId="0" fontId="2" fillId="0" borderId="15" xfId="1" applyFont="1" applyBorder="1" applyAlignment="1">
      <alignment horizontal="center" vertical="center"/>
    </xf>
    <xf numFmtId="176" fontId="2" fillId="11" borderId="15" xfId="1" applyNumberFormat="1" applyFont="1" applyFill="1" applyBorder="1" applyAlignment="1">
      <alignment horizontal="center" vertical="center"/>
    </xf>
    <xf numFmtId="0" fontId="2" fillId="11" borderId="15" xfId="1" applyFont="1" applyFill="1" applyBorder="1" applyAlignment="1">
      <alignment horizontal="center" vertical="center"/>
    </xf>
    <xf numFmtId="0" fontId="2" fillId="0" borderId="45" xfId="1" applyFont="1" applyBorder="1" applyAlignment="1">
      <alignment horizontal="center" vertical="center"/>
    </xf>
    <xf numFmtId="0" fontId="2" fillId="0" borderId="32" xfId="1" applyFont="1" applyBorder="1" applyAlignment="1">
      <alignment horizontal="center" vertical="center"/>
    </xf>
    <xf numFmtId="0" fontId="2" fillId="0" borderId="3" xfId="1" applyFont="1" applyBorder="1" applyAlignment="1">
      <alignment horizontal="center" vertical="center"/>
    </xf>
    <xf numFmtId="0" fontId="2" fillId="0" borderId="20" xfId="1" applyFont="1" applyBorder="1" applyAlignment="1">
      <alignment horizontal="center" vertical="center"/>
    </xf>
    <xf numFmtId="0" fontId="2" fillId="0" borderId="98" xfId="1" applyFont="1" applyBorder="1" applyAlignment="1">
      <alignment horizontal="center" vertical="center"/>
    </xf>
    <xf numFmtId="0" fontId="2" fillId="0" borderId="12" xfId="1" applyFont="1" applyBorder="1" applyAlignment="1">
      <alignment horizontal="center" vertical="center"/>
    </xf>
    <xf numFmtId="0" fontId="2" fillId="0" borderId="38" xfId="1" applyFont="1" applyBorder="1" applyAlignment="1">
      <alignment horizontal="center" vertical="center"/>
    </xf>
    <xf numFmtId="0" fontId="2" fillId="0" borderId="28" xfId="1" applyFont="1" applyBorder="1" applyAlignment="1">
      <alignment horizontal="center" vertical="center"/>
    </xf>
    <xf numFmtId="0" fontId="2" fillId="0" borderId="29" xfId="1" applyFont="1" applyBorder="1" applyAlignment="1">
      <alignment horizontal="center" vertical="center"/>
    </xf>
    <xf numFmtId="0" fontId="2" fillId="0" borderId="4" xfId="1" applyFont="1" applyBorder="1" applyAlignment="1">
      <alignment horizontal="center" vertical="center"/>
    </xf>
    <xf numFmtId="0" fontId="2" fillId="0" borderId="19" xfId="1" applyFont="1" applyBorder="1" applyAlignment="1">
      <alignment horizontal="center" vertical="center"/>
    </xf>
  </cellXfs>
  <cellStyles count="4">
    <cellStyle name="一般" xfId="0" builtinId="0"/>
    <cellStyle name="一般 2" xfId="1" xr:uid="{00000000-0005-0000-0000-000001000000}"/>
    <cellStyle name="一般 3" xfId="3" xr:uid="{00000000-0005-0000-0000-000002000000}"/>
    <cellStyle name="百分比 2" xfId="2" xr:uid="{00000000-0005-0000-0000-000003000000}"/>
  </cellStyles>
  <dxfs count="1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dxf>
    <dxf>
      <fill>
        <patternFill>
          <bgColor theme="9" tint="0.39994506668294322"/>
        </patternFill>
      </fill>
    </dxf>
    <dxf>
      <font>
        <color theme="0"/>
      </font>
      <fill>
        <patternFill>
          <bgColor theme="1" tint="4.9989318521683403E-2"/>
        </patternFill>
      </fill>
    </dxf>
    <dxf>
      <font>
        <color theme="0"/>
      </font>
      <fill>
        <patternFill>
          <bgColor rgb="FFFF0000"/>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dxf>
    <dxf>
      <font>
        <color theme="1"/>
      </font>
      <fill>
        <patternFill>
          <bgColor theme="9" tint="0.39994506668294322"/>
        </patternFill>
      </fill>
    </dxf>
    <dxf>
      <font>
        <color theme="0"/>
      </font>
      <fill>
        <patternFill>
          <bgColor theme="1" tint="4.9989318521683403E-2"/>
        </patternFill>
      </fill>
    </dxf>
    <dxf>
      <font>
        <color theme="0"/>
      </font>
      <fill>
        <patternFill>
          <bgColor rgb="FFFF0000"/>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dxf>
    <dxf>
      <font>
        <color theme="1"/>
      </font>
      <fill>
        <patternFill>
          <bgColor theme="9" tint="0.39994506668294322"/>
        </patternFill>
      </fill>
    </dxf>
    <dxf>
      <font>
        <color theme="0"/>
      </font>
      <fill>
        <patternFill>
          <bgColor theme="1" tint="4.9989318521683403E-2"/>
        </patternFill>
      </fill>
    </dxf>
    <dxf>
      <font>
        <color theme="0"/>
      </font>
      <fill>
        <patternFill>
          <bgColor rgb="FFFF0000"/>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dxf>
    <dxf>
      <fill>
        <patternFill>
          <bgColor theme="9" tint="0.39994506668294322"/>
        </patternFill>
      </fill>
    </dxf>
    <dxf>
      <font>
        <color theme="0"/>
      </font>
      <fill>
        <patternFill>
          <bgColor rgb="FFFF0000"/>
        </patternFill>
      </fill>
    </dxf>
    <dxf>
      <font>
        <color theme="0"/>
      </font>
      <fill>
        <patternFill>
          <bgColor theme="1" tint="4.9989318521683403E-2"/>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ill>
        <patternFill>
          <bgColor theme="9" tint="0.39994506668294322"/>
        </patternFill>
      </fill>
    </dxf>
    <dxf>
      <font>
        <color theme="0"/>
      </font>
      <fill>
        <patternFill>
          <bgColor rgb="FFFF0000"/>
        </patternFill>
      </fill>
    </dxf>
    <dxf>
      <font>
        <color theme="0"/>
      </font>
      <fill>
        <patternFill>
          <bgColor theme="1" tint="4.9989318521683403E-2"/>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ill>
        <patternFill>
          <bgColor theme="9" tint="0.39994506668294322"/>
        </patternFill>
      </fill>
    </dxf>
    <dxf>
      <font>
        <color theme="0"/>
      </font>
      <fill>
        <patternFill>
          <bgColor rgb="FFFF0000"/>
        </patternFill>
      </fill>
    </dxf>
    <dxf>
      <font>
        <color theme="0"/>
      </font>
      <fill>
        <patternFill>
          <bgColor theme="1" tint="4.9989318521683403E-2"/>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ill>
        <patternFill>
          <bgColor theme="9" tint="0.39994506668294322"/>
        </patternFill>
      </fill>
    </dxf>
    <dxf>
      <font>
        <color theme="0"/>
      </font>
      <fill>
        <patternFill>
          <bgColor rgb="FFFF0000"/>
        </patternFill>
      </fill>
    </dxf>
    <dxf>
      <font>
        <color theme="0"/>
      </font>
      <fill>
        <patternFill>
          <bgColor theme="1" tint="4.9989318521683403E-2"/>
        </patternFill>
      </fill>
    </dxf>
    <dxf>
      <fill>
        <patternFill>
          <bgColor theme="9" tint="0.39994506668294322"/>
        </patternFill>
      </fill>
    </dxf>
    <dxf>
      <font>
        <color theme="0"/>
      </font>
      <fill>
        <patternFill>
          <bgColor rgb="FFFF0000"/>
        </patternFill>
      </fill>
    </dxf>
    <dxf>
      <font>
        <color theme="0"/>
      </font>
      <fill>
        <patternFill>
          <bgColor theme="1" tint="4.9989318521683403E-2"/>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ont>
        <color auto="1"/>
      </font>
      <fill>
        <patternFill>
          <bgColor theme="9" tint="0.39994506668294322"/>
        </patternFill>
      </fill>
    </dxf>
    <dxf>
      <font>
        <color theme="0"/>
      </font>
      <fill>
        <patternFill>
          <bgColor rgb="FFFF0000"/>
        </patternFill>
      </fill>
      <border>
        <vertical/>
        <horizontal/>
      </border>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ill>
        <patternFill>
          <bgColor theme="9" tint="0.39994506668294322"/>
        </patternFill>
      </fill>
    </dxf>
    <dxf>
      <font>
        <color theme="0"/>
      </font>
      <fill>
        <patternFill>
          <bgColor rgb="FFFF0000"/>
        </patternFill>
      </fill>
    </dxf>
    <dxf>
      <font>
        <color auto="1"/>
      </font>
      <fill>
        <patternFill>
          <bgColor theme="9" tint="0.39994506668294322"/>
        </patternFill>
      </fill>
    </dxf>
    <dxf>
      <font>
        <color theme="0"/>
      </font>
      <fill>
        <patternFill>
          <bgColor rgb="FFFF0000"/>
        </patternFill>
      </fill>
      <border>
        <vertical/>
        <horizontal/>
      </border>
    </dxf>
    <dxf>
      <fill>
        <patternFill>
          <bgColor theme="9" tint="0.39994506668294322"/>
        </patternFill>
      </fill>
    </dxf>
    <dxf>
      <font>
        <color theme="0"/>
      </font>
      <fill>
        <patternFill>
          <bgColor rgb="FFFF0000"/>
        </patternFill>
      </fill>
    </dxf>
    <dxf>
      <font>
        <color theme="0"/>
      </font>
      <fill>
        <patternFill>
          <bgColor theme="1" tint="4.9989318521683403E-2"/>
        </patternFill>
      </fill>
    </dxf>
    <dxf>
      <font>
        <color theme="0"/>
      </font>
      <fill>
        <patternFill>
          <bgColor theme="1" tint="4.9989318521683403E-2"/>
        </patternFill>
      </fill>
    </dxf>
    <dxf>
      <font>
        <color auto="1"/>
      </font>
      <fill>
        <patternFill>
          <bgColor theme="9" tint="0.39994506668294322"/>
        </patternFill>
      </fill>
    </dxf>
    <dxf>
      <font>
        <color theme="0"/>
      </font>
      <fill>
        <patternFill>
          <bgColor rgb="FFFF0000"/>
        </patternFill>
      </fill>
      <border>
        <vertical/>
        <horizontal/>
      </border>
    </dxf>
    <dxf>
      <fill>
        <patternFill>
          <bgColor theme="9" tint="0.39994506668294322"/>
        </patternFill>
      </fill>
    </dxf>
    <dxf>
      <font>
        <color theme="0"/>
      </font>
      <fill>
        <patternFill>
          <bgColor rgb="FFFF0000"/>
        </patternFill>
      </fill>
    </dxf>
    <dxf>
      <font>
        <color theme="0"/>
      </font>
      <fill>
        <patternFill>
          <bgColor theme="1" tint="4.9989318521683403E-2"/>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ill>
        <patternFill>
          <bgColor theme="9" tint="0.39994506668294322"/>
        </patternFill>
      </fill>
    </dxf>
    <dxf>
      <font>
        <color theme="0"/>
      </font>
      <fill>
        <patternFill>
          <bgColor rgb="FFFF0000"/>
        </patternFill>
      </fill>
    </dxf>
    <dxf>
      <font>
        <color theme="0"/>
      </font>
      <fill>
        <patternFill>
          <bgColor theme="1" tint="4.9989318521683403E-2"/>
        </patternFill>
      </fill>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ont>
        <color auto="1"/>
      </font>
      <fill>
        <patternFill>
          <bgColor theme="9" tint="0.39994506668294322"/>
        </patternFill>
      </fill>
    </dxf>
    <dxf>
      <font>
        <color theme="0"/>
      </font>
      <fill>
        <patternFill>
          <bgColor theme="1" tint="4.9989318521683403E-2"/>
        </patternFill>
      </fill>
    </dxf>
    <dxf>
      <font>
        <color theme="0"/>
      </font>
      <fill>
        <patternFill>
          <bgColor rgb="FFFF0000"/>
        </patternFill>
      </fill>
      <border>
        <vertical/>
        <horizontal/>
      </border>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266700</xdr:colOff>
      <xdr:row>1</xdr:row>
      <xdr:rowOff>76200</xdr:rowOff>
    </xdr:from>
    <xdr:to>
      <xdr:col>10</xdr:col>
      <xdr:colOff>213360</xdr:colOff>
      <xdr:row>11</xdr:row>
      <xdr:rowOff>0</xdr:rowOff>
    </xdr:to>
    <xdr:pic>
      <xdr:nvPicPr>
        <xdr:cNvPr id="3" name="Picture 3">
          <a:extLst>
            <a:ext uri="{FF2B5EF4-FFF2-40B4-BE49-F238E27FC236}">
              <a16:creationId xmlns:a16="http://schemas.microsoft.com/office/drawing/2014/main" id="{00000000-0008-0000-0000-000003000000}"/>
            </a:ext>
          </a:extLst>
        </xdr:cNvPr>
        <xdr:cNvPicPr>
          <a:picLocks noChangeAspect="1" noChangeArrowheads="1"/>
        </xdr:cNvPicPr>
      </xdr:nvPicPr>
      <xdr:blipFill rotWithShape="1">
        <a:blip xmlns:r="http://schemas.openxmlformats.org/officeDocument/2006/relationships" r:embed="rId1" cstate="print"/>
        <a:srcRect t="12759" r="43866" b="53000"/>
        <a:stretch/>
      </xdr:blipFill>
      <xdr:spPr bwMode="auto">
        <a:xfrm>
          <a:off x="266700" y="281940"/>
          <a:ext cx="6042660" cy="1981200"/>
        </a:xfrm>
        <a:prstGeom prst="rect">
          <a:avLst/>
        </a:prstGeom>
        <a:noFill/>
        <a:ln w="1">
          <a:noFill/>
          <a:miter lim="800000"/>
          <a:headEnd/>
          <a:tailEnd type="none" w="med" len="med"/>
        </a:ln>
        <a:effectLst/>
      </xdr:spPr>
    </xdr:pic>
    <xdr:clientData/>
  </xdr:twoCellAnchor>
  <xdr:twoCellAnchor>
    <xdr:from>
      <xdr:col>7</xdr:col>
      <xdr:colOff>53340</xdr:colOff>
      <xdr:row>4</xdr:row>
      <xdr:rowOff>0</xdr:rowOff>
    </xdr:from>
    <xdr:to>
      <xdr:col>9</xdr:col>
      <xdr:colOff>76200</xdr:colOff>
      <xdr:row>5</xdr:row>
      <xdr:rowOff>167640</xdr:rowOff>
    </xdr:to>
    <xdr:sp macro="" textlink="">
      <xdr:nvSpPr>
        <xdr:cNvPr id="4" name="框架 3">
          <a:extLst>
            <a:ext uri="{FF2B5EF4-FFF2-40B4-BE49-F238E27FC236}">
              <a16:creationId xmlns:a16="http://schemas.microsoft.com/office/drawing/2014/main" id="{00000000-0008-0000-0000-000004000000}"/>
            </a:ext>
          </a:extLst>
        </xdr:cNvPr>
        <xdr:cNvSpPr/>
      </xdr:nvSpPr>
      <xdr:spPr>
        <a:xfrm>
          <a:off x="4320540" y="7627620"/>
          <a:ext cx="1242060" cy="37338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TW" altLang="en-US" sz="1100">
            <a:solidFill>
              <a:schemeClr val="tx1"/>
            </a:solidFill>
          </a:endParaRPr>
        </a:p>
      </xdr:txBody>
    </xdr:sp>
    <xdr:clientData/>
  </xdr:twoCellAnchor>
  <xdr:twoCellAnchor>
    <xdr:from>
      <xdr:col>0</xdr:col>
      <xdr:colOff>274320</xdr:colOff>
      <xdr:row>5</xdr:row>
      <xdr:rowOff>83820</xdr:rowOff>
    </xdr:from>
    <xdr:to>
      <xdr:col>1</xdr:col>
      <xdr:colOff>533400</xdr:colOff>
      <xdr:row>11</xdr:row>
      <xdr:rowOff>99060</xdr:rowOff>
    </xdr:to>
    <xdr:sp macro="" textlink="">
      <xdr:nvSpPr>
        <xdr:cNvPr id="5" name="框架 4">
          <a:extLst>
            <a:ext uri="{FF2B5EF4-FFF2-40B4-BE49-F238E27FC236}">
              <a16:creationId xmlns:a16="http://schemas.microsoft.com/office/drawing/2014/main" id="{00000000-0008-0000-0000-000005000000}"/>
            </a:ext>
          </a:extLst>
        </xdr:cNvPr>
        <xdr:cNvSpPr/>
      </xdr:nvSpPr>
      <xdr:spPr>
        <a:xfrm>
          <a:off x="274320" y="7917180"/>
          <a:ext cx="868680" cy="1249680"/>
        </a:xfrm>
        <a:prstGeom prst="frame">
          <a:avLst>
            <a:gd name="adj1" fmla="val 723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TW" altLang="en-US" sz="1100">
            <a:solidFill>
              <a:schemeClr val="tx1"/>
            </a:solidFill>
          </a:endParaRPr>
        </a:p>
      </xdr:txBody>
    </xdr:sp>
    <xdr:clientData/>
  </xdr:twoCellAnchor>
  <xdr:twoCellAnchor>
    <xdr:from>
      <xdr:col>1</xdr:col>
      <xdr:colOff>358140</xdr:colOff>
      <xdr:row>23</xdr:row>
      <xdr:rowOff>83820</xdr:rowOff>
    </xdr:from>
    <xdr:to>
      <xdr:col>4</xdr:col>
      <xdr:colOff>182880</xdr:colOff>
      <xdr:row>24</xdr:row>
      <xdr:rowOff>91440</xdr:rowOff>
    </xdr:to>
    <xdr:sp macro="" textlink="">
      <xdr:nvSpPr>
        <xdr:cNvPr id="6" name="框架 5">
          <a:extLst>
            <a:ext uri="{FF2B5EF4-FFF2-40B4-BE49-F238E27FC236}">
              <a16:creationId xmlns:a16="http://schemas.microsoft.com/office/drawing/2014/main" id="{00000000-0008-0000-0000-000006000000}"/>
            </a:ext>
          </a:extLst>
        </xdr:cNvPr>
        <xdr:cNvSpPr/>
      </xdr:nvSpPr>
      <xdr:spPr>
        <a:xfrm>
          <a:off x="967740" y="4815840"/>
          <a:ext cx="1653540" cy="213360"/>
        </a:xfrm>
        <a:prstGeom prst="frame">
          <a:avLst>
            <a:gd name="adj1" fmla="val 723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TW" altLang="en-US" sz="1100">
            <a:solidFill>
              <a:schemeClr val="tx1"/>
            </a:solidFill>
          </a:endParaRPr>
        </a:p>
      </xdr:txBody>
    </xdr:sp>
    <xdr:clientData/>
  </xdr:twoCellAnchor>
  <xdr:twoCellAnchor>
    <xdr:from>
      <xdr:col>0</xdr:col>
      <xdr:colOff>365760</xdr:colOff>
      <xdr:row>3</xdr:row>
      <xdr:rowOff>129540</xdr:rowOff>
    </xdr:from>
    <xdr:to>
      <xdr:col>2</xdr:col>
      <xdr:colOff>388620</xdr:colOff>
      <xdr:row>5</xdr:row>
      <xdr:rowOff>91440</xdr:rowOff>
    </xdr:to>
    <xdr:sp macro="" textlink="">
      <xdr:nvSpPr>
        <xdr:cNvPr id="8" name="框架 7">
          <a:extLst>
            <a:ext uri="{FF2B5EF4-FFF2-40B4-BE49-F238E27FC236}">
              <a16:creationId xmlns:a16="http://schemas.microsoft.com/office/drawing/2014/main" id="{00000000-0008-0000-0000-000008000000}"/>
            </a:ext>
          </a:extLst>
        </xdr:cNvPr>
        <xdr:cNvSpPr/>
      </xdr:nvSpPr>
      <xdr:spPr>
        <a:xfrm>
          <a:off x="365760" y="746760"/>
          <a:ext cx="1242060" cy="37338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TW" altLang="en-US" sz="1100">
            <a:solidFill>
              <a:schemeClr val="tx1"/>
            </a:solidFill>
          </a:endParaRPr>
        </a:p>
      </xdr:txBody>
    </xdr:sp>
    <xdr:clientData/>
  </xdr:twoCellAnchor>
  <xdr:twoCellAnchor editAs="oneCell">
    <xdr:from>
      <xdr:col>0</xdr:col>
      <xdr:colOff>259080</xdr:colOff>
      <xdr:row>13</xdr:row>
      <xdr:rowOff>0</xdr:rowOff>
    </xdr:from>
    <xdr:to>
      <xdr:col>10</xdr:col>
      <xdr:colOff>114300</xdr:colOff>
      <xdr:row>24</xdr:row>
      <xdr:rowOff>76200</xdr:rowOff>
    </xdr:to>
    <xdr:pic>
      <xdr:nvPicPr>
        <xdr:cNvPr id="10" name="圖片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 y="2674620"/>
          <a:ext cx="5951220" cy="2339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495300</xdr:colOff>
      <xdr:row>9</xdr:row>
      <xdr:rowOff>121920</xdr:rowOff>
    </xdr:from>
    <xdr:to>
      <xdr:col>19</xdr:col>
      <xdr:colOff>91440</xdr:colOff>
      <xdr:row>11</xdr:row>
      <xdr:rowOff>175260</xdr:rowOff>
    </xdr:to>
    <xdr:pic>
      <xdr:nvPicPr>
        <xdr:cNvPr id="11" name="圖片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91300" y="1973580"/>
          <a:ext cx="50825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53340</xdr:colOff>
      <xdr:row>37</xdr:row>
      <xdr:rowOff>15240</xdr:rowOff>
    </xdr:from>
    <xdr:to>
      <xdr:col>9</xdr:col>
      <xdr:colOff>76200</xdr:colOff>
      <xdr:row>38</xdr:row>
      <xdr:rowOff>182880</xdr:rowOff>
    </xdr:to>
    <xdr:sp macro="" textlink="">
      <xdr:nvSpPr>
        <xdr:cNvPr id="12" name="框架 11">
          <a:extLst>
            <a:ext uri="{FF2B5EF4-FFF2-40B4-BE49-F238E27FC236}">
              <a16:creationId xmlns:a16="http://schemas.microsoft.com/office/drawing/2014/main" id="{00000000-0008-0000-0000-00000C000000}"/>
            </a:ext>
          </a:extLst>
        </xdr:cNvPr>
        <xdr:cNvSpPr/>
      </xdr:nvSpPr>
      <xdr:spPr>
        <a:xfrm>
          <a:off x="4320540" y="7627620"/>
          <a:ext cx="1242060" cy="37338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TW" altLang="en-US" sz="1100">
            <a:solidFill>
              <a:schemeClr val="tx1"/>
            </a:solidFill>
          </a:endParaRPr>
        </a:p>
      </xdr:txBody>
    </xdr:sp>
    <xdr:clientData/>
  </xdr:twoCellAnchor>
  <xdr:twoCellAnchor>
    <xdr:from>
      <xdr:col>7</xdr:col>
      <xdr:colOff>205740</xdr:colOff>
      <xdr:row>37</xdr:row>
      <xdr:rowOff>167640</xdr:rowOff>
    </xdr:from>
    <xdr:to>
      <xdr:col>9</xdr:col>
      <xdr:colOff>228600</xdr:colOff>
      <xdr:row>39</xdr:row>
      <xdr:rowOff>129540</xdr:rowOff>
    </xdr:to>
    <xdr:sp macro="" textlink="">
      <xdr:nvSpPr>
        <xdr:cNvPr id="13" name="框架 12">
          <a:extLst>
            <a:ext uri="{FF2B5EF4-FFF2-40B4-BE49-F238E27FC236}">
              <a16:creationId xmlns:a16="http://schemas.microsoft.com/office/drawing/2014/main" id="{00000000-0008-0000-0000-00000D000000}"/>
            </a:ext>
          </a:extLst>
        </xdr:cNvPr>
        <xdr:cNvSpPr/>
      </xdr:nvSpPr>
      <xdr:spPr>
        <a:xfrm>
          <a:off x="4472940" y="7780020"/>
          <a:ext cx="1242060" cy="37338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TW" altLang="en-US" sz="1100">
            <a:solidFill>
              <a:schemeClr val="tx1"/>
            </a:solidFill>
          </a:endParaRPr>
        </a:p>
      </xdr:txBody>
    </xdr:sp>
    <xdr:clientData/>
  </xdr:twoCellAnchor>
  <xdr:twoCellAnchor>
    <xdr:from>
      <xdr:col>13</xdr:col>
      <xdr:colOff>15240</xdr:colOff>
      <xdr:row>10</xdr:row>
      <xdr:rowOff>190500</xdr:rowOff>
    </xdr:from>
    <xdr:to>
      <xdr:col>19</xdr:col>
      <xdr:colOff>83820</xdr:colOff>
      <xdr:row>11</xdr:row>
      <xdr:rowOff>190500</xdr:rowOff>
    </xdr:to>
    <xdr:sp macro="" textlink="">
      <xdr:nvSpPr>
        <xdr:cNvPr id="14" name="框架 13">
          <a:extLst>
            <a:ext uri="{FF2B5EF4-FFF2-40B4-BE49-F238E27FC236}">
              <a16:creationId xmlns:a16="http://schemas.microsoft.com/office/drawing/2014/main" id="{00000000-0008-0000-0000-00000E000000}"/>
            </a:ext>
          </a:extLst>
        </xdr:cNvPr>
        <xdr:cNvSpPr/>
      </xdr:nvSpPr>
      <xdr:spPr>
        <a:xfrm>
          <a:off x="7940040" y="2247900"/>
          <a:ext cx="3726180" cy="20574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TW" altLang="en-US" sz="1100">
            <a:solidFill>
              <a:schemeClr val="tx1"/>
            </a:solidFill>
          </a:endParaRPr>
        </a:p>
      </xdr:txBody>
    </xdr:sp>
    <xdr:clientData/>
  </xdr:twoCellAnchor>
  <xdr:twoCellAnchor editAs="oneCell">
    <xdr:from>
      <xdr:col>10</xdr:col>
      <xdr:colOff>502920</xdr:colOff>
      <xdr:row>13</xdr:row>
      <xdr:rowOff>83820</xdr:rowOff>
    </xdr:from>
    <xdr:to>
      <xdr:col>19</xdr:col>
      <xdr:colOff>441960</xdr:colOff>
      <xdr:row>15</xdr:row>
      <xdr:rowOff>137160</xdr:rowOff>
    </xdr:to>
    <xdr:pic>
      <xdr:nvPicPr>
        <xdr:cNvPr id="15" name="圖片 14">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98920" y="2758440"/>
          <a:ext cx="54254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480060</xdr:colOff>
      <xdr:row>7</xdr:row>
      <xdr:rowOff>182880</xdr:rowOff>
    </xdr:from>
    <xdr:to>
      <xdr:col>12</xdr:col>
      <xdr:colOff>457200</xdr:colOff>
      <xdr:row>9</xdr:row>
      <xdr:rowOff>91440</xdr:rowOff>
    </xdr:to>
    <xdr:sp macro="" textlink="">
      <xdr:nvSpPr>
        <xdr:cNvPr id="2" name="橢圓 1">
          <a:extLst>
            <a:ext uri="{FF2B5EF4-FFF2-40B4-BE49-F238E27FC236}">
              <a16:creationId xmlns:a16="http://schemas.microsoft.com/office/drawing/2014/main" id="{00000000-0008-0000-0000-000002000000}"/>
            </a:ext>
          </a:extLst>
        </xdr:cNvPr>
        <xdr:cNvSpPr/>
      </xdr:nvSpPr>
      <xdr:spPr>
        <a:xfrm>
          <a:off x="6576060" y="1623060"/>
          <a:ext cx="1196340" cy="3200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TW" altLang="en-US" sz="1100"/>
            <a:t>月排班</a:t>
          </a:r>
        </a:p>
      </xdr:txBody>
    </xdr:sp>
    <xdr:clientData/>
  </xdr:twoCellAnchor>
  <xdr:twoCellAnchor>
    <xdr:from>
      <xdr:col>10</xdr:col>
      <xdr:colOff>518160</xdr:colOff>
      <xdr:row>11</xdr:row>
      <xdr:rowOff>182880</xdr:rowOff>
    </xdr:from>
    <xdr:to>
      <xdr:col>12</xdr:col>
      <xdr:colOff>419100</xdr:colOff>
      <xdr:row>13</xdr:row>
      <xdr:rowOff>91440</xdr:rowOff>
    </xdr:to>
    <xdr:sp macro="" textlink="">
      <xdr:nvSpPr>
        <xdr:cNvPr id="16" name="橢圓 15">
          <a:extLst>
            <a:ext uri="{FF2B5EF4-FFF2-40B4-BE49-F238E27FC236}">
              <a16:creationId xmlns:a16="http://schemas.microsoft.com/office/drawing/2014/main" id="{00000000-0008-0000-0000-000010000000}"/>
            </a:ext>
          </a:extLst>
        </xdr:cNvPr>
        <xdr:cNvSpPr/>
      </xdr:nvSpPr>
      <xdr:spPr>
        <a:xfrm>
          <a:off x="6614160" y="2446020"/>
          <a:ext cx="1120140" cy="3200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TW" altLang="en-US" sz="1100"/>
            <a:t>管控公式</a:t>
          </a:r>
        </a:p>
      </xdr:txBody>
    </xdr:sp>
    <xdr:clientData/>
  </xdr:twoCellAnchor>
  <xdr:twoCellAnchor>
    <xdr:from>
      <xdr:col>13</xdr:col>
      <xdr:colOff>38100</xdr:colOff>
      <xdr:row>14</xdr:row>
      <xdr:rowOff>175260</xdr:rowOff>
    </xdr:from>
    <xdr:to>
      <xdr:col>19</xdr:col>
      <xdr:colOff>449580</xdr:colOff>
      <xdr:row>15</xdr:row>
      <xdr:rowOff>182880</xdr:rowOff>
    </xdr:to>
    <xdr:sp macro="" textlink="">
      <xdr:nvSpPr>
        <xdr:cNvPr id="17" name="框架 16">
          <a:extLst>
            <a:ext uri="{FF2B5EF4-FFF2-40B4-BE49-F238E27FC236}">
              <a16:creationId xmlns:a16="http://schemas.microsoft.com/office/drawing/2014/main" id="{00000000-0008-0000-0000-000011000000}"/>
            </a:ext>
          </a:extLst>
        </xdr:cNvPr>
        <xdr:cNvSpPr/>
      </xdr:nvSpPr>
      <xdr:spPr>
        <a:xfrm>
          <a:off x="7962900" y="3055620"/>
          <a:ext cx="4069080" cy="21336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TW" altLang="en-US" sz="1100">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polar_kingsteel_com/Documents/Desktop/016-113&#24180;&#19968;&#20363;&#19968;&#20241;&#31649;&#25511;&#29677;&#34920;9-10&#26376;&#22806;&#2258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説明"/>
      <sheetName val="a"/>
      <sheetName val="b"/>
      <sheetName val="c"/>
      <sheetName val="月排班"/>
      <sheetName val="管控公式"/>
      <sheetName val="0902-0908"/>
      <sheetName val="0909-0915"/>
      <sheetName val="0916-0922"/>
      <sheetName val="0923-0929"/>
      <sheetName val="0930-1006"/>
      <sheetName val="1007-1013"/>
      <sheetName val="1014-1020"/>
      <sheetName val="1021-1027"/>
      <sheetName val="1028-1103"/>
      <sheetName val="班表10"/>
      <sheetName val="w (予備) (2)"/>
      <sheetName val="wp (予備) (2)"/>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N12"/>
  <sheetViews>
    <sheetView view="pageBreakPreview" zoomScaleSheetLayoutView="100" workbookViewId="0">
      <selection activeCell="K37" sqref="K37"/>
    </sheetView>
  </sheetViews>
  <sheetFormatPr defaultRowHeight="16.5"/>
  <sheetData>
    <row r="1" spans="1:14">
      <c r="A1" s="87" t="s">
        <v>0</v>
      </c>
      <c r="K1" s="180">
        <v>1</v>
      </c>
      <c r="L1" t="s">
        <v>1</v>
      </c>
    </row>
    <row r="2" spans="1:14">
      <c r="K2" s="180">
        <v>2</v>
      </c>
      <c r="L2" t="s">
        <v>2</v>
      </c>
    </row>
    <row r="3" spans="1:14">
      <c r="K3" s="180">
        <v>3</v>
      </c>
      <c r="L3" t="s">
        <v>3</v>
      </c>
    </row>
    <row r="4" spans="1:14">
      <c r="K4" s="180">
        <v>4</v>
      </c>
      <c r="L4" t="s">
        <v>4</v>
      </c>
    </row>
    <row r="5" spans="1:14">
      <c r="K5" s="180"/>
      <c r="L5" t="s">
        <v>5</v>
      </c>
    </row>
    <row r="6" spans="1:14">
      <c r="K6" s="180"/>
      <c r="L6" t="s">
        <v>6</v>
      </c>
    </row>
    <row r="7" spans="1:14">
      <c r="K7" s="180">
        <v>5</v>
      </c>
      <c r="L7" t="s">
        <v>7</v>
      </c>
    </row>
    <row r="8" spans="1:14">
      <c r="K8" s="180"/>
      <c r="N8" s="87"/>
    </row>
    <row r="11" spans="1:14">
      <c r="K11" s="180"/>
      <c r="N11" s="87"/>
    </row>
    <row r="12" spans="1:14">
      <c r="K12" s="180"/>
    </row>
  </sheetData>
  <sheetProtection formatCells="0" formatColumns="0"/>
  <phoneticPr fontId="16" type="noConversion"/>
  <pageMargins left="0.70866141732283472" right="0.70866141732283472" top="0.74803149606299213" bottom="0.74803149606299213" header="0.31496062992125984" footer="0.31496062992125984"/>
  <pageSetup paperSize="9" scale="43"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39997558519241921"/>
  </sheetPr>
  <dimension ref="A1:BI158"/>
  <sheetViews>
    <sheetView view="pageBreakPreview" zoomScale="115" zoomScaleNormal="75" zoomScaleSheetLayoutView="115" workbookViewId="0">
      <pane xSplit="2" ySplit="4" topLeftCell="C5" activePane="bottomRight" state="frozen"/>
      <selection pane="topRight" activeCell="C81" activeCellId="5" sqref="C66:P68 C69:P71 C72:P74 C75:P77 C78:P80 C81:P83"/>
      <selection pane="bottomLeft" activeCell="C81" activeCellId="5" sqref="C66:P68 C69:P71 C72:P74 C75:P77 C78:P80 C81:P83"/>
      <selection pane="bottomRight" activeCell="C5" sqref="C5:D5"/>
    </sheetView>
  </sheetViews>
  <sheetFormatPr defaultColWidth="8.375" defaultRowHeight="18" customHeight="1"/>
  <cols>
    <col min="1" max="9" width="5.5" style="118" customWidth="1"/>
    <col min="10" max="11" width="5.5" style="155" customWidth="1"/>
    <col min="12" max="20" width="5.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
        <v>10</v>
      </c>
      <c r="B2" s="454"/>
      <c r="C2" s="454"/>
      <c r="D2" s="454"/>
      <c r="E2" s="455" t="s">
        <v>11</v>
      </c>
      <c r="F2" s="456"/>
      <c r="G2" s="457" t="s">
        <v>12</v>
      </c>
      <c r="H2" s="458"/>
      <c r="I2" s="458"/>
      <c r="J2" s="458"/>
      <c r="K2" s="458"/>
      <c r="L2" s="458"/>
      <c r="M2" s="458"/>
      <c r="N2" s="459"/>
      <c r="O2" s="119" t="s">
        <v>13</v>
      </c>
      <c r="P2" s="460">
        <v>42666</v>
      </c>
      <c r="Q2" s="460"/>
      <c r="R2" s="460"/>
      <c r="S2" s="120" t="s">
        <v>14</v>
      </c>
      <c r="T2" s="121">
        <f>P2+6</f>
        <v>42672</v>
      </c>
      <c r="AB2" s="116" t="s">
        <v>15</v>
      </c>
    </row>
    <row r="3" spans="1:30" ht="11.25" customHeight="1">
      <c r="A3" s="461" t="s">
        <v>16</v>
      </c>
      <c r="B3" s="122" t="s">
        <v>17</v>
      </c>
      <c r="C3" s="264">
        <f>P2</f>
        <v>42666</v>
      </c>
      <c r="D3" s="265"/>
      <c r="E3" s="264">
        <f>C3+1</f>
        <v>42667</v>
      </c>
      <c r="F3" s="265"/>
      <c r="G3" s="264">
        <f>E3+1</f>
        <v>42668</v>
      </c>
      <c r="H3" s="265"/>
      <c r="I3" s="264">
        <f>G3+1</f>
        <v>42669</v>
      </c>
      <c r="J3" s="265"/>
      <c r="K3" s="264">
        <f>I3+1</f>
        <v>42670</v>
      </c>
      <c r="L3" s="265"/>
      <c r="M3" s="463">
        <f>K3+1</f>
        <v>42671</v>
      </c>
      <c r="N3" s="464"/>
      <c r="O3" s="463">
        <f>M3+1</f>
        <v>42672</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29</v>
      </c>
      <c r="S4" s="469"/>
      <c r="T4" s="470"/>
    </row>
    <row r="5" spans="1:30" ht="18.75" customHeight="1">
      <c r="A5" s="440" t="s">
        <v>30</v>
      </c>
      <c r="B5" s="441"/>
      <c r="C5" s="442"/>
      <c r="D5" s="443"/>
      <c r="E5" s="444"/>
      <c r="F5" s="444"/>
      <c r="G5" s="442"/>
      <c r="H5" s="443"/>
      <c r="I5" s="444"/>
      <c r="J5" s="444"/>
      <c r="K5" s="442"/>
      <c r="L5" s="443"/>
      <c r="M5" s="442"/>
      <c r="N5" s="443"/>
      <c r="O5" s="444"/>
      <c r="P5" s="443"/>
      <c r="Q5" s="53"/>
      <c r="R5" s="54"/>
      <c r="S5" s="445"/>
      <c r="T5" s="446"/>
    </row>
    <row r="6" spans="1:30" ht="11.25" customHeight="1" thickBot="1">
      <c r="A6" s="436" t="s">
        <v>31</v>
      </c>
      <c r="B6" s="437"/>
      <c r="C6" s="254">
        <f>VLOOKUP(C5,$Z$8:$AA$30,2,0)</f>
        <v>0</v>
      </c>
      <c r="D6" s="255"/>
      <c r="E6" s="254">
        <f>VLOOKUP(E5,$Z$8:$AA$30,2,0)</f>
        <v>0</v>
      </c>
      <c r="F6" s="255"/>
      <c r="G6" s="254">
        <f>VLOOKUP(G5,$Z$8:$AA$30,2,0)</f>
        <v>0</v>
      </c>
      <c r="H6" s="255"/>
      <c r="I6" s="254">
        <f>VLOOKUP(I5,$Z$8:$AA$30,2,0)</f>
        <v>0</v>
      </c>
      <c r="J6" s="255"/>
      <c r="K6" s="254">
        <f>VLOOKUP(K5,$Z$8:$AA$30,2,0)</f>
        <v>0</v>
      </c>
      <c r="L6" s="255"/>
      <c r="M6" s="254">
        <f>VLOOKUP(M5,$Z$8:$AA$30,2,0)</f>
        <v>0</v>
      </c>
      <c r="N6" s="255"/>
      <c r="O6" s="254">
        <f>VLOOKUP(O5,$Z$8:$AA$30,2,0)</f>
        <v>0</v>
      </c>
      <c r="P6" s="255"/>
      <c r="Q6" s="70"/>
      <c r="R6" s="71"/>
      <c r="S6" s="438"/>
      <c r="T6" s="439"/>
    </row>
    <row r="7" spans="1:30" ht="18.75" customHeight="1">
      <c r="A7" s="434" t="s">
        <v>32</v>
      </c>
      <c r="B7" s="435"/>
      <c r="C7" s="447"/>
      <c r="D7" s="429"/>
      <c r="E7" s="428"/>
      <c r="F7" s="428"/>
      <c r="G7" s="447"/>
      <c r="H7" s="429"/>
      <c r="I7" s="428"/>
      <c r="J7" s="428"/>
      <c r="K7" s="447"/>
      <c r="L7" s="429"/>
      <c r="M7" s="447"/>
      <c r="N7" s="429"/>
      <c r="O7" s="428"/>
      <c r="P7" s="429"/>
      <c r="Q7" s="68"/>
      <c r="R7" s="69"/>
      <c r="S7" s="445"/>
      <c r="T7" s="446"/>
      <c r="Y7" s="116" t="s">
        <v>33</v>
      </c>
    </row>
    <row r="8" spans="1:30" ht="11.25" customHeight="1" thickBot="1">
      <c r="A8" s="448" t="s">
        <v>31</v>
      </c>
      <c r="B8" s="449"/>
      <c r="C8" s="254">
        <f>VLOOKUP(C7,$Z$8:$AA$30,2,0)</f>
        <v>0</v>
      </c>
      <c r="D8" s="255"/>
      <c r="E8" s="254">
        <f>VLOOKUP(E7,$Z$8:$AA$30,2,0)</f>
        <v>0</v>
      </c>
      <c r="F8" s="255"/>
      <c r="G8" s="254">
        <f>VLOOKUP(G7,$Z$8:$AA$30,2,0)</f>
        <v>0</v>
      </c>
      <c r="H8" s="255"/>
      <c r="I8" s="254">
        <f>VLOOKUP(I7,$Z$8:$AA$30,2,0)</f>
        <v>0</v>
      </c>
      <c r="J8" s="255"/>
      <c r="K8" s="254">
        <f>VLOOKUP(K7,$Z$8:$AA$30,2,0)</f>
        <v>0</v>
      </c>
      <c r="L8" s="255"/>
      <c r="M8" s="254">
        <f>VLOOKUP(M7,$Z$8:$AA$30,2,0)</f>
        <v>0</v>
      </c>
      <c r="N8" s="255"/>
      <c r="O8" s="254">
        <f>VLOOKUP(O7,$Z$8:$AA$30,2,0)</f>
        <v>0</v>
      </c>
      <c r="P8" s="255"/>
      <c r="Q8" s="68"/>
      <c r="R8" s="69"/>
      <c r="S8" s="438"/>
      <c r="T8" s="439"/>
      <c r="Y8" s="160">
        <v>2</v>
      </c>
      <c r="Z8" s="161" t="str">
        <f>HLOOKUP($Y$7,$A$12:$T$83,Y8,0)</f>
        <v>許博為</v>
      </c>
      <c r="AA8" s="116" t="str">
        <f>HLOOKUP($Y$7,$A$12:$P$83,Y8+1,0)</f>
        <v>外場主任</v>
      </c>
      <c r="AB8" s="116" t="s">
        <v>34</v>
      </c>
      <c r="AD8" s="116" t="s">
        <v>35</v>
      </c>
    </row>
    <row r="9" spans="1:30" ht="18.75" customHeight="1">
      <c r="A9" s="440" t="s">
        <v>36</v>
      </c>
      <c r="B9" s="441"/>
      <c r="C9" s="442"/>
      <c r="D9" s="443"/>
      <c r="E9" s="444"/>
      <c r="F9" s="444"/>
      <c r="G9" s="442"/>
      <c r="H9" s="443"/>
      <c r="I9" s="444"/>
      <c r="J9" s="444"/>
      <c r="K9" s="442"/>
      <c r="L9" s="443"/>
      <c r="M9" s="442"/>
      <c r="N9" s="443"/>
      <c r="O9" s="444"/>
      <c r="P9" s="443"/>
      <c r="Q9" s="53"/>
      <c r="R9" s="54"/>
      <c r="S9" s="445"/>
      <c r="T9" s="446"/>
      <c r="Y9" s="162">
        <f>Y8+3</f>
        <v>5</v>
      </c>
      <c r="Z9" s="163" t="str">
        <f>HLOOKUP($Y$7,$A$12:$T$83,Y9,0)</f>
        <v>李宛亭</v>
      </c>
      <c r="AA9" s="116" t="str">
        <f t="shared" ref="AA9:AA30" si="0">HLOOKUP($Y$7,$A$12:$P$83,Y9+1,0)</f>
        <v>外場正職</v>
      </c>
      <c r="AB9" s="116" t="s">
        <v>37</v>
      </c>
      <c r="AD9" s="116" t="s">
        <v>38</v>
      </c>
    </row>
    <row r="10" spans="1:30" ht="11.25" customHeight="1">
      <c r="A10" s="436" t="s">
        <v>31</v>
      </c>
      <c r="B10" s="437"/>
      <c r="C10" s="254">
        <f>VLOOKUP(C9,$Z$8:$AA$30,2,0)</f>
        <v>0</v>
      </c>
      <c r="D10" s="255"/>
      <c r="E10" s="254">
        <f>VLOOKUP(E9,$Z$8:$AA$30,2,0)</f>
        <v>0</v>
      </c>
      <c r="F10" s="255"/>
      <c r="G10" s="254">
        <f>VLOOKUP(G9,$Z$8:$AA$30,2,0)</f>
        <v>0</v>
      </c>
      <c r="H10" s="255"/>
      <c r="I10" s="254">
        <f>VLOOKUP(I9,$Z$8:$AA$30,2,0)</f>
        <v>0</v>
      </c>
      <c r="J10" s="255"/>
      <c r="K10" s="254">
        <f>VLOOKUP(K9,$Z$8:$AA$30,2,0)</f>
        <v>0</v>
      </c>
      <c r="L10" s="255"/>
      <c r="M10" s="254">
        <f>VLOOKUP(M9,$Z$8:$AA$30,2,0)</f>
        <v>0</v>
      </c>
      <c r="N10" s="255"/>
      <c r="O10" s="254">
        <f>VLOOKUP(O9,$Z$8:$AA$30,2,0)</f>
        <v>0</v>
      </c>
      <c r="P10" s="255"/>
      <c r="Q10" s="70"/>
      <c r="R10" s="71"/>
      <c r="S10" s="438"/>
      <c r="T10" s="439"/>
      <c r="Y10" s="162">
        <f t="shared" ref="Y10:Y30" si="1">Y9+3</f>
        <v>8</v>
      </c>
      <c r="Z10" s="163" t="str">
        <f t="shared" ref="Z10:Z30" si="2">HLOOKUP($Y$7,$A$12:$T$83,Y10,0)</f>
        <v>蕭采慧</v>
      </c>
      <c r="AA10" s="116" t="str">
        <f t="shared" si="0"/>
        <v>外場實習生</v>
      </c>
      <c r="AB10" s="116" t="s">
        <v>39</v>
      </c>
      <c r="AD10" s="116" t="s">
        <v>40</v>
      </c>
    </row>
    <row r="11" spans="1:30" ht="18.75" customHeight="1">
      <c r="A11" s="434" t="s">
        <v>41</v>
      </c>
      <c r="B11" s="435"/>
      <c r="C11" s="426"/>
      <c r="D11" s="427"/>
      <c r="E11" s="428"/>
      <c r="F11" s="428"/>
      <c r="G11" s="426"/>
      <c r="H11" s="427"/>
      <c r="I11" s="428"/>
      <c r="J11" s="428"/>
      <c r="K11" s="426"/>
      <c r="L11" s="427"/>
      <c r="M11" s="426"/>
      <c r="N11" s="427"/>
      <c r="O11" s="428"/>
      <c r="P11" s="429"/>
      <c r="Q11" s="68"/>
      <c r="R11" s="69"/>
      <c r="S11" s="430"/>
      <c r="T11" s="431"/>
      <c r="Y11" s="162">
        <f t="shared" si="1"/>
        <v>11</v>
      </c>
      <c r="Z11" s="163" t="str">
        <f t="shared" si="2"/>
        <v>內場支援</v>
      </c>
      <c r="AA11" s="116">
        <f t="shared" si="0"/>
        <v>0</v>
      </c>
      <c r="AB11" s="116" t="s">
        <v>42</v>
      </c>
      <c r="AD11" s="116" t="s">
        <v>43</v>
      </c>
    </row>
    <row r="12" spans="1:30" ht="11.25" customHeight="1" thickBot="1">
      <c r="A12" s="432" t="s">
        <v>31</v>
      </c>
      <c r="B12" s="433"/>
      <c r="C12" s="254">
        <f>VLOOKUP(C11,$Z$8:$AA$30,2,0)</f>
        <v>0</v>
      </c>
      <c r="D12" s="255"/>
      <c r="E12" s="254">
        <f>VLOOKUP(E11,$Z$8:$AA$30,2,0)</f>
        <v>0</v>
      </c>
      <c r="F12" s="255"/>
      <c r="G12" s="254">
        <f>VLOOKUP(G11,$Z$8:$AA$30,2,0)</f>
        <v>0</v>
      </c>
      <c r="H12" s="255"/>
      <c r="I12" s="254">
        <f>VLOOKUP(I11,$Z$8:$AA$30,2,0)</f>
        <v>0</v>
      </c>
      <c r="J12" s="255"/>
      <c r="K12" s="254">
        <f>VLOOKUP(K11,$Z$8:$AA$30,2,0)</f>
        <v>0</v>
      </c>
      <c r="L12" s="255"/>
      <c r="M12" s="254">
        <f>VLOOKUP(M11,$Z$8:$AA$30,2,0)</f>
        <v>0</v>
      </c>
      <c r="N12" s="255"/>
      <c r="O12" s="254">
        <f>VLOOKUP(O11,$Z$8:$AA$30,2,0)</f>
        <v>0</v>
      </c>
      <c r="P12" s="255"/>
      <c r="Q12" s="55"/>
      <c r="R12" s="56"/>
      <c r="S12" s="422"/>
      <c r="T12" s="423"/>
      <c r="Y12" s="162">
        <f t="shared" si="1"/>
        <v>14</v>
      </c>
      <c r="Z12" s="163" t="str">
        <f t="shared" si="2"/>
        <v>內場支援</v>
      </c>
      <c r="AA12" s="116">
        <f t="shared" si="0"/>
        <v>0</v>
      </c>
      <c r="AB12" s="116" t="s">
        <v>44</v>
      </c>
      <c r="AD12" s="116" t="s">
        <v>45</v>
      </c>
    </row>
    <row r="13" spans="1:30" ht="15.75" customHeight="1">
      <c r="A13" s="373" t="s">
        <v>46</v>
      </c>
      <c r="B13" s="374"/>
      <c r="C13" s="123"/>
      <c r="D13" s="124"/>
      <c r="E13" s="123"/>
      <c r="F13" s="124"/>
      <c r="G13" s="123"/>
      <c r="H13" s="124"/>
      <c r="I13" s="123"/>
      <c r="J13" s="124"/>
      <c r="K13" s="123"/>
      <c r="L13" s="124"/>
      <c r="M13" s="123"/>
      <c r="N13" s="124"/>
      <c r="O13" s="123"/>
      <c r="P13" s="124"/>
      <c r="Q13" s="375"/>
      <c r="R13" s="424">
        <f>D14+F14+H14+J14+L14+N14+P14</f>
        <v>0</v>
      </c>
      <c r="S13" s="381"/>
      <c r="T13" s="382"/>
      <c r="Y13" s="162">
        <f t="shared" si="1"/>
        <v>17</v>
      </c>
      <c r="Z13" s="163">
        <f t="shared" si="2"/>
        <v>0</v>
      </c>
      <c r="AA13" s="116">
        <f t="shared" si="0"/>
        <v>0</v>
      </c>
      <c r="AB13" s="116" t="s">
        <v>47</v>
      </c>
      <c r="AD13" s="116" t="s">
        <v>48</v>
      </c>
    </row>
    <row r="14" spans="1:30" ht="9" customHeight="1" thickBot="1">
      <c r="A14" s="383" t="s">
        <v>40</v>
      </c>
      <c r="B14" s="384"/>
      <c r="C14" s="156"/>
      <c r="D14" s="58">
        <f>IF(C13="",0,IF(D13-C13&lt;=6,D13-C13-4,IF(D13-C13&gt;6,D13-C13-C14-8,0)))</f>
        <v>0</v>
      </c>
      <c r="E14" s="156"/>
      <c r="F14" s="58">
        <f>IF(E13="",0,IF(F13-E13&lt;=6,F13-E13-4,IF(F13-E13&gt;6,F13-E13-E14-8,0)))</f>
        <v>0</v>
      </c>
      <c r="G14" s="156"/>
      <c r="H14" s="58">
        <f>IF(G13="",0,IF(H13-G13&lt;=6,H13-G13-4,IF(H13-G13&gt;6,H13-G13-G14-8,0)))</f>
        <v>0</v>
      </c>
      <c r="I14" s="156"/>
      <c r="J14" s="58">
        <f>IF(I13="",0,IF(J13-I13&lt;=6,J13-I13-4,IF(J13-I13&gt;6,J13-I13-I14-8,0)))</f>
        <v>0</v>
      </c>
      <c r="K14" s="156"/>
      <c r="L14" s="58">
        <f>IF(K13="",0,IF(L13-K13&lt;=6,L13-K13-4,IF(L13-K13&gt;6,L13-K13-K14-8,0)))</f>
        <v>0</v>
      </c>
      <c r="M14" s="156"/>
      <c r="N14" s="58">
        <f>IF(M13="",0,IF(N13-M13&lt;=6,N13-M13-4,IF(N13-M13&gt;6,N13-M13-M14-8,0)))</f>
        <v>0</v>
      </c>
      <c r="O14" s="156"/>
      <c r="P14" s="58">
        <f>IF(O13="",0,IF(P13-O13&lt;=6,P13-O13-4,IF(P13-O13&gt;6,P13-O13-O14-8,0)))</f>
        <v>0</v>
      </c>
      <c r="Q14" s="376"/>
      <c r="R14" s="425"/>
      <c r="S14" s="394"/>
      <c r="T14" s="395"/>
      <c r="Y14" s="162">
        <f t="shared" si="1"/>
        <v>20</v>
      </c>
      <c r="Z14" s="163">
        <f t="shared" si="2"/>
        <v>0</v>
      </c>
      <c r="AA14" s="116">
        <f t="shared" si="0"/>
        <v>0</v>
      </c>
      <c r="AB14" s="116" t="s">
        <v>49</v>
      </c>
      <c r="AD14" s="116" t="s">
        <v>50</v>
      </c>
    </row>
    <row r="15" spans="1:30" ht="9" customHeight="1" thickTop="1" thickBot="1">
      <c r="A15" s="385"/>
      <c r="B15" s="386"/>
      <c r="C15" s="413"/>
      <c r="D15" s="414"/>
      <c r="E15" s="413"/>
      <c r="F15" s="414"/>
      <c r="G15" s="413"/>
      <c r="H15" s="414"/>
      <c r="I15" s="413"/>
      <c r="J15" s="414"/>
      <c r="K15" s="413"/>
      <c r="L15" s="414"/>
      <c r="M15" s="413"/>
      <c r="N15" s="414"/>
      <c r="O15" s="413"/>
      <c r="P15" s="414"/>
      <c r="Q15" s="377"/>
      <c r="R15" s="308"/>
      <c r="S15" s="396"/>
      <c r="T15" s="397"/>
      <c r="Y15" s="162">
        <f t="shared" si="1"/>
        <v>23</v>
      </c>
      <c r="Z15" s="163">
        <f t="shared" si="2"/>
        <v>0</v>
      </c>
      <c r="AA15" s="116">
        <f t="shared" si="0"/>
        <v>0</v>
      </c>
      <c r="AB15" s="116" t="s">
        <v>51</v>
      </c>
      <c r="AD15" s="116" t="s">
        <v>52</v>
      </c>
    </row>
    <row r="16" spans="1:30" ht="15.75" customHeight="1">
      <c r="A16" s="373" t="s">
        <v>53</v>
      </c>
      <c r="B16" s="374"/>
      <c r="C16" s="123"/>
      <c r="D16" s="124"/>
      <c r="E16" s="123"/>
      <c r="F16" s="124"/>
      <c r="G16" s="123"/>
      <c r="H16" s="124"/>
      <c r="I16" s="123"/>
      <c r="J16" s="124"/>
      <c r="K16" s="123"/>
      <c r="L16" s="124"/>
      <c r="M16" s="123"/>
      <c r="N16" s="124"/>
      <c r="O16" s="123"/>
      <c r="P16" s="124"/>
      <c r="Q16" s="375"/>
      <c r="R16" s="410">
        <f>D17+F17+H17+J17+L17+N17+P17</f>
        <v>0</v>
      </c>
      <c r="S16" s="381"/>
      <c r="T16" s="382"/>
      <c r="Y16" s="162">
        <f t="shared" si="1"/>
        <v>26</v>
      </c>
      <c r="Z16" s="163">
        <f t="shared" si="2"/>
        <v>0</v>
      </c>
      <c r="AA16" s="116">
        <f t="shared" si="0"/>
        <v>0</v>
      </c>
      <c r="AB16" s="116" t="s">
        <v>54</v>
      </c>
      <c r="AD16" s="116" t="s">
        <v>55</v>
      </c>
    </row>
    <row r="17" spans="1:30" ht="9" customHeight="1" thickBot="1">
      <c r="A17" s="383" t="s">
        <v>43</v>
      </c>
      <c r="B17" s="384"/>
      <c r="C17" s="156"/>
      <c r="D17" s="58">
        <f>IF(C16="",0,IF(D16-C16&lt;=6,D16-C16-4,IF(D16-C16&gt;6,D16-C16-C17-8,0)))</f>
        <v>0</v>
      </c>
      <c r="E17" s="156"/>
      <c r="F17" s="58">
        <f>IF(E16="",0,IF(F16-E16&lt;=6,F16-E16-4,IF(F16-E16&gt;6,F16-E16-E17-8,0)))</f>
        <v>0</v>
      </c>
      <c r="G17" s="156"/>
      <c r="H17" s="58">
        <f>IF(G16="",0,IF(H16-G16&lt;=6,H16-G16-4,IF(H16-G16&gt;6,H16-G16-G17-8,0)))</f>
        <v>0</v>
      </c>
      <c r="I17" s="156"/>
      <c r="J17" s="58">
        <f>IF(I16="",0,IF(J16-I16&lt;=6,J16-I16-4,IF(J16-I16&gt;6,J16-I16-I17-8,0)))</f>
        <v>0</v>
      </c>
      <c r="K17" s="156"/>
      <c r="L17" s="58">
        <f>IF(K16="",0,IF(L16-K16&lt;=6,L16-K16-4,IF(L16-K16&gt;6,L16-K16-K17-8,0)))</f>
        <v>0</v>
      </c>
      <c r="M17" s="156"/>
      <c r="N17" s="58">
        <f>IF(M16="",0,IF(N16-M16&lt;=6,N16-M16-4,IF(N16-M16&gt;6,N16-M16-M17-8,0)))</f>
        <v>0</v>
      </c>
      <c r="O17" s="156"/>
      <c r="P17" s="58">
        <f>IF(O16="",0,IF(P16-O16&lt;=6,P16-O16-4,IF(P16-O16&gt;6,P16-O16-O17-8,0)))</f>
        <v>0</v>
      </c>
      <c r="Q17" s="376"/>
      <c r="R17" s="411"/>
      <c r="S17" s="387"/>
      <c r="T17" s="388"/>
      <c r="Y17" s="164">
        <f t="shared" si="1"/>
        <v>29</v>
      </c>
      <c r="Z17" s="165">
        <f t="shared" si="2"/>
        <v>0</v>
      </c>
      <c r="AA17" s="116">
        <f t="shared" si="0"/>
        <v>0</v>
      </c>
      <c r="AB17" s="116" t="s">
        <v>56</v>
      </c>
      <c r="AD17" s="116" t="s">
        <v>57</v>
      </c>
    </row>
    <row r="18" spans="1:30" ht="9" customHeight="1" thickTop="1" thickBot="1">
      <c r="A18" s="385"/>
      <c r="B18" s="386"/>
      <c r="C18" s="413"/>
      <c r="D18" s="414"/>
      <c r="E18" s="413"/>
      <c r="F18" s="414"/>
      <c r="G18" s="413"/>
      <c r="H18" s="414"/>
      <c r="I18" s="413"/>
      <c r="J18" s="414"/>
      <c r="K18" s="413"/>
      <c r="L18" s="414"/>
      <c r="M18" s="413"/>
      <c r="N18" s="414"/>
      <c r="O18" s="413"/>
      <c r="P18" s="414"/>
      <c r="Q18" s="377"/>
      <c r="R18" s="412"/>
      <c r="S18" s="389"/>
      <c r="T18" s="390"/>
      <c r="Y18" s="160">
        <v>33</v>
      </c>
      <c r="Z18" s="161">
        <f t="shared" si="2"/>
        <v>0</v>
      </c>
      <c r="AA18" s="116">
        <f t="shared" si="0"/>
        <v>0</v>
      </c>
      <c r="AB18" s="116" t="s">
        <v>58</v>
      </c>
      <c r="AD18" s="116" t="s">
        <v>59</v>
      </c>
    </row>
    <row r="19" spans="1:30" ht="15.75" customHeight="1">
      <c r="A19" s="373" t="s">
        <v>60</v>
      </c>
      <c r="B19" s="374"/>
      <c r="C19" s="123"/>
      <c r="D19" s="124"/>
      <c r="E19" s="123"/>
      <c r="F19" s="124"/>
      <c r="G19" s="123"/>
      <c r="H19" s="124"/>
      <c r="I19" s="123"/>
      <c r="J19" s="124"/>
      <c r="K19" s="123"/>
      <c r="L19" s="124"/>
      <c r="M19" s="123"/>
      <c r="N19" s="124"/>
      <c r="O19" s="123"/>
      <c r="P19" s="124"/>
      <c r="Q19" s="375"/>
      <c r="R19" s="410">
        <f>D20+F20+H20+J20+L20+N20+P20</f>
        <v>0</v>
      </c>
      <c r="S19" s="381"/>
      <c r="T19" s="382"/>
      <c r="Y19" s="162">
        <f t="shared" si="1"/>
        <v>36</v>
      </c>
      <c r="Z19" s="163">
        <f t="shared" si="2"/>
        <v>0</v>
      </c>
      <c r="AA19" s="116">
        <f t="shared" si="0"/>
        <v>0</v>
      </c>
      <c r="AB19" s="116" t="s">
        <v>61</v>
      </c>
      <c r="AD19" s="116" t="s">
        <v>62</v>
      </c>
    </row>
    <row r="20" spans="1:30" ht="9" customHeight="1" thickBot="1">
      <c r="A20" s="383" t="s">
        <v>55</v>
      </c>
      <c r="B20" s="384"/>
      <c r="C20" s="156"/>
      <c r="D20" s="58">
        <f>IF(C19="",0,IF(D19-C19&lt;=6,D19-C19-4,IF(D19-C19&gt;6,D19-C19-C20-8,0)))</f>
        <v>0</v>
      </c>
      <c r="E20" s="156"/>
      <c r="F20" s="58">
        <f>IF(E19="",0,IF(F19-E19&lt;=6,F19-E19-4,IF(F19-E19&gt;6,F19-E19-E20-8,0)))</f>
        <v>0</v>
      </c>
      <c r="G20" s="156"/>
      <c r="H20" s="58">
        <f>IF(G19="",0,IF(H19-G19&lt;=6,H19-G19-4,IF(H19-G19&gt;6,H19-G19-G20-8,0)))</f>
        <v>0</v>
      </c>
      <c r="I20" s="156"/>
      <c r="J20" s="58">
        <f>IF(I19="",0,IF(J19-I19&lt;=6,J19-I19-4,IF(J19-I19&gt;6,J19-I19-I20-8,0)))</f>
        <v>0</v>
      </c>
      <c r="K20" s="156"/>
      <c r="L20" s="58">
        <f>IF(K19="",0,IF(L19-K19&lt;=6,L19-K19-4,IF(L19-K19&gt;6,L19-K19-K20-8,0)))</f>
        <v>0</v>
      </c>
      <c r="M20" s="156"/>
      <c r="N20" s="58">
        <f>IF(M19="",0,IF(N19-M19&lt;=6,N19-M19-4,IF(N19-M19&gt;6,N19-M19-M20-8,0)))</f>
        <v>0</v>
      </c>
      <c r="O20" s="156"/>
      <c r="P20" s="58">
        <f>IF(O19="",0,IF(P19-O19&lt;=6,P19-O19-4,IF(P19-O19&gt;6,P19-O19-O20-8,0)))</f>
        <v>0</v>
      </c>
      <c r="Q20" s="376"/>
      <c r="R20" s="411"/>
      <c r="S20" s="387"/>
      <c r="T20" s="388"/>
      <c r="Y20" s="162">
        <f t="shared" si="1"/>
        <v>39</v>
      </c>
      <c r="Z20" s="163">
        <f t="shared" si="2"/>
        <v>0</v>
      </c>
      <c r="AA20" s="116">
        <f t="shared" si="0"/>
        <v>0</v>
      </c>
      <c r="AB20" s="116" t="s">
        <v>63</v>
      </c>
      <c r="AD20" s="116" t="s">
        <v>64</v>
      </c>
    </row>
    <row r="21" spans="1:30" ht="9" customHeight="1" thickTop="1" thickBot="1">
      <c r="A21" s="385"/>
      <c r="B21" s="386"/>
      <c r="C21" s="413"/>
      <c r="D21" s="414"/>
      <c r="E21" s="413"/>
      <c r="F21" s="414"/>
      <c r="G21" s="413"/>
      <c r="H21" s="414"/>
      <c r="I21" s="413"/>
      <c r="J21" s="414"/>
      <c r="K21" s="413"/>
      <c r="L21" s="414"/>
      <c r="M21" s="413"/>
      <c r="N21" s="414"/>
      <c r="O21" s="413"/>
      <c r="P21" s="414"/>
      <c r="Q21" s="377"/>
      <c r="R21" s="412"/>
      <c r="S21" s="389"/>
      <c r="T21" s="390"/>
      <c r="Y21" s="162">
        <f t="shared" si="1"/>
        <v>42</v>
      </c>
      <c r="Z21" s="163">
        <f t="shared" si="2"/>
        <v>0</v>
      </c>
      <c r="AA21" s="116">
        <f t="shared" si="0"/>
        <v>0</v>
      </c>
      <c r="AB21" s="116" t="s">
        <v>65</v>
      </c>
      <c r="AD21" s="116" t="s">
        <v>66</v>
      </c>
    </row>
    <row r="22" spans="1:30" ht="15.75" customHeight="1">
      <c r="A22" s="373" t="s">
        <v>67</v>
      </c>
      <c r="B22" s="374"/>
      <c r="C22" s="123"/>
      <c r="D22" s="124"/>
      <c r="E22" s="123"/>
      <c r="F22" s="124"/>
      <c r="G22" s="123"/>
      <c r="H22" s="124"/>
      <c r="I22" s="123"/>
      <c r="J22" s="124"/>
      <c r="K22" s="123"/>
      <c r="L22" s="124"/>
      <c r="M22" s="123"/>
      <c r="N22" s="124"/>
      <c r="O22" s="123"/>
      <c r="P22" s="124"/>
      <c r="Q22" s="375"/>
      <c r="R22" s="410">
        <f>D23+F23+H23+J23+L23+N23+P23</f>
        <v>0</v>
      </c>
      <c r="S22" s="381"/>
      <c r="T22" s="382"/>
      <c r="Y22" s="162">
        <f t="shared" si="1"/>
        <v>45</v>
      </c>
      <c r="Z22" s="163">
        <f t="shared" si="2"/>
        <v>0</v>
      </c>
      <c r="AA22" s="116">
        <f t="shared" si="0"/>
        <v>0</v>
      </c>
      <c r="AB22" s="116" t="s">
        <v>68</v>
      </c>
    </row>
    <row r="23" spans="1:30" ht="9" customHeight="1" thickBot="1">
      <c r="A23" s="383"/>
      <c r="B23" s="384"/>
      <c r="C23" s="156"/>
      <c r="D23" s="58">
        <f>IF(C22="",0,IF(D22-C22&lt;=6,D22-C22-4,IF(D22-C22&gt;6,D22-C22-C23-8,0)))</f>
        <v>0</v>
      </c>
      <c r="E23" s="156"/>
      <c r="F23" s="58">
        <f>IF(E22="",0,IF(F22-E22&lt;=6,F22-E22-4,IF(F22-E22&gt;6,F22-E22-E23-8,0)))</f>
        <v>0</v>
      </c>
      <c r="G23" s="156"/>
      <c r="H23" s="58">
        <f>IF(G22="",0,IF(H22-G22&lt;=6,H22-G22-4,IF(H22-G22&gt;6,H22-G22-G23-8,0)))</f>
        <v>0</v>
      </c>
      <c r="I23" s="156"/>
      <c r="J23" s="58">
        <f>IF(I22="",0,IF(J22-I22&lt;=6,J22-I22-4,IF(J22-I22&gt;6,J22-I22-I23-8,0)))</f>
        <v>0</v>
      </c>
      <c r="K23" s="156"/>
      <c r="L23" s="58">
        <f>IF(K22="",0,IF(L22-K22&lt;=6,L22-K22-4,IF(L22-K22&gt;6,L22-K22-K23-8,0)))</f>
        <v>0</v>
      </c>
      <c r="M23" s="156"/>
      <c r="N23" s="58">
        <f>IF(M22="",0,IF(N22-M22&lt;=6,N22-M22-4,IF(N22-M22&gt;6,N22-M22-M23-8,0)))</f>
        <v>0</v>
      </c>
      <c r="O23" s="156"/>
      <c r="P23" s="58">
        <f>IF(O22="",0,IF(P22-O22&lt;=6,P22-O22-4,IF(P22-O22&gt;6,P22-O22-O23-8,0)))</f>
        <v>0</v>
      </c>
      <c r="Q23" s="376"/>
      <c r="R23" s="411"/>
      <c r="S23" s="387"/>
      <c r="T23" s="388"/>
      <c r="Y23" s="164">
        <f t="shared" si="1"/>
        <v>48</v>
      </c>
      <c r="Z23" s="165">
        <f t="shared" si="2"/>
        <v>0</v>
      </c>
      <c r="AA23" s="116">
        <f t="shared" si="0"/>
        <v>0</v>
      </c>
      <c r="AB23" s="116" t="s">
        <v>69</v>
      </c>
    </row>
    <row r="24" spans="1:30" ht="9" customHeight="1" thickTop="1" thickBot="1">
      <c r="A24" s="385"/>
      <c r="B24" s="386"/>
      <c r="C24" s="413"/>
      <c r="D24" s="414"/>
      <c r="E24" s="413"/>
      <c r="F24" s="414"/>
      <c r="G24" s="413"/>
      <c r="H24" s="414"/>
      <c r="I24" s="413"/>
      <c r="J24" s="414"/>
      <c r="K24" s="413"/>
      <c r="L24" s="414"/>
      <c r="M24" s="413"/>
      <c r="N24" s="414"/>
      <c r="O24" s="413"/>
      <c r="P24" s="414"/>
      <c r="Q24" s="377"/>
      <c r="R24" s="412"/>
      <c r="S24" s="389"/>
      <c r="T24" s="390"/>
      <c r="Y24" s="116">
        <v>52</v>
      </c>
      <c r="Z24" s="116" t="str">
        <f t="shared" si="2"/>
        <v>謝秉軒</v>
      </c>
      <c r="AA24" s="116" t="str">
        <f t="shared" si="0"/>
        <v>外場假日工讀</v>
      </c>
      <c r="AB24" s="116" t="s">
        <v>70</v>
      </c>
    </row>
    <row r="25" spans="1:30" ht="15.75" customHeight="1">
      <c r="A25" s="373" t="s">
        <v>67</v>
      </c>
      <c r="B25" s="374"/>
      <c r="C25" s="123"/>
      <c r="D25" s="124"/>
      <c r="E25" s="123"/>
      <c r="F25" s="124"/>
      <c r="G25" s="123"/>
      <c r="H25" s="124"/>
      <c r="I25" s="123"/>
      <c r="J25" s="124"/>
      <c r="K25" s="123"/>
      <c r="L25" s="124"/>
      <c r="M25" s="123"/>
      <c r="N25" s="124"/>
      <c r="O25" s="123"/>
      <c r="P25" s="124"/>
      <c r="Q25" s="375"/>
      <c r="R25" s="410">
        <f>D26+F26+H26+J26+L26+N26+P26</f>
        <v>0</v>
      </c>
      <c r="S25" s="381"/>
      <c r="T25" s="382"/>
      <c r="Y25" s="116">
        <f t="shared" si="1"/>
        <v>55</v>
      </c>
      <c r="Z25" s="116" t="str">
        <f t="shared" si="2"/>
        <v>蔡佩紜</v>
      </c>
      <c r="AA25" s="116" t="str">
        <f t="shared" si="0"/>
        <v>外場晚班工讀</v>
      </c>
      <c r="AB25" s="116" t="s">
        <v>71</v>
      </c>
    </row>
    <row r="26" spans="1:30" ht="9" customHeight="1" thickBot="1">
      <c r="A26" s="383"/>
      <c r="B26" s="384"/>
      <c r="C26" s="156"/>
      <c r="D26" s="58">
        <f>IF(C25="",0,IF(D25-C25&lt;=6,D25-C25-4,IF(D25-C25&gt;6,D25-C25-C26-8,0)))</f>
        <v>0</v>
      </c>
      <c r="E26" s="156"/>
      <c r="F26" s="58">
        <f>IF(E25="",0,IF(F25-E25&lt;=6,F25-E25-4,IF(F25-E25&gt;6,F25-E25-E26-8,0)))</f>
        <v>0</v>
      </c>
      <c r="G26" s="156"/>
      <c r="H26" s="58">
        <f>IF(G25="",0,IF(H25-G25&lt;=6,H25-G25-4,IF(H25-G25&gt;6,H25-G25-G26-8,0)))</f>
        <v>0</v>
      </c>
      <c r="I26" s="156"/>
      <c r="J26" s="58">
        <f>IF(I25="",0,IF(J25-I25&lt;=6,J25-I25-4,IF(J25-I25&gt;6,J25-I25-I26-8,0)))</f>
        <v>0</v>
      </c>
      <c r="K26" s="156"/>
      <c r="L26" s="58">
        <f>IF(K25="",0,IF(L25-K25&lt;=6,L25-K25-4,IF(L25-K25&gt;6,L25-K25-K26-8,0)))</f>
        <v>0</v>
      </c>
      <c r="M26" s="156"/>
      <c r="N26" s="58">
        <f>IF(M25="",0,IF(N25-M25&lt;=6,N25-M25-4,IF(N25-M25&gt;6,N25-M25-M26-8,0)))</f>
        <v>0</v>
      </c>
      <c r="O26" s="156"/>
      <c r="P26" s="58">
        <f>IF(O25="",0,IF(P25-O25&lt;=6,P25-O25-4,IF(P25-O25&gt;6,P25-O25-O26-8,0)))</f>
        <v>0</v>
      </c>
      <c r="Q26" s="376"/>
      <c r="R26" s="411"/>
      <c r="S26" s="387"/>
      <c r="T26" s="388"/>
      <c r="Y26" s="116">
        <f t="shared" si="1"/>
        <v>58</v>
      </c>
      <c r="Z26" s="116" t="str">
        <f t="shared" si="2"/>
        <v>高珮芸</v>
      </c>
      <c r="AA26" s="116" t="str">
        <f t="shared" si="0"/>
        <v>外場晚班工讀</v>
      </c>
      <c r="AB26" s="116" t="s">
        <v>72</v>
      </c>
    </row>
    <row r="27" spans="1:30" ht="9" customHeight="1" thickTop="1" thickBot="1">
      <c r="A27" s="385"/>
      <c r="B27" s="386"/>
      <c r="C27" s="413"/>
      <c r="D27" s="414"/>
      <c r="E27" s="413"/>
      <c r="F27" s="414"/>
      <c r="G27" s="413"/>
      <c r="H27" s="414"/>
      <c r="I27" s="413"/>
      <c r="J27" s="414"/>
      <c r="K27" s="413"/>
      <c r="L27" s="414"/>
      <c r="M27" s="413"/>
      <c r="N27" s="414"/>
      <c r="O27" s="413"/>
      <c r="P27" s="414"/>
      <c r="Q27" s="377"/>
      <c r="R27" s="412"/>
      <c r="S27" s="389"/>
      <c r="T27" s="390"/>
      <c r="Y27" s="116">
        <f t="shared" si="1"/>
        <v>61</v>
      </c>
      <c r="Z27" s="116" t="str">
        <f t="shared" si="2"/>
        <v>溫智雄</v>
      </c>
      <c r="AA27" s="116" t="str">
        <f t="shared" si="0"/>
        <v>外場晚班工讀</v>
      </c>
      <c r="AB27" s="116" t="s">
        <v>73</v>
      </c>
    </row>
    <row r="28" spans="1:30" ht="15.75" hidden="1" customHeight="1">
      <c r="A28" s="373"/>
      <c r="B28" s="374"/>
      <c r="C28" s="123"/>
      <c r="D28" s="124"/>
      <c r="E28" s="123"/>
      <c r="F28" s="124"/>
      <c r="G28" s="123"/>
      <c r="H28" s="124"/>
      <c r="I28" s="123"/>
      <c r="J28" s="124"/>
      <c r="K28" s="123"/>
      <c r="L28" s="124"/>
      <c r="M28" s="123"/>
      <c r="N28" s="124"/>
      <c r="O28" s="123"/>
      <c r="P28" s="124"/>
      <c r="Q28" s="375"/>
      <c r="R28" s="410">
        <f>D29+F29+H29+J29+L29+N29+P29</f>
        <v>0</v>
      </c>
      <c r="S28" s="381"/>
      <c r="T28" s="382"/>
      <c r="Y28" s="116">
        <f t="shared" si="1"/>
        <v>64</v>
      </c>
      <c r="Z28" s="116" t="str">
        <f t="shared" si="2"/>
        <v>林以婕</v>
      </c>
      <c r="AA28" s="116" t="str">
        <f t="shared" si="0"/>
        <v>外場晚班工讀</v>
      </c>
      <c r="AB28" s="116" t="s">
        <v>10</v>
      </c>
    </row>
    <row r="29" spans="1:30" ht="9" hidden="1" customHeight="1" thickBot="1">
      <c r="A29" s="383"/>
      <c r="B29" s="384"/>
      <c r="C29" s="156"/>
      <c r="D29" s="58">
        <f>IF(C28="",0,IF(D28-C28&lt;=6,D28-C28-4,IF(D28-C28&gt;6,D28-C28-C29-8,0)))</f>
        <v>0</v>
      </c>
      <c r="E29" s="156"/>
      <c r="F29" s="58">
        <f>IF(E28="",0,IF(F28-E28&lt;=6,F28-E28-4,IF(F28-E28&gt;6,F28-E28-E29-8,0)))</f>
        <v>0</v>
      </c>
      <c r="G29" s="156"/>
      <c r="H29" s="58">
        <f>IF(G28="",0,IF(H28-G28&lt;=6,H28-G28-4,IF(H28-G28&gt;6,H28-G28-G29-8,0)))</f>
        <v>0</v>
      </c>
      <c r="I29" s="156"/>
      <c r="J29" s="58">
        <f>IF(I28="",0,IF(J28-I28&lt;=6,J28-I28-4,IF(J28-I28&gt;6,J28-I28-I29-8,0)))</f>
        <v>0</v>
      </c>
      <c r="K29" s="156"/>
      <c r="L29" s="58">
        <f>IF(K28="",0,IF(L28-K28&lt;=6,L28-K28-4,IF(L28-K28&gt;6,L28-K28-K29-8,0)))</f>
        <v>0</v>
      </c>
      <c r="M29" s="156"/>
      <c r="N29" s="58">
        <f>IF(M28="",0,IF(N28-M28&lt;=6,N28-M28-4,IF(N28-M28&gt;6,N28-M28-M29-8,0)))</f>
        <v>0</v>
      </c>
      <c r="O29" s="156"/>
      <c r="P29" s="58">
        <f>IF(O28="",0,IF(P28-O28&lt;=6,P28-O28-4,IF(P28-O28&gt;6,P28-O28-O29-8,0)))</f>
        <v>0</v>
      </c>
      <c r="Q29" s="376"/>
      <c r="R29" s="411"/>
      <c r="S29" s="387"/>
      <c r="T29" s="388"/>
      <c r="Y29" s="116">
        <f t="shared" si="1"/>
        <v>67</v>
      </c>
      <c r="Z29" s="116" t="str">
        <f t="shared" si="2"/>
        <v>施淯潔</v>
      </c>
      <c r="AA29" s="116" t="str">
        <f t="shared" si="0"/>
        <v>外場晚班工讀</v>
      </c>
      <c r="AB29" s="116" t="s">
        <v>74</v>
      </c>
    </row>
    <row r="30" spans="1:30" ht="9" hidden="1" customHeight="1" thickTop="1" thickBot="1">
      <c r="A30" s="385"/>
      <c r="B30" s="386"/>
      <c r="C30" s="413"/>
      <c r="D30" s="414"/>
      <c r="E30" s="413"/>
      <c r="F30" s="414"/>
      <c r="G30" s="413"/>
      <c r="H30" s="414"/>
      <c r="I30" s="415"/>
      <c r="J30" s="416"/>
      <c r="K30" s="413"/>
      <c r="L30" s="414"/>
      <c r="M30" s="415"/>
      <c r="N30" s="416"/>
      <c r="O30" s="415"/>
      <c r="P30" s="416"/>
      <c r="Q30" s="377"/>
      <c r="R30" s="412"/>
      <c r="S30" s="389"/>
      <c r="T30" s="390"/>
      <c r="Y30" s="116">
        <f t="shared" si="1"/>
        <v>70</v>
      </c>
      <c r="Z30" s="116" t="str">
        <f t="shared" si="2"/>
        <v>新人白杰民</v>
      </c>
      <c r="AA30" s="116" t="str">
        <f t="shared" si="0"/>
        <v>外場晚班工讀</v>
      </c>
      <c r="AB30" s="116" t="s">
        <v>75</v>
      </c>
    </row>
    <row r="31" spans="1:30" ht="15.75" hidden="1" customHeight="1">
      <c r="A31" s="373"/>
      <c r="B31" s="374"/>
      <c r="C31" s="123"/>
      <c r="D31" s="124"/>
      <c r="E31" s="123"/>
      <c r="F31" s="124"/>
      <c r="G31" s="123"/>
      <c r="H31" s="124"/>
      <c r="I31" s="123"/>
      <c r="J31" s="124"/>
      <c r="K31" s="123"/>
      <c r="L31" s="124"/>
      <c r="M31" s="123"/>
      <c r="N31" s="124"/>
      <c r="O31" s="123"/>
      <c r="P31" s="124"/>
      <c r="Q31" s="375"/>
      <c r="R31" s="410">
        <f>D32+F32+H32+J32+L32+N32+P32</f>
        <v>0</v>
      </c>
      <c r="S31" s="381"/>
      <c r="T31" s="382"/>
      <c r="AB31" s="116" t="s">
        <v>76</v>
      </c>
    </row>
    <row r="32" spans="1:30" ht="9" hidden="1" customHeight="1" thickBot="1">
      <c r="A32" s="383"/>
      <c r="B32" s="384"/>
      <c r="C32" s="156"/>
      <c r="D32" s="58">
        <f>IF(C31="",0,IF(D31-C31&lt;=6,D31-C31-4,IF(D31-C31&gt;6,D31-C31-C32-8,0)))</f>
        <v>0</v>
      </c>
      <c r="E32" s="156"/>
      <c r="F32" s="58">
        <f>IF(E31="",0,IF(F31-E31&lt;=6,F31-E31-4,IF(F31-E31&gt;6,F31-E31-E32-8,0)))</f>
        <v>0</v>
      </c>
      <c r="G32" s="156"/>
      <c r="H32" s="58">
        <f>IF(G31="",0,IF(H31-G31&lt;=6,H31-G31-4,IF(H31-G31&gt;6,H31-G31-G32-8,0)))</f>
        <v>0</v>
      </c>
      <c r="I32" s="156"/>
      <c r="J32" s="58">
        <f>IF(I31="",0,IF(J31-I31&lt;=6,J31-I31-4,IF(J31-I31&gt;6,J31-I31-I32-8,0)))</f>
        <v>0</v>
      </c>
      <c r="K32" s="156"/>
      <c r="L32" s="58">
        <f>IF(K31="",0,IF(L31-K31&lt;=6,L31-K31-4,IF(L31-K31&gt;6,L31-K31-K32-8,0)))</f>
        <v>0</v>
      </c>
      <c r="M32" s="156"/>
      <c r="N32" s="58">
        <f>IF(M31="",0,IF(N31-M31&lt;=6,N31-M31-4,IF(N31-M31&gt;6,N31-M31-M32-8,0)))</f>
        <v>0</v>
      </c>
      <c r="O32" s="156"/>
      <c r="P32" s="58">
        <f>IF(O31="",0,IF(P31-O31&lt;=6,P31-O31-4,IF(P31-O31&gt;6,P31-O31-O32-8,0)))</f>
        <v>0</v>
      </c>
      <c r="Q32" s="376"/>
      <c r="R32" s="411"/>
      <c r="S32" s="394"/>
      <c r="T32" s="395"/>
      <c r="AB32" s="116" t="s">
        <v>77</v>
      </c>
    </row>
    <row r="33" spans="1:28" ht="9" hidden="1" customHeight="1" thickTop="1" thickBot="1">
      <c r="A33" s="385"/>
      <c r="B33" s="386"/>
      <c r="C33" s="413"/>
      <c r="D33" s="414"/>
      <c r="E33" s="413"/>
      <c r="F33" s="414"/>
      <c r="G33" s="413"/>
      <c r="H33" s="414"/>
      <c r="I33" s="415"/>
      <c r="J33" s="416"/>
      <c r="K33" s="413"/>
      <c r="L33" s="414"/>
      <c r="M33" s="415"/>
      <c r="N33" s="416"/>
      <c r="O33" s="415"/>
      <c r="P33" s="416"/>
      <c r="Q33" s="377"/>
      <c r="R33" s="412"/>
      <c r="S33" s="396"/>
      <c r="T33" s="397"/>
      <c r="AB33" s="116" t="s">
        <v>78</v>
      </c>
    </row>
    <row r="34" spans="1:28" ht="15.75" hidden="1" customHeight="1">
      <c r="A34" s="373"/>
      <c r="B34" s="374"/>
      <c r="C34" s="123"/>
      <c r="D34" s="124"/>
      <c r="E34" s="123"/>
      <c r="F34" s="124"/>
      <c r="G34" s="123"/>
      <c r="H34" s="124"/>
      <c r="I34" s="123"/>
      <c r="J34" s="124"/>
      <c r="K34" s="123"/>
      <c r="L34" s="124"/>
      <c r="M34" s="123"/>
      <c r="N34" s="124"/>
      <c r="O34" s="123"/>
      <c r="P34" s="124"/>
      <c r="Q34" s="375"/>
      <c r="R34" s="410">
        <f>D35+F35+H35+J35+L35+N35+P35</f>
        <v>0</v>
      </c>
      <c r="S34" s="381"/>
      <c r="T34" s="382"/>
      <c r="AB34" s="116" t="s">
        <v>79</v>
      </c>
    </row>
    <row r="35" spans="1:28" ht="9" hidden="1" customHeight="1" thickBot="1">
      <c r="A35" s="383"/>
      <c r="B35" s="384"/>
      <c r="C35" s="156"/>
      <c r="D35" s="58">
        <f>IF(C34="",0,IF(D34-C34&lt;=6,D34-C34-4,IF(D34-C34&gt;6,D34-C34-C35-8,0)))</f>
        <v>0</v>
      </c>
      <c r="E35" s="156"/>
      <c r="F35" s="58">
        <f>IF(E34="",0,IF(F34-E34&lt;=6,F34-E34-4,IF(F34-E34&gt;6,F34-E34-E35-8,0)))</f>
        <v>0</v>
      </c>
      <c r="G35" s="156"/>
      <c r="H35" s="58">
        <f>IF(G34="",0,IF(H34-G34&lt;=6,H34-G34-4,IF(H34-G34&gt;6,H34-G34-G35-8,0)))</f>
        <v>0</v>
      </c>
      <c r="I35" s="156"/>
      <c r="J35" s="58">
        <f>IF(I34="",0,IF(J34-I34&lt;=6,J34-I34-4,IF(J34-I34&gt;6,J34-I34-I35-8,0)))</f>
        <v>0</v>
      </c>
      <c r="K35" s="156"/>
      <c r="L35" s="58">
        <f>IF(K34="",0,IF(L34-K34&lt;=6,L34-K34-4,IF(L34-K34&gt;6,L34-K34-K35-8,0)))</f>
        <v>0</v>
      </c>
      <c r="M35" s="156"/>
      <c r="N35" s="58">
        <f>IF(M34="",0,IF(N34-M34&lt;=6,N34-M34-4,IF(N34-M34&gt;6,N34-M34-M35-8,0)))</f>
        <v>0</v>
      </c>
      <c r="O35" s="156"/>
      <c r="P35" s="58">
        <f>IF(O34="",0,IF(P34-O34&lt;=6,P34-O34-4,IF(P34-O34&gt;6,P34-O34-O35-8,0)))</f>
        <v>0</v>
      </c>
      <c r="Q35" s="376"/>
      <c r="R35" s="411"/>
      <c r="S35" s="394"/>
      <c r="T35" s="395"/>
    </row>
    <row r="36" spans="1:28" ht="9" hidden="1" customHeight="1" thickTop="1" thickBot="1">
      <c r="A36" s="385"/>
      <c r="B36" s="386"/>
      <c r="C36" s="413"/>
      <c r="D36" s="414"/>
      <c r="E36" s="413"/>
      <c r="F36" s="414"/>
      <c r="G36" s="413"/>
      <c r="H36" s="414"/>
      <c r="I36" s="415"/>
      <c r="J36" s="416"/>
      <c r="K36" s="413"/>
      <c r="L36" s="414"/>
      <c r="M36" s="415"/>
      <c r="N36" s="416"/>
      <c r="O36" s="415"/>
      <c r="P36" s="416"/>
      <c r="Q36" s="377"/>
      <c r="R36" s="412"/>
      <c r="S36" s="396"/>
      <c r="T36" s="397"/>
    </row>
    <row r="37" spans="1:28" ht="15.75" hidden="1" customHeight="1">
      <c r="A37" s="373"/>
      <c r="B37" s="374"/>
      <c r="C37" s="123"/>
      <c r="D37" s="124"/>
      <c r="E37" s="123"/>
      <c r="F37" s="124"/>
      <c r="G37" s="123"/>
      <c r="H37" s="124"/>
      <c r="I37" s="123"/>
      <c r="J37" s="124"/>
      <c r="K37" s="123"/>
      <c r="L37" s="124"/>
      <c r="M37" s="123"/>
      <c r="N37" s="124"/>
      <c r="O37" s="123"/>
      <c r="P37" s="124"/>
      <c r="Q37" s="375"/>
      <c r="R37" s="410">
        <f>D38+F38+H38+J38+L38+N38+P38</f>
        <v>0</v>
      </c>
      <c r="S37" s="381"/>
      <c r="T37" s="382"/>
    </row>
    <row r="38" spans="1:28" ht="9" hidden="1" customHeight="1" thickBot="1">
      <c r="A38" s="383"/>
      <c r="B38" s="384"/>
      <c r="C38" s="156"/>
      <c r="D38" s="58">
        <f>IF(C37="",0,IF(D37-C37&lt;=6,D37-C37-4,IF(D37-C37&gt;6,D37-C37-C38-8,0)))</f>
        <v>0</v>
      </c>
      <c r="E38" s="156"/>
      <c r="F38" s="58">
        <f>IF(E37="",0,IF(F37-E37&lt;=6,F37-E37-4,IF(F37-E37&gt;6,F37-E37-E38-8,0)))</f>
        <v>0</v>
      </c>
      <c r="G38" s="156"/>
      <c r="H38" s="58">
        <f>IF(G37="",0,IF(H37-G37&lt;=6,H37-G37-4,IF(H37-G37&gt;6,H37-G37-G38-8,0)))</f>
        <v>0</v>
      </c>
      <c r="I38" s="156"/>
      <c r="J38" s="58">
        <f>IF(I37="",0,IF(J37-I37&lt;=6,J37-I37-4,IF(J37-I37&gt;6,J37-I37-I38-8,0)))</f>
        <v>0</v>
      </c>
      <c r="K38" s="156"/>
      <c r="L38" s="58">
        <f>IF(K37="",0,IF(L37-K37&lt;=6,L37-K37-4,IF(L37-K37&gt;6,L37-K37-K38-8,0)))</f>
        <v>0</v>
      </c>
      <c r="M38" s="156"/>
      <c r="N38" s="58">
        <f>IF(M37="",0,IF(N37-M37&lt;=6,N37-M37-4,IF(N37-M37&gt;6,N37-M37-M38-8,0)))</f>
        <v>0</v>
      </c>
      <c r="O38" s="156"/>
      <c r="P38" s="58">
        <f>IF(O37="",0,IF(P37-O37&lt;=6,P37-O37-4,IF(P37-O37&gt;6,P37-O37-O38-8,0)))</f>
        <v>0</v>
      </c>
      <c r="Q38" s="376"/>
      <c r="R38" s="411"/>
      <c r="S38" s="394"/>
      <c r="T38" s="395"/>
    </row>
    <row r="39" spans="1:28" ht="9" hidden="1" customHeight="1" thickTop="1" thickBot="1">
      <c r="A39" s="385"/>
      <c r="B39" s="386"/>
      <c r="C39" s="413"/>
      <c r="D39" s="414"/>
      <c r="E39" s="413"/>
      <c r="F39" s="414"/>
      <c r="G39" s="413"/>
      <c r="H39" s="414"/>
      <c r="I39" s="415"/>
      <c r="J39" s="416"/>
      <c r="K39" s="413"/>
      <c r="L39" s="414"/>
      <c r="M39" s="415"/>
      <c r="N39" s="416"/>
      <c r="O39" s="415"/>
      <c r="P39" s="416"/>
      <c r="Q39" s="377"/>
      <c r="R39" s="412"/>
      <c r="S39" s="396"/>
      <c r="T39" s="397"/>
    </row>
    <row r="40" spans="1:28" ht="15.75" hidden="1" customHeight="1">
      <c r="A40" s="373"/>
      <c r="B40" s="374"/>
      <c r="C40" s="123"/>
      <c r="D40" s="124"/>
      <c r="E40" s="123"/>
      <c r="F40" s="124"/>
      <c r="G40" s="123"/>
      <c r="H40" s="124"/>
      <c r="I40" s="123"/>
      <c r="J40" s="124"/>
      <c r="K40" s="123"/>
      <c r="L40" s="124"/>
      <c r="M40" s="123"/>
      <c r="N40" s="124"/>
      <c r="O40" s="123"/>
      <c r="P40" s="124"/>
      <c r="Q40" s="375"/>
      <c r="R40" s="410">
        <f>D41+F41+H41+J41+L41+N41+P41</f>
        <v>0</v>
      </c>
      <c r="S40" s="381"/>
      <c r="T40" s="382"/>
    </row>
    <row r="41" spans="1:28" ht="9" hidden="1" customHeight="1" thickBot="1">
      <c r="A41" s="383"/>
      <c r="B41" s="384"/>
      <c r="C41" s="156"/>
      <c r="D41" s="58">
        <f>IF(C40="",0,IF(D40-C40&lt;=6,D40-C40-4,IF(D40-C40&gt;6,D40-C40-C41-8,0)))</f>
        <v>0</v>
      </c>
      <c r="E41" s="156"/>
      <c r="F41" s="58">
        <f>IF(E40="",0,IF(F40-E40&lt;=6,F40-E40-4,IF(F40-E40&gt;6,F40-E40-E41-8,0)))</f>
        <v>0</v>
      </c>
      <c r="G41" s="156"/>
      <c r="H41" s="58">
        <f>IF(G40="",0,IF(H40-G40&lt;=6,H40-G40-4,IF(H40-G40&gt;6,H40-G40-G41-8,0)))</f>
        <v>0</v>
      </c>
      <c r="I41" s="156"/>
      <c r="J41" s="58">
        <f>IF(I40="",0,IF(J40-I40&lt;=6,J40-I40-4,IF(J40-I40&gt;6,J40-I40-I41-8,0)))</f>
        <v>0</v>
      </c>
      <c r="K41" s="156"/>
      <c r="L41" s="58">
        <f>IF(K40="",0,IF(L40-K40&lt;=6,L40-K40-4,IF(L40-K40&gt;6,L40-K40-K41-8,0)))</f>
        <v>0</v>
      </c>
      <c r="M41" s="156"/>
      <c r="N41" s="58">
        <f>IF(M40="",0,IF(N40-M40&lt;=6,N40-M40-4,IF(N40-M40&gt;6,N40-M40-M41-8,0)))</f>
        <v>0</v>
      </c>
      <c r="O41" s="156"/>
      <c r="P41" s="58">
        <f>IF(O40="",0,IF(P40-O40&lt;=6,P40-O40-4,IF(P40-O40&gt;6,P40-O40-O41-8,0)))</f>
        <v>0</v>
      </c>
      <c r="Q41" s="376"/>
      <c r="R41" s="411"/>
      <c r="S41" s="394"/>
      <c r="T41" s="395"/>
    </row>
    <row r="42" spans="1:28" ht="9" hidden="1" customHeight="1" thickTop="1" thickBot="1">
      <c r="A42" s="385"/>
      <c r="B42" s="386"/>
      <c r="C42" s="413"/>
      <c r="D42" s="414"/>
      <c r="E42" s="413"/>
      <c r="F42" s="414"/>
      <c r="G42" s="413"/>
      <c r="H42" s="414"/>
      <c r="I42" s="415"/>
      <c r="J42" s="416"/>
      <c r="K42" s="413"/>
      <c r="L42" s="414"/>
      <c r="M42" s="415"/>
      <c r="N42" s="416"/>
      <c r="O42" s="415"/>
      <c r="P42" s="416"/>
      <c r="Q42" s="377"/>
      <c r="R42" s="412"/>
      <c r="S42" s="396"/>
      <c r="T42" s="397"/>
    </row>
    <row r="43" spans="1:28" ht="11.25" customHeight="1" thickBot="1">
      <c r="A43" s="417" t="s">
        <v>80</v>
      </c>
      <c r="B43" s="418"/>
      <c r="C43" s="419"/>
      <c r="D43" s="420"/>
      <c r="E43" s="420"/>
      <c r="F43" s="420"/>
      <c r="G43" s="420"/>
      <c r="H43" s="420"/>
      <c r="I43" s="420"/>
      <c r="J43" s="420"/>
      <c r="K43" s="420"/>
      <c r="L43" s="420"/>
      <c r="M43" s="420"/>
      <c r="N43" s="420"/>
      <c r="O43" s="420"/>
      <c r="P43" s="418"/>
      <c r="Q43" s="80" t="s">
        <v>81</v>
      </c>
      <c r="R43" s="80" t="s">
        <v>82</v>
      </c>
      <c r="S43" s="419"/>
      <c r="T43" s="421"/>
    </row>
    <row r="44" spans="1:28" ht="15.75" customHeight="1">
      <c r="A44" s="373"/>
      <c r="B44" s="374"/>
      <c r="C44" s="123"/>
      <c r="D44" s="124"/>
      <c r="E44" s="123"/>
      <c r="F44" s="124"/>
      <c r="G44" s="123"/>
      <c r="H44" s="124"/>
      <c r="I44" s="123"/>
      <c r="J44" s="124"/>
      <c r="K44" s="123"/>
      <c r="L44" s="124"/>
      <c r="M44" s="123"/>
      <c r="N44" s="124"/>
      <c r="O44" s="123"/>
      <c r="P44" s="124"/>
      <c r="Q44" s="376"/>
      <c r="R44" s="379">
        <f>D45+F45+H45+J45+L45+N45+P45</f>
        <v>0</v>
      </c>
      <c r="S44" s="398"/>
      <c r="T44" s="399"/>
    </row>
    <row r="45" spans="1:28" ht="9" customHeight="1" thickBot="1">
      <c r="A45" s="383"/>
      <c r="B45" s="384"/>
      <c r="C45" s="157"/>
      <c r="D45" s="6">
        <f>IF(C44="",0,D44-C44-C45)</f>
        <v>0</v>
      </c>
      <c r="E45" s="157"/>
      <c r="F45" s="6">
        <f>IF(E44="",0,F44-E44-E45)</f>
        <v>0</v>
      </c>
      <c r="G45" s="157"/>
      <c r="H45" s="6">
        <f>IF(G44="",0,H44-G44-G45)</f>
        <v>0</v>
      </c>
      <c r="I45" s="157"/>
      <c r="J45" s="6">
        <f>IF(I44="",0,J44-I44-I45)</f>
        <v>0</v>
      </c>
      <c r="K45" s="157"/>
      <c r="L45" s="6">
        <f>IF(K44="",0,L44-K44-K45)</f>
        <v>0</v>
      </c>
      <c r="M45" s="157"/>
      <c r="N45" s="6">
        <f>IF(M44="",0,N44-M44-M45)</f>
        <v>0</v>
      </c>
      <c r="O45" s="157"/>
      <c r="P45" s="6">
        <f>IF(O44="",0,P44-O44-O45)</f>
        <v>0</v>
      </c>
      <c r="Q45" s="376"/>
      <c r="R45" s="379"/>
      <c r="S45" s="387"/>
      <c r="T45" s="388"/>
    </row>
    <row r="46" spans="1:28" ht="9" customHeight="1" thickTop="1" thickBot="1">
      <c r="A46" s="385"/>
      <c r="B46" s="386"/>
      <c r="C46" s="402"/>
      <c r="D46" s="403"/>
      <c r="E46" s="402"/>
      <c r="F46" s="403"/>
      <c r="G46" s="402"/>
      <c r="H46" s="403"/>
      <c r="I46" s="402"/>
      <c r="J46" s="403"/>
      <c r="K46" s="400"/>
      <c r="L46" s="401"/>
      <c r="M46" s="400"/>
      <c r="N46" s="401"/>
      <c r="O46" s="402"/>
      <c r="P46" s="403"/>
      <c r="Q46" s="376"/>
      <c r="R46" s="379"/>
      <c r="S46" s="389"/>
      <c r="T46" s="390"/>
    </row>
    <row r="47" spans="1:28" ht="15.75" customHeight="1">
      <c r="A47" s="373"/>
      <c r="B47" s="374"/>
      <c r="C47" s="123"/>
      <c r="D47" s="124"/>
      <c r="E47" s="123"/>
      <c r="F47" s="124"/>
      <c r="G47" s="123"/>
      <c r="H47" s="124"/>
      <c r="I47" s="123"/>
      <c r="J47" s="124"/>
      <c r="K47" s="123"/>
      <c r="L47" s="124"/>
      <c r="M47" s="123"/>
      <c r="N47" s="124"/>
      <c r="O47" s="123"/>
      <c r="P47" s="124"/>
      <c r="Q47" s="375"/>
      <c r="R47" s="378">
        <f>D48+F48+H48+J48+L48+N48+P48</f>
        <v>0</v>
      </c>
      <c r="S47" s="393"/>
      <c r="T47" s="382"/>
    </row>
    <row r="48" spans="1:28" ht="9" customHeight="1" thickBot="1">
      <c r="A48" s="383"/>
      <c r="B48" s="384"/>
      <c r="C48" s="157"/>
      <c r="D48" s="6">
        <f>IF(C47="",0,D47-C47-C48)</f>
        <v>0</v>
      </c>
      <c r="E48" s="157"/>
      <c r="F48" s="6">
        <f>IF(E47="",0,F47-E47-E48)</f>
        <v>0</v>
      </c>
      <c r="G48" s="157"/>
      <c r="H48" s="6">
        <f>IF(G47="",0,H47-G47-G48)</f>
        <v>0</v>
      </c>
      <c r="I48" s="157"/>
      <c r="J48" s="6">
        <f>IF(I47="",0,J47-I47-I48)</f>
        <v>0</v>
      </c>
      <c r="K48" s="157"/>
      <c r="L48" s="6">
        <f>IF(K47="",0,L47-K47-K48)</f>
        <v>0</v>
      </c>
      <c r="M48" s="157"/>
      <c r="N48" s="6">
        <f>IF(M47="",0,N47-M47-M48)</f>
        <v>0</v>
      </c>
      <c r="O48" s="157"/>
      <c r="P48" s="6">
        <f>IF(O47="",0,P47-O47-O48)</f>
        <v>0</v>
      </c>
      <c r="Q48" s="376"/>
      <c r="R48" s="379"/>
      <c r="S48" s="387"/>
      <c r="T48" s="388"/>
    </row>
    <row r="49" spans="1:29" ht="9" customHeight="1" thickTop="1" thickBot="1">
      <c r="A49" s="385"/>
      <c r="B49" s="386"/>
      <c r="C49" s="402"/>
      <c r="D49" s="403"/>
      <c r="E49" s="402"/>
      <c r="F49" s="403"/>
      <c r="G49" s="402"/>
      <c r="H49" s="403"/>
      <c r="I49" s="402"/>
      <c r="J49" s="403"/>
      <c r="K49" s="400"/>
      <c r="L49" s="401"/>
      <c r="M49" s="400"/>
      <c r="N49" s="401"/>
      <c r="O49" s="402"/>
      <c r="P49" s="403"/>
      <c r="Q49" s="377"/>
      <c r="R49" s="380"/>
      <c r="S49" s="389"/>
      <c r="T49" s="390"/>
    </row>
    <row r="50" spans="1:29" ht="15.75" customHeight="1">
      <c r="A50" s="373"/>
      <c r="B50" s="374"/>
      <c r="C50" s="123"/>
      <c r="D50" s="124"/>
      <c r="E50" s="123"/>
      <c r="F50" s="124"/>
      <c r="G50" s="123"/>
      <c r="H50" s="124"/>
      <c r="I50" s="123"/>
      <c r="J50" s="124"/>
      <c r="K50" s="123"/>
      <c r="L50" s="124"/>
      <c r="M50" s="123"/>
      <c r="N50" s="124"/>
      <c r="O50" s="123"/>
      <c r="P50" s="124"/>
      <c r="Q50" s="375"/>
      <c r="R50" s="378">
        <f>D51+F51+H51+J51+L51+N51+P51</f>
        <v>0</v>
      </c>
      <c r="S50" s="381"/>
      <c r="T50" s="382"/>
    </row>
    <row r="51" spans="1:29" ht="9" customHeight="1" thickBot="1">
      <c r="A51" s="383"/>
      <c r="B51" s="384"/>
      <c r="C51" s="157"/>
      <c r="D51" s="6">
        <f>IF(C50="",0,D50-C50-C51)</f>
        <v>0</v>
      </c>
      <c r="E51" s="157"/>
      <c r="F51" s="6">
        <f>IF(E50="",0,F50-E50-E51)</f>
        <v>0</v>
      </c>
      <c r="G51" s="157"/>
      <c r="H51" s="6">
        <f>IF(G50="",0,H50-G50-G51)</f>
        <v>0</v>
      </c>
      <c r="I51" s="157"/>
      <c r="J51" s="6">
        <f>IF(I50="",0,J50-I50-I51)</f>
        <v>0</v>
      </c>
      <c r="K51" s="157"/>
      <c r="L51" s="6">
        <f>IF(K50="",0,L50-K50-K51)</f>
        <v>0</v>
      </c>
      <c r="M51" s="157"/>
      <c r="N51" s="6">
        <f>IF(M50="",0,N50-M50-M51)</f>
        <v>0</v>
      </c>
      <c r="O51" s="157"/>
      <c r="P51" s="6">
        <f>IF(O50="",0,P50-O50-O51)</f>
        <v>0</v>
      </c>
      <c r="Q51" s="376"/>
      <c r="R51" s="379"/>
      <c r="S51" s="387"/>
      <c r="T51" s="388"/>
    </row>
    <row r="52" spans="1:29" ht="9" customHeight="1" thickTop="1" thickBot="1">
      <c r="A52" s="385"/>
      <c r="B52" s="386"/>
      <c r="C52" s="402"/>
      <c r="D52" s="403"/>
      <c r="E52" s="402"/>
      <c r="F52" s="403"/>
      <c r="G52" s="402"/>
      <c r="H52" s="403"/>
      <c r="I52" s="402"/>
      <c r="J52" s="403"/>
      <c r="K52" s="400"/>
      <c r="L52" s="401"/>
      <c r="M52" s="400"/>
      <c r="N52" s="401"/>
      <c r="O52" s="402"/>
      <c r="P52" s="403"/>
      <c r="Q52" s="377"/>
      <c r="R52" s="380"/>
      <c r="S52" s="389"/>
      <c r="T52" s="390"/>
      <c r="AC52" s="349"/>
    </row>
    <row r="53" spans="1:29" ht="15.75" customHeight="1">
      <c r="A53" s="373"/>
      <c r="B53" s="374"/>
      <c r="C53" s="123"/>
      <c r="D53" s="124"/>
      <c r="E53" s="123"/>
      <c r="F53" s="124"/>
      <c r="G53" s="123"/>
      <c r="H53" s="124"/>
      <c r="I53" s="123"/>
      <c r="J53" s="124"/>
      <c r="K53" s="123"/>
      <c r="L53" s="124"/>
      <c r="M53" s="123"/>
      <c r="N53" s="124"/>
      <c r="O53" s="123"/>
      <c r="P53" s="124"/>
      <c r="Q53" s="375"/>
      <c r="R53" s="378">
        <f>D54+F54+H54+J54+L54+N54+P54</f>
        <v>0</v>
      </c>
      <c r="S53" s="381"/>
      <c r="T53" s="382"/>
      <c r="AC53" s="349"/>
    </row>
    <row r="54" spans="1:29" ht="9" customHeight="1" thickBot="1">
      <c r="A54" s="383"/>
      <c r="B54" s="384"/>
      <c r="C54" s="157"/>
      <c r="D54" s="6">
        <f>IF(C53="",0,D53-C53-C54)</f>
        <v>0</v>
      </c>
      <c r="E54" s="157"/>
      <c r="F54" s="6">
        <f>IF(E53="",0,F53-E53-E54)</f>
        <v>0</v>
      </c>
      <c r="G54" s="157"/>
      <c r="H54" s="6">
        <f>IF(G53="",0,H53-G53-G54)</f>
        <v>0</v>
      </c>
      <c r="I54" s="157"/>
      <c r="J54" s="6">
        <f>IF(I53="",0,J53-I53-I54)</f>
        <v>0</v>
      </c>
      <c r="K54" s="157"/>
      <c r="L54" s="6">
        <f>IF(K53="",0,L53-K53-K54)</f>
        <v>0</v>
      </c>
      <c r="M54" s="157"/>
      <c r="N54" s="6">
        <f>IF(M53="",0,N53-M53-M54)</f>
        <v>0</v>
      </c>
      <c r="O54" s="157"/>
      <c r="P54" s="6">
        <f>IF(O53="",0,P53-O53-O54)</f>
        <v>0</v>
      </c>
      <c r="Q54" s="376"/>
      <c r="R54" s="379"/>
      <c r="S54" s="387"/>
      <c r="T54" s="388"/>
    </row>
    <row r="55" spans="1:29" ht="9" customHeight="1" thickTop="1" thickBot="1">
      <c r="A55" s="385"/>
      <c r="B55" s="386"/>
      <c r="C55" s="402"/>
      <c r="D55" s="403"/>
      <c r="E55" s="402"/>
      <c r="F55" s="403"/>
      <c r="G55" s="402"/>
      <c r="H55" s="403"/>
      <c r="I55" s="402"/>
      <c r="J55" s="403"/>
      <c r="K55" s="400"/>
      <c r="L55" s="401"/>
      <c r="M55" s="400"/>
      <c r="N55" s="401"/>
      <c r="O55" s="402"/>
      <c r="P55" s="403"/>
      <c r="Q55" s="377"/>
      <c r="R55" s="380"/>
      <c r="S55" s="389"/>
      <c r="T55" s="390"/>
    </row>
    <row r="56" spans="1:29" ht="15.75" customHeight="1">
      <c r="A56" s="373"/>
      <c r="B56" s="374"/>
      <c r="C56" s="123"/>
      <c r="D56" s="124"/>
      <c r="E56" s="123"/>
      <c r="F56" s="124"/>
      <c r="G56" s="123"/>
      <c r="H56" s="124"/>
      <c r="I56" s="123"/>
      <c r="J56" s="124"/>
      <c r="K56" s="123"/>
      <c r="L56" s="124"/>
      <c r="M56" s="123"/>
      <c r="N56" s="124"/>
      <c r="O56" s="123"/>
      <c r="P56" s="124"/>
      <c r="Q56" s="375"/>
      <c r="R56" s="378">
        <f>D57+F57+H57+J57+L57+N57+P57</f>
        <v>0</v>
      </c>
      <c r="S56" s="381"/>
      <c r="T56" s="382"/>
    </row>
    <row r="57" spans="1:29" ht="9" customHeight="1" thickBot="1">
      <c r="A57" s="383"/>
      <c r="B57" s="384"/>
      <c r="C57" s="157"/>
      <c r="D57" s="6">
        <f>IF(C56="",0,D56-C56-C57)</f>
        <v>0</v>
      </c>
      <c r="E57" s="157"/>
      <c r="F57" s="6">
        <f>IF(E56="",0,F56-E56-E57)</f>
        <v>0</v>
      </c>
      <c r="G57" s="157"/>
      <c r="H57" s="6">
        <f>IF(G56="",0,H56-G56-G57)</f>
        <v>0</v>
      </c>
      <c r="I57" s="157"/>
      <c r="J57" s="6">
        <f>IF(I56="",0,J56-I56-I57)</f>
        <v>0</v>
      </c>
      <c r="K57" s="157"/>
      <c r="L57" s="6">
        <f>IF(K56="",0,L56-K56-K57)</f>
        <v>0</v>
      </c>
      <c r="M57" s="157"/>
      <c r="N57" s="6">
        <f>IF(M56="",0,N56-M56-M57)</f>
        <v>0</v>
      </c>
      <c r="O57" s="157"/>
      <c r="P57" s="6">
        <f>IF(O56="",0,P56-O56-O57)</f>
        <v>0</v>
      </c>
      <c r="Q57" s="376"/>
      <c r="R57" s="379"/>
      <c r="S57" s="387"/>
      <c r="T57" s="388"/>
    </row>
    <row r="58" spans="1:29" ht="9" customHeight="1" thickTop="1" thickBot="1">
      <c r="A58" s="385"/>
      <c r="B58" s="386"/>
      <c r="C58" s="402"/>
      <c r="D58" s="403"/>
      <c r="E58" s="402"/>
      <c r="F58" s="403"/>
      <c r="G58" s="402"/>
      <c r="H58" s="403"/>
      <c r="I58" s="402"/>
      <c r="J58" s="403"/>
      <c r="K58" s="400"/>
      <c r="L58" s="401"/>
      <c r="M58" s="400"/>
      <c r="N58" s="401"/>
      <c r="O58" s="402"/>
      <c r="P58" s="403"/>
      <c r="Q58" s="377"/>
      <c r="R58" s="380"/>
      <c r="S58" s="389"/>
      <c r="T58" s="390"/>
    </row>
    <row r="59" spans="1:29" ht="15.75" customHeight="1">
      <c r="A59" s="373"/>
      <c r="B59" s="374"/>
      <c r="C59" s="123"/>
      <c r="D59" s="124"/>
      <c r="E59" s="123"/>
      <c r="F59" s="124"/>
      <c r="G59" s="123"/>
      <c r="H59" s="124"/>
      <c r="I59" s="123"/>
      <c r="J59" s="124"/>
      <c r="K59" s="123"/>
      <c r="L59" s="124"/>
      <c r="M59" s="123"/>
      <c r="N59" s="124"/>
      <c r="O59" s="123"/>
      <c r="P59" s="124"/>
      <c r="Q59" s="375"/>
      <c r="R59" s="378">
        <f>D60+F60+H60+J60+L60+N60+P60</f>
        <v>0</v>
      </c>
      <c r="S59" s="381"/>
      <c r="T59" s="382"/>
    </row>
    <row r="60" spans="1:29" ht="9" customHeight="1" thickBot="1">
      <c r="A60" s="383"/>
      <c r="B60" s="384"/>
      <c r="C60" s="157"/>
      <c r="D60" s="6">
        <f>IF(C59="",0,D59-C59-C60)</f>
        <v>0</v>
      </c>
      <c r="E60" s="157"/>
      <c r="F60" s="6">
        <f>IF(E59="",0,F59-E59-E60)</f>
        <v>0</v>
      </c>
      <c r="G60" s="157"/>
      <c r="H60" s="6">
        <f>IF(G59="",0,H59-G59-G60)</f>
        <v>0</v>
      </c>
      <c r="I60" s="157"/>
      <c r="J60" s="6">
        <f>IF(I59="",0,J59-I59-I60)</f>
        <v>0</v>
      </c>
      <c r="K60" s="157"/>
      <c r="L60" s="6">
        <f>IF(K59="",0,L59-K59-K60)</f>
        <v>0</v>
      </c>
      <c r="M60" s="157"/>
      <c r="N60" s="6">
        <f>IF(M59="",0,N59-M59-M60)</f>
        <v>0</v>
      </c>
      <c r="O60" s="157"/>
      <c r="P60" s="6">
        <f>IF(O59="",0,P59-O59-O60)</f>
        <v>0</v>
      </c>
      <c r="Q60" s="376"/>
      <c r="R60" s="379"/>
      <c r="S60" s="387"/>
      <c r="T60" s="388"/>
    </row>
    <row r="61" spans="1:29" ht="15.75" customHeight="1" thickTop="1" thickBot="1">
      <c r="A61" s="385"/>
      <c r="B61" s="386"/>
      <c r="C61" s="402"/>
      <c r="D61" s="403"/>
      <c r="E61" s="402"/>
      <c r="F61" s="403"/>
      <c r="G61" s="402"/>
      <c r="H61" s="403"/>
      <c r="I61" s="402"/>
      <c r="J61" s="403"/>
      <c r="K61" s="400"/>
      <c r="L61" s="401"/>
      <c r="M61" s="400"/>
      <c r="N61" s="401"/>
      <c r="O61" s="402"/>
      <c r="P61" s="403"/>
      <c r="Q61" s="376"/>
      <c r="R61" s="379"/>
      <c r="S61" s="387"/>
      <c r="T61" s="388"/>
    </row>
    <row r="62" spans="1:29" ht="11.25" customHeight="1" thickBot="1">
      <c r="A62" s="404" t="s">
        <v>83</v>
      </c>
      <c r="B62" s="405"/>
      <c r="C62" s="406"/>
      <c r="D62" s="407"/>
      <c r="E62" s="407"/>
      <c r="F62" s="407"/>
      <c r="G62" s="407"/>
      <c r="H62" s="407"/>
      <c r="I62" s="407"/>
      <c r="J62" s="407"/>
      <c r="K62" s="407"/>
      <c r="L62" s="407"/>
      <c r="M62" s="407"/>
      <c r="N62" s="407"/>
      <c r="O62" s="407"/>
      <c r="P62" s="408"/>
      <c r="Q62" s="158" t="s">
        <v>84</v>
      </c>
      <c r="R62" s="158" t="s">
        <v>85</v>
      </c>
      <c r="S62" s="406"/>
      <c r="T62" s="409"/>
    </row>
    <row r="63" spans="1:29" ht="15.75" customHeight="1">
      <c r="A63" s="373" t="s">
        <v>86</v>
      </c>
      <c r="B63" s="374"/>
      <c r="C63" s="189"/>
      <c r="D63" s="181"/>
      <c r="E63" s="189"/>
      <c r="F63" s="181"/>
      <c r="G63" s="189"/>
      <c r="H63" s="181"/>
      <c r="I63" s="189"/>
      <c r="J63" s="181"/>
      <c r="K63" s="189"/>
      <c r="L63" s="181"/>
      <c r="M63" s="189"/>
      <c r="N63" s="181"/>
      <c r="O63" s="189"/>
      <c r="P63" s="181"/>
      <c r="Q63" s="376"/>
      <c r="R63" s="379">
        <f>D64+F64+H64+J64+L64+N64+P64</f>
        <v>0</v>
      </c>
      <c r="S63" s="398"/>
      <c r="T63" s="399"/>
    </row>
    <row r="64" spans="1:29" ht="9" customHeight="1" thickBot="1">
      <c r="A64" s="383" t="s">
        <v>62</v>
      </c>
      <c r="B64" s="384"/>
      <c r="C64" s="182"/>
      <c r="D64" s="183">
        <f>D63-C63-C64</f>
        <v>0</v>
      </c>
      <c r="E64" s="182"/>
      <c r="F64" s="183">
        <f>F63-E63-E64</f>
        <v>0</v>
      </c>
      <c r="G64" s="182"/>
      <c r="H64" s="183">
        <f>H63-G63-G64</f>
        <v>0</v>
      </c>
      <c r="I64" s="182"/>
      <c r="J64" s="183">
        <f>J63-I63-I64</f>
        <v>0</v>
      </c>
      <c r="K64" s="182"/>
      <c r="L64" s="183">
        <f>L63-K63-K64</f>
        <v>0</v>
      </c>
      <c r="M64" s="182"/>
      <c r="N64" s="183">
        <f>N63-M63-M64</f>
        <v>0</v>
      </c>
      <c r="O64" s="182"/>
      <c r="P64" s="183">
        <f>P63-O63-O64</f>
        <v>0</v>
      </c>
      <c r="Q64" s="376"/>
      <c r="R64" s="379"/>
      <c r="S64" s="394"/>
      <c r="T64" s="395"/>
    </row>
    <row r="65" spans="1:31" ht="9" customHeight="1" thickTop="1" thickBot="1">
      <c r="A65" s="385"/>
      <c r="B65" s="386"/>
      <c r="C65" s="391"/>
      <c r="D65" s="392"/>
      <c r="E65" s="391"/>
      <c r="F65" s="392"/>
      <c r="G65" s="391"/>
      <c r="H65" s="392"/>
      <c r="I65" s="391"/>
      <c r="J65" s="392"/>
      <c r="K65" s="391"/>
      <c r="L65" s="392"/>
      <c r="M65" s="391"/>
      <c r="N65" s="392"/>
      <c r="O65" s="391"/>
      <c r="P65" s="392"/>
      <c r="Q65" s="376"/>
      <c r="R65" s="379"/>
      <c r="S65" s="396"/>
      <c r="T65" s="397"/>
    </row>
    <row r="66" spans="1:31" ht="15.75" customHeight="1">
      <c r="A66" s="373" t="s">
        <v>87</v>
      </c>
      <c r="B66" s="374"/>
      <c r="C66" s="189"/>
      <c r="D66" s="181"/>
      <c r="E66" s="189"/>
      <c r="F66" s="181"/>
      <c r="G66" s="189"/>
      <c r="H66" s="181"/>
      <c r="I66" s="189"/>
      <c r="J66" s="181"/>
      <c r="K66" s="189"/>
      <c r="L66" s="181"/>
      <c r="M66" s="189"/>
      <c r="N66" s="181"/>
      <c r="O66" s="189"/>
      <c r="P66" s="181"/>
      <c r="Q66" s="375"/>
      <c r="R66" s="378">
        <f>D67+F67+H67+J67+L67+N67+P67</f>
        <v>0</v>
      </c>
      <c r="S66" s="381"/>
      <c r="T66" s="382"/>
    </row>
    <row r="67" spans="1:31" ht="9" customHeight="1" thickBot="1">
      <c r="A67" s="383" t="s">
        <v>59</v>
      </c>
      <c r="B67" s="384"/>
      <c r="C67" s="182"/>
      <c r="D67" s="183">
        <f>D66-C66-C67</f>
        <v>0</v>
      </c>
      <c r="E67" s="182"/>
      <c r="F67" s="183">
        <f>F66-E66-E67</f>
        <v>0</v>
      </c>
      <c r="G67" s="182"/>
      <c r="H67" s="183">
        <f>H66-G66-G67</f>
        <v>0</v>
      </c>
      <c r="I67" s="182"/>
      <c r="J67" s="183">
        <f>J66-I66-I67</f>
        <v>0</v>
      </c>
      <c r="K67" s="182"/>
      <c r="L67" s="183">
        <f>L66-K66-K67</f>
        <v>0</v>
      </c>
      <c r="M67" s="182"/>
      <c r="N67" s="183">
        <f>N66-M66-M67</f>
        <v>0</v>
      </c>
      <c r="O67" s="182"/>
      <c r="P67" s="183">
        <f>P66-O66-O67</f>
        <v>0</v>
      </c>
      <c r="Q67" s="376"/>
      <c r="R67" s="379"/>
      <c r="S67" s="394"/>
      <c r="T67" s="395"/>
    </row>
    <row r="68" spans="1:31" ht="9" customHeight="1" thickTop="1" thickBot="1">
      <c r="A68" s="385"/>
      <c r="B68" s="386"/>
      <c r="C68" s="391"/>
      <c r="D68" s="392"/>
      <c r="E68" s="391"/>
      <c r="F68" s="392"/>
      <c r="G68" s="391"/>
      <c r="H68" s="392"/>
      <c r="I68" s="391"/>
      <c r="J68" s="392"/>
      <c r="K68" s="391"/>
      <c r="L68" s="392"/>
      <c r="M68" s="391"/>
      <c r="N68" s="392"/>
      <c r="O68" s="391"/>
      <c r="P68" s="392"/>
      <c r="Q68" s="377"/>
      <c r="R68" s="380"/>
      <c r="S68" s="396"/>
      <c r="T68" s="397"/>
    </row>
    <row r="69" spans="1:31" ht="15.75" customHeight="1">
      <c r="A69" s="373" t="s">
        <v>88</v>
      </c>
      <c r="B69" s="374"/>
      <c r="C69" s="189"/>
      <c r="D69" s="181"/>
      <c r="E69" s="189"/>
      <c r="F69" s="181"/>
      <c r="G69" s="189"/>
      <c r="H69" s="181"/>
      <c r="I69" s="189"/>
      <c r="J69" s="181"/>
      <c r="K69" s="189"/>
      <c r="L69" s="181"/>
      <c r="M69" s="189"/>
      <c r="N69" s="181"/>
      <c r="O69" s="189"/>
      <c r="P69" s="181"/>
      <c r="Q69" s="375"/>
      <c r="R69" s="378">
        <f>D70+F70+H70+J70+L70+N70+P70</f>
        <v>0</v>
      </c>
      <c r="S69" s="381"/>
      <c r="T69" s="382"/>
    </row>
    <row r="70" spans="1:31" ht="9" customHeight="1" thickBot="1">
      <c r="A70" s="383" t="s">
        <v>59</v>
      </c>
      <c r="B70" s="384"/>
      <c r="C70" s="182"/>
      <c r="D70" s="183">
        <f>D69-C69-C70</f>
        <v>0</v>
      </c>
      <c r="E70" s="182"/>
      <c r="F70" s="183">
        <f>F69-E69-E70</f>
        <v>0</v>
      </c>
      <c r="G70" s="182"/>
      <c r="H70" s="183">
        <f>H69-G69-G70</f>
        <v>0</v>
      </c>
      <c r="I70" s="182"/>
      <c r="J70" s="183">
        <f>J69-I69-I70</f>
        <v>0</v>
      </c>
      <c r="K70" s="182"/>
      <c r="L70" s="183">
        <f>L69-K69-K70</f>
        <v>0</v>
      </c>
      <c r="M70" s="182"/>
      <c r="N70" s="183">
        <f>N69-M69-M70</f>
        <v>0</v>
      </c>
      <c r="O70" s="182"/>
      <c r="P70" s="183">
        <f>P69-O69-O70</f>
        <v>0</v>
      </c>
      <c r="Q70" s="376"/>
      <c r="R70" s="379"/>
      <c r="S70" s="394"/>
      <c r="T70" s="395"/>
    </row>
    <row r="71" spans="1:31" ht="9" customHeight="1" thickTop="1" thickBot="1">
      <c r="A71" s="385"/>
      <c r="B71" s="386"/>
      <c r="C71" s="391"/>
      <c r="D71" s="392"/>
      <c r="E71" s="391"/>
      <c r="F71" s="392"/>
      <c r="G71" s="391"/>
      <c r="H71" s="392"/>
      <c r="I71" s="391"/>
      <c r="J71" s="392"/>
      <c r="K71" s="391"/>
      <c r="L71" s="392"/>
      <c r="M71" s="391"/>
      <c r="N71" s="392"/>
      <c r="O71" s="391"/>
      <c r="P71" s="392"/>
      <c r="Q71" s="377"/>
      <c r="R71" s="380"/>
      <c r="S71" s="396"/>
      <c r="T71" s="397"/>
    </row>
    <row r="72" spans="1:31" ht="15.75" customHeight="1">
      <c r="A72" s="373" t="s">
        <v>89</v>
      </c>
      <c r="B72" s="374"/>
      <c r="C72" s="189"/>
      <c r="D72" s="181"/>
      <c r="E72" s="189"/>
      <c r="F72" s="181"/>
      <c r="G72" s="189"/>
      <c r="H72" s="181"/>
      <c r="I72" s="189"/>
      <c r="J72" s="181"/>
      <c r="K72" s="189"/>
      <c r="L72" s="181"/>
      <c r="M72" s="189"/>
      <c r="N72" s="181"/>
      <c r="O72" s="189"/>
      <c r="P72" s="181"/>
      <c r="Q72" s="375"/>
      <c r="R72" s="378">
        <f>D73+F73+H73+J73+L73+N73+P73</f>
        <v>0</v>
      </c>
      <c r="S72" s="381"/>
      <c r="T72" s="382"/>
    </row>
    <row r="73" spans="1:31" ht="9" customHeight="1" thickBot="1">
      <c r="A73" s="383" t="s">
        <v>59</v>
      </c>
      <c r="B73" s="384"/>
      <c r="C73" s="182"/>
      <c r="D73" s="183">
        <f>D72-C72-C73</f>
        <v>0</v>
      </c>
      <c r="E73" s="182"/>
      <c r="F73" s="183">
        <f>F72-E72-E73</f>
        <v>0</v>
      </c>
      <c r="G73" s="182"/>
      <c r="H73" s="183">
        <f>H72-G72-G73</f>
        <v>0</v>
      </c>
      <c r="I73" s="182"/>
      <c r="J73" s="183">
        <f>J72-I72-I73</f>
        <v>0</v>
      </c>
      <c r="K73" s="182"/>
      <c r="L73" s="183">
        <f>L72-K72-K73</f>
        <v>0</v>
      </c>
      <c r="M73" s="182"/>
      <c r="N73" s="183">
        <f>N72-M72-M73</f>
        <v>0</v>
      </c>
      <c r="O73" s="182"/>
      <c r="P73" s="183">
        <f>P72-O72-O73</f>
        <v>0</v>
      </c>
      <c r="Q73" s="376"/>
      <c r="R73" s="379"/>
      <c r="S73" s="394"/>
      <c r="T73" s="395"/>
    </row>
    <row r="74" spans="1:31" ht="9" customHeight="1" thickTop="1" thickBot="1">
      <c r="A74" s="385"/>
      <c r="B74" s="386"/>
      <c r="C74" s="391"/>
      <c r="D74" s="392"/>
      <c r="E74" s="391"/>
      <c r="F74" s="392"/>
      <c r="G74" s="391"/>
      <c r="H74" s="392"/>
      <c r="I74" s="391"/>
      <c r="J74" s="392"/>
      <c r="K74" s="391"/>
      <c r="L74" s="392"/>
      <c r="M74" s="391"/>
      <c r="N74" s="392"/>
      <c r="O74" s="391"/>
      <c r="P74" s="392"/>
      <c r="Q74" s="377"/>
      <c r="R74" s="380"/>
      <c r="S74" s="396"/>
      <c r="T74" s="397"/>
    </row>
    <row r="75" spans="1:31" ht="15.75" customHeight="1">
      <c r="A75" s="373" t="s">
        <v>90</v>
      </c>
      <c r="B75" s="374"/>
      <c r="C75" s="189"/>
      <c r="D75" s="181"/>
      <c r="E75" s="189"/>
      <c r="F75" s="181"/>
      <c r="G75" s="189"/>
      <c r="H75" s="181"/>
      <c r="I75" s="189"/>
      <c r="J75" s="181"/>
      <c r="K75" s="189"/>
      <c r="L75" s="181"/>
      <c r="M75" s="189"/>
      <c r="N75" s="181"/>
      <c r="O75" s="189"/>
      <c r="P75" s="181"/>
      <c r="Q75" s="375"/>
      <c r="R75" s="378">
        <f>D76+F76+H76+J76+L76+N76+P76</f>
        <v>0</v>
      </c>
      <c r="S75" s="381"/>
      <c r="T75" s="382"/>
    </row>
    <row r="76" spans="1:31" ht="9" customHeight="1" thickBot="1">
      <c r="A76" s="383" t="s">
        <v>59</v>
      </c>
      <c r="B76" s="384"/>
      <c r="C76" s="182"/>
      <c r="D76" s="183">
        <f>D75-C75-C76</f>
        <v>0</v>
      </c>
      <c r="E76" s="182"/>
      <c r="F76" s="183">
        <f>F75-E75-E76</f>
        <v>0</v>
      </c>
      <c r="G76" s="182"/>
      <c r="H76" s="183">
        <f>H75-G75-G76</f>
        <v>0</v>
      </c>
      <c r="I76" s="182"/>
      <c r="J76" s="183">
        <f>J75-I75-I76</f>
        <v>0</v>
      </c>
      <c r="K76" s="182"/>
      <c r="L76" s="183">
        <f>L75-K75-K76</f>
        <v>0</v>
      </c>
      <c r="M76" s="182"/>
      <c r="N76" s="183">
        <f>N75-M75-M76</f>
        <v>0</v>
      </c>
      <c r="O76" s="182"/>
      <c r="P76" s="183">
        <f>P75-O75-O76</f>
        <v>0</v>
      </c>
      <c r="Q76" s="376"/>
      <c r="R76" s="379"/>
      <c r="S76" s="387"/>
      <c r="T76" s="388"/>
    </row>
    <row r="77" spans="1:31" ht="9" customHeight="1" thickTop="1" thickBot="1">
      <c r="A77" s="385"/>
      <c r="B77" s="386"/>
      <c r="C77" s="391"/>
      <c r="D77" s="392"/>
      <c r="E77" s="391"/>
      <c r="F77" s="392"/>
      <c r="G77" s="391"/>
      <c r="H77" s="392"/>
      <c r="I77" s="391"/>
      <c r="J77" s="392"/>
      <c r="K77" s="391"/>
      <c r="L77" s="392"/>
      <c r="M77" s="391"/>
      <c r="N77" s="392"/>
      <c r="O77" s="391"/>
      <c r="P77" s="392"/>
      <c r="Q77" s="377"/>
      <c r="R77" s="380"/>
      <c r="S77" s="389"/>
      <c r="T77" s="390"/>
    </row>
    <row r="78" spans="1:31" ht="15.75" customHeight="1">
      <c r="A78" s="373" t="s">
        <v>91</v>
      </c>
      <c r="B78" s="374"/>
      <c r="C78" s="189"/>
      <c r="D78" s="181"/>
      <c r="E78" s="189"/>
      <c r="F78" s="181"/>
      <c r="G78" s="189"/>
      <c r="H78" s="181"/>
      <c r="I78" s="189"/>
      <c r="J78" s="181"/>
      <c r="K78" s="189"/>
      <c r="L78" s="181"/>
      <c r="M78" s="189"/>
      <c r="N78" s="181"/>
      <c r="O78" s="189"/>
      <c r="P78" s="181"/>
      <c r="Q78" s="375"/>
      <c r="R78" s="378">
        <f>D79+F79+H79+J79+L79+N79+P79</f>
        <v>0</v>
      </c>
      <c r="S78" s="393"/>
      <c r="T78" s="382"/>
    </row>
    <row r="79" spans="1:31" ht="9" customHeight="1" thickBot="1">
      <c r="A79" s="383" t="s">
        <v>59</v>
      </c>
      <c r="B79" s="384"/>
      <c r="C79" s="182"/>
      <c r="D79" s="183">
        <f>D78-C78-C79</f>
        <v>0</v>
      </c>
      <c r="E79" s="182"/>
      <c r="F79" s="183">
        <f>F78-E78-E79</f>
        <v>0</v>
      </c>
      <c r="G79" s="182"/>
      <c r="H79" s="183">
        <f>H78-G78-G79</f>
        <v>0</v>
      </c>
      <c r="I79" s="182"/>
      <c r="J79" s="183">
        <f>J78-I78-I79</f>
        <v>0</v>
      </c>
      <c r="K79" s="182"/>
      <c r="L79" s="183">
        <f>L78-K78-K79</f>
        <v>0</v>
      </c>
      <c r="M79" s="182"/>
      <c r="N79" s="183">
        <f>N78-M78-M79</f>
        <v>0</v>
      </c>
      <c r="O79" s="182"/>
      <c r="P79" s="183">
        <f>P78-O78-O79</f>
        <v>0</v>
      </c>
      <c r="Q79" s="376"/>
      <c r="R79" s="379"/>
      <c r="S79" s="387"/>
      <c r="T79" s="388"/>
      <c r="AC79" s="125"/>
      <c r="AD79" s="125"/>
      <c r="AE79" s="125"/>
    </row>
    <row r="80" spans="1:31" ht="9" customHeight="1" thickTop="1" thickBot="1">
      <c r="A80" s="385"/>
      <c r="B80" s="386"/>
      <c r="C80" s="391"/>
      <c r="D80" s="392"/>
      <c r="E80" s="391"/>
      <c r="F80" s="392"/>
      <c r="G80" s="391"/>
      <c r="H80" s="392"/>
      <c r="I80" s="391"/>
      <c r="J80" s="392"/>
      <c r="K80" s="391"/>
      <c r="L80" s="392"/>
      <c r="M80" s="391"/>
      <c r="N80" s="392"/>
      <c r="O80" s="391"/>
      <c r="P80" s="392"/>
      <c r="Q80" s="377"/>
      <c r="R80" s="380"/>
      <c r="S80" s="389"/>
      <c r="T80" s="390"/>
    </row>
    <row r="81" spans="1:20" ht="15.75" customHeight="1">
      <c r="A81" s="373" t="s">
        <v>92</v>
      </c>
      <c r="B81" s="374"/>
      <c r="C81" s="189"/>
      <c r="D81" s="181"/>
      <c r="E81" s="189"/>
      <c r="F81" s="181"/>
      <c r="G81" s="189"/>
      <c r="H81" s="181"/>
      <c r="I81" s="189"/>
      <c r="J81" s="181"/>
      <c r="K81" s="189"/>
      <c r="L81" s="181"/>
      <c r="M81" s="189"/>
      <c r="N81" s="181"/>
      <c r="O81" s="189"/>
      <c r="P81" s="181"/>
      <c r="Q81" s="375"/>
      <c r="R81" s="378">
        <f>D82+F82+H82+J82+L82+N82+P82</f>
        <v>0</v>
      </c>
      <c r="S81" s="381"/>
      <c r="T81" s="382"/>
    </row>
    <row r="82" spans="1:20" ht="9" customHeight="1" thickBot="1">
      <c r="A82" s="383" t="s">
        <v>59</v>
      </c>
      <c r="B82" s="384"/>
      <c r="C82" s="182"/>
      <c r="D82" s="183">
        <f>D81-C81-C82</f>
        <v>0</v>
      </c>
      <c r="E82" s="182"/>
      <c r="F82" s="183">
        <f>F81-E81-E82</f>
        <v>0</v>
      </c>
      <c r="G82" s="182"/>
      <c r="H82" s="183">
        <f>H81-G81-G82</f>
        <v>0</v>
      </c>
      <c r="I82" s="182"/>
      <c r="J82" s="183">
        <f>J81-I81-I82</f>
        <v>0</v>
      </c>
      <c r="K82" s="182"/>
      <c r="L82" s="183">
        <f>L81-K81-K82</f>
        <v>0</v>
      </c>
      <c r="M82" s="182"/>
      <c r="N82" s="183">
        <f>N81-M81-M82</f>
        <v>0</v>
      </c>
      <c r="O82" s="182"/>
      <c r="P82" s="183">
        <f>P81-O81-O82</f>
        <v>0</v>
      </c>
      <c r="Q82" s="376"/>
      <c r="R82" s="379"/>
      <c r="S82" s="387"/>
      <c r="T82" s="388"/>
    </row>
    <row r="83" spans="1:20" ht="9" customHeight="1" thickTop="1" thickBot="1">
      <c r="A83" s="385"/>
      <c r="B83" s="386"/>
      <c r="C83" s="391"/>
      <c r="D83" s="392"/>
      <c r="E83" s="391"/>
      <c r="F83" s="392"/>
      <c r="G83" s="391"/>
      <c r="H83" s="392"/>
      <c r="I83" s="391"/>
      <c r="J83" s="392"/>
      <c r="K83" s="391"/>
      <c r="L83" s="392"/>
      <c r="M83" s="391"/>
      <c r="N83" s="392"/>
      <c r="O83" s="391"/>
      <c r="P83" s="392"/>
      <c r="Q83" s="377"/>
      <c r="R83" s="380"/>
      <c r="S83" s="389"/>
      <c r="T83" s="390"/>
    </row>
    <row r="84" spans="1:20" ht="11.25" customHeight="1">
      <c r="A84" s="126"/>
      <c r="B84" s="166"/>
      <c r="C84" s="357" t="s">
        <v>21</v>
      </c>
      <c r="D84" s="358"/>
      <c r="E84" s="357" t="s">
        <v>22</v>
      </c>
      <c r="F84" s="358"/>
      <c r="G84" s="357" t="s">
        <v>23</v>
      </c>
      <c r="H84" s="358"/>
      <c r="I84" s="357" t="s">
        <v>24</v>
      </c>
      <c r="J84" s="358"/>
      <c r="K84" s="357" t="s">
        <v>25</v>
      </c>
      <c r="L84" s="358"/>
      <c r="M84" s="359" t="s">
        <v>26</v>
      </c>
      <c r="N84" s="360"/>
      <c r="O84" s="359" t="s">
        <v>27</v>
      </c>
      <c r="P84" s="360"/>
      <c r="Q84" s="361" t="s">
        <v>93</v>
      </c>
      <c r="R84" s="362"/>
      <c r="S84" s="362"/>
      <c r="T84" s="363"/>
    </row>
    <row r="85" spans="1:20" ht="11.25" customHeight="1">
      <c r="A85" s="364" t="s">
        <v>94</v>
      </c>
      <c r="B85" s="167" t="s">
        <v>95</v>
      </c>
      <c r="C85" s="367">
        <f>COUNTIFS(C$133:C$155,"&gt;0",C$133:C$155,"&lt;11")</f>
        <v>0</v>
      </c>
      <c r="D85" s="368"/>
      <c r="E85" s="367">
        <f>COUNTIFS(E$133:E$155,"&gt;0",E$133:E$155,"&lt;11")</f>
        <v>0</v>
      </c>
      <c r="F85" s="368"/>
      <c r="G85" s="367">
        <f>COUNTIFS(G$133:G$155,"&gt;0",G$133:G$155,"&lt;11")</f>
        <v>0</v>
      </c>
      <c r="H85" s="368"/>
      <c r="I85" s="367">
        <f>COUNTIFS(I$133:I$155,"&gt;0",I$133:I$155,"&lt;11")</f>
        <v>0</v>
      </c>
      <c r="J85" s="368"/>
      <c r="K85" s="367">
        <f>COUNTIFS(K$133:K$155,"&gt;0",K$133:K$155,"&lt;11")</f>
        <v>0</v>
      </c>
      <c r="L85" s="368"/>
      <c r="M85" s="367">
        <f>COUNTIFS(M$133:M$155,"&gt;0",M$133:M$155,"&lt;11")</f>
        <v>0</v>
      </c>
      <c r="N85" s="368"/>
      <c r="O85" s="367">
        <f>COUNTIFS(O$133:O$155,"&gt;0",O$133:O$155,"&lt;11")</f>
        <v>0</v>
      </c>
      <c r="P85" s="368"/>
      <c r="Q85" s="369" t="s">
        <v>96</v>
      </c>
      <c r="R85" s="370"/>
      <c r="S85" s="371" t="s">
        <v>97</v>
      </c>
      <c r="T85" s="372"/>
    </row>
    <row r="86" spans="1:20" ht="11.25" customHeight="1" thickBot="1">
      <c r="A86" s="365"/>
      <c r="B86" s="168" t="s">
        <v>98</v>
      </c>
      <c r="C86" s="345">
        <f>COUNTIFS(C$133:C$155,"&gt;0",C$133:C$155,"&lt;11.5")</f>
        <v>0</v>
      </c>
      <c r="D86" s="345"/>
      <c r="E86" s="345">
        <f>COUNTIFS(E$133:E$155,"&gt;0",E$133:E$155,"&lt;11.5")</f>
        <v>0</v>
      </c>
      <c r="F86" s="345"/>
      <c r="G86" s="345">
        <f>COUNTIFS(G$133:G$155,"&gt;0",G$133:G$155,"&lt;11.5")</f>
        <v>0</v>
      </c>
      <c r="H86" s="345"/>
      <c r="I86" s="345">
        <f>COUNTIFS(I$133:I$155,"&gt;0",I$133:I$155,"&lt;11.5")</f>
        <v>0</v>
      </c>
      <c r="J86" s="345"/>
      <c r="K86" s="345">
        <f>COUNTIFS(K$133:K$155,"&gt;0",K$133:K$155,"&lt;11.5")</f>
        <v>0</v>
      </c>
      <c r="L86" s="345"/>
      <c r="M86" s="345">
        <f>COUNTIFS(M$133:M$155,"&gt;0",M$133:M$155,"&lt;11.5")</f>
        <v>0</v>
      </c>
      <c r="N86" s="345"/>
      <c r="O86" s="345">
        <f>COUNTIFS(O$133:O$155,"&gt;0",O$133:O$155,"&lt;11.5")</f>
        <v>0</v>
      </c>
      <c r="P86" s="345"/>
      <c r="Q86" s="346" t="s">
        <v>99</v>
      </c>
      <c r="R86" s="347"/>
      <c r="S86" s="348" t="s">
        <v>100</v>
      </c>
      <c r="T86" s="349"/>
    </row>
    <row r="87" spans="1:20" ht="11.25" customHeight="1">
      <c r="A87" s="365"/>
      <c r="B87" s="170" t="s">
        <v>101</v>
      </c>
      <c r="C87" s="350">
        <f>COUNTIFS(C$133:C$155,"&gt;0",C$133:C$155,"&lt;12")</f>
        <v>0</v>
      </c>
      <c r="D87" s="350"/>
      <c r="E87" s="350">
        <f>COUNTIFS(E$133:E$155,"&gt;0",E$133:E$155,"&lt;12")</f>
        <v>0</v>
      </c>
      <c r="F87" s="350"/>
      <c r="G87" s="350">
        <f>COUNTIFS(G$133:G$155,"&gt;0",G$133:G$155,"&lt;12")</f>
        <v>0</v>
      </c>
      <c r="H87" s="350"/>
      <c r="I87" s="350">
        <f>COUNTIFS(I$133:I$155,"&gt;0",I$133:I$155,"&lt;12")</f>
        <v>0</v>
      </c>
      <c r="J87" s="350"/>
      <c r="K87" s="350">
        <f>COUNTIFS(K$133:K$155,"&gt;0",K$133:K$155,"&lt;12")</f>
        <v>0</v>
      </c>
      <c r="L87" s="350"/>
      <c r="M87" s="350">
        <f>COUNTIFS(M$133:M$155,"&gt;0",M$133:M$155,"&lt;12")</f>
        <v>0</v>
      </c>
      <c r="N87" s="350"/>
      <c r="O87" s="350">
        <f>COUNTIFS(O$133:O$155,"&gt;0",O$133:O$155,"&lt;12")</f>
        <v>0</v>
      </c>
      <c r="P87" s="351"/>
      <c r="Q87" s="352" t="s">
        <v>102</v>
      </c>
      <c r="R87" s="347"/>
      <c r="S87" s="348" t="s">
        <v>103</v>
      </c>
      <c r="T87" s="349"/>
    </row>
    <row r="88" spans="1:20" ht="11.25" customHeight="1" thickBot="1">
      <c r="A88" s="365"/>
      <c r="B88" s="171" t="s">
        <v>104</v>
      </c>
      <c r="C88" s="353">
        <f>COUNTIFS(C$133:C$155,"&gt;0",C$133:C$155,"&lt;=12")</f>
        <v>0</v>
      </c>
      <c r="D88" s="353"/>
      <c r="E88" s="353">
        <f>COUNTIFS(E$133:E$155,"&gt;0",E$133:E$155,"&lt;=12")</f>
        <v>0</v>
      </c>
      <c r="F88" s="353"/>
      <c r="G88" s="353">
        <f>COUNTIFS(G$133:G$155,"&gt;0",G$133:G$155,"&lt;=12")</f>
        <v>0</v>
      </c>
      <c r="H88" s="353"/>
      <c r="I88" s="353">
        <f>COUNTIFS(I$133:I$155,"&gt;0",I$133:I$155,"&lt;=12")</f>
        <v>0</v>
      </c>
      <c r="J88" s="353"/>
      <c r="K88" s="353">
        <f>COUNTIFS(K$133:K$155,"&gt;0",K$133:K$155,"&lt;=12")</f>
        <v>0</v>
      </c>
      <c r="L88" s="353"/>
      <c r="M88" s="353">
        <f>COUNTIFS(M$133:M$155,"&gt;0",M$133:M$155,"&lt;=12")</f>
        <v>0</v>
      </c>
      <c r="N88" s="353"/>
      <c r="O88" s="353">
        <f>COUNTIFS(O$133:O$155,"&gt;0",O$133:O$155,"&lt;=12")</f>
        <v>0</v>
      </c>
      <c r="P88" s="354"/>
      <c r="Q88" s="352" t="s">
        <v>105</v>
      </c>
      <c r="R88" s="347"/>
      <c r="S88" s="355" t="s">
        <v>106</v>
      </c>
      <c r="T88" s="356"/>
    </row>
    <row r="89" spans="1:20" ht="11.25" customHeight="1" thickBot="1">
      <c r="A89" s="365"/>
      <c r="B89" s="173" t="s">
        <v>107</v>
      </c>
      <c r="C89" s="338">
        <f>COUNTIFS(C$133:C$155,"&gt;0",C$133:C$155,"&lt;=17",D$133:D$155,"&gt;=18")</f>
        <v>0</v>
      </c>
      <c r="D89" s="338"/>
      <c r="E89" s="338">
        <f>COUNTIFS(E$133:E$155,"&gt;0",E$133:E$155,"&lt;=17",F$133:F$155,"&gt;=18")</f>
        <v>0</v>
      </c>
      <c r="F89" s="338"/>
      <c r="G89" s="338">
        <f>COUNTIFS(G$133:G$155,"&gt;0",G$133:G$155,"&lt;=17",H$133:H$155,"&gt;=18")</f>
        <v>0</v>
      </c>
      <c r="H89" s="338"/>
      <c r="I89" s="338">
        <f>COUNTIFS(I$133:I$155,"&gt;0",I$133:I$155,"&lt;=17",J$133:J$155,"&gt;=18")</f>
        <v>0</v>
      </c>
      <c r="J89" s="338"/>
      <c r="K89" s="338">
        <f>COUNTIFS(K$133:K$155,"&gt;0",K$133:K$155,"&lt;=17",L$133:L$155,"&gt;=18")</f>
        <v>0</v>
      </c>
      <c r="L89" s="338"/>
      <c r="M89" s="338">
        <f>COUNTIFS(M$133:M$155,"&gt;0",M$133:M$155,"&lt;=17",N$133:N$155,"&gt;=18")</f>
        <v>0</v>
      </c>
      <c r="N89" s="338"/>
      <c r="O89" s="338">
        <f>COUNTIFS(O$133:O$155,"&gt;0",O$133:O$155,"&lt;=17",P$133:P$155,"&gt;=18")</f>
        <v>0</v>
      </c>
      <c r="P89" s="338"/>
      <c r="Q89" s="339" t="s">
        <v>108</v>
      </c>
      <c r="R89" s="340"/>
      <c r="S89" s="340"/>
      <c r="T89" s="340"/>
    </row>
    <row r="90" spans="1:20" ht="11.25" customHeight="1">
      <c r="A90" s="365"/>
      <c r="B90" s="170" t="s">
        <v>109</v>
      </c>
      <c r="C90" s="337">
        <f>COUNTIFS(C$133:C$155,"&gt;0",D$133:D$155,"&gt;18")</f>
        <v>0</v>
      </c>
      <c r="D90" s="337"/>
      <c r="E90" s="337">
        <f>COUNTIFS(E$133:E$155,"&gt;0",F$133:F$155,"&gt;18")</f>
        <v>0</v>
      </c>
      <c r="F90" s="337"/>
      <c r="G90" s="337">
        <f>COUNTIFS(G$133:G$155,"&gt;0",H$133:H$155,"&gt;18")</f>
        <v>0</v>
      </c>
      <c r="H90" s="337"/>
      <c r="I90" s="337">
        <f>COUNTIFS(I$133:I$155,"&gt;0",J$133:J$155,"&gt;18")</f>
        <v>0</v>
      </c>
      <c r="J90" s="337"/>
      <c r="K90" s="337">
        <f>COUNTIFS(K$133:K$155,"&gt;0",L$133:L$155,"&gt;18")</f>
        <v>0</v>
      </c>
      <c r="L90" s="337"/>
      <c r="M90" s="337">
        <f>COUNTIFS(M$133:M$155,"&gt;0",N$133:N$155,"&gt;18")</f>
        <v>0</v>
      </c>
      <c r="N90" s="337"/>
      <c r="O90" s="337">
        <f>COUNTIFS(O$133:O$155,"&gt;0",P$133:P$155,"&gt;18")</f>
        <v>0</v>
      </c>
      <c r="P90" s="341"/>
      <c r="Q90" s="342" t="s">
        <v>110</v>
      </c>
      <c r="R90" s="343"/>
      <c r="S90" s="343"/>
      <c r="T90" s="344"/>
    </row>
    <row r="91" spans="1:20" ht="11.25" customHeight="1" thickBot="1">
      <c r="A91" s="365"/>
      <c r="B91" s="174" t="s">
        <v>111</v>
      </c>
      <c r="C91" s="335">
        <f>COUNTIFS(C$133:C$155,"&gt;0",D$133:D$155,"&gt;20")</f>
        <v>0</v>
      </c>
      <c r="D91" s="335"/>
      <c r="E91" s="335">
        <f>COUNTIFS(E$133:E$155,"&gt;0",F$133:F$155,"&gt;20")</f>
        <v>0</v>
      </c>
      <c r="F91" s="335"/>
      <c r="G91" s="335">
        <f>COUNTIFS(G$133:G$155,"&gt;0",H$133:H$155,"&gt;20")</f>
        <v>0</v>
      </c>
      <c r="H91" s="335"/>
      <c r="I91" s="335">
        <f>COUNTIFS(I$133:I$155,"&gt;0",J$133:J$155,"&gt;20")</f>
        <v>0</v>
      </c>
      <c r="J91" s="335"/>
      <c r="K91" s="335">
        <f>COUNTIFS(K$133:K$155,"&gt;0",L$133:L$155,"&gt;20")</f>
        <v>0</v>
      </c>
      <c r="L91" s="335"/>
      <c r="M91" s="335">
        <f>COUNTIFS(M$133:M$155,"&gt;0",N$133:N$155,"&gt;20")</f>
        <v>0</v>
      </c>
      <c r="N91" s="335"/>
      <c r="O91" s="335">
        <f>COUNTIFS(O$133:O$155,"&gt;0",P$133:P$155,"&gt;20")</f>
        <v>0</v>
      </c>
      <c r="P91" s="336"/>
      <c r="Q91" s="172"/>
      <c r="R91" s="169"/>
      <c r="S91" s="169"/>
      <c r="T91" s="175"/>
    </row>
    <row r="92" spans="1:20" ht="11.25" customHeight="1" thickBot="1">
      <c r="A92" s="366"/>
      <c r="B92" s="176" t="s">
        <v>112</v>
      </c>
      <c r="C92" s="274">
        <f>COUNTIF(D$133:D$155,"&gt;=22")</f>
        <v>0</v>
      </c>
      <c r="D92" s="275"/>
      <c r="E92" s="274">
        <f>COUNTIF(F$133:F$155,"&gt;=22")</f>
        <v>0</v>
      </c>
      <c r="F92" s="275"/>
      <c r="G92" s="274">
        <f>COUNTIF(H$133:H$155,"&gt;=22")</f>
        <v>0</v>
      </c>
      <c r="H92" s="275"/>
      <c r="I92" s="274">
        <f>COUNTIF(J$133:J$155,"&gt;=22")</f>
        <v>0</v>
      </c>
      <c r="J92" s="275"/>
      <c r="K92" s="274">
        <f>COUNTIF(L$133:L$155,"&gt;=22")</f>
        <v>0</v>
      </c>
      <c r="L92" s="275"/>
      <c r="M92" s="274">
        <f>COUNTIF(N$133:N$155,"&gt;=22")</f>
        <v>0</v>
      </c>
      <c r="N92" s="275"/>
      <c r="O92" s="274">
        <f>COUNTIF(P$133:P$155,"&gt;=22")</f>
        <v>0</v>
      </c>
      <c r="P92" s="275"/>
      <c r="Q92" s="177"/>
      <c r="R92" s="178"/>
      <c r="S92" s="178"/>
      <c r="T92" s="179"/>
    </row>
    <row r="93" spans="1:20" ht="11.25" customHeight="1" thickTop="1">
      <c r="A93" s="321" t="s">
        <v>113</v>
      </c>
      <c r="B93" s="322"/>
      <c r="C93" s="323"/>
      <c r="D93" s="324"/>
      <c r="E93" s="324"/>
      <c r="F93" s="324"/>
      <c r="G93" s="324"/>
      <c r="H93" s="324"/>
      <c r="I93" s="324"/>
      <c r="J93" s="324"/>
      <c r="K93" s="324"/>
      <c r="L93" s="324"/>
      <c r="M93" s="324"/>
      <c r="N93" s="324"/>
      <c r="O93" s="324"/>
      <c r="P93" s="324"/>
      <c r="Q93" s="324"/>
      <c r="R93" s="324"/>
      <c r="S93" s="324"/>
      <c r="T93" s="325"/>
    </row>
    <row r="94" spans="1:20" ht="11.25" customHeight="1">
      <c r="A94" s="326"/>
      <c r="B94" s="327"/>
      <c r="C94" s="327"/>
      <c r="D94" s="327"/>
      <c r="E94" s="327"/>
      <c r="F94" s="327"/>
      <c r="G94" s="327"/>
      <c r="H94" s="327"/>
      <c r="I94" s="327"/>
      <c r="J94" s="327"/>
      <c r="K94" s="327"/>
      <c r="L94" s="327"/>
      <c r="M94" s="327"/>
      <c r="N94" s="327"/>
      <c r="O94" s="327"/>
      <c r="P94" s="327"/>
      <c r="Q94" s="327"/>
      <c r="R94" s="327"/>
      <c r="S94" s="327"/>
      <c r="T94" s="328"/>
    </row>
    <row r="95" spans="1:20" ht="11.25" customHeight="1">
      <c r="A95" s="329"/>
      <c r="B95" s="330"/>
      <c r="C95" s="330"/>
      <c r="D95" s="330"/>
      <c r="E95" s="330"/>
      <c r="F95" s="330"/>
      <c r="G95" s="330"/>
      <c r="H95" s="330"/>
      <c r="I95" s="330"/>
      <c r="J95" s="330"/>
      <c r="K95" s="330"/>
      <c r="L95" s="330"/>
      <c r="M95" s="330"/>
      <c r="N95" s="330"/>
      <c r="O95" s="330"/>
      <c r="P95" s="330"/>
      <c r="Q95" s="330"/>
      <c r="R95" s="330"/>
      <c r="S95" s="330"/>
      <c r="T95" s="331"/>
    </row>
    <row r="96" spans="1:20" ht="11.25" customHeight="1">
      <c r="A96" s="332"/>
      <c r="B96" s="333"/>
      <c r="C96" s="333"/>
      <c r="D96" s="333"/>
      <c r="E96" s="333"/>
      <c r="F96" s="333"/>
      <c r="G96" s="333"/>
      <c r="H96" s="333"/>
      <c r="I96" s="333"/>
      <c r="J96" s="333"/>
      <c r="K96" s="333"/>
      <c r="L96" s="333"/>
      <c r="M96" s="333"/>
      <c r="N96" s="333"/>
      <c r="O96" s="333"/>
      <c r="P96" s="333"/>
      <c r="Q96" s="333"/>
      <c r="R96" s="333"/>
      <c r="S96" s="333"/>
      <c r="T96" s="334"/>
    </row>
    <row r="97" spans="1:20" ht="11.25" customHeight="1">
      <c r="A97" s="310"/>
      <c r="B97" s="311"/>
      <c r="C97" s="311"/>
      <c r="D97" s="311"/>
      <c r="E97" s="311"/>
      <c r="F97" s="311"/>
      <c r="G97" s="311"/>
      <c r="H97" s="311"/>
      <c r="I97" s="311"/>
      <c r="J97" s="311"/>
      <c r="K97" s="311"/>
      <c r="L97" s="311"/>
      <c r="M97" s="311"/>
      <c r="N97" s="311"/>
      <c r="O97" s="311"/>
      <c r="P97" s="311"/>
      <c r="Q97" s="311"/>
      <c r="R97" s="311"/>
      <c r="S97" s="311"/>
      <c r="T97" s="312"/>
    </row>
    <row r="98" spans="1:20" ht="11.25" customHeight="1" thickBot="1">
      <c r="A98" s="188" t="s">
        <v>114</v>
      </c>
      <c r="B98" s="313"/>
      <c r="C98" s="314"/>
      <c r="D98" s="314"/>
      <c r="E98" s="314"/>
      <c r="F98" s="314"/>
      <c r="G98" s="314"/>
      <c r="H98" s="314"/>
      <c r="I98" s="315"/>
      <c r="J98" s="186" t="s">
        <v>115</v>
      </c>
      <c r="K98" s="316"/>
      <c r="L98" s="316"/>
      <c r="M98" s="316"/>
      <c r="N98" s="316"/>
      <c r="O98" s="317" t="s">
        <v>116</v>
      </c>
      <c r="P98" s="317"/>
      <c r="Q98" s="317"/>
      <c r="R98" s="317"/>
      <c r="S98" s="317"/>
      <c r="T98" s="318"/>
    </row>
    <row r="99" spans="1:20" s="116" customFormat="1" ht="11.25" customHeight="1">
      <c r="A99" s="127"/>
      <c r="B99" s="127"/>
      <c r="C99" s="127"/>
      <c r="J99" s="128"/>
      <c r="K99" s="128"/>
    </row>
    <row r="100" spans="1:20" s="116" customFormat="1" ht="11.25" customHeight="1">
      <c r="A100" s="272" t="s">
        <v>17</v>
      </c>
      <c r="B100" s="273"/>
      <c r="C100" s="319">
        <f>C3</f>
        <v>42666</v>
      </c>
      <c r="D100" s="320"/>
      <c r="E100" s="319">
        <f>E3</f>
        <v>42667</v>
      </c>
      <c r="F100" s="320"/>
      <c r="G100" s="319">
        <f>G3</f>
        <v>42668</v>
      </c>
      <c r="H100" s="320"/>
      <c r="I100" s="319">
        <f>I3</f>
        <v>42669</v>
      </c>
      <c r="J100" s="320"/>
      <c r="K100" s="319">
        <f>K3</f>
        <v>42670</v>
      </c>
      <c r="L100" s="320"/>
      <c r="M100" s="319">
        <f>M3</f>
        <v>42671</v>
      </c>
      <c r="N100" s="320"/>
      <c r="O100" s="319">
        <f>O3</f>
        <v>42672</v>
      </c>
      <c r="P100" s="320"/>
      <c r="Q100" s="117"/>
      <c r="R100" s="117"/>
      <c r="S100" s="117"/>
      <c r="T100" s="117"/>
    </row>
    <row r="101" spans="1:20" s="116" customFormat="1" ht="11.25" customHeight="1" thickBot="1">
      <c r="A101" s="304" t="s">
        <v>20</v>
      </c>
      <c r="B101" s="305"/>
      <c r="C101" s="254" t="str">
        <f>C4</f>
        <v>一</v>
      </c>
      <c r="D101" s="255"/>
      <c r="E101" s="254" t="str">
        <f>E4</f>
        <v>二</v>
      </c>
      <c r="F101" s="255"/>
      <c r="G101" s="254" t="str">
        <f>G4</f>
        <v>三</v>
      </c>
      <c r="H101" s="255"/>
      <c r="I101" s="254" t="str">
        <f>I4</f>
        <v>四</v>
      </c>
      <c r="J101" s="255"/>
      <c r="K101" s="254" t="str">
        <f>K4</f>
        <v>五</v>
      </c>
      <c r="L101" s="255"/>
      <c r="M101" s="306" t="str">
        <f>M4</f>
        <v>六</v>
      </c>
      <c r="N101" s="307"/>
      <c r="O101" s="306" t="str">
        <f>O4</f>
        <v>日</v>
      </c>
      <c r="P101" s="307"/>
    </row>
    <row r="102" spans="1:20" s="116" customFormat="1" ht="11.25" customHeight="1">
      <c r="A102" s="129" t="s">
        <v>117</v>
      </c>
      <c r="B102" s="130"/>
      <c r="C102" s="131"/>
      <c r="D102" s="132"/>
      <c r="E102" s="131"/>
      <c r="F102" s="132"/>
      <c r="G102" s="131"/>
      <c r="H102" s="132"/>
      <c r="I102" s="131"/>
      <c r="J102" s="132"/>
      <c r="K102" s="131"/>
      <c r="L102" s="132"/>
      <c r="M102" s="131"/>
      <c r="N102" s="132"/>
      <c r="O102" s="131"/>
      <c r="P102" s="133"/>
      <c r="Q102" s="134">
        <f>SUM(C102,E102,G102,I102,K102,M102,O102)</f>
        <v>0</v>
      </c>
      <c r="R102" s="135"/>
      <c r="S102" s="136" t="s">
        <v>118</v>
      </c>
      <c r="T102" s="137"/>
    </row>
    <row r="103" spans="1:20" s="116" customFormat="1" ht="11.25" customHeight="1" thickBot="1">
      <c r="A103" s="138"/>
      <c r="B103" s="139" t="s">
        <v>119</v>
      </c>
      <c r="C103" s="140"/>
      <c r="D103" s="141">
        <f>D14+D17+D20+D23+D26+D29+D32+D35</f>
        <v>0</v>
      </c>
      <c r="E103" s="140"/>
      <c r="F103" s="141">
        <f>F14+F17+F20+F23+F26+F29+F32+F35</f>
        <v>0</v>
      </c>
      <c r="G103" s="140"/>
      <c r="H103" s="141">
        <f>H14+H17+H20+H23+H26+H29+H32+H35</f>
        <v>0</v>
      </c>
      <c r="I103" s="140"/>
      <c r="J103" s="141">
        <f>J14+J17+J20+J23+J26+J29+J32+J35</f>
        <v>0</v>
      </c>
      <c r="K103" s="140"/>
      <c r="L103" s="141">
        <f>L14+L17+L20+L23+L26+L29+L32+L35</f>
        <v>0</v>
      </c>
      <c r="M103" s="140"/>
      <c r="N103" s="141">
        <f>N14+N17+N20+N23+N26+N29+N32+N35</f>
        <v>0</v>
      </c>
      <c r="O103" s="140"/>
      <c r="P103" s="141">
        <f>P14+P17+P20+P23+P26+P29+P32+P35</f>
        <v>0</v>
      </c>
      <c r="Q103" s="142" t="s">
        <v>120</v>
      </c>
      <c r="R103" s="308">
        <f>SUM(D103,F103,H103,J103,L103,N103,P103)</f>
        <v>0</v>
      </c>
      <c r="S103" s="309"/>
      <c r="T103" s="143"/>
    </row>
    <row r="104" spans="1:20" s="116" customFormat="1" ht="11.25" customHeight="1">
      <c r="A104" s="284" t="s">
        <v>121</v>
      </c>
      <c r="B104" s="273"/>
      <c r="C104" s="298">
        <f>IF(C13="",0,D13-C13-C14)+IF(C16="",0,D16-C16-C17)+IF(C19="",0,D19-C19-C20)+IF(C22="",0,D22-C22-C23)+IF(C25="",0,D25-C25-C26)+IF(C28="",0,D28-C28-C29)+IF(C31="",0,D31-C31-C32)+IF(C34="",0,D34-C34-C35)</f>
        <v>0</v>
      </c>
      <c r="D104" s="299"/>
      <c r="E104" s="298">
        <f>IF(E13="",0,F13-E13-E14)+IF(E16="",0,F16-E16-E17)+IF(E19="",0,F19-E19-E20)+IF(E22="",0,F22-E22-E23)+IF(E25="",0,F25-E25-E26)+IF(E28="",0,F28-E28-E29)+IF(E31="",0,F31-E31-E32)+IF(E34="",0,F34-E34-E35)</f>
        <v>0</v>
      </c>
      <c r="F104" s="299"/>
      <c r="G104" s="298">
        <f>IF(G13="",0,H13-G13-G14)+IF(G16="",0,H16-G16-G17)+IF(G19="",0,H19-G19-G20)+IF(G22="",0,H22-G22-G23)+IF(G25="",0,H25-G25-G26)+IF(G28="",0,H28-G28-G29)+IF(G31="",0,H31-G31-G32)+IF(G34="",0,H34-G34-G35)</f>
        <v>0</v>
      </c>
      <c r="H104" s="299"/>
      <c r="I104" s="298">
        <f>IF(I13="",0,J13-I13-I14)+IF(I16="",0,J16-I16-I17)+IF(I19="",0,J19-I19-I20)+IF(I22="",0,J22-I22-I23)+IF(I25="",0,J25-I25-I26)+IF(I28="",0,J28-I28-I29)+IF(I31="",0,J31-I31-I32)+IF(I34="",0,J34-I34-I35)</f>
        <v>0</v>
      </c>
      <c r="J104" s="299"/>
      <c r="K104" s="298">
        <f>IF(K13="",0,L13-K13-K14)+IF(K16="",0,L16-K16-K17)+IF(K19="",0,L19-K19-K20)+IF(K22="",0,L22-K22-K23)+IF(K25="",0,L25-K25-K26)+IF(K28="",0,L28-K28-K29)+IF(K31="",0,L31-K31-K32)+IF(K34="",0,L34-K34-K35)</f>
        <v>0</v>
      </c>
      <c r="L104" s="299"/>
      <c r="M104" s="298">
        <f>IF(M13="",0,N13-M13-M14)+IF(M16="",0,N16-M16-M17)+IF(M19="",0,N19-M19-M20)+IF(M22="",0,N22-M22-M23)+IF(M25="",0,N25-M25-M26)+IF(M28="",0,N28-M28-M29)+IF(M31="",0,N31-M31-M32)+IF(M34="",0,N34-M34-M35)</f>
        <v>0</v>
      </c>
      <c r="N104" s="299"/>
      <c r="O104" s="298">
        <f>IF(O13="",0,P13-O13-O14)+IF(O16="",0,P16-O16-O17)+IF(O19="",0,P19-O19-O20)+IF(O22="",0,P22-O22-O23)+IF(O25="",0,P25-O25-O26)+IF(O28="",0,P28-O28-O29)+IF(O31="",0,P31-O31-O32)+IF(O34="",0,P34-O34-O35)</f>
        <v>0</v>
      </c>
      <c r="P104" s="299"/>
      <c r="Q104" s="302">
        <f>SUM(C104:P105)</f>
        <v>0</v>
      </c>
      <c r="R104" s="303"/>
      <c r="S104" s="276"/>
      <c r="T104" s="144"/>
    </row>
    <row r="105" spans="1:20" s="116" customFormat="1" ht="11.25" customHeight="1" thickBot="1">
      <c r="A105" s="285"/>
      <c r="B105" s="275"/>
      <c r="C105" s="300"/>
      <c r="D105" s="301"/>
      <c r="E105" s="300"/>
      <c r="F105" s="301"/>
      <c r="G105" s="300"/>
      <c r="H105" s="301"/>
      <c r="I105" s="300"/>
      <c r="J105" s="301"/>
      <c r="K105" s="300"/>
      <c r="L105" s="301"/>
      <c r="M105" s="300"/>
      <c r="N105" s="301"/>
      <c r="O105" s="300"/>
      <c r="P105" s="301"/>
      <c r="Q105" s="297"/>
      <c r="R105" s="283"/>
      <c r="S105" s="277"/>
      <c r="T105" s="145"/>
    </row>
    <row r="106" spans="1:20" s="116" customFormat="1" ht="11.25" customHeight="1" thickTop="1">
      <c r="A106" s="284" t="s">
        <v>122</v>
      </c>
      <c r="B106" s="273"/>
      <c r="C106" s="272">
        <f>D45+D48+D51+D54+D57+D60+D64+D67+D70+D73+D76+D79+D82</f>
        <v>0</v>
      </c>
      <c r="D106" s="273"/>
      <c r="E106" s="272">
        <f>F45+F48+F51+F54+F57+F60+F64+F67+F70+F73+F76+F79+F82</f>
        <v>0</v>
      </c>
      <c r="F106" s="273"/>
      <c r="G106" s="272">
        <f>H45+H48+H51+H54+H57+H60+H64+H67+H70+H73+H76+H79+H82</f>
        <v>0</v>
      </c>
      <c r="H106" s="273"/>
      <c r="I106" s="272">
        <f>J45+J48+J51+J54+J57+J60+J64+J67+J70+J73+J76+J79+J82</f>
        <v>0</v>
      </c>
      <c r="J106" s="273"/>
      <c r="K106" s="272">
        <f>L45+L48+L51+L54+L57+L60+L64+L67+L70+L73+L76+L79+L82</f>
        <v>0</v>
      </c>
      <c r="L106" s="273"/>
      <c r="M106" s="272">
        <f>N45+N48+N51+N54+N57+N60+N64+N67+N70+N73+N76+N79+N82</f>
        <v>0</v>
      </c>
      <c r="N106" s="273"/>
      <c r="O106" s="272">
        <f>P45+P48+P51+P54+P57+P60+P64+P67+P70+P73+P76+P79+P82</f>
        <v>0</v>
      </c>
      <c r="P106" s="273"/>
      <c r="Q106" s="296">
        <f>SUM(C106:P107)</f>
        <v>0</v>
      </c>
      <c r="R106" s="281"/>
      <c r="S106" s="276"/>
      <c r="T106" s="144"/>
    </row>
    <row r="107" spans="1:20" s="116" customFormat="1" ht="11.25" customHeight="1" thickBot="1">
      <c r="A107" s="285"/>
      <c r="B107" s="275"/>
      <c r="C107" s="274"/>
      <c r="D107" s="275"/>
      <c r="E107" s="274"/>
      <c r="F107" s="275"/>
      <c r="G107" s="274"/>
      <c r="H107" s="275"/>
      <c r="I107" s="274"/>
      <c r="J107" s="275"/>
      <c r="K107" s="274"/>
      <c r="L107" s="275"/>
      <c r="M107" s="274"/>
      <c r="N107" s="275"/>
      <c r="O107" s="274"/>
      <c r="P107" s="275"/>
      <c r="Q107" s="297"/>
      <c r="R107" s="283"/>
      <c r="S107" s="277"/>
      <c r="T107" s="145"/>
    </row>
    <row r="108" spans="1:20" s="116" customFormat="1" ht="11.25" customHeight="1" thickTop="1">
      <c r="A108" s="284" t="s">
        <v>123</v>
      </c>
      <c r="B108" s="273"/>
      <c r="C108" s="272">
        <f>C104+C106</f>
        <v>0</v>
      </c>
      <c r="D108" s="273"/>
      <c r="E108" s="272">
        <f>E104+E106</f>
        <v>0</v>
      </c>
      <c r="F108" s="273"/>
      <c r="G108" s="272">
        <f>G104+G106</f>
        <v>0</v>
      </c>
      <c r="H108" s="273"/>
      <c r="I108" s="272">
        <f>I104+I106</f>
        <v>0</v>
      </c>
      <c r="J108" s="273"/>
      <c r="K108" s="272">
        <f>K104+K106</f>
        <v>0</v>
      </c>
      <c r="L108" s="273"/>
      <c r="M108" s="272">
        <f>M104+M106</f>
        <v>0</v>
      </c>
      <c r="N108" s="273"/>
      <c r="O108" s="272">
        <f>O104+O106</f>
        <v>0</v>
      </c>
      <c r="P108" s="273"/>
      <c r="Q108" s="296">
        <f>SUM(C108:P109)</f>
        <v>0</v>
      </c>
      <c r="R108" s="281"/>
      <c r="S108" s="276"/>
      <c r="T108" s="144"/>
    </row>
    <row r="109" spans="1:20" s="116" customFormat="1" ht="11.25" customHeight="1" thickBot="1">
      <c r="A109" s="285"/>
      <c r="B109" s="275"/>
      <c r="C109" s="272"/>
      <c r="D109" s="273"/>
      <c r="E109" s="272"/>
      <c r="F109" s="273"/>
      <c r="G109" s="272"/>
      <c r="H109" s="273"/>
      <c r="I109" s="272"/>
      <c r="J109" s="273"/>
      <c r="K109" s="272"/>
      <c r="L109" s="273"/>
      <c r="M109" s="272"/>
      <c r="N109" s="273"/>
      <c r="O109" s="272"/>
      <c r="P109" s="273"/>
      <c r="Q109" s="297"/>
      <c r="R109" s="283"/>
      <c r="S109" s="277"/>
      <c r="T109" s="145"/>
    </row>
    <row r="110" spans="1:20" s="116" customFormat="1" ht="11.25" customHeight="1" thickTop="1">
      <c r="A110" s="284" t="s">
        <v>124</v>
      </c>
      <c r="B110" s="286"/>
      <c r="C110" s="288">
        <f>$Q$116</f>
        <v>0</v>
      </c>
      <c r="D110" s="289"/>
      <c r="E110" s="288">
        <f>$Q$116</f>
        <v>0</v>
      </c>
      <c r="F110" s="289"/>
      <c r="G110" s="288">
        <f>$Q$116</f>
        <v>0</v>
      </c>
      <c r="H110" s="289"/>
      <c r="I110" s="288">
        <f>$Q$116</f>
        <v>0</v>
      </c>
      <c r="J110" s="289"/>
      <c r="K110" s="292">
        <f>Q118</f>
        <v>0</v>
      </c>
      <c r="L110" s="289"/>
      <c r="M110" s="292">
        <f>Q120</f>
        <v>0</v>
      </c>
      <c r="N110" s="289"/>
      <c r="O110" s="292">
        <f>Q120</f>
        <v>0</v>
      </c>
      <c r="P110" s="294"/>
      <c r="Q110" s="280">
        <f>SUM(C110:P111)</f>
        <v>0</v>
      </c>
      <c r="R110" s="281"/>
      <c r="S110" s="276"/>
      <c r="T110" s="144"/>
    </row>
    <row r="111" spans="1:20" s="116" customFormat="1" ht="11.25" customHeight="1" thickBot="1">
      <c r="A111" s="285"/>
      <c r="B111" s="287"/>
      <c r="C111" s="290"/>
      <c r="D111" s="291"/>
      <c r="E111" s="290"/>
      <c r="F111" s="291"/>
      <c r="G111" s="290"/>
      <c r="H111" s="291"/>
      <c r="I111" s="290"/>
      <c r="J111" s="291"/>
      <c r="K111" s="293"/>
      <c r="L111" s="291"/>
      <c r="M111" s="293"/>
      <c r="N111" s="291"/>
      <c r="O111" s="293"/>
      <c r="P111" s="295"/>
      <c r="Q111" s="282"/>
      <c r="R111" s="283"/>
      <c r="S111" s="277"/>
      <c r="T111" s="145"/>
    </row>
    <row r="112" spans="1:20" s="116" customFormat="1" ht="11.25" customHeight="1" thickTop="1">
      <c r="A112" s="284" t="s">
        <v>125</v>
      </c>
      <c r="B112" s="273"/>
      <c r="C112" s="272">
        <f>C108-C110</f>
        <v>0</v>
      </c>
      <c r="D112" s="273"/>
      <c r="E112" s="272">
        <f>E108-E110</f>
        <v>0</v>
      </c>
      <c r="F112" s="273"/>
      <c r="G112" s="272">
        <f>G108-G110</f>
        <v>0</v>
      </c>
      <c r="H112" s="273"/>
      <c r="I112" s="272">
        <f>I108-I110</f>
        <v>0</v>
      </c>
      <c r="J112" s="273"/>
      <c r="K112" s="272">
        <f>K108-K110</f>
        <v>0</v>
      </c>
      <c r="L112" s="273"/>
      <c r="M112" s="272">
        <f>M108-M110</f>
        <v>0</v>
      </c>
      <c r="N112" s="273"/>
      <c r="O112" s="272">
        <f>O108-O110</f>
        <v>0</v>
      </c>
      <c r="P112" s="273"/>
      <c r="Q112" s="272">
        <f>Q108-Q110</f>
        <v>0</v>
      </c>
      <c r="R112" s="273"/>
      <c r="S112" s="276"/>
      <c r="T112" s="144"/>
    </row>
    <row r="113" spans="1:20" s="116" customFormat="1" ht="11.25" customHeight="1" thickBot="1">
      <c r="A113" s="285"/>
      <c r="B113" s="275"/>
      <c r="C113" s="274"/>
      <c r="D113" s="275"/>
      <c r="E113" s="274"/>
      <c r="F113" s="275"/>
      <c r="G113" s="274"/>
      <c r="H113" s="275"/>
      <c r="I113" s="274"/>
      <c r="J113" s="275"/>
      <c r="K113" s="274"/>
      <c r="L113" s="275"/>
      <c r="M113" s="274"/>
      <c r="N113" s="275"/>
      <c r="O113" s="274"/>
      <c r="P113" s="275"/>
      <c r="Q113" s="274"/>
      <c r="R113" s="275"/>
      <c r="S113" s="277"/>
      <c r="T113" s="145"/>
    </row>
    <row r="114" spans="1:20" s="116" customFormat="1" ht="11.25" customHeight="1" thickTop="1" thickBot="1">
      <c r="J114" s="128"/>
      <c r="K114" s="128"/>
    </row>
    <row r="115" spans="1:20" s="116" customFormat="1" ht="11.25" customHeight="1">
      <c r="J115" s="128"/>
      <c r="K115" s="128"/>
      <c r="O115" s="256" t="s">
        <v>126</v>
      </c>
      <c r="P115" s="257"/>
      <c r="Q115" s="278"/>
      <c r="R115" s="279"/>
    </row>
    <row r="116" spans="1:20" s="116" customFormat="1" ht="11.25" customHeight="1">
      <c r="A116" s="259" t="s">
        <v>127</v>
      </c>
      <c r="B116" s="259"/>
      <c r="C116" s="184" t="s">
        <v>128</v>
      </c>
      <c r="D116" s="185" t="s">
        <v>129</v>
      </c>
      <c r="E116" s="184" t="s">
        <v>130</v>
      </c>
      <c r="G116" s="146" t="s">
        <v>131</v>
      </c>
      <c r="H116" s="184" t="s">
        <v>128</v>
      </c>
      <c r="I116" s="185" t="s">
        <v>129</v>
      </c>
      <c r="J116" s="184" t="s">
        <v>130</v>
      </c>
      <c r="K116" s="128"/>
      <c r="O116" s="258" t="s">
        <v>132</v>
      </c>
      <c r="P116" s="259"/>
      <c r="Q116" s="266"/>
      <c r="R116" s="267"/>
    </row>
    <row r="117" spans="1:20" s="116" customFormat="1" ht="11.25" customHeight="1">
      <c r="A117" s="147" t="s">
        <v>35</v>
      </c>
      <c r="B117" s="148"/>
      <c r="C117" s="149">
        <f t="shared" ref="C117:C128" si="3">COUNTIF($A$13:$B$97,A117)</f>
        <v>0</v>
      </c>
      <c r="D117" s="150"/>
      <c r="E117" s="149">
        <f>C117-D117</f>
        <v>0</v>
      </c>
      <c r="G117" s="149" t="s">
        <v>133</v>
      </c>
      <c r="H117" s="149">
        <f>SUM(C117:C124)+C127+C128</f>
        <v>0</v>
      </c>
      <c r="I117" s="151"/>
      <c r="J117" s="149">
        <f>H117-I117</f>
        <v>0</v>
      </c>
      <c r="K117" s="128"/>
      <c r="O117" s="258"/>
      <c r="P117" s="259"/>
      <c r="Q117" s="266"/>
      <c r="R117" s="267"/>
    </row>
    <row r="118" spans="1:20" s="116" customFormat="1" ht="11.25" customHeight="1">
      <c r="A118" s="147" t="s">
        <v>38</v>
      </c>
      <c r="B118" s="148"/>
      <c r="C118" s="149">
        <f t="shared" si="3"/>
        <v>0</v>
      </c>
      <c r="D118" s="150"/>
      <c r="E118" s="149">
        <f t="shared" ref="E118:E128" si="4">C118-D118</f>
        <v>0</v>
      </c>
      <c r="G118" s="149" t="s">
        <v>134</v>
      </c>
      <c r="H118" s="149">
        <f>SUM(C117:C123)+C125+C127+C128</f>
        <v>0</v>
      </c>
      <c r="I118" s="151"/>
      <c r="J118" s="149">
        <f>H118-I118</f>
        <v>0</v>
      </c>
      <c r="K118" s="128"/>
      <c r="O118" s="258" t="s">
        <v>135</v>
      </c>
      <c r="P118" s="259"/>
      <c r="Q118" s="266"/>
      <c r="R118" s="267"/>
    </row>
    <row r="119" spans="1:20" s="116" customFormat="1" ht="11.25" customHeight="1">
      <c r="A119" s="147" t="s">
        <v>136</v>
      </c>
      <c r="B119" s="148"/>
      <c r="C119" s="149">
        <f t="shared" si="3"/>
        <v>0</v>
      </c>
      <c r="D119" s="150"/>
      <c r="E119" s="149">
        <f t="shared" si="4"/>
        <v>0</v>
      </c>
      <c r="G119" s="149" t="s">
        <v>137</v>
      </c>
      <c r="H119" s="149">
        <f>SUM(C117:C128)</f>
        <v>0</v>
      </c>
      <c r="I119" s="151"/>
      <c r="J119" s="149">
        <f>H119-I119</f>
        <v>0</v>
      </c>
      <c r="K119" s="128"/>
      <c r="O119" s="258"/>
      <c r="P119" s="259"/>
      <c r="Q119" s="266"/>
      <c r="R119" s="267"/>
    </row>
    <row r="120" spans="1:20" s="116" customFormat="1" ht="11.25" customHeight="1">
      <c r="A120" s="147" t="s">
        <v>138</v>
      </c>
      <c r="B120" s="148"/>
      <c r="C120" s="149">
        <f t="shared" si="3"/>
        <v>0</v>
      </c>
      <c r="D120" s="150"/>
      <c r="E120" s="149">
        <f t="shared" si="4"/>
        <v>0</v>
      </c>
      <c r="J120" s="128"/>
      <c r="K120" s="128"/>
      <c r="O120" s="258" t="s">
        <v>139</v>
      </c>
      <c r="P120" s="259"/>
      <c r="Q120" s="266"/>
      <c r="R120" s="267"/>
    </row>
    <row r="121" spans="1:20" s="116" customFormat="1" ht="11.25" customHeight="1">
      <c r="A121" s="147" t="s">
        <v>140</v>
      </c>
      <c r="B121" s="148"/>
      <c r="C121" s="149">
        <f t="shared" si="3"/>
        <v>0</v>
      </c>
      <c r="D121" s="150"/>
      <c r="E121" s="149">
        <f t="shared" si="4"/>
        <v>0</v>
      </c>
      <c r="J121" s="128"/>
      <c r="K121" s="128"/>
      <c r="O121" s="258"/>
      <c r="P121" s="259"/>
      <c r="Q121" s="266"/>
      <c r="R121" s="267"/>
    </row>
    <row r="122" spans="1:20" s="116" customFormat="1" ht="11.25" customHeight="1">
      <c r="A122" s="147" t="s">
        <v>141</v>
      </c>
      <c r="B122" s="148"/>
      <c r="C122" s="149">
        <f t="shared" si="3"/>
        <v>0</v>
      </c>
      <c r="D122" s="150"/>
      <c r="E122" s="149">
        <f t="shared" si="4"/>
        <v>0</v>
      </c>
      <c r="J122" s="128"/>
      <c r="K122" s="128"/>
      <c r="O122" s="258" t="s">
        <v>142</v>
      </c>
      <c r="P122" s="259"/>
      <c r="Q122" s="268"/>
      <c r="R122" s="269"/>
    </row>
    <row r="123" spans="1:20" s="116" customFormat="1" ht="11.25" customHeight="1" thickBot="1">
      <c r="A123" s="147" t="s">
        <v>143</v>
      </c>
      <c r="B123" s="148"/>
      <c r="C123" s="149">
        <f t="shared" si="3"/>
        <v>0</v>
      </c>
      <c r="D123" s="150"/>
      <c r="E123" s="149">
        <f t="shared" si="4"/>
        <v>0</v>
      </c>
      <c r="J123" s="128"/>
      <c r="K123" s="128"/>
      <c r="O123" s="260"/>
      <c r="P123" s="261"/>
      <c r="Q123" s="270"/>
      <c r="R123" s="271"/>
    </row>
    <row r="124" spans="1:20" s="116" customFormat="1" ht="11.25" customHeight="1">
      <c r="A124" s="147" t="s">
        <v>144</v>
      </c>
      <c r="B124" s="148"/>
      <c r="C124" s="149">
        <f t="shared" si="3"/>
        <v>0</v>
      </c>
      <c r="D124" s="150"/>
      <c r="E124" s="149">
        <f t="shared" si="4"/>
        <v>0</v>
      </c>
      <c r="J124" s="128"/>
      <c r="K124" s="128"/>
      <c r="O124" s="256" t="s">
        <v>145</v>
      </c>
      <c r="P124" s="257"/>
      <c r="Q124" s="152"/>
      <c r="R124" s="153"/>
    </row>
    <row r="125" spans="1:20" s="116" customFormat="1" ht="11.25" customHeight="1">
      <c r="A125" s="147" t="s">
        <v>146</v>
      </c>
      <c r="B125" s="148"/>
      <c r="C125" s="149">
        <f t="shared" si="3"/>
        <v>0</v>
      </c>
      <c r="D125" s="151"/>
      <c r="E125" s="149">
        <f t="shared" si="4"/>
        <v>0</v>
      </c>
      <c r="J125" s="128"/>
      <c r="K125" s="128"/>
      <c r="O125" s="258" t="s">
        <v>147</v>
      </c>
      <c r="P125" s="259"/>
      <c r="Q125" s="259">
        <f>Q116*4+Q118+Q120*2</f>
        <v>0</v>
      </c>
      <c r="R125" s="262"/>
    </row>
    <row r="126" spans="1:20" s="116" customFormat="1" ht="11.25" customHeight="1" thickBot="1">
      <c r="A126" s="147" t="s">
        <v>148</v>
      </c>
      <c r="B126" s="148"/>
      <c r="C126" s="149">
        <f t="shared" si="3"/>
        <v>0</v>
      </c>
      <c r="D126" s="151"/>
      <c r="E126" s="149">
        <f t="shared" si="4"/>
        <v>0</v>
      </c>
      <c r="J126" s="128"/>
      <c r="K126" s="128"/>
      <c r="O126" s="260"/>
      <c r="P126" s="261"/>
      <c r="Q126" s="261"/>
      <c r="R126" s="263"/>
    </row>
    <row r="127" spans="1:20" s="116" customFormat="1" ht="11.25" customHeight="1">
      <c r="A127" s="147" t="s">
        <v>149</v>
      </c>
      <c r="B127" s="148"/>
      <c r="C127" s="149">
        <f t="shared" si="3"/>
        <v>0</v>
      </c>
      <c r="D127" s="151"/>
      <c r="E127" s="149">
        <f t="shared" si="4"/>
        <v>0</v>
      </c>
      <c r="J127" s="128"/>
      <c r="K127" s="128"/>
    </row>
    <row r="128" spans="1:20" s="116" customFormat="1" ht="11.25" customHeight="1">
      <c r="A128" s="147" t="s">
        <v>150</v>
      </c>
      <c r="B128" s="148"/>
      <c r="C128" s="149">
        <f t="shared" si="3"/>
        <v>0</v>
      </c>
      <c r="D128" s="151"/>
      <c r="E128" s="149">
        <f t="shared" si="4"/>
        <v>0</v>
      </c>
      <c r="J128" s="128"/>
      <c r="K128" s="128"/>
    </row>
    <row r="129" spans="3:16" s="116" customFormat="1" ht="11.25" customHeight="1">
      <c r="J129" s="128"/>
      <c r="K129" s="128"/>
    </row>
    <row r="130" spans="3:16" s="116" customFormat="1" ht="11.25" customHeight="1">
      <c r="C130" s="264">
        <f>C100</f>
        <v>42666</v>
      </c>
      <c r="D130" s="265"/>
      <c r="E130" s="264">
        <f>E100</f>
        <v>42667</v>
      </c>
      <c r="F130" s="265"/>
      <c r="G130" s="264">
        <f>G100</f>
        <v>42668</v>
      </c>
      <c r="H130" s="265"/>
      <c r="I130" s="264">
        <f>I100</f>
        <v>42669</v>
      </c>
      <c r="J130" s="265"/>
      <c r="K130" s="264">
        <f>K100</f>
        <v>42670</v>
      </c>
      <c r="L130" s="265"/>
      <c r="M130" s="264">
        <f>M100</f>
        <v>42671</v>
      </c>
      <c r="N130" s="265"/>
      <c r="O130" s="264">
        <f>O100</f>
        <v>42672</v>
      </c>
      <c r="P130" s="265"/>
    </row>
    <row r="131" spans="3:16" s="116" customFormat="1" ht="11.25" customHeight="1">
      <c r="C131" s="254" t="str">
        <f>C101</f>
        <v>一</v>
      </c>
      <c r="D131" s="255"/>
      <c r="E131" s="254" t="str">
        <f>E101</f>
        <v>二</v>
      </c>
      <c r="F131" s="255"/>
      <c r="G131" s="254" t="str">
        <f>G101</f>
        <v>三</v>
      </c>
      <c r="H131" s="255"/>
      <c r="I131" s="254" t="str">
        <f>I101</f>
        <v>四</v>
      </c>
      <c r="J131" s="255"/>
      <c r="K131" s="254" t="str">
        <f>K101</f>
        <v>五</v>
      </c>
      <c r="L131" s="255"/>
      <c r="M131" s="254" t="str">
        <f>M101</f>
        <v>六</v>
      </c>
      <c r="N131" s="255"/>
      <c r="O131" s="254" t="str">
        <f>O101</f>
        <v>日</v>
      </c>
      <c r="P131" s="255"/>
    </row>
    <row r="132" spans="3:16" s="116" customFormat="1" ht="11.25" customHeight="1">
      <c r="C132" s="154" t="s">
        <v>151</v>
      </c>
      <c r="D132" s="154" t="s">
        <v>152</v>
      </c>
      <c r="E132" s="154" t="s">
        <v>151</v>
      </c>
      <c r="F132" s="154" t="s">
        <v>152</v>
      </c>
      <c r="G132" s="154" t="s">
        <v>151</v>
      </c>
      <c r="H132" s="154" t="s">
        <v>152</v>
      </c>
      <c r="I132" s="154" t="s">
        <v>151</v>
      </c>
      <c r="J132" s="154" t="s">
        <v>152</v>
      </c>
      <c r="K132" s="154" t="s">
        <v>151</v>
      </c>
      <c r="L132" s="154" t="s">
        <v>152</v>
      </c>
      <c r="M132" s="154" t="s">
        <v>151</v>
      </c>
      <c r="N132" s="154" t="s">
        <v>152</v>
      </c>
      <c r="O132" s="154" t="s">
        <v>151</v>
      </c>
      <c r="P132" s="154" t="s">
        <v>152</v>
      </c>
    </row>
    <row r="133" spans="3:16" s="116" customFormat="1" ht="11.25" customHeight="1">
      <c r="C133" s="116">
        <f>C13</f>
        <v>0</v>
      </c>
      <c r="D133" s="116">
        <f t="shared" ref="D133:P133" si="5">D13</f>
        <v>0</v>
      </c>
      <c r="E133" s="116">
        <f t="shared" si="5"/>
        <v>0</v>
      </c>
      <c r="F133" s="116">
        <f t="shared" si="5"/>
        <v>0</v>
      </c>
      <c r="G133" s="116">
        <f t="shared" si="5"/>
        <v>0</v>
      </c>
      <c r="H133" s="116">
        <f t="shared" si="5"/>
        <v>0</v>
      </c>
      <c r="I133" s="116">
        <f t="shared" si="5"/>
        <v>0</v>
      </c>
      <c r="J133" s="116">
        <f t="shared" si="5"/>
        <v>0</v>
      </c>
      <c r="K133" s="116">
        <f t="shared" si="5"/>
        <v>0</v>
      </c>
      <c r="L133" s="116">
        <f t="shared" si="5"/>
        <v>0</v>
      </c>
      <c r="M133" s="116">
        <f t="shared" si="5"/>
        <v>0</v>
      </c>
      <c r="N133" s="116">
        <f t="shared" si="5"/>
        <v>0</v>
      </c>
      <c r="O133" s="116">
        <f t="shared" si="5"/>
        <v>0</v>
      </c>
      <c r="P133" s="116">
        <f t="shared" si="5"/>
        <v>0</v>
      </c>
    </row>
    <row r="134" spans="3:16" s="116" customFormat="1" ht="11.25" customHeight="1">
      <c r="C134" s="116">
        <f t="shared" ref="C134:P134" si="6">C16</f>
        <v>0</v>
      </c>
      <c r="D134" s="116">
        <f t="shared" si="6"/>
        <v>0</v>
      </c>
      <c r="E134" s="116">
        <f t="shared" si="6"/>
        <v>0</v>
      </c>
      <c r="F134" s="116">
        <f t="shared" si="6"/>
        <v>0</v>
      </c>
      <c r="G134" s="116">
        <f t="shared" si="6"/>
        <v>0</v>
      </c>
      <c r="H134" s="116">
        <f t="shared" si="6"/>
        <v>0</v>
      </c>
      <c r="I134" s="116">
        <f t="shared" si="6"/>
        <v>0</v>
      </c>
      <c r="J134" s="116">
        <f t="shared" si="6"/>
        <v>0</v>
      </c>
      <c r="K134" s="116">
        <f t="shared" si="6"/>
        <v>0</v>
      </c>
      <c r="L134" s="116">
        <f t="shared" si="6"/>
        <v>0</v>
      </c>
      <c r="M134" s="116">
        <f t="shared" si="6"/>
        <v>0</v>
      </c>
      <c r="N134" s="116">
        <f t="shared" si="6"/>
        <v>0</v>
      </c>
      <c r="O134" s="116">
        <f t="shared" si="6"/>
        <v>0</v>
      </c>
      <c r="P134" s="116">
        <f t="shared" si="6"/>
        <v>0</v>
      </c>
    </row>
    <row r="135" spans="3:16" s="116" customFormat="1" ht="11.25" customHeight="1">
      <c r="C135" s="116">
        <f t="shared" ref="C135:P135" si="7">C19</f>
        <v>0</v>
      </c>
      <c r="D135" s="116">
        <f t="shared" si="7"/>
        <v>0</v>
      </c>
      <c r="E135" s="116">
        <f t="shared" si="7"/>
        <v>0</v>
      </c>
      <c r="F135" s="116">
        <f t="shared" si="7"/>
        <v>0</v>
      </c>
      <c r="G135" s="116">
        <f t="shared" si="7"/>
        <v>0</v>
      </c>
      <c r="H135" s="116">
        <f t="shared" si="7"/>
        <v>0</v>
      </c>
      <c r="I135" s="116">
        <f t="shared" si="7"/>
        <v>0</v>
      </c>
      <c r="J135" s="116">
        <f t="shared" si="7"/>
        <v>0</v>
      </c>
      <c r="K135" s="116">
        <f t="shared" si="7"/>
        <v>0</v>
      </c>
      <c r="L135" s="116">
        <f t="shared" si="7"/>
        <v>0</v>
      </c>
      <c r="M135" s="116">
        <f t="shared" si="7"/>
        <v>0</v>
      </c>
      <c r="N135" s="116">
        <f t="shared" si="7"/>
        <v>0</v>
      </c>
      <c r="O135" s="116">
        <f t="shared" si="7"/>
        <v>0</v>
      </c>
      <c r="P135" s="116">
        <f t="shared" si="7"/>
        <v>0</v>
      </c>
    </row>
    <row r="136" spans="3:16" s="116" customFormat="1" ht="11.25" customHeight="1">
      <c r="C136" s="116">
        <f t="shared" ref="C136:P136" si="8">C22</f>
        <v>0</v>
      </c>
      <c r="D136" s="116">
        <f t="shared" si="8"/>
        <v>0</v>
      </c>
      <c r="E136" s="116">
        <f t="shared" si="8"/>
        <v>0</v>
      </c>
      <c r="F136" s="116">
        <f t="shared" si="8"/>
        <v>0</v>
      </c>
      <c r="G136" s="116">
        <f t="shared" si="8"/>
        <v>0</v>
      </c>
      <c r="H136" s="116">
        <f t="shared" si="8"/>
        <v>0</v>
      </c>
      <c r="I136" s="116">
        <f t="shared" si="8"/>
        <v>0</v>
      </c>
      <c r="J136" s="116">
        <f t="shared" si="8"/>
        <v>0</v>
      </c>
      <c r="K136" s="116">
        <f t="shared" si="8"/>
        <v>0</v>
      </c>
      <c r="L136" s="116">
        <f t="shared" si="8"/>
        <v>0</v>
      </c>
      <c r="M136" s="116">
        <f t="shared" si="8"/>
        <v>0</v>
      </c>
      <c r="N136" s="116">
        <f t="shared" si="8"/>
        <v>0</v>
      </c>
      <c r="O136" s="116">
        <f t="shared" si="8"/>
        <v>0</v>
      </c>
      <c r="P136" s="116">
        <f t="shared" si="8"/>
        <v>0</v>
      </c>
    </row>
    <row r="137" spans="3:16" s="116" customFormat="1" ht="11.25" customHeight="1">
      <c r="C137" s="116">
        <f t="shared" ref="C137:P137" si="9">C25</f>
        <v>0</v>
      </c>
      <c r="D137" s="116">
        <f t="shared" si="9"/>
        <v>0</v>
      </c>
      <c r="E137" s="116">
        <f t="shared" si="9"/>
        <v>0</v>
      </c>
      <c r="F137" s="116">
        <f t="shared" si="9"/>
        <v>0</v>
      </c>
      <c r="G137" s="116">
        <f t="shared" si="9"/>
        <v>0</v>
      </c>
      <c r="H137" s="116">
        <f t="shared" si="9"/>
        <v>0</v>
      </c>
      <c r="I137" s="116">
        <f t="shared" si="9"/>
        <v>0</v>
      </c>
      <c r="J137" s="116">
        <f t="shared" si="9"/>
        <v>0</v>
      </c>
      <c r="K137" s="116">
        <f t="shared" si="9"/>
        <v>0</v>
      </c>
      <c r="L137" s="116">
        <f t="shared" si="9"/>
        <v>0</v>
      </c>
      <c r="M137" s="116">
        <f t="shared" si="9"/>
        <v>0</v>
      </c>
      <c r="N137" s="116">
        <f t="shared" si="9"/>
        <v>0</v>
      </c>
      <c r="O137" s="116">
        <f t="shared" si="9"/>
        <v>0</v>
      </c>
      <c r="P137" s="116">
        <f t="shared" si="9"/>
        <v>0</v>
      </c>
    </row>
    <row r="138" spans="3:16" s="116" customFormat="1" ht="11.25" customHeight="1">
      <c r="C138" s="116">
        <f t="shared" ref="C138:P138" si="10">C28</f>
        <v>0</v>
      </c>
      <c r="D138" s="116">
        <f t="shared" si="10"/>
        <v>0</v>
      </c>
      <c r="E138" s="116">
        <f t="shared" si="10"/>
        <v>0</v>
      </c>
      <c r="F138" s="116">
        <f t="shared" si="10"/>
        <v>0</v>
      </c>
      <c r="G138" s="116">
        <f t="shared" si="10"/>
        <v>0</v>
      </c>
      <c r="H138" s="116">
        <f t="shared" si="10"/>
        <v>0</v>
      </c>
      <c r="I138" s="116">
        <f t="shared" si="10"/>
        <v>0</v>
      </c>
      <c r="J138" s="116">
        <f t="shared" si="10"/>
        <v>0</v>
      </c>
      <c r="K138" s="116">
        <f t="shared" si="10"/>
        <v>0</v>
      </c>
      <c r="L138" s="116">
        <f t="shared" si="10"/>
        <v>0</v>
      </c>
      <c r="M138" s="116">
        <f t="shared" si="10"/>
        <v>0</v>
      </c>
      <c r="N138" s="116">
        <f t="shared" si="10"/>
        <v>0</v>
      </c>
      <c r="O138" s="116">
        <f t="shared" si="10"/>
        <v>0</v>
      </c>
      <c r="P138" s="116">
        <f t="shared" si="10"/>
        <v>0</v>
      </c>
    </row>
    <row r="139" spans="3:16" s="116" customFormat="1" ht="11.25" customHeight="1">
      <c r="C139" s="116">
        <f t="shared" ref="C139:P139" si="11">C31</f>
        <v>0</v>
      </c>
      <c r="D139" s="116">
        <f t="shared" si="11"/>
        <v>0</v>
      </c>
      <c r="E139" s="116">
        <f t="shared" si="11"/>
        <v>0</v>
      </c>
      <c r="F139" s="116">
        <f t="shared" si="11"/>
        <v>0</v>
      </c>
      <c r="G139" s="116">
        <f t="shared" si="11"/>
        <v>0</v>
      </c>
      <c r="H139" s="116">
        <f t="shared" si="11"/>
        <v>0</v>
      </c>
      <c r="I139" s="116">
        <f t="shared" si="11"/>
        <v>0</v>
      </c>
      <c r="J139" s="116">
        <f t="shared" si="11"/>
        <v>0</v>
      </c>
      <c r="K139" s="116">
        <f t="shared" si="11"/>
        <v>0</v>
      </c>
      <c r="L139" s="116">
        <f t="shared" si="11"/>
        <v>0</v>
      </c>
      <c r="M139" s="116">
        <f t="shared" si="11"/>
        <v>0</v>
      </c>
      <c r="N139" s="116">
        <f t="shared" si="11"/>
        <v>0</v>
      </c>
      <c r="O139" s="116">
        <f t="shared" si="11"/>
        <v>0</v>
      </c>
      <c r="P139" s="116">
        <f t="shared" si="11"/>
        <v>0</v>
      </c>
    </row>
    <row r="140" spans="3:16" s="116" customFormat="1" ht="11.25" customHeight="1">
      <c r="C140" s="116">
        <f>C34</f>
        <v>0</v>
      </c>
      <c r="D140" s="116">
        <f t="shared" ref="D140:P140" si="12">D34</f>
        <v>0</v>
      </c>
      <c r="E140" s="116">
        <f t="shared" si="12"/>
        <v>0</v>
      </c>
      <c r="F140" s="116">
        <f t="shared" si="12"/>
        <v>0</v>
      </c>
      <c r="G140" s="116">
        <f t="shared" si="12"/>
        <v>0</v>
      </c>
      <c r="H140" s="116">
        <f t="shared" si="12"/>
        <v>0</v>
      </c>
      <c r="I140" s="116">
        <f t="shared" si="12"/>
        <v>0</v>
      </c>
      <c r="J140" s="116">
        <f t="shared" si="12"/>
        <v>0</v>
      </c>
      <c r="K140" s="116">
        <f t="shared" si="12"/>
        <v>0</v>
      </c>
      <c r="L140" s="116">
        <f t="shared" si="12"/>
        <v>0</v>
      </c>
      <c r="M140" s="116">
        <f t="shared" si="12"/>
        <v>0</v>
      </c>
      <c r="N140" s="116">
        <f t="shared" si="12"/>
        <v>0</v>
      </c>
      <c r="O140" s="116">
        <f t="shared" si="12"/>
        <v>0</v>
      </c>
      <c r="P140" s="116">
        <f t="shared" si="12"/>
        <v>0</v>
      </c>
    </row>
    <row r="141" spans="3:16" s="116" customFormat="1" ht="11.25" customHeight="1">
      <c r="C141" s="116">
        <f>C37</f>
        <v>0</v>
      </c>
      <c r="D141" s="116">
        <f t="shared" ref="D141:P141" si="13">D37</f>
        <v>0</v>
      </c>
      <c r="E141" s="116">
        <f t="shared" si="13"/>
        <v>0</v>
      </c>
      <c r="F141" s="116">
        <f t="shared" si="13"/>
        <v>0</v>
      </c>
      <c r="G141" s="116">
        <f t="shared" si="13"/>
        <v>0</v>
      </c>
      <c r="H141" s="116">
        <f t="shared" si="13"/>
        <v>0</v>
      </c>
      <c r="I141" s="116">
        <f t="shared" si="13"/>
        <v>0</v>
      </c>
      <c r="J141" s="116">
        <f t="shared" si="13"/>
        <v>0</v>
      </c>
      <c r="K141" s="116">
        <f t="shared" si="13"/>
        <v>0</v>
      </c>
      <c r="L141" s="116">
        <f t="shared" si="13"/>
        <v>0</v>
      </c>
      <c r="M141" s="116">
        <f t="shared" si="13"/>
        <v>0</v>
      </c>
      <c r="N141" s="116">
        <f t="shared" si="13"/>
        <v>0</v>
      </c>
      <c r="O141" s="116">
        <f t="shared" si="13"/>
        <v>0</v>
      </c>
      <c r="P141" s="116">
        <f t="shared" si="13"/>
        <v>0</v>
      </c>
    </row>
    <row r="142" spans="3:16" s="116" customFormat="1" ht="11.25" customHeight="1">
      <c r="C142" s="116">
        <f>C40</f>
        <v>0</v>
      </c>
      <c r="D142" s="116">
        <f t="shared" ref="D142:P142" si="14">D40</f>
        <v>0</v>
      </c>
      <c r="E142" s="116">
        <f t="shared" si="14"/>
        <v>0</v>
      </c>
      <c r="F142" s="116">
        <f t="shared" si="14"/>
        <v>0</v>
      </c>
      <c r="G142" s="116">
        <f t="shared" si="14"/>
        <v>0</v>
      </c>
      <c r="H142" s="116">
        <f t="shared" si="14"/>
        <v>0</v>
      </c>
      <c r="I142" s="116">
        <f t="shared" si="14"/>
        <v>0</v>
      </c>
      <c r="J142" s="116">
        <f t="shared" si="14"/>
        <v>0</v>
      </c>
      <c r="K142" s="116">
        <f t="shared" si="14"/>
        <v>0</v>
      </c>
      <c r="L142" s="116">
        <f t="shared" si="14"/>
        <v>0</v>
      </c>
      <c r="M142" s="116">
        <f t="shared" si="14"/>
        <v>0</v>
      </c>
      <c r="N142" s="116">
        <f t="shared" si="14"/>
        <v>0</v>
      </c>
      <c r="O142" s="116">
        <f t="shared" si="14"/>
        <v>0</v>
      </c>
      <c r="P142" s="116">
        <f t="shared" si="14"/>
        <v>0</v>
      </c>
    </row>
    <row r="143" spans="3:16" s="116" customFormat="1" ht="11.25" customHeight="1">
      <c r="C143" s="116">
        <f t="shared" ref="C143:P143" si="15">C44</f>
        <v>0</v>
      </c>
      <c r="D143" s="116">
        <f t="shared" si="15"/>
        <v>0</v>
      </c>
      <c r="E143" s="116">
        <f t="shared" si="15"/>
        <v>0</v>
      </c>
      <c r="F143" s="116">
        <f t="shared" si="15"/>
        <v>0</v>
      </c>
      <c r="G143" s="116">
        <f t="shared" si="15"/>
        <v>0</v>
      </c>
      <c r="H143" s="116">
        <f t="shared" si="15"/>
        <v>0</v>
      </c>
      <c r="I143" s="116">
        <f t="shared" si="15"/>
        <v>0</v>
      </c>
      <c r="J143" s="116">
        <f t="shared" si="15"/>
        <v>0</v>
      </c>
      <c r="K143" s="116">
        <f t="shared" si="15"/>
        <v>0</v>
      </c>
      <c r="L143" s="116">
        <f t="shared" si="15"/>
        <v>0</v>
      </c>
      <c r="M143" s="116">
        <f t="shared" si="15"/>
        <v>0</v>
      </c>
      <c r="N143" s="116">
        <f t="shared" si="15"/>
        <v>0</v>
      </c>
      <c r="O143" s="116">
        <f t="shared" si="15"/>
        <v>0</v>
      </c>
      <c r="P143" s="116">
        <f t="shared" si="15"/>
        <v>0</v>
      </c>
    </row>
    <row r="144" spans="3:16" s="116" customFormat="1" ht="11.25" customHeight="1">
      <c r="C144" s="116">
        <f t="shared" ref="C144:P144" si="16">C47</f>
        <v>0</v>
      </c>
      <c r="D144" s="116">
        <f t="shared" si="16"/>
        <v>0</v>
      </c>
      <c r="E144" s="116">
        <f t="shared" si="16"/>
        <v>0</v>
      </c>
      <c r="F144" s="116">
        <f t="shared" si="16"/>
        <v>0</v>
      </c>
      <c r="G144" s="116">
        <f t="shared" si="16"/>
        <v>0</v>
      </c>
      <c r="H144" s="116">
        <f t="shared" si="16"/>
        <v>0</v>
      </c>
      <c r="I144" s="116">
        <f t="shared" si="16"/>
        <v>0</v>
      </c>
      <c r="J144" s="116">
        <f t="shared" si="16"/>
        <v>0</v>
      </c>
      <c r="K144" s="116">
        <f t="shared" si="16"/>
        <v>0</v>
      </c>
      <c r="L144" s="116">
        <f t="shared" si="16"/>
        <v>0</v>
      </c>
      <c r="M144" s="116">
        <f t="shared" si="16"/>
        <v>0</v>
      </c>
      <c r="N144" s="116">
        <f t="shared" si="16"/>
        <v>0</v>
      </c>
      <c r="O144" s="116">
        <f t="shared" si="16"/>
        <v>0</v>
      </c>
      <c r="P144" s="116">
        <f t="shared" si="16"/>
        <v>0</v>
      </c>
    </row>
    <row r="145" spans="3:16" s="116" customFormat="1" ht="11.25" customHeight="1">
      <c r="C145" s="116">
        <f t="shared" ref="C145:P145" si="17">C50</f>
        <v>0</v>
      </c>
      <c r="D145" s="116">
        <f t="shared" si="17"/>
        <v>0</v>
      </c>
      <c r="E145" s="116">
        <f t="shared" si="17"/>
        <v>0</v>
      </c>
      <c r="F145" s="116">
        <f t="shared" si="17"/>
        <v>0</v>
      </c>
      <c r="G145" s="116">
        <f t="shared" si="17"/>
        <v>0</v>
      </c>
      <c r="H145" s="116">
        <f t="shared" si="17"/>
        <v>0</v>
      </c>
      <c r="I145" s="116">
        <f t="shared" si="17"/>
        <v>0</v>
      </c>
      <c r="J145" s="116">
        <f t="shared" si="17"/>
        <v>0</v>
      </c>
      <c r="K145" s="116">
        <f t="shared" si="17"/>
        <v>0</v>
      </c>
      <c r="L145" s="116">
        <f t="shared" si="17"/>
        <v>0</v>
      </c>
      <c r="M145" s="116">
        <f t="shared" si="17"/>
        <v>0</v>
      </c>
      <c r="N145" s="116">
        <f t="shared" si="17"/>
        <v>0</v>
      </c>
      <c r="O145" s="116">
        <f t="shared" si="17"/>
        <v>0</v>
      </c>
      <c r="P145" s="116">
        <f t="shared" si="17"/>
        <v>0</v>
      </c>
    </row>
    <row r="146" spans="3:16" s="116" customFormat="1" ht="11.25" customHeight="1">
      <c r="C146" s="116">
        <f t="shared" ref="C146:P146" si="18">C53</f>
        <v>0</v>
      </c>
      <c r="D146" s="116">
        <f t="shared" si="18"/>
        <v>0</v>
      </c>
      <c r="E146" s="116">
        <f t="shared" si="18"/>
        <v>0</v>
      </c>
      <c r="F146" s="116">
        <f t="shared" si="18"/>
        <v>0</v>
      </c>
      <c r="G146" s="116">
        <f t="shared" si="18"/>
        <v>0</v>
      </c>
      <c r="H146" s="116">
        <f t="shared" si="18"/>
        <v>0</v>
      </c>
      <c r="I146" s="116">
        <f t="shared" si="18"/>
        <v>0</v>
      </c>
      <c r="J146" s="116">
        <f t="shared" si="18"/>
        <v>0</v>
      </c>
      <c r="K146" s="116">
        <f t="shared" si="18"/>
        <v>0</v>
      </c>
      <c r="L146" s="116">
        <f t="shared" si="18"/>
        <v>0</v>
      </c>
      <c r="M146" s="116">
        <f t="shared" si="18"/>
        <v>0</v>
      </c>
      <c r="N146" s="116">
        <f t="shared" si="18"/>
        <v>0</v>
      </c>
      <c r="O146" s="116">
        <f t="shared" si="18"/>
        <v>0</v>
      </c>
      <c r="P146" s="116">
        <f t="shared" si="18"/>
        <v>0</v>
      </c>
    </row>
    <row r="147" spans="3:16" s="116" customFormat="1" ht="11.25" customHeight="1">
      <c r="C147" s="116">
        <f t="shared" ref="C147:P147" si="19">C56</f>
        <v>0</v>
      </c>
      <c r="D147" s="116">
        <f t="shared" si="19"/>
        <v>0</v>
      </c>
      <c r="E147" s="116">
        <f t="shared" si="19"/>
        <v>0</v>
      </c>
      <c r="F147" s="116">
        <f t="shared" si="19"/>
        <v>0</v>
      </c>
      <c r="G147" s="116">
        <f t="shared" si="19"/>
        <v>0</v>
      </c>
      <c r="H147" s="116">
        <f t="shared" si="19"/>
        <v>0</v>
      </c>
      <c r="I147" s="116">
        <f t="shared" si="19"/>
        <v>0</v>
      </c>
      <c r="J147" s="116">
        <f t="shared" si="19"/>
        <v>0</v>
      </c>
      <c r="K147" s="116">
        <f t="shared" si="19"/>
        <v>0</v>
      </c>
      <c r="L147" s="116">
        <f t="shared" si="19"/>
        <v>0</v>
      </c>
      <c r="M147" s="116">
        <f t="shared" si="19"/>
        <v>0</v>
      </c>
      <c r="N147" s="116">
        <f t="shared" si="19"/>
        <v>0</v>
      </c>
      <c r="O147" s="116">
        <f t="shared" si="19"/>
        <v>0</v>
      </c>
      <c r="P147" s="116">
        <f t="shared" si="19"/>
        <v>0</v>
      </c>
    </row>
    <row r="148" spans="3:16" s="116" customFormat="1" ht="11.25" customHeight="1">
      <c r="C148" s="116">
        <f t="shared" ref="C148:P148" si="20">C59</f>
        <v>0</v>
      </c>
      <c r="D148" s="116">
        <f t="shared" si="20"/>
        <v>0</v>
      </c>
      <c r="E148" s="116">
        <f t="shared" si="20"/>
        <v>0</v>
      </c>
      <c r="F148" s="116">
        <f t="shared" si="20"/>
        <v>0</v>
      </c>
      <c r="G148" s="116">
        <f t="shared" si="20"/>
        <v>0</v>
      </c>
      <c r="H148" s="116">
        <f t="shared" si="20"/>
        <v>0</v>
      </c>
      <c r="I148" s="116">
        <f t="shared" si="20"/>
        <v>0</v>
      </c>
      <c r="J148" s="116">
        <f t="shared" si="20"/>
        <v>0</v>
      </c>
      <c r="K148" s="116">
        <f t="shared" si="20"/>
        <v>0</v>
      </c>
      <c r="L148" s="116">
        <f t="shared" si="20"/>
        <v>0</v>
      </c>
      <c r="M148" s="116">
        <f t="shared" si="20"/>
        <v>0</v>
      </c>
      <c r="N148" s="116">
        <f t="shared" si="20"/>
        <v>0</v>
      </c>
      <c r="O148" s="116">
        <f t="shared" si="20"/>
        <v>0</v>
      </c>
      <c r="P148" s="116">
        <f t="shared" si="20"/>
        <v>0</v>
      </c>
    </row>
    <row r="149" spans="3:16" s="116" customFormat="1" ht="11.25" customHeight="1">
      <c r="C149" s="116">
        <f t="shared" ref="C149:P149" si="21">C63</f>
        <v>0</v>
      </c>
      <c r="D149" s="116">
        <f t="shared" si="21"/>
        <v>0</v>
      </c>
      <c r="E149" s="116">
        <f t="shared" si="21"/>
        <v>0</v>
      </c>
      <c r="F149" s="116">
        <f t="shared" si="21"/>
        <v>0</v>
      </c>
      <c r="G149" s="116">
        <f t="shared" si="21"/>
        <v>0</v>
      </c>
      <c r="H149" s="116">
        <f t="shared" si="21"/>
        <v>0</v>
      </c>
      <c r="I149" s="116">
        <f t="shared" si="21"/>
        <v>0</v>
      </c>
      <c r="J149" s="116">
        <f t="shared" si="21"/>
        <v>0</v>
      </c>
      <c r="K149" s="116">
        <f t="shared" si="21"/>
        <v>0</v>
      </c>
      <c r="L149" s="116">
        <f t="shared" si="21"/>
        <v>0</v>
      </c>
      <c r="M149" s="116">
        <f t="shared" si="21"/>
        <v>0</v>
      </c>
      <c r="N149" s="116">
        <f t="shared" si="21"/>
        <v>0</v>
      </c>
      <c r="O149" s="116">
        <f t="shared" si="21"/>
        <v>0</v>
      </c>
      <c r="P149" s="116">
        <f t="shared" si="21"/>
        <v>0</v>
      </c>
    </row>
    <row r="150" spans="3:16" s="116" customFormat="1" ht="11.25" customHeight="1">
      <c r="C150" s="116">
        <f t="shared" ref="C150:P150" si="22">C66</f>
        <v>0</v>
      </c>
      <c r="D150" s="116">
        <f t="shared" si="22"/>
        <v>0</v>
      </c>
      <c r="E150" s="116">
        <f t="shared" si="22"/>
        <v>0</v>
      </c>
      <c r="F150" s="116">
        <f t="shared" si="22"/>
        <v>0</v>
      </c>
      <c r="G150" s="116">
        <f t="shared" si="22"/>
        <v>0</v>
      </c>
      <c r="H150" s="116">
        <f t="shared" si="22"/>
        <v>0</v>
      </c>
      <c r="I150" s="116">
        <f t="shared" si="22"/>
        <v>0</v>
      </c>
      <c r="J150" s="116">
        <f t="shared" si="22"/>
        <v>0</v>
      </c>
      <c r="K150" s="116">
        <f t="shared" si="22"/>
        <v>0</v>
      </c>
      <c r="L150" s="116">
        <f t="shared" si="22"/>
        <v>0</v>
      </c>
      <c r="M150" s="116">
        <f t="shared" si="22"/>
        <v>0</v>
      </c>
      <c r="N150" s="116">
        <f t="shared" si="22"/>
        <v>0</v>
      </c>
      <c r="O150" s="116">
        <f t="shared" si="22"/>
        <v>0</v>
      </c>
      <c r="P150" s="116">
        <f t="shared" si="22"/>
        <v>0</v>
      </c>
    </row>
    <row r="151" spans="3:16" s="116" customFormat="1" ht="11.25" customHeight="1">
      <c r="C151" s="116">
        <f t="shared" ref="C151:P151" si="23">C69</f>
        <v>0</v>
      </c>
      <c r="D151" s="116">
        <f t="shared" si="23"/>
        <v>0</v>
      </c>
      <c r="E151" s="116">
        <f t="shared" si="23"/>
        <v>0</v>
      </c>
      <c r="F151" s="116">
        <f t="shared" si="23"/>
        <v>0</v>
      </c>
      <c r="G151" s="116">
        <f t="shared" si="23"/>
        <v>0</v>
      </c>
      <c r="H151" s="116">
        <f t="shared" si="23"/>
        <v>0</v>
      </c>
      <c r="I151" s="116">
        <f t="shared" si="23"/>
        <v>0</v>
      </c>
      <c r="J151" s="116">
        <f t="shared" si="23"/>
        <v>0</v>
      </c>
      <c r="K151" s="116">
        <f t="shared" si="23"/>
        <v>0</v>
      </c>
      <c r="L151" s="116">
        <f t="shared" si="23"/>
        <v>0</v>
      </c>
      <c r="M151" s="116">
        <f t="shared" si="23"/>
        <v>0</v>
      </c>
      <c r="N151" s="116">
        <f t="shared" si="23"/>
        <v>0</v>
      </c>
      <c r="O151" s="116">
        <f t="shared" si="23"/>
        <v>0</v>
      </c>
      <c r="P151" s="116">
        <f t="shared" si="23"/>
        <v>0</v>
      </c>
    </row>
    <row r="152" spans="3:16" s="116" customFormat="1" ht="11.25" customHeight="1">
      <c r="C152" s="116">
        <f t="shared" ref="C152:P152" si="24">C72</f>
        <v>0</v>
      </c>
      <c r="D152" s="116">
        <f t="shared" si="24"/>
        <v>0</v>
      </c>
      <c r="E152" s="116">
        <f t="shared" si="24"/>
        <v>0</v>
      </c>
      <c r="F152" s="116">
        <f t="shared" si="24"/>
        <v>0</v>
      </c>
      <c r="G152" s="116">
        <f t="shared" si="24"/>
        <v>0</v>
      </c>
      <c r="H152" s="116">
        <f t="shared" si="24"/>
        <v>0</v>
      </c>
      <c r="I152" s="116">
        <f t="shared" si="24"/>
        <v>0</v>
      </c>
      <c r="J152" s="116">
        <f t="shared" si="24"/>
        <v>0</v>
      </c>
      <c r="K152" s="116">
        <f t="shared" si="24"/>
        <v>0</v>
      </c>
      <c r="L152" s="116">
        <f t="shared" si="24"/>
        <v>0</v>
      </c>
      <c r="M152" s="116">
        <f t="shared" si="24"/>
        <v>0</v>
      </c>
      <c r="N152" s="116">
        <f t="shared" si="24"/>
        <v>0</v>
      </c>
      <c r="O152" s="116">
        <f t="shared" si="24"/>
        <v>0</v>
      </c>
      <c r="P152" s="116">
        <f t="shared" si="24"/>
        <v>0</v>
      </c>
    </row>
    <row r="153" spans="3:16" s="116" customFormat="1" ht="11.25" customHeight="1">
      <c r="C153" s="116">
        <f t="shared" ref="C153:P153" si="25">C75</f>
        <v>0</v>
      </c>
      <c r="D153" s="116">
        <f t="shared" si="25"/>
        <v>0</v>
      </c>
      <c r="E153" s="116">
        <f t="shared" si="25"/>
        <v>0</v>
      </c>
      <c r="F153" s="116">
        <f t="shared" si="25"/>
        <v>0</v>
      </c>
      <c r="G153" s="116">
        <f t="shared" si="25"/>
        <v>0</v>
      </c>
      <c r="H153" s="116">
        <f t="shared" si="25"/>
        <v>0</v>
      </c>
      <c r="I153" s="116">
        <f t="shared" si="25"/>
        <v>0</v>
      </c>
      <c r="J153" s="116">
        <f t="shared" si="25"/>
        <v>0</v>
      </c>
      <c r="K153" s="116">
        <f t="shared" si="25"/>
        <v>0</v>
      </c>
      <c r="L153" s="116">
        <f t="shared" si="25"/>
        <v>0</v>
      </c>
      <c r="M153" s="116">
        <f t="shared" si="25"/>
        <v>0</v>
      </c>
      <c r="N153" s="116">
        <f t="shared" si="25"/>
        <v>0</v>
      </c>
      <c r="O153" s="116">
        <f t="shared" si="25"/>
        <v>0</v>
      </c>
      <c r="P153" s="116">
        <f t="shared" si="25"/>
        <v>0</v>
      </c>
    </row>
    <row r="154" spans="3:16" s="116" customFormat="1" ht="11.25" customHeight="1">
      <c r="C154" s="116">
        <f t="shared" ref="C154:P154" si="26">C78</f>
        <v>0</v>
      </c>
      <c r="D154" s="116">
        <f t="shared" si="26"/>
        <v>0</v>
      </c>
      <c r="E154" s="116">
        <f t="shared" si="26"/>
        <v>0</v>
      </c>
      <c r="F154" s="116">
        <f t="shared" si="26"/>
        <v>0</v>
      </c>
      <c r="G154" s="116">
        <f t="shared" si="26"/>
        <v>0</v>
      </c>
      <c r="H154" s="116">
        <f t="shared" si="26"/>
        <v>0</v>
      </c>
      <c r="I154" s="116">
        <f t="shared" si="26"/>
        <v>0</v>
      </c>
      <c r="J154" s="116">
        <f t="shared" si="26"/>
        <v>0</v>
      </c>
      <c r="K154" s="116">
        <f t="shared" si="26"/>
        <v>0</v>
      </c>
      <c r="L154" s="116">
        <f t="shared" si="26"/>
        <v>0</v>
      </c>
      <c r="M154" s="116">
        <f t="shared" si="26"/>
        <v>0</v>
      </c>
      <c r="N154" s="116">
        <f t="shared" si="26"/>
        <v>0</v>
      </c>
      <c r="O154" s="116">
        <f t="shared" si="26"/>
        <v>0</v>
      </c>
      <c r="P154" s="116">
        <f t="shared" si="26"/>
        <v>0</v>
      </c>
    </row>
    <row r="155" spans="3:16" s="116" customFormat="1" ht="11.25" customHeight="1">
      <c r="C155" s="116">
        <f t="shared" ref="C155:P155" si="27">C81</f>
        <v>0</v>
      </c>
      <c r="D155" s="116">
        <f t="shared" si="27"/>
        <v>0</v>
      </c>
      <c r="E155" s="116">
        <f t="shared" si="27"/>
        <v>0</v>
      </c>
      <c r="F155" s="116">
        <f t="shared" si="27"/>
        <v>0</v>
      </c>
      <c r="G155" s="116">
        <f t="shared" si="27"/>
        <v>0</v>
      </c>
      <c r="H155" s="116">
        <f t="shared" si="27"/>
        <v>0</v>
      </c>
      <c r="I155" s="116">
        <f t="shared" si="27"/>
        <v>0</v>
      </c>
      <c r="J155" s="116">
        <f t="shared" si="27"/>
        <v>0</v>
      </c>
      <c r="K155" s="116">
        <f t="shared" si="27"/>
        <v>0</v>
      </c>
      <c r="L155" s="116">
        <f t="shared" si="27"/>
        <v>0</v>
      </c>
      <c r="M155" s="116">
        <f t="shared" si="27"/>
        <v>0</v>
      </c>
      <c r="N155" s="116">
        <f t="shared" si="27"/>
        <v>0</v>
      </c>
      <c r="O155" s="116">
        <f t="shared" si="27"/>
        <v>0</v>
      </c>
      <c r="P155" s="116">
        <f t="shared" si="27"/>
        <v>0</v>
      </c>
    </row>
    <row r="156" spans="3:16" s="116" customFormat="1" ht="11.25" customHeight="1"/>
    <row r="157" spans="3:16" s="116" customFormat="1" ht="18" customHeight="1"/>
    <row r="158" spans="3:16" s="116" customFormat="1" ht="18" customHeight="1"/>
  </sheetData>
  <sheetProtection sheet="1" objects="1" scenarios="1" formatCells="0" formatColumns="0" formatRows="0"/>
  <mergeCells count="580">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 ref="A5:B5"/>
    <mergeCell ref="C5:D5"/>
    <mergeCell ref="E5:F5"/>
    <mergeCell ref="G5:H5"/>
    <mergeCell ref="I5:J5"/>
    <mergeCell ref="K5:L5"/>
    <mergeCell ref="M5:N5"/>
    <mergeCell ref="O5:P5"/>
    <mergeCell ref="S5:T5"/>
    <mergeCell ref="A6:B6"/>
    <mergeCell ref="C6:D6"/>
    <mergeCell ref="E6:F6"/>
    <mergeCell ref="G6:H6"/>
    <mergeCell ref="I6:J6"/>
    <mergeCell ref="K6:L6"/>
    <mergeCell ref="M6:N6"/>
    <mergeCell ref="O6:P6"/>
    <mergeCell ref="S6:T6"/>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9:B9"/>
    <mergeCell ref="C9:D9"/>
    <mergeCell ref="E9:F9"/>
    <mergeCell ref="G9:H9"/>
    <mergeCell ref="I9:J9"/>
    <mergeCell ref="K9:L9"/>
    <mergeCell ref="M9:N9"/>
    <mergeCell ref="O9:P9"/>
    <mergeCell ref="S9:T9"/>
    <mergeCell ref="A10:B10"/>
    <mergeCell ref="C10:D10"/>
    <mergeCell ref="E10:F10"/>
    <mergeCell ref="G10:H10"/>
    <mergeCell ref="I10:J10"/>
    <mergeCell ref="K10:L10"/>
    <mergeCell ref="M10:N10"/>
    <mergeCell ref="O10:P10"/>
    <mergeCell ref="S10:T10"/>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R31:R33"/>
    <mergeCell ref="S31:T31"/>
    <mergeCell ref="A32:B33"/>
    <mergeCell ref="S32:T33"/>
    <mergeCell ref="C33:D33"/>
    <mergeCell ref="E33:F33"/>
    <mergeCell ref="Q28:Q30"/>
    <mergeCell ref="R28:R30"/>
    <mergeCell ref="S28:T28"/>
    <mergeCell ref="A29:B30"/>
    <mergeCell ref="S29:T30"/>
    <mergeCell ref="C30:D30"/>
    <mergeCell ref="E30:F30"/>
    <mergeCell ref="G30:H30"/>
    <mergeCell ref="I30:J30"/>
    <mergeCell ref="K30:L30"/>
    <mergeCell ref="G33:H33"/>
    <mergeCell ref="M30:N30"/>
    <mergeCell ref="O30:P30"/>
    <mergeCell ref="A31:B31"/>
    <mergeCell ref="M27:N27"/>
    <mergeCell ref="O27:P27"/>
    <mergeCell ref="A28:B28"/>
    <mergeCell ref="M24:N24"/>
    <mergeCell ref="O24:P24"/>
    <mergeCell ref="A25:B25"/>
    <mergeCell ref="Q31:Q33"/>
    <mergeCell ref="G39:H39"/>
    <mergeCell ref="I39:J39"/>
    <mergeCell ref="K39:L39"/>
    <mergeCell ref="M39:N39"/>
    <mergeCell ref="O39:P39"/>
    <mergeCell ref="I33:J33"/>
    <mergeCell ref="K33:L33"/>
    <mergeCell ref="M33:N33"/>
    <mergeCell ref="O33:P33"/>
    <mergeCell ref="M36:N36"/>
    <mergeCell ref="O36:P36"/>
    <mergeCell ref="A37:B37"/>
    <mergeCell ref="C43:P43"/>
    <mergeCell ref="S43:T43"/>
    <mergeCell ref="R37:R39"/>
    <mergeCell ref="S37:T37"/>
    <mergeCell ref="A38:B39"/>
    <mergeCell ref="S38:T39"/>
    <mergeCell ref="C39:D39"/>
    <mergeCell ref="E39:F39"/>
    <mergeCell ref="A34:B34"/>
    <mergeCell ref="Q34:Q36"/>
    <mergeCell ref="R34:R36"/>
    <mergeCell ref="S34:T34"/>
    <mergeCell ref="A35:B36"/>
    <mergeCell ref="S35:T36"/>
    <mergeCell ref="C36:D36"/>
    <mergeCell ref="E36:F36"/>
    <mergeCell ref="G36:H36"/>
    <mergeCell ref="I36:J36"/>
    <mergeCell ref="K36:L36"/>
    <mergeCell ref="Q37:Q39"/>
    <mergeCell ref="S44:T44"/>
    <mergeCell ref="A45:B46"/>
    <mergeCell ref="Q40:Q42"/>
    <mergeCell ref="R40:R42"/>
    <mergeCell ref="S40:T40"/>
    <mergeCell ref="A41:B42"/>
    <mergeCell ref="S41:T42"/>
    <mergeCell ref="C42:D42"/>
    <mergeCell ref="E42:F42"/>
    <mergeCell ref="G42:H42"/>
    <mergeCell ref="I42:J42"/>
    <mergeCell ref="K42:L42"/>
    <mergeCell ref="A40:B40"/>
    <mergeCell ref="S45:T46"/>
    <mergeCell ref="C46:D46"/>
    <mergeCell ref="E46:F46"/>
    <mergeCell ref="G46:H46"/>
    <mergeCell ref="I46:J46"/>
    <mergeCell ref="K46:L46"/>
    <mergeCell ref="M46:N46"/>
    <mergeCell ref="O46:P46"/>
    <mergeCell ref="M42:N42"/>
    <mergeCell ref="O42:P42"/>
    <mergeCell ref="A43:B43"/>
    <mergeCell ref="A50:B50"/>
    <mergeCell ref="Q50:Q52"/>
    <mergeCell ref="R50:R52"/>
    <mergeCell ref="A47:B47"/>
    <mergeCell ref="Q47:Q49"/>
    <mergeCell ref="R47:R49"/>
    <mergeCell ref="A44:B44"/>
    <mergeCell ref="Q44:Q46"/>
    <mergeCell ref="R44:R46"/>
    <mergeCell ref="S47:T47"/>
    <mergeCell ref="A48:B49"/>
    <mergeCell ref="S48:T49"/>
    <mergeCell ref="C49:D49"/>
    <mergeCell ref="E49:F49"/>
    <mergeCell ref="G49:H49"/>
    <mergeCell ref="I49:J49"/>
    <mergeCell ref="I55:J55"/>
    <mergeCell ref="K55:L55"/>
    <mergeCell ref="M55:N55"/>
    <mergeCell ref="O55:P55"/>
    <mergeCell ref="S50:T50"/>
    <mergeCell ref="A51:B52"/>
    <mergeCell ref="S51:T52"/>
    <mergeCell ref="C52:D52"/>
    <mergeCell ref="E52:F52"/>
    <mergeCell ref="G52:H52"/>
    <mergeCell ref="I52:J52"/>
    <mergeCell ref="K52:L52"/>
    <mergeCell ref="M52:N52"/>
    <mergeCell ref="O52:P52"/>
    <mergeCell ref="K49:L49"/>
    <mergeCell ref="M49:N49"/>
    <mergeCell ref="O49:P49"/>
    <mergeCell ref="A56:B56"/>
    <mergeCell ref="Q56:Q58"/>
    <mergeCell ref="O58:P58"/>
    <mergeCell ref="AC52:AC53"/>
    <mergeCell ref="A53:B53"/>
    <mergeCell ref="Q53:Q55"/>
    <mergeCell ref="R53:R55"/>
    <mergeCell ref="S53:T53"/>
    <mergeCell ref="A54:B55"/>
    <mergeCell ref="S54:T55"/>
    <mergeCell ref="C55:D55"/>
    <mergeCell ref="E55:F55"/>
    <mergeCell ref="G55:H55"/>
    <mergeCell ref="R56:R58"/>
    <mergeCell ref="S56:T56"/>
    <mergeCell ref="A57:B58"/>
    <mergeCell ref="S57:T58"/>
    <mergeCell ref="C58:D58"/>
    <mergeCell ref="E58:F58"/>
    <mergeCell ref="G58:H58"/>
    <mergeCell ref="I58:J58"/>
    <mergeCell ref="K58:L58"/>
    <mergeCell ref="M58:N58"/>
    <mergeCell ref="A59:B59"/>
    <mergeCell ref="Q59:Q61"/>
    <mergeCell ref="R59:R61"/>
    <mergeCell ref="S59:T59"/>
    <mergeCell ref="A60:B61"/>
    <mergeCell ref="S60:T61"/>
    <mergeCell ref="C61:D61"/>
    <mergeCell ref="E61:F61"/>
    <mergeCell ref="G61:H61"/>
    <mergeCell ref="I61:J61"/>
    <mergeCell ref="S63:T63"/>
    <mergeCell ref="A64:B65"/>
    <mergeCell ref="S64:T65"/>
    <mergeCell ref="C65:D65"/>
    <mergeCell ref="E65:F65"/>
    <mergeCell ref="G65:H65"/>
    <mergeCell ref="I65:J65"/>
    <mergeCell ref="K61:L61"/>
    <mergeCell ref="M61:N61"/>
    <mergeCell ref="O61:P61"/>
    <mergeCell ref="A62:B62"/>
    <mergeCell ref="C62:P62"/>
    <mergeCell ref="S62:T62"/>
    <mergeCell ref="K65:L65"/>
    <mergeCell ref="M65:N65"/>
    <mergeCell ref="O65:P65"/>
    <mergeCell ref="S75:T75"/>
    <mergeCell ref="A66:B66"/>
    <mergeCell ref="Q66:Q68"/>
    <mergeCell ref="R66:R68"/>
    <mergeCell ref="A63:B63"/>
    <mergeCell ref="Q63:Q65"/>
    <mergeCell ref="R63:R65"/>
    <mergeCell ref="S69:T69"/>
    <mergeCell ref="A70:B71"/>
    <mergeCell ref="S70:T71"/>
    <mergeCell ref="C71:D71"/>
    <mergeCell ref="E71:F71"/>
    <mergeCell ref="G71:H71"/>
    <mergeCell ref="I71:J71"/>
    <mergeCell ref="S66:T66"/>
    <mergeCell ref="A67:B68"/>
    <mergeCell ref="S67:T68"/>
    <mergeCell ref="C68:D68"/>
    <mergeCell ref="E68:F68"/>
    <mergeCell ref="G68:H68"/>
    <mergeCell ref="I68:J68"/>
    <mergeCell ref="K68:L68"/>
    <mergeCell ref="M68:N68"/>
    <mergeCell ref="O68:P68"/>
    <mergeCell ref="O77:P77"/>
    <mergeCell ref="M71:N71"/>
    <mergeCell ref="O71:P71"/>
    <mergeCell ref="A72:B72"/>
    <mergeCell ref="Q72:Q74"/>
    <mergeCell ref="R72:R74"/>
    <mergeCell ref="A69:B69"/>
    <mergeCell ref="Q69:Q71"/>
    <mergeCell ref="R69:R71"/>
    <mergeCell ref="K71:L71"/>
    <mergeCell ref="S72:T72"/>
    <mergeCell ref="A73:B74"/>
    <mergeCell ref="S73:T74"/>
    <mergeCell ref="C74:D74"/>
    <mergeCell ref="E74:F74"/>
    <mergeCell ref="G74:H74"/>
    <mergeCell ref="I74:J74"/>
    <mergeCell ref="K74:L74"/>
    <mergeCell ref="M74:N74"/>
    <mergeCell ref="O74:P74"/>
    <mergeCell ref="A78:B78"/>
    <mergeCell ref="Q78:Q80"/>
    <mergeCell ref="R78:R80"/>
    <mergeCell ref="A75:B75"/>
    <mergeCell ref="Q75:Q77"/>
    <mergeCell ref="R75:R77"/>
    <mergeCell ref="S78:T78"/>
    <mergeCell ref="A79:B80"/>
    <mergeCell ref="S79:T80"/>
    <mergeCell ref="C80:D80"/>
    <mergeCell ref="E80:F80"/>
    <mergeCell ref="G80:H80"/>
    <mergeCell ref="I80:J80"/>
    <mergeCell ref="K80:L80"/>
    <mergeCell ref="M80:N80"/>
    <mergeCell ref="O80:P80"/>
    <mergeCell ref="A76:B77"/>
    <mergeCell ref="S76:T77"/>
    <mergeCell ref="C77:D77"/>
    <mergeCell ref="E77:F77"/>
    <mergeCell ref="G77:H77"/>
    <mergeCell ref="I77:J77"/>
    <mergeCell ref="K77:L77"/>
    <mergeCell ref="M77:N77"/>
    <mergeCell ref="A81:B81"/>
    <mergeCell ref="Q81:Q83"/>
    <mergeCell ref="R81:R83"/>
    <mergeCell ref="S81:T81"/>
    <mergeCell ref="A82:B83"/>
    <mergeCell ref="S82:T83"/>
    <mergeCell ref="C83:D83"/>
    <mergeCell ref="E83:F83"/>
    <mergeCell ref="G83:H83"/>
    <mergeCell ref="I83:J83"/>
    <mergeCell ref="K83:L83"/>
    <mergeCell ref="M83:N83"/>
    <mergeCell ref="O83:P83"/>
    <mergeCell ref="C84:D84"/>
    <mergeCell ref="E84:F84"/>
    <mergeCell ref="G84:H84"/>
    <mergeCell ref="I84:J84"/>
    <mergeCell ref="K84:L84"/>
    <mergeCell ref="M84:N84"/>
    <mergeCell ref="O84:P84"/>
    <mergeCell ref="Q84:T84"/>
    <mergeCell ref="A85:A92"/>
    <mergeCell ref="C85:D85"/>
    <mergeCell ref="E85:F85"/>
    <mergeCell ref="G85:H85"/>
    <mergeCell ref="I85:J85"/>
    <mergeCell ref="K85:L85"/>
    <mergeCell ref="M85:N85"/>
    <mergeCell ref="O85:P85"/>
    <mergeCell ref="Q85:R85"/>
    <mergeCell ref="S85:T85"/>
    <mergeCell ref="C86:D86"/>
    <mergeCell ref="E86:F86"/>
    <mergeCell ref="G86:H86"/>
    <mergeCell ref="I86:J86"/>
    <mergeCell ref="K86:L86"/>
    <mergeCell ref="M86:N86"/>
    <mergeCell ref="O86:P86"/>
    <mergeCell ref="Q86:R86"/>
    <mergeCell ref="S86:T86"/>
    <mergeCell ref="O87:P87"/>
    <mergeCell ref="Q87:R87"/>
    <mergeCell ref="S87:T87"/>
    <mergeCell ref="C88:D88"/>
    <mergeCell ref="E88:F88"/>
    <mergeCell ref="G88:H88"/>
    <mergeCell ref="I88:J88"/>
    <mergeCell ref="K88:L88"/>
    <mergeCell ref="M88:N88"/>
    <mergeCell ref="O88:P88"/>
    <mergeCell ref="C87:D87"/>
    <mergeCell ref="E87:F87"/>
    <mergeCell ref="G87:H87"/>
    <mergeCell ref="I87:J87"/>
    <mergeCell ref="K87:L87"/>
    <mergeCell ref="M87:N87"/>
    <mergeCell ref="Q88:R88"/>
    <mergeCell ref="S88:T88"/>
    <mergeCell ref="C89:D89"/>
    <mergeCell ref="E89:F89"/>
    <mergeCell ref="G89:H89"/>
    <mergeCell ref="I89:J89"/>
    <mergeCell ref="K89:L89"/>
    <mergeCell ref="M89:N89"/>
    <mergeCell ref="O89:P89"/>
    <mergeCell ref="Q89:T89"/>
    <mergeCell ref="O90:P90"/>
    <mergeCell ref="Q90:T90"/>
    <mergeCell ref="C91:D91"/>
    <mergeCell ref="E91:F91"/>
    <mergeCell ref="G91:H91"/>
    <mergeCell ref="I91:J91"/>
    <mergeCell ref="K91:L91"/>
    <mergeCell ref="M91:N91"/>
    <mergeCell ref="O91:P91"/>
    <mergeCell ref="C90:D90"/>
    <mergeCell ref="E90:F90"/>
    <mergeCell ref="G90:H90"/>
    <mergeCell ref="I90:J90"/>
    <mergeCell ref="K90:L90"/>
    <mergeCell ref="M90:N90"/>
    <mergeCell ref="O92:P92"/>
    <mergeCell ref="A93:B93"/>
    <mergeCell ref="C93:T93"/>
    <mergeCell ref="A94:T94"/>
    <mergeCell ref="A95:T95"/>
    <mergeCell ref="A96:T96"/>
    <mergeCell ref="C92:D92"/>
    <mergeCell ref="E92:F92"/>
    <mergeCell ref="G92:H92"/>
    <mergeCell ref="I92:J92"/>
    <mergeCell ref="K92:L92"/>
    <mergeCell ref="M92:N92"/>
    <mergeCell ref="A97:T97"/>
    <mergeCell ref="B98:I98"/>
    <mergeCell ref="K98:N98"/>
    <mergeCell ref="O98:P98"/>
    <mergeCell ref="Q98:T98"/>
    <mergeCell ref="A100:B100"/>
    <mergeCell ref="C100:D100"/>
    <mergeCell ref="E100:F100"/>
    <mergeCell ref="G100:H100"/>
    <mergeCell ref="I100:J100"/>
    <mergeCell ref="K100:L100"/>
    <mergeCell ref="M100:N100"/>
    <mergeCell ref="O100:P100"/>
    <mergeCell ref="A101:B101"/>
    <mergeCell ref="C101:D101"/>
    <mergeCell ref="E101:F101"/>
    <mergeCell ref="G101:H101"/>
    <mergeCell ref="I101:J101"/>
    <mergeCell ref="K101:L101"/>
    <mergeCell ref="M101:N101"/>
    <mergeCell ref="O101:P101"/>
    <mergeCell ref="R103:S103"/>
    <mergeCell ref="S104:S105"/>
    <mergeCell ref="A106:B107"/>
    <mergeCell ref="C106:D107"/>
    <mergeCell ref="E106:F107"/>
    <mergeCell ref="G106:H107"/>
    <mergeCell ref="I106:J107"/>
    <mergeCell ref="K106:L107"/>
    <mergeCell ref="M106:N107"/>
    <mergeCell ref="O106:P107"/>
    <mergeCell ref="Q106:R107"/>
    <mergeCell ref="S106:S107"/>
    <mergeCell ref="A104:B105"/>
    <mergeCell ref="C104:D105"/>
    <mergeCell ref="E104:F105"/>
    <mergeCell ref="G104:H105"/>
    <mergeCell ref="I104:J105"/>
    <mergeCell ref="K104:L105"/>
    <mergeCell ref="M104:N105"/>
    <mergeCell ref="O104:P105"/>
    <mergeCell ref="Q104:R105"/>
    <mergeCell ref="S108:S109"/>
    <mergeCell ref="A110:B111"/>
    <mergeCell ref="C110:D111"/>
    <mergeCell ref="E110:F111"/>
    <mergeCell ref="G110:H111"/>
    <mergeCell ref="I110:J111"/>
    <mergeCell ref="K110:L111"/>
    <mergeCell ref="M110:N111"/>
    <mergeCell ref="O110:P111"/>
    <mergeCell ref="A108:B109"/>
    <mergeCell ref="C108:D109"/>
    <mergeCell ref="E108:F109"/>
    <mergeCell ref="G108:H109"/>
    <mergeCell ref="I108:J109"/>
    <mergeCell ref="K108:L109"/>
    <mergeCell ref="M108:N109"/>
    <mergeCell ref="O108:P109"/>
    <mergeCell ref="Q108:R109"/>
    <mergeCell ref="Q112:R113"/>
    <mergeCell ref="S112:S113"/>
    <mergeCell ref="O115:P115"/>
    <mergeCell ref="Q115:R115"/>
    <mergeCell ref="A116:B116"/>
    <mergeCell ref="O116:P117"/>
    <mergeCell ref="Q116:R117"/>
    <mergeCell ref="Q110:R111"/>
    <mergeCell ref="S110:S111"/>
    <mergeCell ref="A112:B113"/>
    <mergeCell ref="C112:D113"/>
    <mergeCell ref="E112:F113"/>
    <mergeCell ref="G112:H113"/>
    <mergeCell ref="I112:J113"/>
    <mergeCell ref="K112:L113"/>
    <mergeCell ref="M112:N113"/>
    <mergeCell ref="O112:P113"/>
    <mergeCell ref="Q125:R126"/>
    <mergeCell ref="C130:D130"/>
    <mergeCell ref="E130:F130"/>
    <mergeCell ref="G130:H130"/>
    <mergeCell ref="I130:J130"/>
    <mergeCell ref="K130:L130"/>
    <mergeCell ref="M130:N130"/>
    <mergeCell ref="O130:P130"/>
    <mergeCell ref="O118:P119"/>
    <mergeCell ref="Q118:R119"/>
    <mergeCell ref="O120:P121"/>
    <mergeCell ref="Q120:R121"/>
    <mergeCell ref="O122:P123"/>
    <mergeCell ref="Q122:R123"/>
    <mergeCell ref="O131:P131"/>
    <mergeCell ref="C131:D131"/>
    <mergeCell ref="E131:F131"/>
    <mergeCell ref="G131:H131"/>
    <mergeCell ref="I131:J131"/>
    <mergeCell ref="K131:L131"/>
    <mergeCell ref="M131:N131"/>
    <mergeCell ref="O124:P124"/>
    <mergeCell ref="O125:P126"/>
  </mergeCells>
  <phoneticPr fontId="16" type="noConversion"/>
  <dataValidations count="8">
    <dataValidation type="decimal" errorStyle="warning" showErrorMessage="1" errorTitle="填入數字範圍有誤" error="數字介於 0~23.5" sqref="C43:P43 C14:P14 C45:P45 C48:P48 C51:P51 C54:P54 C57:P57 C62:P62 C41:P41 C60:P60 C23:P23 C26:P26 C32:P32 C73:P73 C17:P17 C38:P38 C35:P35 C29:P29 C20:P20 C64:P64 C70:P70 C67:P67 C79:P79 C76:P76 C82:P82" xr:uid="{00000000-0002-0000-0100-000000000000}">
      <formula1>0</formula1>
      <formula2>23.5</formula2>
    </dataValidation>
    <dataValidation errorStyle="warning" showErrorMessage="1" errorTitle="填入數字範圍有誤" error="數字介於 0~23.5" sqref="C58:P59 C46:P47 C49:P50 C52:P53 C55:P56 C42:P42 C39:P40 C13:P13 C18:P19 C15:P16 C21:P22 C30:P31 C33:P34 C36:P37 C44:P44 C27:P28 C61:P61 C24:P25" xr:uid="{00000000-0002-0000-0100-000001000000}"/>
    <dataValidation type="list" allowBlank="1" showInputMessage="1" showErrorMessage="1" sqref="E2:F2" xr:uid="{00000000-0002-0000-0100-000002000000}">
      <formula1>$AB$1:$AB$2</formula1>
    </dataValidation>
    <dataValidation type="list" allowBlank="1" showInputMessage="1" showErrorMessage="1" sqref="C7:P7 C11:P11 C9:P9 E5:P5" xr:uid="{00000000-0002-0000-0100-000003000000}">
      <formula1>$Z$8:$Z$32</formula1>
    </dataValidation>
    <dataValidation type="list" allowBlank="1" showInputMessage="1" showErrorMessage="1" sqref="A2:D2" xr:uid="{00000000-0002-0000-0100-000004000000}">
      <formula1>$AB$8:$AB$37</formula1>
    </dataValidation>
    <dataValidation type="list" allowBlank="1" showInputMessage="1" showErrorMessage="1" sqref="C5:D5" xr:uid="{00000000-0002-0000-0100-000005000000}">
      <formula1>$Z$8:$Z$30</formula1>
    </dataValidation>
    <dataValidation type="list" allowBlank="1" showInputMessage="1" showErrorMessage="1" sqref="A14:B15 A17:B18 A20:B21 A23:B24 A26:B27 A29:B30 A32:B33 A35:B36 A38:B39 A41:B42 A45:B46 A48:B49 A51:B52 A54:B55 A57:B58 A60:B61 A64:B65 A67:B68 A70:B71 A73:B74 A76:B77 A79:B80 A82:B83" xr:uid="{00000000-0002-0000-0100-000006000000}">
      <formula1>$AD$8:$AD$22</formula1>
    </dataValidation>
    <dataValidation type="decimal" errorStyle="warning" showErrorMessage="1" errorTitle="填入數字範圍有誤" error="數字介於 0~24" sqref="C78:P78 C72:P72 C75:P75 C66:P66 C69:P69 C63:P63 C81:P81" xr:uid="{00000000-0002-0000-0100-000007000000}">
      <formula1>7</formula1>
      <formula2>24</formula2>
    </dataValidation>
  </dataValidations>
  <printOptions horizontalCentered="1" verticalCentered="1"/>
  <pageMargins left="0" right="0" top="0.19685039370078741" bottom="0.19685039370078741" header="0.51181102362204722" footer="0.51181102362204722"/>
  <pageSetup paperSize="9" scale="74" orientation="portrait" horizontalDpi="4294967293" verticalDpi="360"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BI158"/>
  <sheetViews>
    <sheetView view="pageBreakPreview" zoomScale="115" zoomScaleNormal="75" zoomScaleSheetLayoutView="115" workbookViewId="0">
      <pane xSplit="2" ySplit="4" topLeftCell="C5" activePane="bottomRight" state="frozen"/>
      <selection pane="topRight" activeCell="C81" activeCellId="5" sqref="C66:P68 C69:P71 C72:P74 C75:P77 C78:P80 C81:P83"/>
      <selection pane="bottomLeft" activeCell="C81" activeCellId="5" sqref="C66:P68 C69:P71 C72:P74 C75:P77 C78:P80 C81:P83"/>
      <selection pane="bottomRight" activeCell="C81" activeCellId="5" sqref="C66:P68 C69:P71 C72:P74 C75:P77 C78:P80 C81:P83"/>
    </sheetView>
  </sheetViews>
  <sheetFormatPr defaultColWidth="8.375" defaultRowHeight="18" customHeight="1"/>
  <cols>
    <col min="1" max="9" width="5.5" style="118" customWidth="1"/>
    <col min="10" max="11" width="5.5" style="155" customWidth="1"/>
    <col min="12" max="20" width="5.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
        <v>10</v>
      </c>
      <c r="B2" s="454"/>
      <c r="C2" s="454"/>
      <c r="D2" s="454"/>
      <c r="E2" s="455" t="s">
        <v>11</v>
      </c>
      <c r="F2" s="456"/>
      <c r="G2" s="457" t="s">
        <v>12</v>
      </c>
      <c r="H2" s="458"/>
      <c r="I2" s="458"/>
      <c r="J2" s="458"/>
      <c r="K2" s="458"/>
      <c r="L2" s="458"/>
      <c r="M2" s="458"/>
      <c r="N2" s="459"/>
      <c r="O2" s="119" t="s">
        <v>13</v>
      </c>
      <c r="P2" s="460">
        <v>42666</v>
      </c>
      <c r="Q2" s="460"/>
      <c r="R2" s="460"/>
      <c r="S2" s="120" t="s">
        <v>14</v>
      </c>
      <c r="T2" s="121">
        <f>P2+6</f>
        <v>42672</v>
      </c>
      <c r="AB2" s="116" t="s">
        <v>15</v>
      </c>
    </row>
    <row r="3" spans="1:30" ht="11.25" customHeight="1">
      <c r="A3" s="461" t="s">
        <v>16</v>
      </c>
      <c r="B3" s="122" t="s">
        <v>17</v>
      </c>
      <c r="C3" s="264">
        <f>P2</f>
        <v>42666</v>
      </c>
      <c r="D3" s="265"/>
      <c r="E3" s="264">
        <f>C3+1</f>
        <v>42667</v>
      </c>
      <c r="F3" s="265"/>
      <c r="G3" s="264">
        <f>E3+1</f>
        <v>42668</v>
      </c>
      <c r="H3" s="265"/>
      <c r="I3" s="264">
        <f>G3+1</f>
        <v>42669</v>
      </c>
      <c r="J3" s="265"/>
      <c r="K3" s="264">
        <f>I3+1</f>
        <v>42670</v>
      </c>
      <c r="L3" s="265"/>
      <c r="M3" s="463">
        <f>K3+1</f>
        <v>42671</v>
      </c>
      <c r="N3" s="464"/>
      <c r="O3" s="463">
        <f>M3+1</f>
        <v>42672</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29</v>
      </c>
      <c r="S4" s="469"/>
      <c r="T4" s="470"/>
    </row>
    <row r="5" spans="1:30" ht="18.75" customHeight="1">
      <c r="A5" s="440" t="s">
        <v>30</v>
      </c>
      <c r="B5" s="441"/>
      <c r="C5" s="442"/>
      <c r="D5" s="443"/>
      <c r="E5" s="444"/>
      <c r="F5" s="444"/>
      <c r="G5" s="442"/>
      <c r="H5" s="443"/>
      <c r="I5" s="444"/>
      <c r="J5" s="444"/>
      <c r="K5" s="442"/>
      <c r="L5" s="443"/>
      <c r="M5" s="442"/>
      <c r="N5" s="443"/>
      <c r="O5" s="444"/>
      <c r="P5" s="443"/>
      <c r="Q5" s="53"/>
      <c r="R5" s="54"/>
      <c r="S5" s="445"/>
      <c r="T5" s="446"/>
    </row>
    <row r="6" spans="1:30" ht="11.25" customHeight="1" thickBot="1">
      <c r="A6" s="436" t="s">
        <v>31</v>
      </c>
      <c r="B6" s="437"/>
      <c r="C6" s="254">
        <f>VLOOKUP(C5,$Z$8:$AA$30,2,0)</f>
        <v>0</v>
      </c>
      <c r="D6" s="255"/>
      <c r="E6" s="254">
        <f>VLOOKUP(E5,$Z$8:$AA$30,2,0)</f>
        <v>0</v>
      </c>
      <c r="F6" s="255"/>
      <c r="G6" s="254">
        <f>VLOOKUP(G5,$Z$8:$AA$30,2,0)</f>
        <v>0</v>
      </c>
      <c r="H6" s="255"/>
      <c r="I6" s="254">
        <f>VLOOKUP(I5,$Z$8:$AA$30,2,0)</f>
        <v>0</v>
      </c>
      <c r="J6" s="255"/>
      <c r="K6" s="254">
        <f>VLOOKUP(K5,$Z$8:$AA$30,2,0)</f>
        <v>0</v>
      </c>
      <c r="L6" s="255"/>
      <c r="M6" s="254">
        <f>VLOOKUP(M5,$Z$8:$AA$30,2,0)</f>
        <v>0</v>
      </c>
      <c r="N6" s="255"/>
      <c r="O6" s="254">
        <f>VLOOKUP(O5,$Z$8:$AA$30,2,0)</f>
        <v>0</v>
      </c>
      <c r="P6" s="255"/>
      <c r="Q6" s="70"/>
      <c r="R6" s="71"/>
      <c r="S6" s="438"/>
      <c r="T6" s="439"/>
    </row>
    <row r="7" spans="1:30" ht="18.75" customHeight="1">
      <c r="A7" s="434" t="s">
        <v>32</v>
      </c>
      <c r="B7" s="435"/>
      <c r="C7" s="447"/>
      <c r="D7" s="429"/>
      <c r="E7" s="428"/>
      <c r="F7" s="428"/>
      <c r="G7" s="447"/>
      <c r="H7" s="429"/>
      <c r="I7" s="428"/>
      <c r="J7" s="428"/>
      <c r="K7" s="447"/>
      <c r="L7" s="429"/>
      <c r="M7" s="447"/>
      <c r="N7" s="429"/>
      <c r="O7" s="428"/>
      <c r="P7" s="429"/>
      <c r="Q7" s="68"/>
      <c r="R7" s="69"/>
      <c r="S7" s="445"/>
      <c r="T7" s="446"/>
      <c r="Y7" s="116" t="s">
        <v>33</v>
      </c>
    </row>
    <row r="8" spans="1:30" ht="11.25" customHeight="1" thickBot="1">
      <c r="A8" s="448" t="s">
        <v>31</v>
      </c>
      <c r="B8" s="449"/>
      <c r="C8" s="254">
        <f>VLOOKUP(C7,$Z$8:$AA$30,2,0)</f>
        <v>0</v>
      </c>
      <c r="D8" s="255"/>
      <c r="E8" s="254">
        <f>VLOOKUP(E7,$Z$8:$AA$30,2,0)</f>
        <v>0</v>
      </c>
      <c r="F8" s="255"/>
      <c r="G8" s="254">
        <f>VLOOKUP(G7,$Z$8:$AA$30,2,0)</f>
        <v>0</v>
      </c>
      <c r="H8" s="255"/>
      <c r="I8" s="254">
        <f>VLOOKUP(I7,$Z$8:$AA$30,2,0)</f>
        <v>0</v>
      </c>
      <c r="J8" s="255"/>
      <c r="K8" s="254">
        <f>VLOOKUP(K7,$Z$8:$AA$30,2,0)</f>
        <v>0</v>
      </c>
      <c r="L8" s="255"/>
      <c r="M8" s="254">
        <f>VLOOKUP(M7,$Z$8:$AA$30,2,0)</f>
        <v>0</v>
      </c>
      <c r="N8" s="255"/>
      <c r="O8" s="254">
        <f>VLOOKUP(O7,$Z$8:$AA$30,2,0)</f>
        <v>0</v>
      </c>
      <c r="P8" s="255"/>
      <c r="Q8" s="68"/>
      <c r="R8" s="69"/>
      <c r="S8" s="438"/>
      <c r="T8" s="439"/>
      <c r="Y8" s="160">
        <v>2</v>
      </c>
      <c r="Z8" s="161" t="str">
        <f>HLOOKUP($Y$7,$A$12:$T$83,Y8,0)</f>
        <v>許博為</v>
      </c>
      <c r="AA8" s="116" t="str">
        <f>HLOOKUP($Y$7,$A$12:$P$83,Y8+1,0)</f>
        <v>外場主任</v>
      </c>
      <c r="AB8" s="116" t="s">
        <v>34</v>
      </c>
      <c r="AD8" s="116" t="s">
        <v>35</v>
      </c>
    </row>
    <row r="9" spans="1:30" ht="18.75" customHeight="1">
      <c r="A9" s="440" t="s">
        <v>36</v>
      </c>
      <c r="B9" s="441"/>
      <c r="C9" s="442"/>
      <c r="D9" s="443"/>
      <c r="E9" s="444"/>
      <c r="F9" s="444"/>
      <c r="G9" s="442"/>
      <c r="H9" s="443"/>
      <c r="I9" s="444"/>
      <c r="J9" s="444"/>
      <c r="K9" s="442"/>
      <c r="L9" s="443"/>
      <c r="M9" s="442"/>
      <c r="N9" s="443"/>
      <c r="O9" s="444"/>
      <c r="P9" s="443"/>
      <c r="Q9" s="53"/>
      <c r="R9" s="54"/>
      <c r="S9" s="445"/>
      <c r="T9" s="446"/>
      <c r="Y9" s="162">
        <f>Y8+3</f>
        <v>5</v>
      </c>
      <c r="Z9" s="163" t="str">
        <f>HLOOKUP($Y$7,$A$12:$T$83,Y9,0)</f>
        <v>李宛亭</v>
      </c>
      <c r="AA9" s="116" t="str">
        <f t="shared" ref="AA9:AA30" si="0">HLOOKUP($Y$7,$A$12:$P$83,Y9+1,0)</f>
        <v>外場正職</v>
      </c>
      <c r="AB9" s="116" t="s">
        <v>37</v>
      </c>
      <c r="AD9" s="116" t="s">
        <v>38</v>
      </c>
    </row>
    <row r="10" spans="1:30" ht="11.25" customHeight="1">
      <c r="A10" s="436" t="s">
        <v>31</v>
      </c>
      <c r="B10" s="437"/>
      <c r="C10" s="254">
        <f>VLOOKUP(C9,$Z$8:$AA$30,2,0)</f>
        <v>0</v>
      </c>
      <c r="D10" s="255"/>
      <c r="E10" s="254">
        <f>VLOOKUP(E9,$Z$8:$AA$30,2,0)</f>
        <v>0</v>
      </c>
      <c r="F10" s="255"/>
      <c r="G10" s="254">
        <f>VLOOKUP(G9,$Z$8:$AA$30,2,0)</f>
        <v>0</v>
      </c>
      <c r="H10" s="255"/>
      <c r="I10" s="254">
        <f>VLOOKUP(I9,$Z$8:$AA$30,2,0)</f>
        <v>0</v>
      </c>
      <c r="J10" s="255"/>
      <c r="K10" s="254">
        <f>VLOOKUP(K9,$Z$8:$AA$30,2,0)</f>
        <v>0</v>
      </c>
      <c r="L10" s="255"/>
      <c r="M10" s="254">
        <f>VLOOKUP(M9,$Z$8:$AA$30,2,0)</f>
        <v>0</v>
      </c>
      <c r="N10" s="255"/>
      <c r="O10" s="254">
        <f>VLOOKUP(O9,$Z$8:$AA$30,2,0)</f>
        <v>0</v>
      </c>
      <c r="P10" s="255"/>
      <c r="Q10" s="70"/>
      <c r="R10" s="71"/>
      <c r="S10" s="438"/>
      <c r="T10" s="439"/>
      <c r="Y10" s="162">
        <f t="shared" ref="Y10:Y30" si="1">Y9+3</f>
        <v>8</v>
      </c>
      <c r="Z10" s="163" t="str">
        <f t="shared" ref="Z10:Z30" si="2">HLOOKUP($Y$7,$A$12:$T$83,Y10,0)</f>
        <v>蕭采慧</v>
      </c>
      <c r="AA10" s="116" t="str">
        <f t="shared" si="0"/>
        <v>外場實習生</v>
      </c>
      <c r="AB10" s="116" t="s">
        <v>39</v>
      </c>
      <c r="AD10" s="116" t="s">
        <v>40</v>
      </c>
    </row>
    <row r="11" spans="1:30" ht="18.75" customHeight="1">
      <c r="A11" s="434" t="s">
        <v>41</v>
      </c>
      <c r="B11" s="435"/>
      <c r="C11" s="426"/>
      <c r="D11" s="427"/>
      <c r="E11" s="428"/>
      <c r="F11" s="428"/>
      <c r="G11" s="426"/>
      <c r="H11" s="427"/>
      <c r="I11" s="428"/>
      <c r="J11" s="428"/>
      <c r="K11" s="426"/>
      <c r="L11" s="427"/>
      <c r="M11" s="426"/>
      <c r="N11" s="427"/>
      <c r="O11" s="428"/>
      <c r="P11" s="429"/>
      <c r="Q11" s="68"/>
      <c r="R11" s="69"/>
      <c r="S11" s="430"/>
      <c r="T11" s="431"/>
      <c r="Y11" s="162">
        <f t="shared" si="1"/>
        <v>11</v>
      </c>
      <c r="Z11" s="163" t="str">
        <f t="shared" si="2"/>
        <v>內場支援</v>
      </c>
      <c r="AA11" s="116">
        <f t="shared" si="0"/>
        <v>0</v>
      </c>
      <c r="AB11" s="116" t="s">
        <v>42</v>
      </c>
      <c r="AD11" s="116" t="s">
        <v>43</v>
      </c>
    </row>
    <row r="12" spans="1:30" ht="11.25" customHeight="1" thickBot="1">
      <c r="A12" s="432" t="s">
        <v>31</v>
      </c>
      <c r="B12" s="433"/>
      <c r="C12" s="254">
        <f>VLOOKUP(C11,$Z$8:$AA$30,2,0)</f>
        <v>0</v>
      </c>
      <c r="D12" s="255"/>
      <c r="E12" s="254">
        <f>VLOOKUP(E11,$Z$8:$AA$30,2,0)</f>
        <v>0</v>
      </c>
      <c r="F12" s="255"/>
      <c r="G12" s="254">
        <f>VLOOKUP(G11,$Z$8:$AA$30,2,0)</f>
        <v>0</v>
      </c>
      <c r="H12" s="255"/>
      <c r="I12" s="254">
        <f>VLOOKUP(I11,$Z$8:$AA$30,2,0)</f>
        <v>0</v>
      </c>
      <c r="J12" s="255"/>
      <c r="K12" s="254">
        <f>VLOOKUP(K11,$Z$8:$AA$30,2,0)</f>
        <v>0</v>
      </c>
      <c r="L12" s="255"/>
      <c r="M12" s="254">
        <f>VLOOKUP(M11,$Z$8:$AA$30,2,0)</f>
        <v>0</v>
      </c>
      <c r="N12" s="255"/>
      <c r="O12" s="254">
        <f>VLOOKUP(O11,$Z$8:$AA$30,2,0)</f>
        <v>0</v>
      </c>
      <c r="P12" s="255"/>
      <c r="Q12" s="55"/>
      <c r="R12" s="56"/>
      <c r="S12" s="422"/>
      <c r="T12" s="423"/>
      <c r="Y12" s="162">
        <f t="shared" si="1"/>
        <v>14</v>
      </c>
      <c r="Z12" s="163" t="str">
        <f t="shared" si="2"/>
        <v>內場支援</v>
      </c>
      <c r="AA12" s="116">
        <f t="shared" si="0"/>
        <v>0</v>
      </c>
      <c r="AB12" s="116" t="s">
        <v>44</v>
      </c>
      <c r="AD12" s="116" t="s">
        <v>45</v>
      </c>
    </row>
    <row r="13" spans="1:30" ht="15.75" customHeight="1">
      <c r="A13" s="373" t="s">
        <v>46</v>
      </c>
      <c r="B13" s="374"/>
      <c r="C13" s="123"/>
      <c r="D13" s="124"/>
      <c r="E13" s="123"/>
      <c r="F13" s="124"/>
      <c r="G13" s="123"/>
      <c r="H13" s="124"/>
      <c r="I13" s="123"/>
      <c r="J13" s="124"/>
      <c r="K13" s="123"/>
      <c r="L13" s="124"/>
      <c r="M13" s="123"/>
      <c r="N13" s="124"/>
      <c r="O13" s="123"/>
      <c r="P13" s="124"/>
      <c r="Q13" s="375"/>
      <c r="R13" s="424">
        <f>D14+F14+H14+J14+L14+N14+P14</f>
        <v>0</v>
      </c>
      <c r="S13" s="381"/>
      <c r="T13" s="382"/>
      <c r="Y13" s="162">
        <f t="shared" si="1"/>
        <v>17</v>
      </c>
      <c r="Z13" s="163">
        <f t="shared" si="2"/>
        <v>0</v>
      </c>
      <c r="AA13" s="116">
        <f t="shared" si="0"/>
        <v>0</v>
      </c>
      <c r="AB13" s="116" t="s">
        <v>47</v>
      </c>
      <c r="AD13" s="116" t="s">
        <v>48</v>
      </c>
    </row>
    <row r="14" spans="1:30" ht="9" customHeight="1" thickBot="1">
      <c r="A14" s="383" t="s">
        <v>40</v>
      </c>
      <c r="B14" s="384"/>
      <c r="C14" s="156"/>
      <c r="D14" s="58">
        <f>IF(C13="",0,IF(D13-C13&lt;=6,D13-C13-4,IF(D13-C13&gt;6,D13-C13-C14-8,0)))</f>
        <v>0</v>
      </c>
      <c r="E14" s="156"/>
      <c r="F14" s="58">
        <f>IF(E13="",0,IF(F13-E13&lt;=6,F13-E13-4,IF(F13-E13&gt;6,F13-E13-E14-8,0)))</f>
        <v>0</v>
      </c>
      <c r="G14" s="156"/>
      <c r="H14" s="58">
        <f>IF(G13="",0,IF(H13-G13&lt;=6,H13-G13-4,IF(H13-G13&gt;6,H13-G13-G14-8,0)))</f>
        <v>0</v>
      </c>
      <c r="I14" s="156"/>
      <c r="J14" s="58">
        <f>IF(I13="",0,IF(J13-I13&lt;=6,J13-I13-4,IF(J13-I13&gt;6,J13-I13-I14-8,0)))</f>
        <v>0</v>
      </c>
      <c r="K14" s="156"/>
      <c r="L14" s="58">
        <f>IF(K13="",0,IF(L13-K13&lt;=6,L13-K13-4,IF(L13-K13&gt;6,L13-K13-K14-8,0)))</f>
        <v>0</v>
      </c>
      <c r="M14" s="156"/>
      <c r="N14" s="58">
        <f>IF(M13="",0,IF(N13-M13&lt;=6,N13-M13-4,IF(N13-M13&gt;6,N13-M13-M14-8,0)))</f>
        <v>0</v>
      </c>
      <c r="O14" s="156"/>
      <c r="P14" s="58">
        <f>IF(O13="",0,IF(P13-O13&lt;=6,P13-O13-4,IF(P13-O13&gt;6,P13-O13-O14-8,0)))</f>
        <v>0</v>
      </c>
      <c r="Q14" s="376"/>
      <c r="R14" s="425"/>
      <c r="S14" s="394"/>
      <c r="T14" s="395"/>
      <c r="Y14" s="162">
        <f t="shared" si="1"/>
        <v>20</v>
      </c>
      <c r="Z14" s="163">
        <f t="shared" si="2"/>
        <v>0</v>
      </c>
      <c r="AA14" s="116">
        <f t="shared" si="0"/>
        <v>0</v>
      </c>
      <c r="AB14" s="116" t="s">
        <v>49</v>
      </c>
      <c r="AD14" s="116" t="s">
        <v>50</v>
      </c>
    </row>
    <row r="15" spans="1:30" ht="9" customHeight="1" thickTop="1" thickBot="1">
      <c r="A15" s="385"/>
      <c r="B15" s="386"/>
      <c r="C15" s="413"/>
      <c r="D15" s="414"/>
      <c r="E15" s="413"/>
      <c r="F15" s="414"/>
      <c r="G15" s="413"/>
      <c r="H15" s="414"/>
      <c r="I15" s="413"/>
      <c r="J15" s="414"/>
      <c r="K15" s="413"/>
      <c r="L15" s="414"/>
      <c r="M15" s="413"/>
      <c r="N15" s="414"/>
      <c r="O15" s="413"/>
      <c r="P15" s="414"/>
      <c r="Q15" s="377"/>
      <c r="R15" s="308"/>
      <c r="S15" s="396"/>
      <c r="T15" s="397"/>
      <c r="Y15" s="162">
        <f t="shared" si="1"/>
        <v>23</v>
      </c>
      <c r="Z15" s="163">
        <f t="shared" si="2"/>
        <v>0</v>
      </c>
      <c r="AA15" s="116">
        <f t="shared" si="0"/>
        <v>0</v>
      </c>
      <c r="AB15" s="116" t="s">
        <v>51</v>
      </c>
      <c r="AD15" s="116" t="s">
        <v>52</v>
      </c>
    </row>
    <row r="16" spans="1:30" ht="15.75" customHeight="1">
      <c r="A16" s="373" t="s">
        <v>53</v>
      </c>
      <c r="B16" s="374"/>
      <c r="C16" s="123"/>
      <c r="D16" s="124"/>
      <c r="E16" s="123"/>
      <c r="F16" s="124"/>
      <c r="G16" s="123"/>
      <c r="H16" s="124"/>
      <c r="I16" s="123"/>
      <c r="J16" s="124"/>
      <c r="K16" s="123"/>
      <c r="L16" s="124"/>
      <c r="M16" s="123"/>
      <c r="N16" s="124"/>
      <c r="O16" s="123"/>
      <c r="P16" s="124"/>
      <c r="Q16" s="375"/>
      <c r="R16" s="410">
        <f>D17+F17+H17+J17+L17+N17+P17</f>
        <v>0</v>
      </c>
      <c r="S16" s="381"/>
      <c r="T16" s="382"/>
      <c r="Y16" s="162">
        <f t="shared" si="1"/>
        <v>26</v>
      </c>
      <c r="Z16" s="163">
        <f t="shared" si="2"/>
        <v>0</v>
      </c>
      <c r="AA16" s="116">
        <f t="shared" si="0"/>
        <v>0</v>
      </c>
      <c r="AB16" s="116" t="s">
        <v>54</v>
      </c>
      <c r="AD16" s="116" t="s">
        <v>55</v>
      </c>
    </row>
    <row r="17" spans="1:30" ht="9" customHeight="1" thickBot="1">
      <c r="A17" s="383" t="s">
        <v>43</v>
      </c>
      <c r="B17" s="384"/>
      <c r="C17" s="156"/>
      <c r="D17" s="58">
        <f>IF(C16="",0,IF(D16-C16&lt;=6,D16-C16-4,IF(D16-C16&gt;6,D16-C16-C17-8,0)))</f>
        <v>0</v>
      </c>
      <c r="E17" s="156"/>
      <c r="F17" s="58">
        <f>IF(E16="",0,IF(F16-E16&lt;=6,F16-E16-4,IF(F16-E16&gt;6,F16-E16-E17-8,0)))</f>
        <v>0</v>
      </c>
      <c r="G17" s="156"/>
      <c r="H17" s="58">
        <f>IF(G16="",0,IF(H16-G16&lt;=6,H16-G16-4,IF(H16-G16&gt;6,H16-G16-G17-8,0)))</f>
        <v>0</v>
      </c>
      <c r="I17" s="156"/>
      <c r="J17" s="58">
        <f>IF(I16="",0,IF(J16-I16&lt;=6,J16-I16-4,IF(J16-I16&gt;6,J16-I16-I17-8,0)))</f>
        <v>0</v>
      </c>
      <c r="K17" s="156"/>
      <c r="L17" s="58">
        <f>IF(K16="",0,IF(L16-K16&lt;=6,L16-K16-4,IF(L16-K16&gt;6,L16-K16-K17-8,0)))</f>
        <v>0</v>
      </c>
      <c r="M17" s="156"/>
      <c r="N17" s="58">
        <f>IF(M16="",0,IF(N16-M16&lt;=6,N16-M16-4,IF(N16-M16&gt;6,N16-M16-M17-8,0)))</f>
        <v>0</v>
      </c>
      <c r="O17" s="156"/>
      <c r="P17" s="58">
        <f>IF(O16="",0,IF(P16-O16&lt;=6,P16-O16-4,IF(P16-O16&gt;6,P16-O16-O17-8,0)))</f>
        <v>0</v>
      </c>
      <c r="Q17" s="376"/>
      <c r="R17" s="411"/>
      <c r="S17" s="387"/>
      <c r="T17" s="388"/>
      <c r="Y17" s="164">
        <f t="shared" si="1"/>
        <v>29</v>
      </c>
      <c r="Z17" s="165">
        <f t="shared" si="2"/>
        <v>0</v>
      </c>
      <c r="AA17" s="116">
        <f t="shared" si="0"/>
        <v>0</v>
      </c>
      <c r="AB17" s="116" t="s">
        <v>56</v>
      </c>
      <c r="AD17" s="116" t="s">
        <v>57</v>
      </c>
    </row>
    <row r="18" spans="1:30" ht="9" customHeight="1" thickTop="1" thickBot="1">
      <c r="A18" s="385"/>
      <c r="B18" s="386"/>
      <c r="C18" s="413"/>
      <c r="D18" s="414"/>
      <c r="E18" s="413"/>
      <c r="F18" s="414"/>
      <c r="G18" s="413"/>
      <c r="H18" s="414"/>
      <c r="I18" s="413"/>
      <c r="J18" s="414"/>
      <c r="K18" s="413"/>
      <c r="L18" s="414"/>
      <c r="M18" s="413"/>
      <c r="N18" s="414"/>
      <c r="O18" s="413"/>
      <c r="P18" s="414"/>
      <c r="Q18" s="377"/>
      <c r="R18" s="412"/>
      <c r="S18" s="389"/>
      <c r="T18" s="390"/>
      <c r="Y18" s="160">
        <v>33</v>
      </c>
      <c r="Z18" s="161">
        <f t="shared" si="2"/>
        <v>0</v>
      </c>
      <c r="AA18" s="116">
        <f t="shared" si="0"/>
        <v>0</v>
      </c>
      <c r="AB18" s="116" t="s">
        <v>58</v>
      </c>
      <c r="AD18" s="116" t="s">
        <v>59</v>
      </c>
    </row>
    <row r="19" spans="1:30" ht="15.75" customHeight="1">
      <c r="A19" s="373" t="s">
        <v>60</v>
      </c>
      <c r="B19" s="374"/>
      <c r="C19" s="123"/>
      <c r="D19" s="124"/>
      <c r="E19" s="123"/>
      <c r="F19" s="124"/>
      <c r="G19" s="123"/>
      <c r="H19" s="124"/>
      <c r="I19" s="123"/>
      <c r="J19" s="124"/>
      <c r="K19" s="123"/>
      <c r="L19" s="124"/>
      <c r="M19" s="123"/>
      <c r="N19" s="124"/>
      <c r="O19" s="123"/>
      <c r="P19" s="124"/>
      <c r="Q19" s="375"/>
      <c r="R19" s="410">
        <f>D20+F20+H20+J20+L20+N20+P20</f>
        <v>0</v>
      </c>
      <c r="S19" s="381"/>
      <c r="T19" s="382"/>
      <c r="Y19" s="162">
        <f t="shared" si="1"/>
        <v>36</v>
      </c>
      <c r="Z19" s="163">
        <f t="shared" si="2"/>
        <v>0</v>
      </c>
      <c r="AA19" s="116">
        <f t="shared" si="0"/>
        <v>0</v>
      </c>
      <c r="AB19" s="116" t="s">
        <v>61</v>
      </c>
      <c r="AD19" s="116" t="s">
        <v>62</v>
      </c>
    </row>
    <row r="20" spans="1:30" ht="9" customHeight="1" thickBot="1">
      <c r="A20" s="383" t="s">
        <v>55</v>
      </c>
      <c r="B20" s="384"/>
      <c r="C20" s="156"/>
      <c r="D20" s="58">
        <f>IF(C19="",0,IF(D19-C19&lt;=6,D19-C19-4,IF(D19-C19&gt;6,D19-C19-C20-8,0)))</f>
        <v>0</v>
      </c>
      <c r="E20" s="156"/>
      <c r="F20" s="58">
        <f>IF(E19="",0,IF(F19-E19&lt;=6,F19-E19-4,IF(F19-E19&gt;6,F19-E19-E20-8,0)))</f>
        <v>0</v>
      </c>
      <c r="G20" s="156"/>
      <c r="H20" s="58">
        <f>IF(G19="",0,IF(H19-G19&lt;=6,H19-G19-4,IF(H19-G19&gt;6,H19-G19-G20-8,0)))</f>
        <v>0</v>
      </c>
      <c r="I20" s="156"/>
      <c r="J20" s="58">
        <f>IF(I19="",0,IF(J19-I19&lt;=6,J19-I19-4,IF(J19-I19&gt;6,J19-I19-I20-8,0)))</f>
        <v>0</v>
      </c>
      <c r="K20" s="156"/>
      <c r="L20" s="58">
        <f>IF(K19="",0,IF(L19-K19&lt;=6,L19-K19-4,IF(L19-K19&gt;6,L19-K19-K20-8,0)))</f>
        <v>0</v>
      </c>
      <c r="M20" s="156"/>
      <c r="N20" s="58">
        <f>IF(M19="",0,IF(N19-M19&lt;=6,N19-M19-4,IF(N19-M19&gt;6,N19-M19-M20-8,0)))</f>
        <v>0</v>
      </c>
      <c r="O20" s="156"/>
      <c r="P20" s="58">
        <f>IF(O19="",0,IF(P19-O19&lt;=6,P19-O19-4,IF(P19-O19&gt;6,P19-O19-O20-8,0)))</f>
        <v>0</v>
      </c>
      <c r="Q20" s="376"/>
      <c r="R20" s="411"/>
      <c r="S20" s="387"/>
      <c r="T20" s="388"/>
      <c r="Y20" s="162">
        <f t="shared" si="1"/>
        <v>39</v>
      </c>
      <c r="Z20" s="163">
        <f t="shared" si="2"/>
        <v>0</v>
      </c>
      <c r="AA20" s="116">
        <f t="shared" si="0"/>
        <v>0</v>
      </c>
      <c r="AB20" s="116" t="s">
        <v>63</v>
      </c>
      <c r="AD20" s="116" t="s">
        <v>64</v>
      </c>
    </row>
    <row r="21" spans="1:30" ht="9" customHeight="1" thickTop="1" thickBot="1">
      <c r="A21" s="385"/>
      <c r="B21" s="386"/>
      <c r="C21" s="413"/>
      <c r="D21" s="414"/>
      <c r="E21" s="413"/>
      <c r="F21" s="414"/>
      <c r="G21" s="413"/>
      <c r="H21" s="414"/>
      <c r="I21" s="413"/>
      <c r="J21" s="414"/>
      <c r="K21" s="413"/>
      <c r="L21" s="414"/>
      <c r="M21" s="413"/>
      <c r="N21" s="414"/>
      <c r="O21" s="413"/>
      <c r="P21" s="414"/>
      <c r="Q21" s="377"/>
      <c r="R21" s="412"/>
      <c r="S21" s="389"/>
      <c r="T21" s="390"/>
      <c r="Y21" s="162">
        <f t="shared" si="1"/>
        <v>42</v>
      </c>
      <c r="Z21" s="163">
        <f t="shared" si="2"/>
        <v>0</v>
      </c>
      <c r="AA21" s="116">
        <f t="shared" si="0"/>
        <v>0</v>
      </c>
      <c r="AB21" s="116" t="s">
        <v>65</v>
      </c>
      <c r="AD21" s="116" t="s">
        <v>66</v>
      </c>
    </row>
    <row r="22" spans="1:30" ht="15.75" customHeight="1">
      <c r="A22" s="373" t="s">
        <v>67</v>
      </c>
      <c r="B22" s="374"/>
      <c r="C22" s="123"/>
      <c r="D22" s="124"/>
      <c r="E22" s="123"/>
      <c r="F22" s="124"/>
      <c r="G22" s="123"/>
      <c r="H22" s="124"/>
      <c r="I22" s="123"/>
      <c r="J22" s="124"/>
      <c r="K22" s="123"/>
      <c r="L22" s="124"/>
      <c r="M22" s="123"/>
      <c r="N22" s="124"/>
      <c r="O22" s="123"/>
      <c r="P22" s="124"/>
      <c r="Q22" s="375"/>
      <c r="R22" s="410">
        <f>D23+F23+H23+J23+L23+N23+P23</f>
        <v>0</v>
      </c>
      <c r="S22" s="381"/>
      <c r="T22" s="382"/>
      <c r="Y22" s="162">
        <f t="shared" si="1"/>
        <v>45</v>
      </c>
      <c r="Z22" s="163">
        <f t="shared" si="2"/>
        <v>0</v>
      </c>
      <c r="AA22" s="116">
        <f t="shared" si="0"/>
        <v>0</v>
      </c>
      <c r="AB22" s="116" t="s">
        <v>68</v>
      </c>
    </row>
    <row r="23" spans="1:30" ht="9" customHeight="1" thickBot="1">
      <c r="A23" s="383"/>
      <c r="B23" s="384"/>
      <c r="C23" s="156"/>
      <c r="D23" s="58">
        <f>IF(C22="",0,IF(D22-C22&lt;=6,D22-C22-4,IF(D22-C22&gt;6,D22-C22-C23-8,0)))</f>
        <v>0</v>
      </c>
      <c r="E23" s="156"/>
      <c r="F23" s="58">
        <f>IF(E22="",0,IF(F22-E22&lt;=6,F22-E22-4,IF(F22-E22&gt;6,F22-E22-E23-8,0)))</f>
        <v>0</v>
      </c>
      <c r="G23" s="156"/>
      <c r="H23" s="58">
        <f>IF(G22="",0,IF(H22-G22&lt;=6,H22-G22-4,IF(H22-G22&gt;6,H22-G22-G23-8,0)))</f>
        <v>0</v>
      </c>
      <c r="I23" s="156"/>
      <c r="J23" s="58">
        <f>IF(I22="",0,IF(J22-I22&lt;=6,J22-I22-4,IF(J22-I22&gt;6,J22-I22-I23-8,0)))</f>
        <v>0</v>
      </c>
      <c r="K23" s="156"/>
      <c r="L23" s="58">
        <f>IF(K22="",0,IF(L22-K22&lt;=6,L22-K22-4,IF(L22-K22&gt;6,L22-K22-K23-8,0)))</f>
        <v>0</v>
      </c>
      <c r="M23" s="156"/>
      <c r="N23" s="58">
        <f>IF(M22="",0,IF(N22-M22&lt;=6,N22-M22-4,IF(N22-M22&gt;6,N22-M22-M23-8,0)))</f>
        <v>0</v>
      </c>
      <c r="O23" s="156"/>
      <c r="P23" s="58">
        <f>IF(O22="",0,IF(P22-O22&lt;=6,P22-O22-4,IF(P22-O22&gt;6,P22-O22-O23-8,0)))</f>
        <v>0</v>
      </c>
      <c r="Q23" s="376"/>
      <c r="R23" s="411"/>
      <c r="S23" s="387"/>
      <c r="T23" s="388"/>
      <c r="Y23" s="164">
        <f t="shared" si="1"/>
        <v>48</v>
      </c>
      <c r="Z23" s="165">
        <f t="shared" si="2"/>
        <v>0</v>
      </c>
      <c r="AA23" s="116">
        <f t="shared" si="0"/>
        <v>0</v>
      </c>
      <c r="AB23" s="116" t="s">
        <v>69</v>
      </c>
    </row>
    <row r="24" spans="1:30" ht="9" customHeight="1" thickTop="1" thickBot="1">
      <c r="A24" s="385"/>
      <c r="B24" s="386"/>
      <c r="C24" s="413"/>
      <c r="D24" s="414"/>
      <c r="E24" s="413"/>
      <c r="F24" s="414"/>
      <c r="G24" s="413"/>
      <c r="H24" s="414"/>
      <c r="I24" s="413"/>
      <c r="J24" s="414"/>
      <c r="K24" s="413"/>
      <c r="L24" s="414"/>
      <c r="M24" s="413"/>
      <c r="N24" s="414"/>
      <c r="O24" s="413"/>
      <c r="P24" s="414"/>
      <c r="Q24" s="377"/>
      <c r="R24" s="412"/>
      <c r="S24" s="389"/>
      <c r="T24" s="390"/>
      <c r="Y24" s="116">
        <v>52</v>
      </c>
      <c r="Z24" s="116" t="str">
        <f t="shared" si="2"/>
        <v>謝秉軒</v>
      </c>
      <c r="AA24" s="116" t="str">
        <f t="shared" si="0"/>
        <v>外場假日工讀</v>
      </c>
      <c r="AB24" s="116" t="s">
        <v>70</v>
      </c>
    </row>
    <row r="25" spans="1:30" ht="15.75" customHeight="1">
      <c r="A25" s="373" t="s">
        <v>67</v>
      </c>
      <c r="B25" s="374"/>
      <c r="C25" s="123"/>
      <c r="D25" s="124"/>
      <c r="E25" s="123"/>
      <c r="F25" s="124"/>
      <c r="G25" s="123"/>
      <c r="H25" s="124"/>
      <c r="I25" s="123"/>
      <c r="J25" s="124"/>
      <c r="K25" s="123"/>
      <c r="L25" s="124"/>
      <c r="M25" s="123"/>
      <c r="N25" s="124"/>
      <c r="O25" s="123"/>
      <c r="P25" s="124"/>
      <c r="Q25" s="375"/>
      <c r="R25" s="410">
        <f>D26+F26+H26+J26+L26+N26+P26</f>
        <v>0</v>
      </c>
      <c r="S25" s="381"/>
      <c r="T25" s="382"/>
      <c r="Y25" s="116">
        <f t="shared" si="1"/>
        <v>55</v>
      </c>
      <c r="Z25" s="116" t="str">
        <f t="shared" si="2"/>
        <v>蔡佩紜</v>
      </c>
      <c r="AA25" s="116" t="str">
        <f t="shared" si="0"/>
        <v>外場晚班工讀</v>
      </c>
      <c r="AB25" s="116" t="s">
        <v>71</v>
      </c>
    </row>
    <row r="26" spans="1:30" ht="9" customHeight="1" thickBot="1">
      <c r="A26" s="383"/>
      <c r="B26" s="384"/>
      <c r="C26" s="156"/>
      <c r="D26" s="58">
        <f>IF(C25="",0,IF(D25-C25&lt;=6,D25-C25-4,IF(D25-C25&gt;6,D25-C25-C26-8,0)))</f>
        <v>0</v>
      </c>
      <c r="E26" s="156"/>
      <c r="F26" s="58">
        <f>IF(E25="",0,IF(F25-E25&lt;=6,F25-E25-4,IF(F25-E25&gt;6,F25-E25-E26-8,0)))</f>
        <v>0</v>
      </c>
      <c r="G26" s="156"/>
      <c r="H26" s="58">
        <f>IF(G25="",0,IF(H25-G25&lt;=6,H25-G25-4,IF(H25-G25&gt;6,H25-G25-G26-8,0)))</f>
        <v>0</v>
      </c>
      <c r="I26" s="156"/>
      <c r="J26" s="58">
        <f>IF(I25="",0,IF(J25-I25&lt;=6,J25-I25-4,IF(J25-I25&gt;6,J25-I25-I26-8,0)))</f>
        <v>0</v>
      </c>
      <c r="K26" s="156"/>
      <c r="L26" s="58">
        <f>IF(K25="",0,IF(L25-K25&lt;=6,L25-K25-4,IF(L25-K25&gt;6,L25-K25-K26-8,0)))</f>
        <v>0</v>
      </c>
      <c r="M26" s="156"/>
      <c r="N26" s="58">
        <f>IF(M25="",0,IF(N25-M25&lt;=6,N25-M25-4,IF(N25-M25&gt;6,N25-M25-M26-8,0)))</f>
        <v>0</v>
      </c>
      <c r="O26" s="156"/>
      <c r="P26" s="58">
        <f>IF(O25="",0,IF(P25-O25&lt;=6,P25-O25-4,IF(P25-O25&gt;6,P25-O25-O26-8,0)))</f>
        <v>0</v>
      </c>
      <c r="Q26" s="376"/>
      <c r="R26" s="411"/>
      <c r="S26" s="387"/>
      <c r="T26" s="388"/>
      <c r="Y26" s="116">
        <f t="shared" si="1"/>
        <v>58</v>
      </c>
      <c r="Z26" s="116" t="str">
        <f t="shared" si="2"/>
        <v>高珮芸</v>
      </c>
      <c r="AA26" s="116" t="str">
        <f t="shared" si="0"/>
        <v>外場晚班工讀</v>
      </c>
      <c r="AB26" s="116" t="s">
        <v>72</v>
      </c>
    </row>
    <row r="27" spans="1:30" ht="9" customHeight="1" thickTop="1" thickBot="1">
      <c r="A27" s="385"/>
      <c r="B27" s="386"/>
      <c r="C27" s="413"/>
      <c r="D27" s="414"/>
      <c r="E27" s="413"/>
      <c r="F27" s="414"/>
      <c r="G27" s="413"/>
      <c r="H27" s="414"/>
      <c r="I27" s="413"/>
      <c r="J27" s="414"/>
      <c r="K27" s="413"/>
      <c r="L27" s="414"/>
      <c r="M27" s="413"/>
      <c r="N27" s="414"/>
      <c r="O27" s="413"/>
      <c r="P27" s="414"/>
      <c r="Q27" s="377"/>
      <c r="R27" s="412"/>
      <c r="S27" s="389"/>
      <c r="T27" s="390"/>
      <c r="Y27" s="116">
        <f t="shared" si="1"/>
        <v>61</v>
      </c>
      <c r="Z27" s="116" t="str">
        <f t="shared" si="2"/>
        <v>溫智雄</v>
      </c>
      <c r="AA27" s="116" t="str">
        <f t="shared" si="0"/>
        <v>外場晚班工讀</v>
      </c>
      <c r="AB27" s="116" t="s">
        <v>73</v>
      </c>
    </row>
    <row r="28" spans="1:30" ht="15.75" hidden="1" customHeight="1">
      <c r="A28" s="373"/>
      <c r="B28" s="374"/>
      <c r="C28" s="123"/>
      <c r="D28" s="124"/>
      <c r="E28" s="123"/>
      <c r="F28" s="124"/>
      <c r="G28" s="123"/>
      <c r="H28" s="124"/>
      <c r="I28" s="123"/>
      <c r="J28" s="124"/>
      <c r="K28" s="123"/>
      <c r="L28" s="124"/>
      <c r="M28" s="123"/>
      <c r="N28" s="124"/>
      <c r="O28" s="123"/>
      <c r="P28" s="124"/>
      <c r="Q28" s="375"/>
      <c r="R28" s="410">
        <f>D29+F29+H29+J29+L29+N29+P29</f>
        <v>0</v>
      </c>
      <c r="S28" s="381"/>
      <c r="T28" s="382"/>
      <c r="Y28" s="116">
        <f t="shared" si="1"/>
        <v>64</v>
      </c>
      <c r="Z28" s="116" t="str">
        <f t="shared" si="2"/>
        <v>林以婕</v>
      </c>
      <c r="AA28" s="116" t="str">
        <f t="shared" si="0"/>
        <v>外場晚班工讀</v>
      </c>
      <c r="AB28" s="116" t="s">
        <v>10</v>
      </c>
    </row>
    <row r="29" spans="1:30" ht="9" hidden="1" customHeight="1" thickBot="1">
      <c r="A29" s="383"/>
      <c r="B29" s="384"/>
      <c r="C29" s="156"/>
      <c r="D29" s="58">
        <f>IF(C28="",0,IF(D28-C28&lt;=6,D28-C28-4,IF(D28-C28&gt;6,D28-C28-C29-8,0)))</f>
        <v>0</v>
      </c>
      <c r="E29" s="156"/>
      <c r="F29" s="58">
        <f>IF(E28="",0,IF(F28-E28&lt;=6,F28-E28-4,IF(F28-E28&gt;6,F28-E28-E29-8,0)))</f>
        <v>0</v>
      </c>
      <c r="G29" s="156"/>
      <c r="H29" s="58">
        <f>IF(G28="",0,IF(H28-G28&lt;=6,H28-G28-4,IF(H28-G28&gt;6,H28-G28-G29-8,0)))</f>
        <v>0</v>
      </c>
      <c r="I29" s="156"/>
      <c r="J29" s="58">
        <f>IF(I28="",0,IF(J28-I28&lt;=6,J28-I28-4,IF(J28-I28&gt;6,J28-I28-I29-8,0)))</f>
        <v>0</v>
      </c>
      <c r="K29" s="156"/>
      <c r="L29" s="58">
        <f>IF(K28="",0,IF(L28-K28&lt;=6,L28-K28-4,IF(L28-K28&gt;6,L28-K28-K29-8,0)))</f>
        <v>0</v>
      </c>
      <c r="M29" s="156"/>
      <c r="N29" s="58">
        <f>IF(M28="",0,IF(N28-M28&lt;=6,N28-M28-4,IF(N28-M28&gt;6,N28-M28-M29-8,0)))</f>
        <v>0</v>
      </c>
      <c r="O29" s="156"/>
      <c r="P29" s="58">
        <f>IF(O28="",0,IF(P28-O28&lt;=6,P28-O28-4,IF(P28-O28&gt;6,P28-O28-O29-8,0)))</f>
        <v>0</v>
      </c>
      <c r="Q29" s="376"/>
      <c r="R29" s="411"/>
      <c r="S29" s="387"/>
      <c r="T29" s="388"/>
      <c r="Y29" s="116">
        <f t="shared" si="1"/>
        <v>67</v>
      </c>
      <c r="Z29" s="116" t="str">
        <f t="shared" si="2"/>
        <v>施淯潔</v>
      </c>
      <c r="AA29" s="116" t="str">
        <f t="shared" si="0"/>
        <v>外場晚班工讀</v>
      </c>
      <c r="AB29" s="116" t="s">
        <v>74</v>
      </c>
    </row>
    <row r="30" spans="1:30" ht="9" hidden="1" customHeight="1" thickTop="1" thickBot="1">
      <c r="A30" s="385"/>
      <c r="B30" s="386"/>
      <c r="C30" s="413"/>
      <c r="D30" s="414"/>
      <c r="E30" s="413"/>
      <c r="F30" s="414"/>
      <c r="G30" s="413"/>
      <c r="H30" s="414"/>
      <c r="I30" s="415"/>
      <c r="J30" s="416"/>
      <c r="K30" s="413"/>
      <c r="L30" s="414"/>
      <c r="M30" s="415"/>
      <c r="N30" s="416"/>
      <c r="O30" s="415"/>
      <c r="P30" s="416"/>
      <c r="Q30" s="377"/>
      <c r="R30" s="412"/>
      <c r="S30" s="389"/>
      <c r="T30" s="390"/>
      <c r="Y30" s="116">
        <f t="shared" si="1"/>
        <v>70</v>
      </c>
      <c r="Z30" s="116" t="str">
        <f t="shared" si="2"/>
        <v>新人白杰民</v>
      </c>
      <c r="AA30" s="116" t="str">
        <f t="shared" si="0"/>
        <v>外場晚班工讀</v>
      </c>
      <c r="AB30" s="116" t="s">
        <v>75</v>
      </c>
    </row>
    <row r="31" spans="1:30" ht="15.75" hidden="1" customHeight="1">
      <c r="A31" s="373"/>
      <c r="B31" s="374"/>
      <c r="C31" s="123"/>
      <c r="D31" s="124"/>
      <c r="E31" s="123"/>
      <c r="F31" s="124"/>
      <c r="G31" s="123"/>
      <c r="H31" s="124"/>
      <c r="I31" s="123"/>
      <c r="J31" s="124"/>
      <c r="K31" s="123"/>
      <c r="L31" s="124"/>
      <c r="M31" s="123"/>
      <c r="N31" s="124"/>
      <c r="O31" s="123"/>
      <c r="P31" s="124"/>
      <c r="Q31" s="375"/>
      <c r="R31" s="410">
        <f>D32+F32+H32+J32+L32+N32+P32</f>
        <v>0</v>
      </c>
      <c r="S31" s="381"/>
      <c r="T31" s="382"/>
      <c r="AB31" s="116" t="s">
        <v>76</v>
      </c>
    </row>
    <row r="32" spans="1:30" ht="9" hidden="1" customHeight="1" thickBot="1">
      <c r="A32" s="383"/>
      <c r="B32" s="384"/>
      <c r="C32" s="156"/>
      <c r="D32" s="58">
        <f>IF(C31="",0,IF(D31-C31&lt;=6,D31-C31-4,IF(D31-C31&gt;6,D31-C31-C32-8,0)))</f>
        <v>0</v>
      </c>
      <c r="E32" s="156"/>
      <c r="F32" s="58">
        <f>IF(E31="",0,IF(F31-E31&lt;=6,F31-E31-4,IF(F31-E31&gt;6,F31-E31-E32-8,0)))</f>
        <v>0</v>
      </c>
      <c r="G32" s="156"/>
      <c r="H32" s="58">
        <f>IF(G31="",0,IF(H31-G31&lt;=6,H31-G31-4,IF(H31-G31&gt;6,H31-G31-G32-8,0)))</f>
        <v>0</v>
      </c>
      <c r="I32" s="156"/>
      <c r="J32" s="58">
        <f>IF(I31="",0,IF(J31-I31&lt;=6,J31-I31-4,IF(J31-I31&gt;6,J31-I31-I32-8,0)))</f>
        <v>0</v>
      </c>
      <c r="K32" s="156"/>
      <c r="L32" s="58">
        <f>IF(K31="",0,IF(L31-K31&lt;=6,L31-K31-4,IF(L31-K31&gt;6,L31-K31-K32-8,0)))</f>
        <v>0</v>
      </c>
      <c r="M32" s="156"/>
      <c r="N32" s="58">
        <f>IF(M31="",0,IF(N31-M31&lt;=6,N31-M31-4,IF(N31-M31&gt;6,N31-M31-M32-8,0)))</f>
        <v>0</v>
      </c>
      <c r="O32" s="156"/>
      <c r="P32" s="58">
        <f>IF(O31="",0,IF(P31-O31&lt;=6,P31-O31-4,IF(P31-O31&gt;6,P31-O31-O32-8,0)))</f>
        <v>0</v>
      </c>
      <c r="Q32" s="376"/>
      <c r="R32" s="411"/>
      <c r="S32" s="394"/>
      <c r="T32" s="395"/>
      <c r="AB32" s="116" t="s">
        <v>77</v>
      </c>
    </row>
    <row r="33" spans="1:28" ht="9" hidden="1" customHeight="1" thickTop="1" thickBot="1">
      <c r="A33" s="385"/>
      <c r="B33" s="386"/>
      <c r="C33" s="413"/>
      <c r="D33" s="414"/>
      <c r="E33" s="413"/>
      <c r="F33" s="414"/>
      <c r="G33" s="413"/>
      <c r="H33" s="414"/>
      <c r="I33" s="415"/>
      <c r="J33" s="416"/>
      <c r="K33" s="413"/>
      <c r="L33" s="414"/>
      <c r="M33" s="415"/>
      <c r="N33" s="416"/>
      <c r="O33" s="415"/>
      <c r="P33" s="416"/>
      <c r="Q33" s="377"/>
      <c r="R33" s="412"/>
      <c r="S33" s="396"/>
      <c r="T33" s="397"/>
      <c r="AB33" s="116" t="s">
        <v>78</v>
      </c>
    </row>
    <row r="34" spans="1:28" ht="15.75" hidden="1" customHeight="1">
      <c r="A34" s="373"/>
      <c r="B34" s="374"/>
      <c r="C34" s="123"/>
      <c r="D34" s="124"/>
      <c r="E34" s="123"/>
      <c r="F34" s="124"/>
      <c r="G34" s="123"/>
      <c r="H34" s="124"/>
      <c r="I34" s="123"/>
      <c r="J34" s="124"/>
      <c r="K34" s="123"/>
      <c r="L34" s="124"/>
      <c r="M34" s="123"/>
      <c r="N34" s="124"/>
      <c r="O34" s="123"/>
      <c r="P34" s="124"/>
      <c r="Q34" s="375"/>
      <c r="R34" s="410">
        <f>D35+F35+H35+J35+L35+N35+P35</f>
        <v>0</v>
      </c>
      <c r="S34" s="381"/>
      <c r="T34" s="382"/>
      <c r="AB34" s="116" t="s">
        <v>79</v>
      </c>
    </row>
    <row r="35" spans="1:28" ht="9" hidden="1" customHeight="1" thickBot="1">
      <c r="A35" s="383"/>
      <c r="B35" s="384"/>
      <c r="C35" s="156"/>
      <c r="D35" s="58">
        <f>IF(C34="",0,IF(D34-C34&lt;=6,D34-C34-4,IF(D34-C34&gt;6,D34-C34-C35-8,0)))</f>
        <v>0</v>
      </c>
      <c r="E35" s="156"/>
      <c r="F35" s="58">
        <f>IF(E34="",0,IF(F34-E34&lt;=6,F34-E34-4,IF(F34-E34&gt;6,F34-E34-E35-8,0)))</f>
        <v>0</v>
      </c>
      <c r="G35" s="156"/>
      <c r="H35" s="58">
        <f>IF(G34="",0,IF(H34-G34&lt;=6,H34-G34-4,IF(H34-G34&gt;6,H34-G34-G35-8,0)))</f>
        <v>0</v>
      </c>
      <c r="I35" s="156"/>
      <c r="J35" s="58">
        <f>IF(I34="",0,IF(J34-I34&lt;=6,J34-I34-4,IF(J34-I34&gt;6,J34-I34-I35-8,0)))</f>
        <v>0</v>
      </c>
      <c r="K35" s="156"/>
      <c r="L35" s="58">
        <f>IF(K34="",0,IF(L34-K34&lt;=6,L34-K34-4,IF(L34-K34&gt;6,L34-K34-K35-8,0)))</f>
        <v>0</v>
      </c>
      <c r="M35" s="156"/>
      <c r="N35" s="58">
        <f>IF(M34="",0,IF(N34-M34&lt;=6,N34-M34-4,IF(N34-M34&gt;6,N34-M34-M35-8,0)))</f>
        <v>0</v>
      </c>
      <c r="O35" s="156"/>
      <c r="P35" s="58">
        <f>IF(O34="",0,IF(P34-O34&lt;=6,P34-O34-4,IF(P34-O34&gt;6,P34-O34-O35-8,0)))</f>
        <v>0</v>
      </c>
      <c r="Q35" s="376"/>
      <c r="R35" s="411"/>
      <c r="S35" s="394"/>
      <c r="T35" s="395"/>
    </row>
    <row r="36" spans="1:28" ht="9" hidden="1" customHeight="1" thickTop="1" thickBot="1">
      <c r="A36" s="385"/>
      <c r="B36" s="386"/>
      <c r="C36" s="413"/>
      <c r="D36" s="414"/>
      <c r="E36" s="413"/>
      <c r="F36" s="414"/>
      <c r="G36" s="413"/>
      <c r="H36" s="414"/>
      <c r="I36" s="415"/>
      <c r="J36" s="416"/>
      <c r="K36" s="413"/>
      <c r="L36" s="414"/>
      <c r="M36" s="415"/>
      <c r="N36" s="416"/>
      <c r="O36" s="415"/>
      <c r="P36" s="416"/>
      <c r="Q36" s="377"/>
      <c r="R36" s="412"/>
      <c r="S36" s="396"/>
      <c r="T36" s="397"/>
    </row>
    <row r="37" spans="1:28" ht="15.75" hidden="1" customHeight="1">
      <c r="A37" s="373"/>
      <c r="B37" s="374"/>
      <c r="C37" s="123"/>
      <c r="D37" s="124"/>
      <c r="E37" s="123"/>
      <c r="F37" s="124"/>
      <c r="G37" s="123"/>
      <c r="H37" s="124"/>
      <c r="I37" s="123"/>
      <c r="J37" s="124"/>
      <c r="K37" s="123"/>
      <c r="L37" s="124"/>
      <c r="M37" s="123"/>
      <c r="N37" s="124"/>
      <c r="O37" s="123"/>
      <c r="P37" s="124"/>
      <c r="Q37" s="375"/>
      <c r="R37" s="410">
        <f>D38+F38+H38+J38+L38+N38+P38</f>
        <v>0</v>
      </c>
      <c r="S37" s="381"/>
      <c r="T37" s="382"/>
    </row>
    <row r="38" spans="1:28" ht="9" hidden="1" customHeight="1" thickBot="1">
      <c r="A38" s="383"/>
      <c r="B38" s="384"/>
      <c r="C38" s="156"/>
      <c r="D38" s="58">
        <f>IF(C37="",0,IF(D37-C37&lt;=6,D37-C37-4,IF(D37-C37&gt;6,D37-C37-C38-8,0)))</f>
        <v>0</v>
      </c>
      <c r="E38" s="156"/>
      <c r="F38" s="58">
        <f>IF(E37="",0,IF(F37-E37&lt;=6,F37-E37-4,IF(F37-E37&gt;6,F37-E37-E38-8,0)))</f>
        <v>0</v>
      </c>
      <c r="G38" s="156"/>
      <c r="H38" s="58">
        <f>IF(G37="",0,IF(H37-G37&lt;=6,H37-G37-4,IF(H37-G37&gt;6,H37-G37-G38-8,0)))</f>
        <v>0</v>
      </c>
      <c r="I38" s="156"/>
      <c r="J38" s="58">
        <f>IF(I37="",0,IF(J37-I37&lt;=6,J37-I37-4,IF(J37-I37&gt;6,J37-I37-I38-8,0)))</f>
        <v>0</v>
      </c>
      <c r="K38" s="156"/>
      <c r="L38" s="58">
        <f>IF(K37="",0,IF(L37-K37&lt;=6,L37-K37-4,IF(L37-K37&gt;6,L37-K37-K38-8,0)))</f>
        <v>0</v>
      </c>
      <c r="M38" s="156"/>
      <c r="N38" s="58">
        <f>IF(M37="",0,IF(N37-M37&lt;=6,N37-M37-4,IF(N37-M37&gt;6,N37-M37-M38-8,0)))</f>
        <v>0</v>
      </c>
      <c r="O38" s="156"/>
      <c r="P38" s="58">
        <f>IF(O37="",0,IF(P37-O37&lt;=6,P37-O37-4,IF(P37-O37&gt;6,P37-O37-O38-8,0)))</f>
        <v>0</v>
      </c>
      <c r="Q38" s="376"/>
      <c r="R38" s="411"/>
      <c r="S38" s="394"/>
      <c r="T38" s="395"/>
    </row>
    <row r="39" spans="1:28" ht="9" hidden="1" customHeight="1" thickTop="1" thickBot="1">
      <c r="A39" s="385"/>
      <c r="B39" s="386"/>
      <c r="C39" s="413"/>
      <c r="D39" s="414"/>
      <c r="E39" s="413"/>
      <c r="F39" s="414"/>
      <c r="G39" s="413"/>
      <c r="H39" s="414"/>
      <c r="I39" s="415"/>
      <c r="J39" s="416"/>
      <c r="K39" s="413"/>
      <c r="L39" s="414"/>
      <c r="M39" s="415"/>
      <c r="N39" s="416"/>
      <c r="O39" s="415"/>
      <c r="P39" s="416"/>
      <c r="Q39" s="377"/>
      <c r="R39" s="412"/>
      <c r="S39" s="396"/>
      <c r="T39" s="397"/>
    </row>
    <row r="40" spans="1:28" ht="15.75" hidden="1" customHeight="1">
      <c r="A40" s="373"/>
      <c r="B40" s="374"/>
      <c r="C40" s="123"/>
      <c r="D40" s="124"/>
      <c r="E40" s="123"/>
      <c r="F40" s="124"/>
      <c r="G40" s="123"/>
      <c r="H40" s="124"/>
      <c r="I40" s="123"/>
      <c r="J40" s="124"/>
      <c r="K40" s="123"/>
      <c r="L40" s="124"/>
      <c r="M40" s="123"/>
      <c r="N40" s="124"/>
      <c r="O40" s="123"/>
      <c r="P40" s="124"/>
      <c r="Q40" s="375"/>
      <c r="R40" s="410">
        <f>D41+F41+H41+J41+L41+N41+P41</f>
        <v>0</v>
      </c>
      <c r="S40" s="381"/>
      <c r="T40" s="382"/>
    </row>
    <row r="41" spans="1:28" ht="9" hidden="1" customHeight="1" thickBot="1">
      <c r="A41" s="383"/>
      <c r="B41" s="384"/>
      <c r="C41" s="156"/>
      <c r="D41" s="58">
        <f>IF(C40="",0,IF(D40-C40&lt;=6,D40-C40-4,IF(D40-C40&gt;6,D40-C40-C41-8,0)))</f>
        <v>0</v>
      </c>
      <c r="E41" s="156"/>
      <c r="F41" s="58">
        <f>IF(E40="",0,IF(F40-E40&lt;=6,F40-E40-4,IF(F40-E40&gt;6,F40-E40-E41-8,0)))</f>
        <v>0</v>
      </c>
      <c r="G41" s="156"/>
      <c r="H41" s="58">
        <f>IF(G40="",0,IF(H40-G40&lt;=6,H40-G40-4,IF(H40-G40&gt;6,H40-G40-G41-8,0)))</f>
        <v>0</v>
      </c>
      <c r="I41" s="156"/>
      <c r="J41" s="58">
        <f>IF(I40="",0,IF(J40-I40&lt;=6,J40-I40-4,IF(J40-I40&gt;6,J40-I40-I41-8,0)))</f>
        <v>0</v>
      </c>
      <c r="K41" s="156"/>
      <c r="L41" s="58">
        <f>IF(K40="",0,IF(L40-K40&lt;=6,L40-K40-4,IF(L40-K40&gt;6,L40-K40-K41-8,0)))</f>
        <v>0</v>
      </c>
      <c r="M41" s="156"/>
      <c r="N41" s="58">
        <f>IF(M40="",0,IF(N40-M40&lt;=6,N40-M40-4,IF(N40-M40&gt;6,N40-M40-M41-8,0)))</f>
        <v>0</v>
      </c>
      <c r="O41" s="156"/>
      <c r="P41" s="58">
        <f>IF(O40="",0,IF(P40-O40&lt;=6,P40-O40-4,IF(P40-O40&gt;6,P40-O40-O41-8,0)))</f>
        <v>0</v>
      </c>
      <c r="Q41" s="376"/>
      <c r="R41" s="411"/>
      <c r="S41" s="394"/>
      <c r="T41" s="395"/>
    </row>
    <row r="42" spans="1:28" ht="9" hidden="1" customHeight="1" thickTop="1" thickBot="1">
      <c r="A42" s="385"/>
      <c r="B42" s="386"/>
      <c r="C42" s="413"/>
      <c r="D42" s="414"/>
      <c r="E42" s="413"/>
      <c r="F42" s="414"/>
      <c r="G42" s="413"/>
      <c r="H42" s="414"/>
      <c r="I42" s="415"/>
      <c r="J42" s="416"/>
      <c r="K42" s="413"/>
      <c r="L42" s="414"/>
      <c r="M42" s="415"/>
      <c r="N42" s="416"/>
      <c r="O42" s="415"/>
      <c r="P42" s="416"/>
      <c r="Q42" s="377"/>
      <c r="R42" s="412"/>
      <c r="S42" s="396"/>
      <c r="T42" s="397"/>
    </row>
    <row r="43" spans="1:28" ht="11.25" customHeight="1" thickBot="1">
      <c r="A43" s="417" t="s">
        <v>80</v>
      </c>
      <c r="B43" s="418"/>
      <c r="C43" s="419"/>
      <c r="D43" s="420"/>
      <c r="E43" s="420"/>
      <c r="F43" s="420"/>
      <c r="G43" s="420"/>
      <c r="H43" s="420"/>
      <c r="I43" s="420"/>
      <c r="J43" s="420"/>
      <c r="K43" s="420"/>
      <c r="L43" s="420"/>
      <c r="M43" s="420"/>
      <c r="N43" s="420"/>
      <c r="O43" s="420"/>
      <c r="P43" s="418"/>
      <c r="Q43" s="80" t="s">
        <v>81</v>
      </c>
      <c r="R43" s="80" t="s">
        <v>82</v>
      </c>
      <c r="S43" s="419"/>
      <c r="T43" s="421"/>
    </row>
    <row r="44" spans="1:28" ht="15.75" customHeight="1">
      <c r="A44" s="373"/>
      <c r="B44" s="374"/>
      <c r="C44" s="123"/>
      <c r="D44" s="124"/>
      <c r="E44" s="123"/>
      <c r="F44" s="124"/>
      <c r="G44" s="123"/>
      <c r="H44" s="124"/>
      <c r="I44" s="123"/>
      <c r="J44" s="124"/>
      <c r="K44" s="123"/>
      <c r="L44" s="124"/>
      <c r="M44" s="123"/>
      <c r="N44" s="124"/>
      <c r="O44" s="123"/>
      <c r="P44" s="124"/>
      <c r="Q44" s="376"/>
      <c r="R44" s="379">
        <f>D45+F45+H45+J45+L45+N45+P45</f>
        <v>0</v>
      </c>
      <c r="S44" s="398"/>
      <c r="T44" s="399"/>
    </row>
    <row r="45" spans="1:28" ht="9" customHeight="1" thickBot="1">
      <c r="A45" s="383"/>
      <c r="B45" s="384"/>
      <c r="C45" s="157"/>
      <c r="D45" s="6">
        <f>IF(C44="",0,D44-C44-C45)</f>
        <v>0</v>
      </c>
      <c r="E45" s="157"/>
      <c r="F45" s="6">
        <f>IF(E44="",0,F44-E44-E45)</f>
        <v>0</v>
      </c>
      <c r="G45" s="157"/>
      <c r="H45" s="6">
        <f>IF(G44="",0,H44-G44-G45)</f>
        <v>0</v>
      </c>
      <c r="I45" s="157"/>
      <c r="J45" s="6">
        <f>IF(I44="",0,J44-I44-I45)</f>
        <v>0</v>
      </c>
      <c r="K45" s="157"/>
      <c r="L45" s="6">
        <f>IF(K44="",0,L44-K44-K45)</f>
        <v>0</v>
      </c>
      <c r="M45" s="157"/>
      <c r="N45" s="6">
        <f>IF(M44="",0,N44-M44-M45)</f>
        <v>0</v>
      </c>
      <c r="O45" s="157"/>
      <c r="P45" s="6">
        <f>IF(O44="",0,P44-O44-O45)</f>
        <v>0</v>
      </c>
      <c r="Q45" s="376"/>
      <c r="R45" s="379"/>
      <c r="S45" s="387"/>
      <c r="T45" s="388"/>
    </row>
    <row r="46" spans="1:28" ht="9" customHeight="1" thickTop="1" thickBot="1">
      <c r="A46" s="385"/>
      <c r="B46" s="386"/>
      <c r="C46" s="402"/>
      <c r="D46" s="403"/>
      <c r="E46" s="402"/>
      <c r="F46" s="403"/>
      <c r="G46" s="402"/>
      <c r="H46" s="403"/>
      <c r="I46" s="402"/>
      <c r="J46" s="403"/>
      <c r="K46" s="400"/>
      <c r="L46" s="401"/>
      <c r="M46" s="400"/>
      <c r="N46" s="401"/>
      <c r="O46" s="402"/>
      <c r="P46" s="403"/>
      <c r="Q46" s="376"/>
      <c r="R46" s="379"/>
      <c r="S46" s="389"/>
      <c r="T46" s="390"/>
    </row>
    <row r="47" spans="1:28" ht="15.75" customHeight="1">
      <c r="A47" s="373"/>
      <c r="B47" s="374"/>
      <c r="C47" s="123"/>
      <c r="D47" s="124"/>
      <c r="E47" s="123"/>
      <c r="F47" s="124"/>
      <c r="G47" s="123"/>
      <c r="H47" s="124"/>
      <c r="I47" s="123"/>
      <c r="J47" s="124"/>
      <c r="K47" s="123"/>
      <c r="L47" s="124"/>
      <c r="M47" s="123"/>
      <c r="N47" s="124"/>
      <c r="O47" s="123"/>
      <c r="P47" s="124"/>
      <c r="Q47" s="375"/>
      <c r="R47" s="378">
        <f>D48+F48+H48+J48+L48+N48+P48</f>
        <v>0</v>
      </c>
      <c r="S47" s="393"/>
      <c r="T47" s="382"/>
    </row>
    <row r="48" spans="1:28" ht="9" customHeight="1" thickBot="1">
      <c r="A48" s="383"/>
      <c r="B48" s="384"/>
      <c r="C48" s="157"/>
      <c r="D48" s="6">
        <f>IF(C47="",0,D47-C47-C48)</f>
        <v>0</v>
      </c>
      <c r="E48" s="157"/>
      <c r="F48" s="6">
        <f>IF(E47="",0,F47-E47-E48)</f>
        <v>0</v>
      </c>
      <c r="G48" s="157"/>
      <c r="H48" s="6">
        <f>IF(G47="",0,H47-G47-G48)</f>
        <v>0</v>
      </c>
      <c r="I48" s="157"/>
      <c r="J48" s="6">
        <f>IF(I47="",0,J47-I47-I48)</f>
        <v>0</v>
      </c>
      <c r="K48" s="157"/>
      <c r="L48" s="6">
        <f>IF(K47="",0,L47-K47-K48)</f>
        <v>0</v>
      </c>
      <c r="M48" s="157"/>
      <c r="N48" s="6">
        <f>IF(M47="",0,N47-M47-M48)</f>
        <v>0</v>
      </c>
      <c r="O48" s="157"/>
      <c r="P48" s="6">
        <f>IF(O47="",0,P47-O47-O48)</f>
        <v>0</v>
      </c>
      <c r="Q48" s="376"/>
      <c r="R48" s="379"/>
      <c r="S48" s="387"/>
      <c r="T48" s="388"/>
    </row>
    <row r="49" spans="1:29" ht="9" customHeight="1" thickTop="1" thickBot="1">
      <c r="A49" s="385"/>
      <c r="B49" s="386"/>
      <c r="C49" s="402"/>
      <c r="D49" s="403"/>
      <c r="E49" s="402"/>
      <c r="F49" s="403"/>
      <c r="G49" s="402"/>
      <c r="H49" s="403"/>
      <c r="I49" s="402"/>
      <c r="J49" s="403"/>
      <c r="K49" s="400"/>
      <c r="L49" s="401"/>
      <c r="M49" s="400"/>
      <c r="N49" s="401"/>
      <c r="O49" s="402"/>
      <c r="P49" s="403"/>
      <c r="Q49" s="377"/>
      <c r="R49" s="380"/>
      <c r="S49" s="389"/>
      <c r="T49" s="390"/>
    </row>
    <row r="50" spans="1:29" ht="15.75" customHeight="1">
      <c r="A50" s="373"/>
      <c r="B50" s="374"/>
      <c r="C50" s="123"/>
      <c r="D50" s="124"/>
      <c r="E50" s="123"/>
      <c r="F50" s="124"/>
      <c r="G50" s="123"/>
      <c r="H50" s="124"/>
      <c r="I50" s="123"/>
      <c r="J50" s="124"/>
      <c r="K50" s="123"/>
      <c r="L50" s="124"/>
      <c r="M50" s="123"/>
      <c r="N50" s="124"/>
      <c r="O50" s="123"/>
      <c r="P50" s="124"/>
      <c r="Q50" s="375"/>
      <c r="R50" s="378">
        <f>D51+F51+H51+J51+L51+N51+P51</f>
        <v>0</v>
      </c>
      <c r="S50" s="381"/>
      <c r="T50" s="382"/>
    </row>
    <row r="51" spans="1:29" ht="9" customHeight="1" thickBot="1">
      <c r="A51" s="383"/>
      <c r="B51" s="384"/>
      <c r="C51" s="157"/>
      <c r="D51" s="6">
        <f>IF(C50="",0,D50-C50-C51)</f>
        <v>0</v>
      </c>
      <c r="E51" s="157"/>
      <c r="F51" s="6">
        <f>IF(E50="",0,F50-E50-E51)</f>
        <v>0</v>
      </c>
      <c r="G51" s="157"/>
      <c r="H51" s="6">
        <f>IF(G50="",0,H50-G50-G51)</f>
        <v>0</v>
      </c>
      <c r="I51" s="157"/>
      <c r="J51" s="6">
        <f>IF(I50="",0,J50-I50-I51)</f>
        <v>0</v>
      </c>
      <c r="K51" s="157"/>
      <c r="L51" s="6">
        <f>IF(K50="",0,L50-K50-K51)</f>
        <v>0</v>
      </c>
      <c r="M51" s="157"/>
      <c r="N51" s="6">
        <f>IF(M50="",0,N50-M50-M51)</f>
        <v>0</v>
      </c>
      <c r="O51" s="157"/>
      <c r="P51" s="6">
        <f>IF(O50="",0,P50-O50-O51)</f>
        <v>0</v>
      </c>
      <c r="Q51" s="376"/>
      <c r="R51" s="379"/>
      <c r="S51" s="387"/>
      <c r="T51" s="388"/>
    </row>
    <row r="52" spans="1:29" ht="9" customHeight="1" thickTop="1" thickBot="1">
      <c r="A52" s="385"/>
      <c r="B52" s="386"/>
      <c r="C52" s="402"/>
      <c r="D52" s="403"/>
      <c r="E52" s="402"/>
      <c r="F52" s="403"/>
      <c r="G52" s="402"/>
      <c r="H52" s="403"/>
      <c r="I52" s="402"/>
      <c r="J52" s="403"/>
      <c r="K52" s="400"/>
      <c r="L52" s="401"/>
      <c r="M52" s="400"/>
      <c r="N52" s="401"/>
      <c r="O52" s="402"/>
      <c r="P52" s="403"/>
      <c r="Q52" s="377"/>
      <c r="R52" s="380"/>
      <c r="S52" s="389"/>
      <c r="T52" s="390"/>
      <c r="AC52" s="349"/>
    </row>
    <row r="53" spans="1:29" ht="15.75" customHeight="1">
      <c r="A53" s="373"/>
      <c r="B53" s="374"/>
      <c r="C53" s="123"/>
      <c r="D53" s="124"/>
      <c r="E53" s="123"/>
      <c r="F53" s="124"/>
      <c r="G53" s="123"/>
      <c r="H53" s="124"/>
      <c r="I53" s="123"/>
      <c r="J53" s="124"/>
      <c r="K53" s="123"/>
      <c r="L53" s="124"/>
      <c r="M53" s="123"/>
      <c r="N53" s="124"/>
      <c r="O53" s="123"/>
      <c r="P53" s="124"/>
      <c r="Q53" s="375"/>
      <c r="R53" s="378">
        <f>D54+F54+H54+J54+L54+N54+P54</f>
        <v>0</v>
      </c>
      <c r="S53" s="381"/>
      <c r="T53" s="382"/>
      <c r="AC53" s="349"/>
    </row>
    <row r="54" spans="1:29" ht="9" customHeight="1" thickBot="1">
      <c r="A54" s="383"/>
      <c r="B54" s="384"/>
      <c r="C54" s="157"/>
      <c r="D54" s="6">
        <f>IF(C53="",0,D53-C53-C54)</f>
        <v>0</v>
      </c>
      <c r="E54" s="157"/>
      <c r="F54" s="6">
        <f>IF(E53="",0,F53-E53-E54)</f>
        <v>0</v>
      </c>
      <c r="G54" s="157"/>
      <c r="H54" s="6">
        <f>IF(G53="",0,H53-G53-G54)</f>
        <v>0</v>
      </c>
      <c r="I54" s="157"/>
      <c r="J54" s="6">
        <f>IF(I53="",0,J53-I53-I54)</f>
        <v>0</v>
      </c>
      <c r="K54" s="157"/>
      <c r="L54" s="6">
        <f>IF(K53="",0,L53-K53-K54)</f>
        <v>0</v>
      </c>
      <c r="M54" s="157"/>
      <c r="N54" s="6">
        <f>IF(M53="",0,N53-M53-M54)</f>
        <v>0</v>
      </c>
      <c r="O54" s="157"/>
      <c r="P54" s="6">
        <f>IF(O53="",0,P53-O53-O54)</f>
        <v>0</v>
      </c>
      <c r="Q54" s="376"/>
      <c r="R54" s="379"/>
      <c r="S54" s="387"/>
      <c r="T54" s="388"/>
    </row>
    <row r="55" spans="1:29" ht="9" customHeight="1" thickTop="1" thickBot="1">
      <c r="A55" s="385"/>
      <c r="B55" s="386"/>
      <c r="C55" s="402"/>
      <c r="D55" s="403"/>
      <c r="E55" s="402"/>
      <c r="F55" s="403"/>
      <c r="G55" s="402"/>
      <c r="H55" s="403"/>
      <c r="I55" s="402"/>
      <c r="J55" s="403"/>
      <c r="K55" s="400"/>
      <c r="L55" s="401"/>
      <c r="M55" s="400"/>
      <c r="N55" s="401"/>
      <c r="O55" s="402"/>
      <c r="P55" s="403"/>
      <c r="Q55" s="377"/>
      <c r="R55" s="380"/>
      <c r="S55" s="389"/>
      <c r="T55" s="390"/>
    </row>
    <row r="56" spans="1:29" ht="15.75" customHeight="1">
      <c r="A56" s="373"/>
      <c r="B56" s="374"/>
      <c r="C56" s="123"/>
      <c r="D56" s="124"/>
      <c r="E56" s="123"/>
      <c r="F56" s="124"/>
      <c r="G56" s="123"/>
      <c r="H56" s="124"/>
      <c r="I56" s="123"/>
      <c r="J56" s="124"/>
      <c r="K56" s="123"/>
      <c r="L56" s="124"/>
      <c r="M56" s="123"/>
      <c r="N56" s="124"/>
      <c r="O56" s="123"/>
      <c r="P56" s="124"/>
      <c r="Q56" s="375"/>
      <c r="R56" s="378">
        <f>D57+F57+H57+J57+L57+N57+P57</f>
        <v>0</v>
      </c>
      <c r="S56" s="381"/>
      <c r="T56" s="382"/>
    </row>
    <row r="57" spans="1:29" ht="9" customHeight="1" thickBot="1">
      <c r="A57" s="383"/>
      <c r="B57" s="384"/>
      <c r="C57" s="157"/>
      <c r="D57" s="6">
        <f>IF(C56="",0,D56-C56-C57)</f>
        <v>0</v>
      </c>
      <c r="E57" s="157"/>
      <c r="F57" s="6">
        <f>IF(E56="",0,F56-E56-E57)</f>
        <v>0</v>
      </c>
      <c r="G57" s="157"/>
      <c r="H57" s="6">
        <f>IF(G56="",0,H56-G56-G57)</f>
        <v>0</v>
      </c>
      <c r="I57" s="157"/>
      <c r="J57" s="6">
        <f>IF(I56="",0,J56-I56-I57)</f>
        <v>0</v>
      </c>
      <c r="K57" s="157"/>
      <c r="L57" s="6">
        <f>IF(K56="",0,L56-K56-K57)</f>
        <v>0</v>
      </c>
      <c r="M57" s="157"/>
      <c r="N57" s="6">
        <f>IF(M56="",0,N56-M56-M57)</f>
        <v>0</v>
      </c>
      <c r="O57" s="157"/>
      <c r="P57" s="6">
        <f>IF(O56="",0,P56-O56-O57)</f>
        <v>0</v>
      </c>
      <c r="Q57" s="376"/>
      <c r="R57" s="379"/>
      <c r="S57" s="387"/>
      <c r="T57" s="388"/>
    </row>
    <row r="58" spans="1:29" ht="9" customHeight="1" thickTop="1" thickBot="1">
      <c r="A58" s="385"/>
      <c r="B58" s="386"/>
      <c r="C58" s="402"/>
      <c r="D58" s="403"/>
      <c r="E58" s="402"/>
      <c r="F58" s="403"/>
      <c r="G58" s="402"/>
      <c r="H58" s="403"/>
      <c r="I58" s="402"/>
      <c r="J58" s="403"/>
      <c r="K58" s="400"/>
      <c r="L58" s="401"/>
      <c r="M58" s="400"/>
      <c r="N58" s="401"/>
      <c r="O58" s="402"/>
      <c r="P58" s="403"/>
      <c r="Q58" s="377"/>
      <c r="R58" s="380"/>
      <c r="S58" s="389"/>
      <c r="T58" s="390"/>
    </row>
    <row r="59" spans="1:29" ht="15.75" customHeight="1">
      <c r="A59" s="373"/>
      <c r="B59" s="374"/>
      <c r="C59" s="123"/>
      <c r="D59" s="124"/>
      <c r="E59" s="123"/>
      <c r="F59" s="124"/>
      <c r="G59" s="123"/>
      <c r="H59" s="124"/>
      <c r="I59" s="123"/>
      <c r="J59" s="124"/>
      <c r="K59" s="123"/>
      <c r="L59" s="124"/>
      <c r="M59" s="123"/>
      <c r="N59" s="124"/>
      <c r="O59" s="123"/>
      <c r="P59" s="124"/>
      <c r="Q59" s="375"/>
      <c r="R59" s="378">
        <f>D60+F60+H60+J60+L60+N60+P60</f>
        <v>0</v>
      </c>
      <c r="S59" s="381"/>
      <c r="T59" s="382"/>
    </row>
    <row r="60" spans="1:29" ht="9" customHeight="1" thickBot="1">
      <c r="A60" s="383"/>
      <c r="B60" s="384"/>
      <c r="C60" s="157"/>
      <c r="D60" s="6">
        <f>IF(C59="",0,D59-C59-C60)</f>
        <v>0</v>
      </c>
      <c r="E60" s="157"/>
      <c r="F60" s="6">
        <f>IF(E59="",0,F59-E59-E60)</f>
        <v>0</v>
      </c>
      <c r="G60" s="157"/>
      <c r="H60" s="6">
        <f>IF(G59="",0,H59-G59-G60)</f>
        <v>0</v>
      </c>
      <c r="I60" s="157"/>
      <c r="J60" s="6">
        <f>IF(I59="",0,J59-I59-I60)</f>
        <v>0</v>
      </c>
      <c r="K60" s="157"/>
      <c r="L60" s="6">
        <f>IF(K59="",0,L59-K59-K60)</f>
        <v>0</v>
      </c>
      <c r="M60" s="157"/>
      <c r="N60" s="6">
        <f>IF(M59="",0,N59-M59-M60)</f>
        <v>0</v>
      </c>
      <c r="O60" s="157"/>
      <c r="P60" s="6">
        <f>IF(O59="",0,P59-O59-O60)</f>
        <v>0</v>
      </c>
      <c r="Q60" s="376"/>
      <c r="R60" s="379"/>
      <c r="S60" s="387"/>
      <c r="T60" s="388"/>
    </row>
    <row r="61" spans="1:29" ht="15.75" customHeight="1" thickTop="1" thickBot="1">
      <c r="A61" s="385"/>
      <c r="B61" s="386"/>
      <c r="C61" s="402"/>
      <c r="D61" s="403"/>
      <c r="E61" s="402"/>
      <c r="F61" s="403"/>
      <c r="G61" s="402"/>
      <c r="H61" s="403"/>
      <c r="I61" s="402"/>
      <c r="J61" s="403"/>
      <c r="K61" s="400"/>
      <c r="L61" s="401"/>
      <c r="M61" s="400"/>
      <c r="N61" s="401"/>
      <c r="O61" s="402"/>
      <c r="P61" s="403"/>
      <c r="Q61" s="376"/>
      <c r="R61" s="379"/>
      <c r="S61" s="387"/>
      <c r="T61" s="388"/>
    </row>
    <row r="62" spans="1:29" ht="11.25" customHeight="1" thickBot="1">
      <c r="A62" s="404" t="s">
        <v>83</v>
      </c>
      <c r="B62" s="405"/>
      <c r="C62" s="406"/>
      <c r="D62" s="407"/>
      <c r="E62" s="407"/>
      <c r="F62" s="407"/>
      <c r="G62" s="407"/>
      <c r="H62" s="407"/>
      <c r="I62" s="407"/>
      <c r="J62" s="407"/>
      <c r="K62" s="407"/>
      <c r="L62" s="407"/>
      <c r="M62" s="407"/>
      <c r="N62" s="407"/>
      <c r="O62" s="407"/>
      <c r="P62" s="408"/>
      <c r="Q62" s="158" t="s">
        <v>84</v>
      </c>
      <c r="R62" s="158" t="s">
        <v>85</v>
      </c>
      <c r="S62" s="406"/>
      <c r="T62" s="409"/>
    </row>
    <row r="63" spans="1:29" ht="15.75" customHeight="1">
      <c r="A63" s="373" t="s">
        <v>86</v>
      </c>
      <c r="B63" s="374"/>
      <c r="C63" s="189"/>
      <c r="D63" s="181"/>
      <c r="E63" s="189"/>
      <c r="F63" s="181"/>
      <c r="G63" s="189"/>
      <c r="H63" s="181"/>
      <c r="I63" s="189"/>
      <c r="J63" s="181"/>
      <c r="K63" s="189"/>
      <c r="L63" s="181"/>
      <c r="M63" s="189"/>
      <c r="N63" s="181"/>
      <c r="O63" s="189"/>
      <c r="P63" s="181"/>
      <c r="Q63" s="376"/>
      <c r="R63" s="379">
        <f>D64+F64+H64+J64+L64+N64+P64</f>
        <v>0</v>
      </c>
      <c r="S63" s="398"/>
      <c r="T63" s="399"/>
    </row>
    <row r="64" spans="1:29" ht="9" customHeight="1" thickBot="1">
      <c r="A64" s="383" t="s">
        <v>62</v>
      </c>
      <c r="B64" s="384"/>
      <c r="C64" s="182"/>
      <c r="D64" s="183">
        <f>D63-C63-C64</f>
        <v>0</v>
      </c>
      <c r="E64" s="182"/>
      <c r="F64" s="183">
        <f>F63-E63-E64</f>
        <v>0</v>
      </c>
      <c r="G64" s="182"/>
      <c r="H64" s="183">
        <f>H63-G63-G64</f>
        <v>0</v>
      </c>
      <c r="I64" s="182"/>
      <c r="J64" s="183">
        <f>J63-I63-I64</f>
        <v>0</v>
      </c>
      <c r="K64" s="182"/>
      <c r="L64" s="183">
        <f>L63-K63-K64</f>
        <v>0</v>
      </c>
      <c r="M64" s="182"/>
      <c r="N64" s="183">
        <f>N63-M63-M64</f>
        <v>0</v>
      </c>
      <c r="O64" s="182"/>
      <c r="P64" s="183">
        <f>P63-O63-O64</f>
        <v>0</v>
      </c>
      <c r="Q64" s="376"/>
      <c r="R64" s="379"/>
      <c r="S64" s="394"/>
      <c r="T64" s="395"/>
    </row>
    <row r="65" spans="1:31" ht="9" customHeight="1" thickTop="1" thickBot="1">
      <c r="A65" s="385"/>
      <c r="B65" s="386"/>
      <c r="C65" s="391"/>
      <c r="D65" s="392"/>
      <c r="E65" s="391"/>
      <c r="F65" s="392"/>
      <c r="G65" s="391"/>
      <c r="H65" s="392"/>
      <c r="I65" s="391"/>
      <c r="J65" s="392"/>
      <c r="K65" s="391"/>
      <c r="L65" s="392"/>
      <c r="M65" s="391"/>
      <c r="N65" s="392"/>
      <c r="O65" s="391"/>
      <c r="P65" s="392"/>
      <c r="Q65" s="376"/>
      <c r="R65" s="379"/>
      <c r="S65" s="396"/>
      <c r="T65" s="397"/>
    </row>
    <row r="66" spans="1:31" ht="15.75" customHeight="1">
      <c r="A66" s="373" t="s">
        <v>87</v>
      </c>
      <c r="B66" s="374"/>
      <c r="C66" s="189"/>
      <c r="D66" s="181"/>
      <c r="E66" s="189"/>
      <c r="F66" s="181"/>
      <c r="G66" s="189"/>
      <c r="H66" s="181"/>
      <c r="I66" s="189"/>
      <c r="J66" s="181"/>
      <c r="K66" s="189"/>
      <c r="L66" s="181"/>
      <c r="M66" s="189"/>
      <c r="N66" s="181"/>
      <c r="O66" s="189"/>
      <c r="P66" s="181"/>
      <c r="Q66" s="375"/>
      <c r="R66" s="378">
        <f>D67+F67+H67+J67+L67+N67+P67</f>
        <v>0</v>
      </c>
      <c r="S66" s="381"/>
      <c r="T66" s="382"/>
    </row>
    <row r="67" spans="1:31" ht="9" customHeight="1" thickBot="1">
      <c r="A67" s="383" t="s">
        <v>59</v>
      </c>
      <c r="B67" s="384"/>
      <c r="C67" s="182"/>
      <c r="D67" s="183">
        <f>D66-C66-C67</f>
        <v>0</v>
      </c>
      <c r="E67" s="182"/>
      <c r="F67" s="183">
        <f>F66-E66-E67</f>
        <v>0</v>
      </c>
      <c r="G67" s="182"/>
      <c r="H67" s="183">
        <f>H66-G66-G67</f>
        <v>0</v>
      </c>
      <c r="I67" s="182"/>
      <c r="J67" s="183">
        <f>J66-I66-I67</f>
        <v>0</v>
      </c>
      <c r="K67" s="182"/>
      <c r="L67" s="183">
        <f>L66-K66-K67</f>
        <v>0</v>
      </c>
      <c r="M67" s="182"/>
      <c r="N67" s="183">
        <f>N66-M66-M67</f>
        <v>0</v>
      </c>
      <c r="O67" s="182"/>
      <c r="P67" s="183">
        <f>P66-O66-O67</f>
        <v>0</v>
      </c>
      <c r="Q67" s="376"/>
      <c r="R67" s="379"/>
      <c r="S67" s="394"/>
      <c r="T67" s="395"/>
    </row>
    <row r="68" spans="1:31" ht="9" customHeight="1" thickTop="1" thickBot="1">
      <c r="A68" s="385"/>
      <c r="B68" s="386"/>
      <c r="C68" s="391"/>
      <c r="D68" s="392"/>
      <c r="E68" s="391"/>
      <c r="F68" s="392"/>
      <c r="G68" s="391"/>
      <c r="H68" s="392"/>
      <c r="I68" s="391"/>
      <c r="J68" s="392"/>
      <c r="K68" s="391"/>
      <c r="L68" s="392"/>
      <c r="M68" s="391"/>
      <c r="N68" s="392"/>
      <c r="O68" s="391"/>
      <c r="P68" s="392"/>
      <c r="Q68" s="377"/>
      <c r="R68" s="380"/>
      <c r="S68" s="396"/>
      <c r="T68" s="397"/>
    </row>
    <row r="69" spans="1:31" ht="15.75" customHeight="1">
      <c r="A69" s="373" t="s">
        <v>88</v>
      </c>
      <c r="B69" s="374"/>
      <c r="C69" s="189"/>
      <c r="D69" s="181"/>
      <c r="E69" s="189"/>
      <c r="F69" s="181"/>
      <c r="G69" s="189"/>
      <c r="H69" s="181"/>
      <c r="I69" s="189"/>
      <c r="J69" s="181"/>
      <c r="K69" s="189"/>
      <c r="L69" s="181"/>
      <c r="M69" s="189"/>
      <c r="N69" s="181"/>
      <c r="O69" s="189"/>
      <c r="P69" s="181"/>
      <c r="Q69" s="375"/>
      <c r="R69" s="378">
        <f>D70+F70+H70+J70+L70+N70+P70</f>
        <v>0</v>
      </c>
      <c r="S69" s="381"/>
      <c r="T69" s="382"/>
    </row>
    <row r="70" spans="1:31" ht="9" customHeight="1" thickBot="1">
      <c r="A70" s="383" t="s">
        <v>59</v>
      </c>
      <c r="B70" s="384"/>
      <c r="C70" s="182"/>
      <c r="D70" s="183">
        <f>D69-C69-C70</f>
        <v>0</v>
      </c>
      <c r="E70" s="182"/>
      <c r="F70" s="183">
        <f>F69-E69-E70</f>
        <v>0</v>
      </c>
      <c r="G70" s="182"/>
      <c r="H70" s="183">
        <f>H69-G69-G70</f>
        <v>0</v>
      </c>
      <c r="I70" s="182"/>
      <c r="J70" s="183">
        <f>J69-I69-I70</f>
        <v>0</v>
      </c>
      <c r="K70" s="182"/>
      <c r="L70" s="183">
        <f>L69-K69-K70</f>
        <v>0</v>
      </c>
      <c r="M70" s="182"/>
      <c r="N70" s="183">
        <f>N69-M69-M70</f>
        <v>0</v>
      </c>
      <c r="O70" s="182"/>
      <c r="P70" s="183">
        <f>P69-O69-O70</f>
        <v>0</v>
      </c>
      <c r="Q70" s="376"/>
      <c r="R70" s="379"/>
      <c r="S70" s="394"/>
      <c r="T70" s="395"/>
    </row>
    <row r="71" spans="1:31" ht="9" customHeight="1" thickTop="1" thickBot="1">
      <c r="A71" s="385"/>
      <c r="B71" s="386"/>
      <c r="C71" s="391"/>
      <c r="D71" s="392"/>
      <c r="E71" s="391"/>
      <c r="F71" s="392"/>
      <c r="G71" s="391"/>
      <c r="H71" s="392"/>
      <c r="I71" s="391"/>
      <c r="J71" s="392"/>
      <c r="K71" s="391"/>
      <c r="L71" s="392"/>
      <c r="M71" s="391"/>
      <c r="N71" s="392"/>
      <c r="O71" s="391"/>
      <c r="P71" s="392"/>
      <c r="Q71" s="377"/>
      <c r="R71" s="380"/>
      <c r="S71" s="396"/>
      <c r="T71" s="397"/>
    </row>
    <row r="72" spans="1:31" ht="15.75" customHeight="1">
      <c r="A72" s="373" t="s">
        <v>89</v>
      </c>
      <c r="B72" s="374"/>
      <c r="C72" s="189"/>
      <c r="D72" s="181"/>
      <c r="E72" s="189"/>
      <c r="F72" s="181"/>
      <c r="G72" s="189"/>
      <c r="H72" s="181"/>
      <c r="I72" s="189"/>
      <c r="J72" s="181"/>
      <c r="K72" s="189"/>
      <c r="L72" s="181"/>
      <c r="M72" s="189"/>
      <c r="N72" s="181"/>
      <c r="O72" s="189"/>
      <c r="P72" s="181"/>
      <c r="Q72" s="375"/>
      <c r="R72" s="378">
        <f>D73+F73+H73+J73+L73+N73+P73</f>
        <v>0</v>
      </c>
      <c r="S72" s="381"/>
      <c r="T72" s="382"/>
    </row>
    <row r="73" spans="1:31" ht="9" customHeight="1" thickBot="1">
      <c r="A73" s="383" t="s">
        <v>59</v>
      </c>
      <c r="B73" s="384"/>
      <c r="C73" s="182"/>
      <c r="D73" s="183">
        <f>D72-C72-C73</f>
        <v>0</v>
      </c>
      <c r="E73" s="182"/>
      <c r="F73" s="183">
        <f>F72-E72-E73</f>
        <v>0</v>
      </c>
      <c r="G73" s="182"/>
      <c r="H73" s="183">
        <f>H72-G72-G73</f>
        <v>0</v>
      </c>
      <c r="I73" s="182"/>
      <c r="J73" s="183">
        <f>J72-I72-I73</f>
        <v>0</v>
      </c>
      <c r="K73" s="182"/>
      <c r="L73" s="183">
        <f>L72-K72-K73</f>
        <v>0</v>
      </c>
      <c r="M73" s="182"/>
      <c r="N73" s="183">
        <f>N72-M72-M73</f>
        <v>0</v>
      </c>
      <c r="O73" s="182"/>
      <c r="P73" s="183">
        <f>P72-O72-O73</f>
        <v>0</v>
      </c>
      <c r="Q73" s="376"/>
      <c r="R73" s="379"/>
      <c r="S73" s="394"/>
      <c r="T73" s="395"/>
    </row>
    <row r="74" spans="1:31" ht="9" customHeight="1" thickTop="1" thickBot="1">
      <c r="A74" s="385"/>
      <c r="B74" s="386"/>
      <c r="C74" s="391"/>
      <c r="D74" s="392"/>
      <c r="E74" s="391"/>
      <c r="F74" s="392"/>
      <c r="G74" s="391"/>
      <c r="H74" s="392"/>
      <c r="I74" s="391"/>
      <c r="J74" s="392"/>
      <c r="K74" s="391"/>
      <c r="L74" s="392"/>
      <c r="M74" s="391"/>
      <c r="N74" s="392"/>
      <c r="O74" s="391"/>
      <c r="P74" s="392"/>
      <c r="Q74" s="377"/>
      <c r="R74" s="380"/>
      <c r="S74" s="396"/>
      <c r="T74" s="397"/>
    </row>
    <row r="75" spans="1:31" ht="15.75" customHeight="1">
      <c r="A75" s="373" t="s">
        <v>90</v>
      </c>
      <c r="B75" s="374"/>
      <c r="C75" s="189"/>
      <c r="D75" s="181"/>
      <c r="E75" s="189"/>
      <c r="F75" s="181"/>
      <c r="G75" s="189"/>
      <c r="H75" s="181"/>
      <c r="I75" s="189"/>
      <c r="J75" s="181"/>
      <c r="K75" s="189"/>
      <c r="L75" s="181"/>
      <c r="M75" s="189"/>
      <c r="N75" s="181"/>
      <c r="O75" s="189"/>
      <c r="P75" s="181"/>
      <c r="Q75" s="375"/>
      <c r="R75" s="378">
        <f>D76+F76+H76+J76+L76+N76+P76</f>
        <v>0</v>
      </c>
      <c r="S75" s="381"/>
      <c r="T75" s="382"/>
    </row>
    <row r="76" spans="1:31" ht="9" customHeight="1" thickBot="1">
      <c r="A76" s="383" t="s">
        <v>59</v>
      </c>
      <c r="B76" s="384"/>
      <c r="C76" s="182"/>
      <c r="D76" s="183">
        <f>D75-C75-C76</f>
        <v>0</v>
      </c>
      <c r="E76" s="182"/>
      <c r="F76" s="183">
        <f>F75-E75-E76</f>
        <v>0</v>
      </c>
      <c r="G76" s="182"/>
      <c r="H76" s="183">
        <f>H75-G75-G76</f>
        <v>0</v>
      </c>
      <c r="I76" s="182"/>
      <c r="J76" s="183">
        <f>J75-I75-I76</f>
        <v>0</v>
      </c>
      <c r="K76" s="182"/>
      <c r="L76" s="183">
        <f>L75-K75-K76</f>
        <v>0</v>
      </c>
      <c r="M76" s="182"/>
      <c r="N76" s="183">
        <f>N75-M75-M76</f>
        <v>0</v>
      </c>
      <c r="O76" s="182"/>
      <c r="P76" s="183">
        <f>P75-O75-O76</f>
        <v>0</v>
      </c>
      <c r="Q76" s="376"/>
      <c r="R76" s="379"/>
      <c r="S76" s="387"/>
      <c r="T76" s="388"/>
    </row>
    <row r="77" spans="1:31" ht="9" customHeight="1" thickTop="1" thickBot="1">
      <c r="A77" s="385"/>
      <c r="B77" s="386"/>
      <c r="C77" s="391"/>
      <c r="D77" s="392"/>
      <c r="E77" s="391"/>
      <c r="F77" s="392"/>
      <c r="G77" s="391"/>
      <c r="H77" s="392"/>
      <c r="I77" s="391"/>
      <c r="J77" s="392"/>
      <c r="K77" s="391"/>
      <c r="L77" s="392"/>
      <c r="M77" s="391"/>
      <c r="N77" s="392"/>
      <c r="O77" s="391"/>
      <c r="P77" s="392"/>
      <c r="Q77" s="377"/>
      <c r="R77" s="380"/>
      <c r="S77" s="389"/>
      <c r="T77" s="390"/>
    </row>
    <row r="78" spans="1:31" ht="15.75" customHeight="1">
      <c r="A78" s="373" t="s">
        <v>91</v>
      </c>
      <c r="B78" s="374"/>
      <c r="C78" s="189"/>
      <c r="D78" s="181"/>
      <c r="E78" s="189"/>
      <c r="F78" s="181"/>
      <c r="G78" s="189"/>
      <c r="H78" s="181"/>
      <c r="I78" s="189"/>
      <c r="J78" s="181"/>
      <c r="K78" s="189"/>
      <c r="L78" s="181"/>
      <c r="M78" s="189"/>
      <c r="N78" s="181"/>
      <c r="O78" s="189"/>
      <c r="P78" s="181"/>
      <c r="Q78" s="375"/>
      <c r="R78" s="378">
        <f>D79+F79+H79+J79+L79+N79+P79</f>
        <v>0</v>
      </c>
      <c r="S78" s="393"/>
      <c r="T78" s="382"/>
    </row>
    <row r="79" spans="1:31" ht="9" customHeight="1" thickBot="1">
      <c r="A79" s="383" t="s">
        <v>59</v>
      </c>
      <c r="B79" s="384"/>
      <c r="C79" s="182"/>
      <c r="D79" s="183">
        <f>D78-C78-C79</f>
        <v>0</v>
      </c>
      <c r="E79" s="182"/>
      <c r="F79" s="183">
        <f>F78-E78-E79</f>
        <v>0</v>
      </c>
      <c r="G79" s="182"/>
      <c r="H79" s="183">
        <f>H78-G78-G79</f>
        <v>0</v>
      </c>
      <c r="I79" s="182"/>
      <c r="J79" s="183">
        <f>J78-I78-I79</f>
        <v>0</v>
      </c>
      <c r="K79" s="182"/>
      <c r="L79" s="183">
        <f>L78-K78-K79</f>
        <v>0</v>
      </c>
      <c r="M79" s="182"/>
      <c r="N79" s="183">
        <f>N78-M78-M79</f>
        <v>0</v>
      </c>
      <c r="O79" s="182"/>
      <c r="P79" s="183">
        <f>P78-O78-O79</f>
        <v>0</v>
      </c>
      <c r="Q79" s="376"/>
      <c r="R79" s="379"/>
      <c r="S79" s="387"/>
      <c r="T79" s="388"/>
      <c r="AC79" s="125"/>
      <c r="AD79" s="125"/>
      <c r="AE79" s="125"/>
    </row>
    <row r="80" spans="1:31" ht="9" customHeight="1" thickTop="1" thickBot="1">
      <c r="A80" s="385"/>
      <c r="B80" s="386"/>
      <c r="C80" s="391"/>
      <c r="D80" s="392"/>
      <c r="E80" s="391"/>
      <c r="F80" s="392"/>
      <c r="G80" s="391"/>
      <c r="H80" s="392"/>
      <c r="I80" s="391"/>
      <c r="J80" s="392"/>
      <c r="K80" s="391"/>
      <c r="L80" s="392"/>
      <c r="M80" s="391"/>
      <c r="N80" s="392"/>
      <c r="O80" s="391"/>
      <c r="P80" s="392"/>
      <c r="Q80" s="377"/>
      <c r="R80" s="380"/>
      <c r="S80" s="389"/>
      <c r="T80" s="390"/>
    </row>
    <row r="81" spans="1:20" ht="15.75" customHeight="1">
      <c r="A81" s="373" t="s">
        <v>92</v>
      </c>
      <c r="B81" s="374"/>
      <c r="C81" s="189"/>
      <c r="D81" s="181"/>
      <c r="E81" s="189"/>
      <c r="F81" s="181"/>
      <c r="G81" s="189"/>
      <c r="H81" s="181"/>
      <c r="I81" s="189"/>
      <c r="J81" s="181"/>
      <c r="K81" s="189"/>
      <c r="L81" s="181"/>
      <c r="M81" s="189"/>
      <c r="N81" s="181"/>
      <c r="O81" s="189"/>
      <c r="P81" s="181"/>
      <c r="Q81" s="375"/>
      <c r="R81" s="378">
        <f>D82+F82+H82+J82+L82+N82+P82</f>
        <v>0</v>
      </c>
      <c r="S81" s="381"/>
      <c r="T81" s="382"/>
    </row>
    <row r="82" spans="1:20" ht="9" customHeight="1" thickBot="1">
      <c r="A82" s="383" t="s">
        <v>59</v>
      </c>
      <c r="B82" s="384"/>
      <c r="C82" s="182"/>
      <c r="D82" s="183">
        <f>D81-C81-C82</f>
        <v>0</v>
      </c>
      <c r="E82" s="182"/>
      <c r="F82" s="183">
        <f>F81-E81-E82</f>
        <v>0</v>
      </c>
      <c r="G82" s="182"/>
      <c r="H82" s="183">
        <f>H81-G81-G82</f>
        <v>0</v>
      </c>
      <c r="I82" s="182"/>
      <c r="J82" s="183">
        <f>J81-I81-I82</f>
        <v>0</v>
      </c>
      <c r="K82" s="182"/>
      <c r="L82" s="183">
        <f>L81-K81-K82</f>
        <v>0</v>
      </c>
      <c r="M82" s="182"/>
      <c r="N82" s="183">
        <f>N81-M81-M82</f>
        <v>0</v>
      </c>
      <c r="O82" s="182"/>
      <c r="P82" s="183">
        <f>P81-O81-O82</f>
        <v>0</v>
      </c>
      <c r="Q82" s="376"/>
      <c r="R82" s="379"/>
      <c r="S82" s="387"/>
      <c r="T82" s="388"/>
    </row>
    <row r="83" spans="1:20" ht="9" customHeight="1" thickTop="1" thickBot="1">
      <c r="A83" s="385"/>
      <c r="B83" s="386"/>
      <c r="C83" s="391"/>
      <c r="D83" s="392"/>
      <c r="E83" s="391"/>
      <c r="F83" s="392"/>
      <c r="G83" s="391"/>
      <c r="H83" s="392"/>
      <c r="I83" s="391"/>
      <c r="J83" s="392"/>
      <c r="K83" s="391"/>
      <c r="L83" s="392"/>
      <c r="M83" s="391"/>
      <c r="N83" s="392"/>
      <c r="O83" s="391"/>
      <c r="P83" s="392"/>
      <c r="Q83" s="377"/>
      <c r="R83" s="380"/>
      <c r="S83" s="389"/>
      <c r="T83" s="390"/>
    </row>
    <row r="84" spans="1:20" ht="11.25" customHeight="1">
      <c r="A84" s="126"/>
      <c r="B84" s="166"/>
      <c r="C84" s="357" t="s">
        <v>21</v>
      </c>
      <c r="D84" s="358"/>
      <c r="E84" s="357" t="s">
        <v>22</v>
      </c>
      <c r="F84" s="358"/>
      <c r="G84" s="357" t="s">
        <v>23</v>
      </c>
      <c r="H84" s="358"/>
      <c r="I84" s="357" t="s">
        <v>24</v>
      </c>
      <c r="J84" s="358"/>
      <c r="K84" s="357" t="s">
        <v>25</v>
      </c>
      <c r="L84" s="358"/>
      <c r="M84" s="359" t="s">
        <v>26</v>
      </c>
      <c r="N84" s="360"/>
      <c r="O84" s="359" t="s">
        <v>27</v>
      </c>
      <c r="P84" s="360"/>
      <c r="Q84" s="361" t="s">
        <v>93</v>
      </c>
      <c r="R84" s="362"/>
      <c r="S84" s="362"/>
      <c r="T84" s="363"/>
    </row>
    <row r="85" spans="1:20" ht="11.25" customHeight="1">
      <c r="A85" s="364" t="s">
        <v>94</v>
      </c>
      <c r="B85" s="167" t="s">
        <v>95</v>
      </c>
      <c r="C85" s="367">
        <f>COUNTIFS(C$133:C$155,"&gt;0",C$133:C$155,"&lt;11")</f>
        <v>0</v>
      </c>
      <c r="D85" s="368"/>
      <c r="E85" s="367">
        <f>COUNTIFS(E$133:E$155,"&gt;0",E$133:E$155,"&lt;11")</f>
        <v>0</v>
      </c>
      <c r="F85" s="368"/>
      <c r="G85" s="367">
        <f>COUNTIFS(G$133:G$155,"&gt;0",G$133:G$155,"&lt;11")</f>
        <v>0</v>
      </c>
      <c r="H85" s="368"/>
      <c r="I85" s="367">
        <f>COUNTIFS(I$133:I$155,"&gt;0",I$133:I$155,"&lt;11")</f>
        <v>0</v>
      </c>
      <c r="J85" s="368"/>
      <c r="K85" s="367">
        <f>COUNTIFS(K$133:K$155,"&gt;0",K$133:K$155,"&lt;11")</f>
        <v>0</v>
      </c>
      <c r="L85" s="368"/>
      <c r="M85" s="367">
        <f>COUNTIFS(M$133:M$155,"&gt;0",M$133:M$155,"&lt;11")</f>
        <v>0</v>
      </c>
      <c r="N85" s="368"/>
      <c r="O85" s="367">
        <f>COUNTIFS(O$133:O$155,"&gt;0",O$133:O$155,"&lt;11")</f>
        <v>0</v>
      </c>
      <c r="P85" s="368"/>
      <c r="Q85" s="369" t="s">
        <v>96</v>
      </c>
      <c r="R85" s="370"/>
      <c r="S85" s="371" t="s">
        <v>97</v>
      </c>
      <c r="T85" s="372"/>
    </row>
    <row r="86" spans="1:20" ht="11.25" customHeight="1" thickBot="1">
      <c r="A86" s="365"/>
      <c r="B86" s="168" t="s">
        <v>98</v>
      </c>
      <c r="C86" s="345">
        <f>COUNTIFS(C$133:C$155,"&gt;0",C$133:C$155,"&lt;11.5")</f>
        <v>0</v>
      </c>
      <c r="D86" s="345"/>
      <c r="E86" s="345">
        <f>COUNTIFS(E$133:E$155,"&gt;0",E$133:E$155,"&lt;11.5")</f>
        <v>0</v>
      </c>
      <c r="F86" s="345"/>
      <c r="G86" s="345">
        <f>COUNTIFS(G$133:G$155,"&gt;0",G$133:G$155,"&lt;11.5")</f>
        <v>0</v>
      </c>
      <c r="H86" s="345"/>
      <c r="I86" s="345">
        <f>COUNTIFS(I$133:I$155,"&gt;0",I$133:I$155,"&lt;11.5")</f>
        <v>0</v>
      </c>
      <c r="J86" s="345"/>
      <c r="K86" s="345">
        <f>COUNTIFS(K$133:K$155,"&gt;0",K$133:K$155,"&lt;11.5")</f>
        <v>0</v>
      </c>
      <c r="L86" s="345"/>
      <c r="M86" s="345">
        <f>COUNTIFS(M$133:M$155,"&gt;0",M$133:M$155,"&lt;11.5")</f>
        <v>0</v>
      </c>
      <c r="N86" s="345"/>
      <c r="O86" s="345">
        <f>COUNTIFS(O$133:O$155,"&gt;0",O$133:O$155,"&lt;11.5")</f>
        <v>0</v>
      </c>
      <c r="P86" s="345"/>
      <c r="Q86" s="346" t="s">
        <v>99</v>
      </c>
      <c r="R86" s="347"/>
      <c r="S86" s="348" t="s">
        <v>100</v>
      </c>
      <c r="T86" s="349"/>
    </row>
    <row r="87" spans="1:20" ht="11.25" customHeight="1">
      <c r="A87" s="365"/>
      <c r="B87" s="170" t="s">
        <v>101</v>
      </c>
      <c r="C87" s="350">
        <f>COUNTIFS(C$133:C$155,"&gt;0",C$133:C$155,"&lt;12")</f>
        <v>0</v>
      </c>
      <c r="D87" s="350"/>
      <c r="E87" s="350">
        <f>COUNTIFS(E$133:E$155,"&gt;0",E$133:E$155,"&lt;12")</f>
        <v>0</v>
      </c>
      <c r="F87" s="350"/>
      <c r="G87" s="350">
        <f>COUNTIFS(G$133:G$155,"&gt;0",G$133:G$155,"&lt;12")</f>
        <v>0</v>
      </c>
      <c r="H87" s="350"/>
      <c r="I87" s="350">
        <f>COUNTIFS(I$133:I$155,"&gt;0",I$133:I$155,"&lt;12")</f>
        <v>0</v>
      </c>
      <c r="J87" s="350"/>
      <c r="K87" s="350">
        <f>COUNTIFS(K$133:K$155,"&gt;0",K$133:K$155,"&lt;12")</f>
        <v>0</v>
      </c>
      <c r="L87" s="350"/>
      <c r="M87" s="350">
        <f>COUNTIFS(M$133:M$155,"&gt;0",M$133:M$155,"&lt;12")</f>
        <v>0</v>
      </c>
      <c r="N87" s="350"/>
      <c r="O87" s="350">
        <f>COUNTIFS(O$133:O$155,"&gt;0",O$133:O$155,"&lt;12")</f>
        <v>0</v>
      </c>
      <c r="P87" s="351"/>
      <c r="Q87" s="352" t="s">
        <v>102</v>
      </c>
      <c r="R87" s="347"/>
      <c r="S87" s="348" t="s">
        <v>103</v>
      </c>
      <c r="T87" s="349"/>
    </row>
    <row r="88" spans="1:20" ht="11.25" customHeight="1" thickBot="1">
      <c r="A88" s="365"/>
      <c r="B88" s="171" t="s">
        <v>104</v>
      </c>
      <c r="C88" s="353">
        <f>COUNTIFS(C$133:C$155,"&gt;0",C$133:C$155,"&lt;=12")</f>
        <v>0</v>
      </c>
      <c r="D88" s="353"/>
      <c r="E88" s="353">
        <f>COUNTIFS(E$133:E$155,"&gt;0",E$133:E$155,"&lt;=12")</f>
        <v>0</v>
      </c>
      <c r="F88" s="353"/>
      <c r="G88" s="353">
        <f>COUNTIFS(G$133:G$155,"&gt;0",G$133:G$155,"&lt;=12")</f>
        <v>0</v>
      </c>
      <c r="H88" s="353"/>
      <c r="I88" s="353">
        <f>COUNTIFS(I$133:I$155,"&gt;0",I$133:I$155,"&lt;=12")</f>
        <v>0</v>
      </c>
      <c r="J88" s="353"/>
      <c r="K88" s="353">
        <f>COUNTIFS(K$133:K$155,"&gt;0",K$133:K$155,"&lt;=12")</f>
        <v>0</v>
      </c>
      <c r="L88" s="353"/>
      <c r="M88" s="353">
        <f>COUNTIFS(M$133:M$155,"&gt;0",M$133:M$155,"&lt;=12")</f>
        <v>0</v>
      </c>
      <c r="N88" s="353"/>
      <c r="O88" s="353">
        <f>COUNTIFS(O$133:O$155,"&gt;0",O$133:O$155,"&lt;=12")</f>
        <v>0</v>
      </c>
      <c r="P88" s="354"/>
      <c r="Q88" s="352" t="s">
        <v>105</v>
      </c>
      <c r="R88" s="347"/>
      <c r="S88" s="355" t="s">
        <v>106</v>
      </c>
      <c r="T88" s="356"/>
    </row>
    <row r="89" spans="1:20" ht="11.25" customHeight="1" thickBot="1">
      <c r="A89" s="365"/>
      <c r="B89" s="173" t="s">
        <v>107</v>
      </c>
      <c r="C89" s="338">
        <f>COUNTIFS(C$133:C$155,"&gt;0",C$133:C$155,"&lt;=17",D$133:D$155,"&gt;=18")</f>
        <v>0</v>
      </c>
      <c r="D89" s="338"/>
      <c r="E89" s="338">
        <f>COUNTIFS(E$133:E$155,"&gt;0",E$133:E$155,"&lt;=17",F$133:F$155,"&gt;=18")</f>
        <v>0</v>
      </c>
      <c r="F89" s="338"/>
      <c r="G89" s="338">
        <f>COUNTIFS(G$133:G$155,"&gt;0",G$133:G$155,"&lt;=17",H$133:H$155,"&gt;=18")</f>
        <v>0</v>
      </c>
      <c r="H89" s="338"/>
      <c r="I89" s="338">
        <f>COUNTIFS(I$133:I$155,"&gt;0",I$133:I$155,"&lt;=17",J$133:J$155,"&gt;=18")</f>
        <v>0</v>
      </c>
      <c r="J89" s="338"/>
      <c r="K89" s="338">
        <f>COUNTIFS(K$133:K$155,"&gt;0",K$133:K$155,"&lt;=17",L$133:L$155,"&gt;=18")</f>
        <v>0</v>
      </c>
      <c r="L89" s="338"/>
      <c r="M89" s="338">
        <f>COUNTIFS(M$133:M$155,"&gt;0",M$133:M$155,"&lt;=17",N$133:N$155,"&gt;=18")</f>
        <v>0</v>
      </c>
      <c r="N89" s="338"/>
      <c r="O89" s="338">
        <f>COUNTIFS(O$133:O$155,"&gt;0",O$133:O$155,"&lt;=17",P$133:P$155,"&gt;=18")</f>
        <v>0</v>
      </c>
      <c r="P89" s="338"/>
      <c r="Q89" s="339" t="s">
        <v>108</v>
      </c>
      <c r="R89" s="340"/>
      <c r="S89" s="340"/>
      <c r="T89" s="340"/>
    </row>
    <row r="90" spans="1:20" ht="11.25" customHeight="1">
      <c r="A90" s="365"/>
      <c r="B90" s="170" t="s">
        <v>109</v>
      </c>
      <c r="C90" s="337">
        <f>COUNTIFS(C$133:C$155,"&gt;0",D$133:D$155,"&gt;18")</f>
        <v>0</v>
      </c>
      <c r="D90" s="337"/>
      <c r="E90" s="337">
        <f>COUNTIFS(E$133:E$155,"&gt;0",F$133:F$155,"&gt;18")</f>
        <v>0</v>
      </c>
      <c r="F90" s="337"/>
      <c r="G90" s="337">
        <f>COUNTIFS(G$133:G$155,"&gt;0",H$133:H$155,"&gt;18")</f>
        <v>0</v>
      </c>
      <c r="H90" s="337"/>
      <c r="I90" s="337">
        <f>COUNTIFS(I$133:I$155,"&gt;0",J$133:J$155,"&gt;18")</f>
        <v>0</v>
      </c>
      <c r="J90" s="337"/>
      <c r="K90" s="337">
        <f>COUNTIFS(K$133:K$155,"&gt;0",L$133:L$155,"&gt;18")</f>
        <v>0</v>
      </c>
      <c r="L90" s="337"/>
      <c r="M90" s="337">
        <f>COUNTIFS(M$133:M$155,"&gt;0",N$133:N$155,"&gt;18")</f>
        <v>0</v>
      </c>
      <c r="N90" s="337"/>
      <c r="O90" s="337">
        <f>COUNTIFS(O$133:O$155,"&gt;0",P$133:P$155,"&gt;18")</f>
        <v>0</v>
      </c>
      <c r="P90" s="341"/>
      <c r="Q90" s="342" t="s">
        <v>110</v>
      </c>
      <c r="R90" s="343"/>
      <c r="S90" s="343"/>
      <c r="T90" s="344"/>
    </row>
    <row r="91" spans="1:20" ht="11.25" customHeight="1" thickBot="1">
      <c r="A91" s="365"/>
      <c r="B91" s="174" t="s">
        <v>111</v>
      </c>
      <c r="C91" s="335">
        <f>COUNTIFS(C$133:C$155,"&gt;0",D$133:D$155,"&gt;20")</f>
        <v>0</v>
      </c>
      <c r="D91" s="335"/>
      <c r="E91" s="335">
        <f>COUNTIFS(E$133:E$155,"&gt;0",F$133:F$155,"&gt;20")</f>
        <v>0</v>
      </c>
      <c r="F91" s="335"/>
      <c r="G91" s="335">
        <f>COUNTIFS(G$133:G$155,"&gt;0",H$133:H$155,"&gt;20")</f>
        <v>0</v>
      </c>
      <c r="H91" s="335"/>
      <c r="I91" s="335">
        <f>COUNTIFS(I$133:I$155,"&gt;0",J$133:J$155,"&gt;20")</f>
        <v>0</v>
      </c>
      <c r="J91" s="335"/>
      <c r="K91" s="335">
        <f>COUNTIFS(K$133:K$155,"&gt;0",L$133:L$155,"&gt;20")</f>
        <v>0</v>
      </c>
      <c r="L91" s="335"/>
      <c r="M91" s="335">
        <f>COUNTIFS(M$133:M$155,"&gt;0",N$133:N$155,"&gt;20")</f>
        <v>0</v>
      </c>
      <c r="N91" s="335"/>
      <c r="O91" s="335">
        <f>COUNTIFS(O$133:O$155,"&gt;0",P$133:P$155,"&gt;20")</f>
        <v>0</v>
      </c>
      <c r="P91" s="336"/>
      <c r="Q91" s="172"/>
      <c r="R91" s="169"/>
      <c r="S91" s="169"/>
      <c r="T91" s="175"/>
    </row>
    <row r="92" spans="1:20" ht="11.25" customHeight="1" thickBot="1">
      <c r="A92" s="366"/>
      <c r="B92" s="176" t="s">
        <v>112</v>
      </c>
      <c r="C92" s="274">
        <f>COUNTIF(D$133:D$155,"&gt;=22")</f>
        <v>0</v>
      </c>
      <c r="D92" s="275"/>
      <c r="E92" s="274">
        <f>COUNTIF(F$133:F$155,"&gt;=22")</f>
        <v>0</v>
      </c>
      <c r="F92" s="275"/>
      <c r="G92" s="274">
        <f>COUNTIF(H$133:H$155,"&gt;=22")</f>
        <v>0</v>
      </c>
      <c r="H92" s="275"/>
      <c r="I92" s="274">
        <f>COUNTIF(J$133:J$155,"&gt;=22")</f>
        <v>0</v>
      </c>
      <c r="J92" s="275"/>
      <c r="K92" s="274">
        <f>COUNTIF(L$133:L$155,"&gt;=22")</f>
        <v>0</v>
      </c>
      <c r="L92" s="275"/>
      <c r="M92" s="274">
        <f>COUNTIF(N$133:N$155,"&gt;=22")</f>
        <v>0</v>
      </c>
      <c r="N92" s="275"/>
      <c r="O92" s="274">
        <f>COUNTIF(P$133:P$155,"&gt;=22")</f>
        <v>0</v>
      </c>
      <c r="P92" s="275"/>
      <c r="Q92" s="177"/>
      <c r="R92" s="178"/>
      <c r="S92" s="178"/>
      <c r="T92" s="179"/>
    </row>
    <row r="93" spans="1:20" ht="11.25" customHeight="1" thickTop="1">
      <c r="A93" s="321" t="s">
        <v>113</v>
      </c>
      <c r="B93" s="322"/>
      <c r="C93" s="323"/>
      <c r="D93" s="324"/>
      <c r="E93" s="324"/>
      <c r="F93" s="324"/>
      <c r="G93" s="324"/>
      <c r="H93" s="324"/>
      <c r="I93" s="324"/>
      <c r="J93" s="324"/>
      <c r="K93" s="324"/>
      <c r="L93" s="324"/>
      <c r="M93" s="324"/>
      <c r="N93" s="324"/>
      <c r="O93" s="324"/>
      <c r="P93" s="324"/>
      <c r="Q93" s="324"/>
      <c r="R93" s="324"/>
      <c r="S93" s="324"/>
      <c r="T93" s="325"/>
    </row>
    <row r="94" spans="1:20" ht="11.25" customHeight="1">
      <c r="A94" s="326"/>
      <c r="B94" s="327"/>
      <c r="C94" s="327"/>
      <c r="D94" s="327"/>
      <c r="E94" s="327"/>
      <c r="F94" s="327"/>
      <c r="G94" s="327"/>
      <c r="H94" s="327"/>
      <c r="I94" s="327"/>
      <c r="J94" s="327"/>
      <c r="K94" s="327"/>
      <c r="L94" s="327"/>
      <c r="M94" s="327"/>
      <c r="N94" s="327"/>
      <c r="O94" s="327"/>
      <c r="P94" s="327"/>
      <c r="Q94" s="327"/>
      <c r="R94" s="327"/>
      <c r="S94" s="327"/>
      <c r="T94" s="328"/>
    </row>
    <row r="95" spans="1:20" ht="11.25" customHeight="1">
      <c r="A95" s="329"/>
      <c r="B95" s="330"/>
      <c r="C95" s="330"/>
      <c r="D95" s="330"/>
      <c r="E95" s="330"/>
      <c r="F95" s="330"/>
      <c r="G95" s="330"/>
      <c r="H95" s="330"/>
      <c r="I95" s="330"/>
      <c r="J95" s="330"/>
      <c r="K95" s="330"/>
      <c r="L95" s="330"/>
      <c r="M95" s="330"/>
      <c r="N95" s="330"/>
      <c r="O95" s="330"/>
      <c r="P95" s="330"/>
      <c r="Q95" s="330"/>
      <c r="R95" s="330"/>
      <c r="S95" s="330"/>
      <c r="T95" s="331"/>
    </row>
    <row r="96" spans="1:20" ht="11.25" customHeight="1">
      <c r="A96" s="332"/>
      <c r="B96" s="333"/>
      <c r="C96" s="333"/>
      <c r="D96" s="333"/>
      <c r="E96" s="333"/>
      <c r="F96" s="333"/>
      <c r="G96" s="333"/>
      <c r="H96" s="333"/>
      <c r="I96" s="333"/>
      <c r="J96" s="333"/>
      <c r="K96" s="333"/>
      <c r="L96" s="333"/>
      <c r="M96" s="333"/>
      <c r="N96" s="333"/>
      <c r="O96" s="333"/>
      <c r="P96" s="333"/>
      <c r="Q96" s="333"/>
      <c r="R96" s="333"/>
      <c r="S96" s="333"/>
      <c r="T96" s="334"/>
    </row>
    <row r="97" spans="1:20" ht="11.25" customHeight="1">
      <c r="A97" s="310"/>
      <c r="B97" s="311"/>
      <c r="C97" s="311"/>
      <c r="D97" s="311"/>
      <c r="E97" s="311"/>
      <c r="F97" s="311"/>
      <c r="G97" s="311"/>
      <c r="H97" s="311"/>
      <c r="I97" s="311"/>
      <c r="J97" s="311"/>
      <c r="K97" s="311"/>
      <c r="L97" s="311"/>
      <c r="M97" s="311"/>
      <c r="N97" s="311"/>
      <c r="O97" s="311"/>
      <c r="P97" s="311"/>
      <c r="Q97" s="311"/>
      <c r="R97" s="311"/>
      <c r="S97" s="311"/>
      <c r="T97" s="312"/>
    </row>
    <row r="98" spans="1:20" ht="11.25" customHeight="1" thickBot="1">
      <c r="A98" s="188" t="s">
        <v>114</v>
      </c>
      <c r="B98" s="313"/>
      <c r="C98" s="314"/>
      <c r="D98" s="314"/>
      <c r="E98" s="314"/>
      <c r="F98" s="314"/>
      <c r="G98" s="314"/>
      <c r="H98" s="314"/>
      <c r="I98" s="315"/>
      <c r="J98" s="186" t="s">
        <v>115</v>
      </c>
      <c r="K98" s="316"/>
      <c r="L98" s="316"/>
      <c r="M98" s="316"/>
      <c r="N98" s="316"/>
      <c r="O98" s="317" t="s">
        <v>116</v>
      </c>
      <c r="P98" s="317"/>
      <c r="Q98" s="317"/>
      <c r="R98" s="317"/>
      <c r="S98" s="317"/>
      <c r="T98" s="318"/>
    </row>
    <row r="99" spans="1:20" s="116" customFormat="1" ht="11.25" customHeight="1">
      <c r="A99" s="127"/>
      <c r="B99" s="127"/>
      <c r="C99" s="127"/>
      <c r="J99" s="128"/>
      <c r="K99" s="128"/>
    </row>
    <row r="100" spans="1:20" s="116" customFormat="1" ht="11.25" customHeight="1">
      <c r="A100" s="272" t="s">
        <v>17</v>
      </c>
      <c r="B100" s="273"/>
      <c r="C100" s="319">
        <f>C3</f>
        <v>42666</v>
      </c>
      <c r="D100" s="320"/>
      <c r="E100" s="319">
        <f>E3</f>
        <v>42667</v>
      </c>
      <c r="F100" s="320"/>
      <c r="G100" s="319">
        <f>G3</f>
        <v>42668</v>
      </c>
      <c r="H100" s="320"/>
      <c r="I100" s="319">
        <f>I3</f>
        <v>42669</v>
      </c>
      <c r="J100" s="320"/>
      <c r="K100" s="319">
        <f>K3</f>
        <v>42670</v>
      </c>
      <c r="L100" s="320"/>
      <c r="M100" s="319">
        <f>M3</f>
        <v>42671</v>
      </c>
      <c r="N100" s="320"/>
      <c r="O100" s="319">
        <f>O3</f>
        <v>42672</v>
      </c>
      <c r="P100" s="320"/>
      <c r="Q100" s="117"/>
      <c r="R100" s="117"/>
      <c r="S100" s="117"/>
      <c r="T100" s="117"/>
    </row>
    <row r="101" spans="1:20" s="116" customFormat="1" ht="11.25" customHeight="1" thickBot="1">
      <c r="A101" s="304" t="s">
        <v>20</v>
      </c>
      <c r="B101" s="305"/>
      <c r="C101" s="254" t="str">
        <f>C4</f>
        <v>一</v>
      </c>
      <c r="D101" s="255"/>
      <c r="E101" s="254" t="str">
        <f>E4</f>
        <v>二</v>
      </c>
      <c r="F101" s="255"/>
      <c r="G101" s="254" t="str">
        <f>G4</f>
        <v>三</v>
      </c>
      <c r="H101" s="255"/>
      <c r="I101" s="254" t="str">
        <f>I4</f>
        <v>四</v>
      </c>
      <c r="J101" s="255"/>
      <c r="K101" s="254" t="str">
        <f>K4</f>
        <v>五</v>
      </c>
      <c r="L101" s="255"/>
      <c r="M101" s="306" t="str">
        <f>M4</f>
        <v>六</v>
      </c>
      <c r="N101" s="307"/>
      <c r="O101" s="306" t="str">
        <f>O4</f>
        <v>日</v>
      </c>
      <c r="P101" s="307"/>
    </row>
    <row r="102" spans="1:20" s="116" customFormat="1" ht="11.25" customHeight="1">
      <c r="A102" s="129" t="s">
        <v>117</v>
      </c>
      <c r="B102" s="130"/>
      <c r="C102" s="131"/>
      <c r="D102" s="132"/>
      <c r="E102" s="131"/>
      <c r="F102" s="132"/>
      <c r="G102" s="131"/>
      <c r="H102" s="132"/>
      <c r="I102" s="131"/>
      <c r="J102" s="132"/>
      <c r="K102" s="131"/>
      <c r="L102" s="132"/>
      <c r="M102" s="131"/>
      <c r="N102" s="132"/>
      <c r="O102" s="131"/>
      <c r="P102" s="133"/>
      <c r="Q102" s="134">
        <f>SUM(C102,E102,G102,I102,K102,M102,O102)</f>
        <v>0</v>
      </c>
      <c r="R102" s="135"/>
      <c r="S102" s="136" t="s">
        <v>118</v>
      </c>
      <c r="T102" s="137"/>
    </row>
    <row r="103" spans="1:20" s="116" customFormat="1" ht="11.25" customHeight="1" thickBot="1">
      <c r="A103" s="138"/>
      <c r="B103" s="139" t="s">
        <v>119</v>
      </c>
      <c r="C103" s="140"/>
      <c r="D103" s="141">
        <f>D14+D17+D20+D23+D26+D29+D32+D35</f>
        <v>0</v>
      </c>
      <c r="E103" s="140"/>
      <c r="F103" s="141">
        <f>F14+F17+F20+F23+F26+F29+F32+F35</f>
        <v>0</v>
      </c>
      <c r="G103" s="140"/>
      <c r="H103" s="141">
        <f>H14+H17+H20+H23+H26+H29+H32+H35</f>
        <v>0</v>
      </c>
      <c r="I103" s="140"/>
      <c r="J103" s="141">
        <f>J14+J17+J20+J23+J26+J29+J32+J35</f>
        <v>0</v>
      </c>
      <c r="K103" s="140"/>
      <c r="L103" s="141">
        <f>L14+L17+L20+L23+L26+L29+L32+L35</f>
        <v>0</v>
      </c>
      <c r="M103" s="140"/>
      <c r="N103" s="141">
        <f>N14+N17+N20+N23+N26+N29+N32+N35</f>
        <v>0</v>
      </c>
      <c r="O103" s="140"/>
      <c r="P103" s="141">
        <f>P14+P17+P20+P23+P26+P29+P32+P35</f>
        <v>0</v>
      </c>
      <c r="Q103" s="142" t="s">
        <v>120</v>
      </c>
      <c r="R103" s="308">
        <f>SUM(D103,F103,H103,J103,L103,N103,P103)</f>
        <v>0</v>
      </c>
      <c r="S103" s="309"/>
      <c r="T103" s="143"/>
    </row>
    <row r="104" spans="1:20" s="116" customFormat="1" ht="11.25" customHeight="1">
      <c r="A104" s="284" t="s">
        <v>121</v>
      </c>
      <c r="B104" s="273"/>
      <c r="C104" s="298">
        <f>IF(C13="",0,D13-C13-C14)+IF(C16="",0,D16-C16-C17)+IF(C19="",0,D19-C19-C20)+IF(C22="",0,D22-C22-C23)+IF(C25="",0,D25-C25-C26)+IF(C28="",0,D28-C28-C29)+IF(C31="",0,D31-C31-C32)+IF(C34="",0,D34-C34-C35)</f>
        <v>0</v>
      </c>
      <c r="D104" s="299"/>
      <c r="E104" s="298">
        <f>IF(E13="",0,F13-E13-E14)+IF(E16="",0,F16-E16-E17)+IF(E19="",0,F19-E19-E20)+IF(E22="",0,F22-E22-E23)+IF(E25="",0,F25-E25-E26)+IF(E28="",0,F28-E28-E29)+IF(E31="",0,F31-E31-E32)+IF(E34="",0,F34-E34-E35)</f>
        <v>0</v>
      </c>
      <c r="F104" s="299"/>
      <c r="G104" s="298">
        <f>IF(G13="",0,H13-G13-G14)+IF(G16="",0,H16-G16-G17)+IF(G19="",0,H19-G19-G20)+IF(G22="",0,H22-G22-G23)+IF(G25="",0,H25-G25-G26)+IF(G28="",0,H28-G28-G29)+IF(G31="",0,H31-G31-G32)+IF(G34="",0,H34-G34-G35)</f>
        <v>0</v>
      </c>
      <c r="H104" s="299"/>
      <c r="I104" s="298">
        <f>IF(I13="",0,J13-I13-I14)+IF(I16="",0,J16-I16-I17)+IF(I19="",0,J19-I19-I20)+IF(I22="",0,J22-I22-I23)+IF(I25="",0,J25-I25-I26)+IF(I28="",0,J28-I28-I29)+IF(I31="",0,J31-I31-I32)+IF(I34="",0,J34-I34-I35)</f>
        <v>0</v>
      </c>
      <c r="J104" s="299"/>
      <c r="K104" s="298">
        <f>IF(K13="",0,L13-K13-K14)+IF(K16="",0,L16-K16-K17)+IF(K19="",0,L19-K19-K20)+IF(K22="",0,L22-K22-K23)+IF(K25="",0,L25-K25-K26)+IF(K28="",0,L28-K28-K29)+IF(K31="",0,L31-K31-K32)+IF(K34="",0,L34-K34-K35)</f>
        <v>0</v>
      </c>
      <c r="L104" s="299"/>
      <c r="M104" s="298">
        <f>IF(M13="",0,N13-M13-M14)+IF(M16="",0,N16-M16-M17)+IF(M19="",0,N19-M19-M20)+IF(M22="",0,N22-M22-M23)+IF(M25="",0,N25-M25-M26)+IF(M28="",0,N28-M28-M29)+IF(M31="",0,N31-M31-M32)+IF(M34="",0,N34-M34-M35)</f>
        <v>0</v>
      </c>
      <c r="N104" s="299"/>
      <c r="O104" s="298">
        <f>IF(O13="",0,P13-O13-O14)+IF(O16="",0,P16-O16-O17)+IF(O19="",0,P19-O19-O20)+IF(O22="",0,P22-O22-O23)+IF(O25="",0,P25-O25-O26)+IF(O28="",0,P28-O28-O29)+IF(O31="",0,P31-O31-O32)+IF(O34="",0,P34-O34-O35)</f>
        <v>0</v>
      </c>
      <c r="P104" s="299"/>
      <c r="Q104" s="302">
        <f>SUM(C104:P105)</f>
        <v>0</v>
      </c>
      <c r="R104" s="303"/>
      <c r="S104" s="276"/>
      <c r="T104" s="144"/>
    </row>
    <row r="105" spans="1:20" s="116" customFormat="1" ht="11.25" customHeight="1" thickBot="1">
      <c r="A105" s="285"/>
      <c r="B105" s="275"/>
      <c r="C105" s="300"/>
      <c r="D105" s="301"/>
      <c r="E105" s="300"/>
      <c r="F105" s="301"/>
      <c r="G105" s="300"/>
      <c r="H105" s="301"/>
      <c r="I105" s="300"/>
      <c r="J105" s="301"/>
      <c r="K105" s="300"/>
      <c r="L105" s="301"/>
      <c r="M105" s="300"/>
      <c r="N105" s="301"/>
      <c r="O105" s="300"/>
      <c r="P105" s="301"/>
      <c r="Q105" s="297"/>
      <c r="R105" s="283"/>
      <c r="S105" s="277"/>
      <c r="T105" s="145"/>
    </row>
    <row r="106" spans="1:20" s="116" customFormat="1" ht="11.25" customHeight="1" thickTop="1">
      <c r="A106" s="284" t="s">
        <v>122</v>
      </c>
      <c r="B106" s="273"/>
      <c r="C106" s="272">
        <f>D45+D48+D51+D54+D57+D60+D64+D67+D70+D73+D76+D79+D82</f>
        <v>0</v>
      </c>
      <c r="D106" s="273"/>
      <c r="E106" s="272">
        <f>F45+F48+F51+F54+F57+F60+F64+F67+F70+F73+F76+F79+F82</f>
        <v>0</v>
      </c>
      <c r="F106" s="273"/>
      <c r="G106" s="272">
        <f>H45+H48+H51+H54+H57+H60+H64+H67+H70+H73+H76+H79+H82</f>
        <v>0</v>
      </c>
      <c r="H106" s="273"/>
      <c r="I106" s="272">
        <f>J45+J48+J51+J54+J57+J60+J64+J67+J70+J73+J76+J79+J82</f>
        <v>0</v>
      </c>
      <c r="J106" s="273"/>
      <c r="K106" s="272">
        <f>L45+L48+L51+L54+L57+L60+L64+L67+L70+L73+L76+L79+L82</f>
        <v>0</v>
      </c>
      <c r="L106" s="273"/>
      <c r="M106" s="272">
        <f>N45+N48+N51+N54+N57+N60+N64+N67+N70+N73+N76+N79+N82</f>
        <v>0</v>
      </c>
      <c r="N106" s="273"/>
      <c r="O106" s="272">
        <f>P45+P48+P51+P54+P57+P60+P64+P67+P70+P73+P76+P79+P82</f>
        <v>0</v>
      </c>
      <c r="P106" s="273"/>
      <c r="Q106" s="296">
        <f>SUM(C106:P107)</f>
        <v>0</v>
      </c>
      <c r="R106" s="281"/>
      <c r="S106" s="276"/>
      <c r="T106" s="144"/>
    </row>
    <row r="107" spans="1:20" s="116" customFormat="1" ht="11.25" customHeight="1" thickBot="1">
      <c r="A107" s="285"/>
      <c r="B107" s="275"/>
      <c r="C107" s="274"/>
      <c r="D107" s="275"/>
      <c r="E107" s="274"/>
      <c r="F107" s="275"/>
      <c r="G107" s="274"/>
      <c r="H107" s="275"/>
      <c r="I107" s="274"/>
      <c r="J107" s="275"/>
      <c r="K107" s="274"/>
      <c r="L107" s="275"/>
      <c r="M107" s="274"/>
      <c r="N107" s="275"/>
      <c r="O107" s="274"/>
      <c r="P107" s="275"/>
      <c r="Q107" s="297"/>
      <c r="R107" s="283"/>
      <c r="S107" s="277"/>
      <c r="T107" s="145"/>
    </row>
    <row r="108" spans="1:20" s="116" customFormat="1" ht="11.25" customHeight="1" thickTop="1">
      <c r="A108" s="284" t="s">
        <v>123</v>
      </c>
      <c r="B108" s="273"/>
      <c r="C108" s="272">
        <f>C104+C106</f>
        <v>0</v>
      </c>
      <c r="D108" s="273"/>
      <c r="E108" s="272">
        <f>E104+E106</f>
        <v>0</v>
      </c>
      <c r="F108" s="273"/>
      <c r="G108" s="272">
        <f>G104+G106</f>
        <v>0</v>
      </c>
      <c r="H108" s="273"/>
      <c r="I108" s="272">
        <f>I104+I106</f>
        <v>0</v>
      </c>
      <c r="J108" s="273"/>
      <c r="K108" s="272">
        <f>K104+K106</f>
        <v>0</v>
      </c>
      <c r="L108" s="273"/>
      <c r="M108" s="272">
        <f>M104+M106</f>
        <v>0</v>
      </c>
      <c r="N108" s="273"/>
      <c r="O108" s="272">
        <f>O104+O106</f>
        <v>0</v>
      </c>
      <c r="P108" s="273"/>
      <c r="Q108" s="296">
        <f>SUM(C108:P109)</f>
        <v>0</v>
      </c>
      <c r="R108" s="281"/>
      <c r="S108" s="276"/>
      <c r="T108" s="144"/>
    </row>
    <row r="109" spans="1:20" s="116" customFormat="1" ht="11.25" customHeight="1" thickBot="1">
      <c r="A109" s="285"/>
      <c r="B109" s="275"/>
      <c r="C109" s="272"/>
      <c r="D109" s="273"/>
      <c r="E109" s="272"/>
      <c r="F109" s="273"/>
      <c r="G109" s="272"/>
      <c r="H109" s="273"/>
      <c r="I109" s="272"/>
      <c r="J109" s="273"/>
      <c r="K109" s="272"/>
      <c r="L109" s="273"/>
      <c r="M109" s="272"/>
      <c r="N109" s="273"/>
      <c r="O109" s="272"/>
      <c r="P109" s="273"/>
      <c r="Q109" s="297"/>
      <c r="R109" s="283"/>
      <c r="S109" s="277"/>
      <c r="T109" s="145"/>
    </row>
    <row r="110" spans="1:20" s="116" customFormat="1" ht="11.25" customHeight="1" thickTop="1">
      <c r="A110" s="284" t="s">
        <v>124</v>
      </c>
      <c r="B110" s="286"/>
      <c r="C110" s="288">
        <f>$Q$116</f>
        <v>0</v>
      </c>
      <c r="D110" s="289"/>
      <c r="E110" s="288">
        <f>$Q$116</f>
        <v>0</v>
      </c>
      <c r="F110" s="289"/>
      <c r="G110" s="288">
        <f>$Q$116</f>
        <v>0</v>
      </c>
      <c r="H110" s="289"/>
      <c r="I110" s="288">
        <f>$Q$116</f>
        <v>0</v>
      </c>
      <c r="J110" s="289"/>
      <c r="K110" s="292">
        <f>Q118</f>
        <v>0</v>
      </c>
      <c r="L110" s="289"/>
      <c r="M110" s="292">
        <f>Q120</f>
        <v>0</v>
      </c>
      <c r="N110" s="289"/>
      <c r="O110" s="292">
        <f>Q120</f>
        <v>0</v>
      </c>
      <c r="P110" s="294"/>
      <c r="Q110" s="280">
        <f>SUM(C110:P111)</f>
        <v>0</v>
      </c>
      <c r="R110" s="281"/>
      <c r="S110" s="276"/>
      <c r="T110" s="144"/>
    </row>
    <row r="111" spans="1:20" s="116" customFormat="1" ht="11.25" customHeight="1" thickBot="1">
      <c r="A111" s="285"/>
      <c r="B111" s="287"/>
      <c r="C111" s="290"/>
      <c r="D111" s="291"/>
      <c r="E111" s="290"/>
      <c r="F111" s="291"/>
      <c r="G111" s="290"/>
      <c r="H111" s="291"/>
      <c r="I111" s="290"/>
      <c r="J111" s="291"/>
      <c r="K111" s="293"/>
      <c r="L111" s="291"/>
      <c r="M111" s="293"/>
      <c r="N111" s="291"/>
      <c r="O111" s="293"/>
      <c r="P111" s="295"/>
      <c r="Q111" s="282"/>
      <c r="R111" s="283"/>
      <c r="S111" s="277"/>
      <c r="T111" s="145"/>
    </row>
    <row r="112" spans="1:20" s="116" customFormat="1" ht="11.25" customHeight="1" thickTop="1">
      <c r="A112" s="284" t="s">
        <v>125</v>
      </c>
      <c r="B112" s="273"/>
      <c r="C112" s="272">
        <f>C108-C110</f>
        <v>0</v>
      </c>
      <c r="D112" s="273"/>
      <c r="E112" s="272">
        <f>E108-E110</f>
        <v>0</v>
      </c>
      <c r="F112" s="273"/>
      <c r="G112" s="272">
        <f>G108-G110</f>
        <v>0</v>
      </c>
      <c r="H112" s="273"/>
      <c r="I112" s="272">
        <f>I108-I110</f>
        <v>0</v>
      </c>
      <c r="J112" s="273"/>
      <c r="K112" s="272">
        <f>K108-K110</f>
        <v>0</v>
      </c>
      <c r="L112" s="273"/>
      <c r="M112" s="272">
        <f>M108-M110</f>
        <v>0</v>
      </c>
      <c r="N112" s="273"/>
      <c r="O112" s="272">
        <f>O108-O110</f>
        <v>0</v>
      </c>
      <c r="P112" s="273"/>
      <c r="Q112" s="272">
        <f>Q108-Q110</f>
        <v>0</v>
      </c>
      <c r="R112" s="273"/>
      <c r="S112" s="276"/>
      <c r="T112" s="144"/>
    </row>
    <row r="113" spans="1:20" s="116" customFormat="1" ht="11.25" customHeight="1" thickBot="1">
      <c r="A113" s="285"/>
      <c r="B113" s="275"/>
      <c r="C113" s="274"/>
      <c r="D113" s="275"/>
      <c r="E113" s="274"/>
      <c r="F113" s="275"/>
      <c r="G113" s="274"/>
      <c r="H113" s="275"/>
      <c r="I113" s="274"/>
      <c r="J113" s="275"/>
      <c r="K113" s="274"/>
      <c r="L113" s="275"/>
      <c r="M113" s="274"/>
      <c r="N113" s="275"/>
      <c r="O113" s="274"/>
      <c r="P113" s="275"/>
      <c r="Q113" s="274"/>
      <c r="R113" s="275"/>
      <c r="S113" s="277"/>
      <c r="T113" s="145"/>
    </row>
    <row r="114" spans="1:20" s="116" customFormat="1" ht="11.25" customHeight="1" thickTop="1" thickBot="1">
      <c r="J114" s="128"/>
      <c r="K114" s="128"/>
    </row>
    <row r="115" spans="1:20" s="116" customFormat="1" ht="11.25" customHeight="1">
      <c r="J115" s="128"/>
      <c r="K115" s="128"/>
      <c r="O115" s="256" t="s">
        <v>126</v>
      </c>
      <c r="P115" s="257"/>
      <c r="Q115" s="278"/>
      <c r="R115" s="279"/>
    </row>
    <row r="116" spans="1:20" s="116" customFormat="1" ht="11.25" customHeight="1">
      <c r="A116" s="259" t="s">
        <v>127</v>
      </c>
      <c r="B116" s="259"/>
      <c r="C116" s="184" t="s">
        <v>128</v>
      </c>
      <c r="D116" s="185" t="s">
        <v>129</v>
      </c>
      <c r="E116" s="184" t="s">
        <v>130</v>
      </c>
      <c r="G116" s="146" t="s">
        <v>131</v>
      </c>
      <c r="H116" s="184" t="s">
        <v>128</v>
      </c>
      <c r="I116" s="185" t="s">
        <v>129</v>
      </c>
      <c r="J116" s="184" t="s">
        <v>130</v>
      </c>
      <c r="K116" s="128"/>
      <c r="O116" s="258" t="s">
        <v>132</v>
      </c>
      <c r="P116" s="259"/>
      <c r="Q116" s="266"/>
      <c r="R116" s="267"/>
    </row>
    <row r="117" spans="1:20" s="116" customFormat="1" ht="11.25" customHeight="1">
      <c r="A117" s="147" t="s">
        <v>35</v>
      </c>
      <c r="B117" s="148"/>
      <c r="C117" s="149">
        <f t="shared" ref="C117:C128" si="3">COUNTIF($A$13:$B$97,A117)</f>
        <v>0</v>
      </c>
      <c r="D117" s="150"/>
      <c r="E117" s="149">
        <f>C117-D117</f>
        <v>0</v>
      </c>
      <c r="G117" s="149" t="s">
        <v>133</v>
      </c>
      <c r="H117" s="149">
        <f>SUM(C117:C124)+C127+C128</f>
        <v>0</v>
      </c>
      <c r="I117" s="151"/>
      <c r="J117" s="149">
        <f>H117-I117</f>
        <v>0</v>
      </c>
      <c r="K117" s="128"/>
      <c r="O117" s="258"/>
      <c r="P117" s="259"/>
      <c r="Q117" s="266"/>
      <c r="R117" s="267"/>
    </row>
    <row r="118" spans="1:20" s="116" customFormat="1" ht="11.25" customHeight="1">
      <c r="A118" s="147" t="s">
        <v>38</v>
      </c>
      <c r="B118" s="148"/>
      <c r="C118" s="149">
        <f t="shared" si="3"/>
        <v>0</v>
      </c>
      <c r="D118" s="150"/>
      <c r="E118" s="149">
        <f t="shared" ref="E118:E128" si="4">C118-D118</f>
        <v>0</v>
      </c>
      <c r="G118" s="149" t="s">
        <v>134</v>
      </c>
      <c r="H118" s="149">
        <f>SUM(C117:C123)+C125+C127+C128</f>
        <v>0</v>
      </c>
      <c r="I118" s="151"/>
      <c r="J118" s="149">
        <f>H118-I118</f>
        <v>0</v>
      </c>
      <c r="K118" s="128"/>
      <c r="O118" s="258" t="s">
        <v>135</v>
      </c>
      <c r="P118" s="259"/>
      <c r="Q118" s="266"/>
      <c r="R118" s="267"/>
    </row>
    <row r="119" spans="1:20" s="116" customFormat="1" ht="11.25" customHeight="1">
      <c r="A119" s="147" t="s">
        <v>136</v>
      </c>
      <c r="B119" s="148"/>
      <c r="C119" s="149">
        <f t="shared" si="3"/>
        <v>0</v>
      </c>
      <c r="D119" s="150"/>
      <c r="E119" s="149">
        <f t="shared" si="4"/>
        <v>0</v>
      </c>
      <c r="G119" s="149" t="s">
        <v>137</v>
      </c>
      <c r="H119" s="149">
        <f>SUM(C117:C128)</f>
        <v>0</v>
      </c>
      <c r="I119" s="151"/>
      <c r="J119" s="149">
        <f>H119-I119</f>
        <v>0</v>
      </c>
      <c r="K119" s="128"/>
      <c r="O119" s="258"/>
      <c r="P119" s="259"/>
      <c r="Q119" s="266"/>
      <c r="R119" s="267"/>
    </row>
    <row r="120" spans="1:20" s="116" customFormat="1" ht="11.25" customHeight="1">
      <c r="A120" s="147" t="s">
        <v>138</v>
      </c>
      <c r="B120" s="148"/>
      <c r="C120" s="149">
        <f t="shared" si="3"/>
        <v>0</v>
      </c>
      <c r="D120" s="150"/>
      <c r="E120" s="149">
        <f t="shared" si="4"/>
        <v>0</v>
      </c>
      <c r="J120" s="128"/>
      <c r="K120" s="128"/>
      <c r="O120" s="258" t="s">
        <v>139</v>
      </c>
      <c r="P120" s="259"/>
      <c r="Q120" s="266"/>
      <c r="R120" s="267"/>
    </row>
    <row r="121" spans="1:20" s="116" customFormat="1" ht="11.25" customHeight="1">
      <c r="A121" s="147" t="s">
        <v>140</v>
      </c>
      <c r="B121" s="148"/>
      <c r="C121" s="149">
        <f t="shared" si="3"/>
        <v>0</v>
      </c>
      <c r="D121" s="150"/>
      <c r="E121" s="149">
        <f t="shared" si="4"/>
        <v>0</v>
      </c>
      <c r="J121" s="128"/>
      <c r="K121" s="128"/>
      <c r="O121" s="258"/>
      <c r="P121" s="259"/>
      <c r="Q121" s="266"/>
      <c r="R121" s="267"/>
    </row>
    <row r="122" spans="1:20" s="116" customFormat="1" ht="11.25" customHeight="1">
      <c r="A122" s="147" t="s">
        <v>141</v>
      </c>
      <c r="B122" s="148"/>
      <c r="C122" s="149">
        <f t="shared" si="3"/>
        <v>0</v>
      </c>
      <c r="D122" s="150"/>
      <c r="E122" s="149">
        <f t="shared" si="4"/>
        <v>0</v>
      </c>
      <c r="J122" s="128"/>
      <c r="K122" s="128"/>
      <c r="O122" s="258" t="s">
        <v>142</v>
      </c>
      <c r="P122" s="259"/>
      <c r="Q122" s="268"/>
      <c r="R122" s="269"/>
    </row>
    <row r="123" spans="1:20" s="116" customFormat="1" ht="11.25" customHeight="1" thickBot="1">
      <c r="A123" s="147" t="s">
        <v>143</v>
      </c>
      <c r="B123" s="148"/>
      <c r="C123" s="149">
        <f t="shared" si="3"/>
        <v>0</v>
      </c>
      <c r="D123" s="150"/>
      <c r="E123" s="149">
        <f t="shared" si="4"/>
        <v>0</v>
      </c>
      <c r="J123" s="128"/>
      <c r="K123" s="128"/>
      <c r="O123" s="260"/>
      <c r="P123" s="261"/>
      <c r="Q123" s="270"/>
      <c r="R123" s="271"/>
    </row>
    <row r="124" spans="1:20" s="116" customFormat="1" ht="11.25" customHeight="1">
      <c r="A124" s="147" t="s">
        <v>144</v>
      </c>
      <c r="B124" s="148"/>
      <c r="C124" s="149">
        <f t="shared" si="3"/>
        <v>0</v>
      </c>
      <c r="D124" s="150"/>
      <c r="E124" s="149">
        <f t="shared" si="4"/>
        <v>0</v>
      </c>
      <c r="J124" s="128"/>
      <c r="K124" s="128"/>
      <c r="O124" s="256" t="s">
        <v>145</v>
      </c>
      <c r="P124" s="257"/>
      <c r="Q124" s="152"/>
      <c r="R124" s="153"/>
    </row>
    <row r="125" spans="1:20" s="116" customFormat="1" ht="11.25" customHeight="1">
      <c r="A125" s="147" t="s">
        <v>146</v>
      </c>
      <c r="B125" s="148"/>
      <c r="C125" s="149">
        <f t="shared" si="3"/>
        <v>0</v>
      </c>
      <c r="D125" s="151"/>
      <c r="E125" s="149">
        <f t="shared" si="4"/>
        <v>0</v>
      </c>
      <c r="J125" s="128"/>
      <c r="K125" s="128"/>
      <c r="O125" s="258" t="s">
        <v>147</v>
      </c>
      <c r="P125" s="259"/>
      <c r="Q125" s="259">
        <f>Q116*4+Q118+Q120*2</f>
        <v>0</v>
      </c>
      <c r="R125" s="262"/>
    </row>
    <row r="126" spans="1:20" s="116" customFormat="1" ht="11.25" customHeight="1" thickBot="1">
      <c r="A126" s="147" t="s">
        <v>148</v>
      </c>
      <c r="B126" s="148"/>
      <c r="C126" s="149">
        <f t="shared" si="3"/>
        <v>0</v>
      </c>
      <c r="D126" s="151"/>
      <c r="E126" s="149">
        <f t="shared" si="4"/>
        <v>0</v>
      </c>
      <c r="J126" s="128"/>
      <c r="K126" s="128"/>
      <c r="O126" s="260"/>
      <c r="P126" s="261"/>
      <c r="Q126" s="261"/>
      <c r="R126" s="263"/>
    </row>
    <row r="127" spans="1:20" s="116" customFormat="1" ht="11.25" customHeight="1">
      <c r="A127" s="147" t="s">
        <v>149</v>
      </c>
      <c r="B127" s="148"/>
      <c r="C127" s="149">
        <f t="shared" si="3"/>
        <v>0</v>
      </c>
      <c r="D127" s="151"/>
      <c r="E127" s="149">
        <f t="shared" si="4"/>
        <v>0</v>
      </c>
      <c r="J127" s="128"/>
      <c r="K127" s="128"/>
    </row>
    <row r="128" spans="1:20" s="116" customFormat="1" ht="11.25" customHeight="1">
      <c r="A128" s="147" t="s">
        <v>150</v>
      </c>
      <c r="B128" s="148"/>
      <c r="C128" s="149">
        <f t="shared" si="3"/>
        <v>0</v>
      </c>
      <c r="D128" s="151"/>
      <c r="E128" s="149">
        <f t="shared" si="4"/>
        <v>0</v>
      </c>
      <c r="J128" s="128"/>
      <c r="K128" s="128"/>
    </row>
    <row r="129" spans="3:16" s="116" customFormat="1" ht="11.25" customHeight="1">
      <c r="J129" s="128"/>
      <c r="K129" s="128"/>
    </row>
    <row r="130" spans="3:16" s="116" customFormat="1" ht="11.25" customHeight="1">
      <c r="C130" s="264">
        <f>C100</f>
        <v>42666</v>
      </c>
      <c r="D130" s="265"/>
      <c r="E130" s="264">
        <f>E100</f>
        <v>42667</v>
      </c>
      <c r="F130" s="265"/>
      <c r="G130" s="264">
        <f>G100</f>
        <v>42668</v>
      </c>
      <c r="H130" s="265"/>
      <c r="I130" s="264">
        <f>I100</f>
        <v>42669</v>
      </c>
      <c r="J130" s="265"/>
      <c r="K130" s="264">
        <f>K100</f>
        <v>42670</v>
      </c>
      <c r="L130" s="265"/>
      <c r="M130" s="264">
        <f>M100</f>
        <v>42671</v>
      </c>
      <c r="N130" s="265"/>
      <c r="O130" s="264">
        <f>O100</f>
        <v>42672</v>
      </c>
      <c r="P130" s="265"/>
    </row>
    <row r="131" spans="3:16" s="116" customFormat="1" ht="11.25" customHeight="1">
      <c r="C131" s="254" t="str">
        <f>C101</f>
        <v>一</v>
      </c>
      <c r="D131" s="255"/>
      <c r="E131" s="254" t="str">
        <f>E101</f>
        <v>二</v>
      </c>
      <c r="F131" s="255"/>
      <c r="G131" s="254" t="str">
        <f>G101</f>
        <v>三</v>
      </c>
      <c r="H131" s="255"/>
      <c r="I131" s="254" t="str">
        <f>I101</f>
        <v>四</v>
      </c>
      <c r="J131" s="255"/>
      <c r="K131" s="254" t="str">
        <f>K101</f>
        <v>五</v>
      </c>
      <c r="L131" s="255"/>
      <c r="M131" s="254" t="str">
        <f>M101</f>
        <v>六</v>
      </c>
      <c r="N131" s="255"/>
      <c r="O131" s="254" t="str">
        <f>O101</f>
        <v>日</v>
      </c>
      <c r="P131" s="255"/>
    </row>
    <row r="132" spans="3:16" s="116" customFormat="1" ht="11.25" customHeight="1">
      <c r="C132" s="154" t="s">
        <v>151</v>
      </c>
      <c r="D132" s="154" t="s">
        <v>152</v>
      </c>
      <c r="E132" s="154" t="s">
        <v>151</v>
      </c>
      <c r="F132" s="154" t="s">
        <v>152</v>
      </c>
      <c r="G132" s="154" t="s">
        <v>151</v>
      </c>
      <c r="H132" s="154" t="s">
        <v>152</v>
      </c>
      <c r="I132" s="154" t="s">
        <v>151</v>
      </c>
      <c r="J132" s="154" t="s">
        <v>152</v>
      </c>
      <c r="K132" s="154" t="s">
        <v>151</v>
      </c>
      <c r="L132" s="154" t="s">
        <v>152</v>
      </c>
      <c r="M132" s="154" t="s">
        <v>151</v>
      </c>
      <c r="N132" s="154" t="s">
        <v>152</v>
      </c>
      <c r="O132" s="154" t="s">
        <v>151</v>
      </c>
      <c r="P132" s="154" t="s">
        <v>152</v>
      </c>
    </row>
    <row r="133" spans="3:16" s="116" customFormat="1" ht="11.25" customHeight="1">
      <c r="C133" s="116">
        <f>C13</f>
        <v>0</v>
      </c>
      <c r="D133" s="116">
        <f t="shared" ref="D133:P133" si="5">D13</f>
        <v>0</v>
      </c>
      <c r="E133" s="116">
        <f t="shared" si="5"/>
        <v>0</v>
      </c>
      <c r="F133" s="116">
        <f t="shared" si="5"/>
        <v>0</v>
      </c>
      <c r="G133" s="116">
        <f t="shared" si="5"/>
        <v>0</v>
      </c>
      <c r="H133" s="116">
        <f t="shared" si="5"/>
        <v>0</v>
      </c>
      <c r="I133" s="116">
        <f t="shared" si="5"/>
        <v>0</v>
      </c>
      <c r="J133" s="116">
        <f t="shared" si="5"/>
        <v>0</v>
      </c>
      <c r="K133" s="116">
        <f t="shared" si="5"/>
        <v>0</v>
      </c>
      <c r="L133" s="116">
        <f t="shared" si="5"/>
        <v>0</v>
      </c>
      <c r="M133" s="116">
        <f t="shared" si="5"/>
        <v>0</v>
      </c>
      <c r="N133" s="116">
        <f t="shared" si="5"/>
        <v>0</v>
      </c>
      <c r="O133" s="116">
        <f t="shared" si="5"/>
        <v>0</v>
      </c>
      <c r="P133" s="116">
        <f t="shared" si="5"/>
        <v>0</v>
      </c>
    </row>
    <row r="134" spans="3:16" s="116" customFormat="1" ht="11.25" customHeight="1">
      <c r="C134" s="116">
        <f t="shared" ref="C134:P134" si="6">C16</f>
        <v>0</v>
      </c>
      <c r="D134" s="116">
        <f t="shared" si="6"/>
        <v>0</v>
      </c>
      <c r="E134" s="116">
        <f t="shared" si="6"/>
        <v>0</v>
      </c>
      <c r="F134" s="116">
        <f t="shared" si="6"/>
        <v>0</v>
      </c>
      <c r="G134" s="116">
        <f t="shared" si="6"/>
        <v>0</v>
      </c>
      <c r="H134" s="116">
        <f t="shared" si="6"/>
        <v>0</v>
      </c>
      <c r="I134" s="116">
        <f t="shared" si="6"/>
        <v>0</v>
      </c>
      <c r="J134" s="116">
        <f t="shared" si="6"/>
        <v>0</v>
      </c>
      <c r="K134" s="116">
        <f t="shared" si="6"/>
        <v>0</v>
      </c>
      <c r="L134" s="116">
        <f t="shared" si="6"/>
        <v>0</v>
      </c>
      <c r="M134" s="116">
        <f t="shared" si="6"/>
        <v>0</v>
      </c>
      <c r="N134" s="116">
        <f t="shared" si="6"/>
        <v>0</v>
      </c>
      <c r="O134" s="116">
        <f t="shared" si="6"/>
        <v>0</v>
      </c>
      <c r="P134" s="116">
        <f t="shared" si="6"/>
        <v>0</v>
      </c>
    </row>
    <row r="135" spans="3:16" s="116" customFormat="1" ht="11.25" customHeight="1">
      <c r="C135" s="116">
        <f t="shared" ref="C135:P135" si="7">C19</f>
        <v>0</v>
      </c>
      <c r="D135" s="116">
        <f t="shared" si="7"/>
        <v>0</v>
      </c>
      <c r="E135" s="116">
        <f t="shared" si="7"/>
        <v>0</v>
      </c>
      <c r="F135" s="116">
        <f t="shared" si="7"/>
        <v>0</v>
      </c>
      <c r="G135" s="116">
        <f t="shared" si="7"/>
        <v>0</v>
      </c>
      <c r="H135" s="116">
        <f t="shared" si="7"/>
        <v>0</v>
      </c>
      <c r="I135" s="116">
        <f t="shared" si="7"/>
        <v>0</v>
      </c>
      <c r="J135" s="116">
        <f t="shared" si="7"/>
        <v>0</v>
      </c>
      <c r="K135" s="116">
        <f t="shared" si="7"/>
        <v>0</v>
      </c>
      <c r="L135" s="116">
        <f t="shared" si="7"/>
        <v>0</v>
      </c>
      <c r="M135" s="116">
        <f t="shared" si="7"/>
        <v>0</v>
      </c>
      <c r="N135" s="116">
        <f t="shared" si="7"/>
        <v>0</v>
      </c>
      <c r="O135" s="116">
        <f t="shared" si="7"/>
        <v>0</v>
      </c>
      <c r="P135" s="116">
        <f t="shared" si="7"/>
        <v>0</v>
      </c>
    </row>
    <row r="136" spans="3:16" s="116" customFormat="1" ht="11.25" customHeight="1">
      <c r="C136" s="116">
        <f t="shared" ref="C136:P136" si="8">C22</f>
        <v>0</v>
      </c>
      <c r="D136" s="116">
        <f t="shared" si="8"/>
        <v>0</v>
      </c>
      <c r="E136" s="116">
        <f t="shared" si="8"/>
        <v>0</v>
      </c>
      <c r="F136" s="116">
        <f t="shared" si="8"/>
        <v>0</v>
      </c>
      <c r="G136" s="116">
        <f t="shared" si="8"/>
        <v>0</v>
      </c>
      <c r="H136" s="116">
        <f t="shared" si="8"/>
        <v>0</v>
      </c>
      <c r="I136" s="116">
        <f t="shared" si="8"/>
        <v>0</v>
      </c>
      <c r="J136" s="116">
        <f t="shared" si="8"/>
        <v>0</v>
      </c>
      <c r="K136" s="116">
        <f t="shared" si="8"/>
        <v>0</v>
      </c>
      <c r="L136" s="116">
        <f t="shared" si="8"/>
        <v>0</v>
      </c>
      <c r="M136" s="116">
        <f t="shared" si="8"/>
        <v>0</v>
      </c>
      <c r="N136" s="116">
        <f t="shared" si="8"/>
        <v>0</v>
      </c>
      <c r="O136" s="116">
        <f t="shared" si="8"/>
        <v>0</v>
      </c>
      <c r="P136" s="116">
        <f t="shared" si="8"/>
        <v>0</v>
      </c>
    </row>
    <row r="137" spans="3:16" s="116" customFormat="1" ht="11.25" customHeight="1">
      <c r="C137" s="116">
        <f t="shared" ref="C137:P137" si="9">C25</f>
        <v>0</v>
      </c>
      <c r="D137" s="116">
        <f t="shared" si="9"/>
        <v>0</v>
      </c>
      <c r="E137" s="116">
        <f t="shared" si="9"/>
        <v>0</v>
      </c>
      <c r="F137" s="116">
        <f t="shared" si="9"/>
        <v>0</v>
      </c>
      <c r="G137" s="116">
        <f t="shared" si="9"/>
        <v>0</v>
      </c>
      <c r="H137" s="116">
        <f t="shared" si="9"/>
        <v>0</v>
      </c>
      <c r="I137" s="116">
        <f t="shared" si="9"/>
        <v>0</v>
      </c>
      <c r="J137" s="116">
        <f t="shared" si="9"/>
        <v>0</v>
      </c>
      <c r="K137" s="116">
        <f t="shared" si="9"/>
        <v>0</v>
      </c>
      <c r="L137" s="116">
        <f t="shared" si="9"/>
        <v>0</v>
      </c>
      <c r="M137" s="116">
        <f t="shared" si="9"/>
        <v>0</v>
      </c>
      <c r="N137" s="116">
        <f t="shared" si="9"/>
        <v>0</v>
      </c>
      <c r="O137" s="116">
        <f t="shared" si="9"/>
        <v>0</v>
      </c>
      <c r="P137" s="116">
        <f t="shared" si="9"/>
        <v>0</v>
      </c>
    </row>
    <row r="138" spans="3:16" s="116" customFormat="1" ht="11.25" customHeight="1">
      <c r="C138" s="116">
        <f t="shared" ref="C138:P138" si="10">C28</f>
        <v>0</v>
      </c>
      <c r="D138" s="116">
        <f t="shared" si="10"/>
        <v>0</v>
      </c>
      <c r="E138" s="116">
        <f t="shared" si="10"/>
        <v>0</v>
      </c>
      <c r="F138" s="116">
        <f t="shared" si="10"/>
        <v>0</v>
      </c>
      <c r="G138" s="116">
        <f t="shared" si="10"/>
        <v>0</v>
      </c>
      <c r="H138" s="116">
        <f t="shared" si="10"/>
        <v>0</v>
      </c>
      <c r="I138" s="116">
        <f t="shared" si="10"/>
        <v>0</v>
      </c>
      <c r="J138" s="116">
        <f t="shared" si="10"/>
        <v>0</v>
      </c>
      <c r="K138" s="116">
        <f t="shared" si="10"/>
        <v>0</v>
      </c>
      <c r="L138" s="116">
        <f t="shared" si="10"/>
        <v>0</v>
      </c>
      <c r="M138" s="116">
        <f t="shared" si="10"/>
        <v>0</v>
      </c>
      <c r="N138" s="116">
        <f t="shared" si="10"/>
        <v>0</v>
      </c>
      <c r="O138" s="116">
        <f t="shared" si="10"/>
        <v>0</v>
      </c>
      <c r="P138" s="116">
        <f t="shared" si="10"/>
        <v>0</v>
      </c>
    </row>
    <row r="139" spans="3:16" s="116" customFormat="1" ht="11.25" customHeight="1">
      <c r="C139" s="116">
        <f t="shared" ref="C139:P139" si="11">C31</f>
        <v>0</v>
      </c>
      <c r="D139" s="116">
        <f t="shared" si="11"/>
        <v>0</v>
      </c>
      <c r="E139" s="116">
        <f t="shared" si="11"/>
        <v>0</v>
      </c>
      <c r="F139" s="116">
        <f t="shared" si="11"/>
        <v>0</v>
      </c>
      <c r="G139" s="116">
        <f t="shared" si="11"/>
        <v>0</v>
      </c>
      <c r="H139" s="116">
        <f t="shared" si="11"/>
        <v>0</v>
      </c>
      <c r="I139" s="116">
        <f t="shared" si="11"/>
        <v>0</v>
      </c>
      <c r="J139" s="116">
        <f t="shared" si="11"/>
        <v>0</v>
      </c>
      <c r="K139" s="116">
        <f t="shared" si="11"/>
        <v>0</v>
      </c>
      <c r="L139" s="116">
        <f t="shared" si="11"/>
        <v>0</v>
      </c>
      <c r="M139" s="116">
        <f t="shared" si="11"/>
        <v>0</v>
      </c>
      <c r="N139" s="116">
        <f t="shared" si="11"/>
        <v>0</v>
      </c>
      <c r="O139" s="116">
        <f t="shared" si="11"/>
        <v>0</v>
      </c>
      <c r="P139" s="116">
        <f t="shared" si="11"/>
        <v>0</v>
      </c>
    </row>
    <row r="140" spans="3:16" s="116" customFormat="1" ht="11.25" customHeight="1">
      <c r="C140" s="116">
        <f>C34</f>
        <v>0</v>
      </c>
      <c r="D140" s="116">
        <f t="shared" ref="D140:P140" si="12">D34</f>
        <v>0</v>
      </c>
      <c r="E140" s="116">
        <f t="shared" si="12"/>
        <v>0</v>
      </c>
      <c r="F140" s="116">
        <f t="shared" si="12"/>
        <v>0</v>
      </c>
      <c r="G140" s="116">
        <f t="shared" si="12"/>
        <v>0</v>
      </c>
      <c r="H140" s="116">
        <f t="shared" si="12"/>
        <v>0</v>
      </c>
      <c r="I140" s="116">
        <f t="shared" si="12"/>
        <v>0</v>
      </c>
      <c r="J140" s="116">
        <f t="shared" si="12"/>
        <v>0</v>
      </c>
      <c r="K140" s="116">
        <f t="shared" si="12"/>
        <v>0</v>
      </c>
      <c r="L140" s="116">
        <f t="shared" si="12"/>
        <v>0</v>
      </c>
      <c r="M140" s="116">
        <f t="shared" si="12"/>
        <v>0</v>
      </c>
      <c r="N140" s="116">
        <f t="shared" si="12"/>
        <v>0</v>
      </c>
      <c r="O140" s="116">
        <f t="shared" si="12"/>
        <v>0</v>
      </c>
      <c r="P140" s="116">
        <f t="shared" si="12"/>
        <v>0</v>
      </c>
    </row>
    <row r="141" spans="3:16" s="116" customFormat="1" ht="11.25" customHeight="1">
      <c r="C141" s="116">
        <f>C37</f>
        <v>0</v>
      </c>
      <c r="D141" s="116">
        <f t="shared" ref="D141:P141" si="13">D37</f>
        <v>0</v>
      </c>
      <c r="E141" s="116">
        <f t="shared" si="13"/>
        <v>0</v>
      </c>
      <c r="F141" s="116">
        <f t="shared" si="13"/>
        <v>0</v>
      </c>
      <c r="G141" s="116">
        <f t="shared" si="13"/>
        <v>0</v>
      </c>
      <c r="H141" s="116">
        <f t="shared" si="13"/>
        <v>0</v>
      </c>
      <c r="I141" s="116">
        <f t="shared" si="13"/>
        <v>0</v>
      </c>
      <c r="J141" s="116">
        <f t="shared" si="13"/>
        <v>0</v>
      </c>
      <c r="K141" s="116">
        <f t="shared" si="13"/>
        <v>0</v>
      </c>
      <c r="L141" s="116">
        <f t="shared" si="13"/>
        <v>0</v>
      </c>
      <c r="M141" s="116">
        <f t="shared" si="13"/>
        <v>0</v>
      </c>
      <c r="N141" s="116">
        <f t="shared" si="13"/>
        <v>0</v>
      </c>
      <c r="O141" s="116">
        <f t="shared" si="13"/>
        <v>0</v>
      </c>
      <c r="P141" s="116">
        <f t="shared" si="13"/>
        <v>0</v>
      </c>
    </row>
    <row r="142" spans="3:16" s="116" customFormat="1" ht="11.25" customHeight="1">
      <c r="C142" s="116">
        <f>C40</f>
        <v>0</v>
      </c>
      <c r="D142" s="116">
        <f t="shared" ref="D142:P142" si="14">D40</f>
        <v>0</v>
      </c>
      <c r="E142" s="116">
        <f t="shared" si="14"/>
        <v>0</v>
      </c>
      <c r="F142" s="116">
        <f t="shared" si="14"/>
        <v>0</v>
      </c>
      <c r="G142" s="116">
        <f t="shared" si="14"/>
        <v>0</v>
      </c>
      <c r="H142" s="116">
        <f t="shared" si="14"/>
        <v>0</v>
      </c>
      <c r="I142" s="116">
        <f t="shared" si="14"/>
        <v>0</v>
      </c>
      <c r="J142" s="116">
        <f t="shared" si="14"/>
        <v>0</v>
      </c>
      <c r="K142" s="116">
        <f t="shared" si="14"/>
        <v>0</v>
      </c>
      <c r="L142" s="116">
        <f t="shared" si="14"/>
        <v>0</v>
      </c>
      <c r="M142" s="116">
        <f t="shared" si="14"/>
        <v>0</v>
      </c>
      <c r="N142" s="116">
        <f t="shared" si="14"/>
        <v>0</v>
      </c>
      <c r="O142" s="116">
        <f t="shared" si="14"/>
        <v>0</v>
      </c>
      <c r="P142" s="116">
        <f t="shared" si="14"/>
        <v>0</v>
      </c>
    </row>
    <row r="143" spans="3:16" s="116" customFormat="1" ht="11.25" customHeight="1">
      <c r="C143" s="116">
        <f t="shared" ref="C143:P143" si="15">C44</f>
        <v>0</v>
      </c>
      <c r="D143" s="116">
        <f t="shared" si="15"/>
        <v>0</v>
      </c>
      <c r="E143" s="116">
        <f t="shared" si="15"/>
        <v>0</v>
      </c>
      <c r="F143" s="116">
        <f t="shared" si="15"/>
        <v>0</v>
      </c>
      <c r="G143" s="116">
        <f t="shared" si="15"/>
        <v>0</v>
      </c>
      <c r="H143" s="116">
        <f t="shared" si="15"/>
        <v>0</v>
      </c>
      <c r="I143" s="116">
        <f t="shared" si="15"/>
        <v>0</v>
      </c>
      <c r="J143" s="116">
        <f t="shared" si="15"/>
        <v>0</v>
      </c>
      <c r="K143" s="116">
        <f t="shared" si="15"/>
        <v>0</v>
      </c>
      <c r="L143" s="116">
        <f t="shared" si="15"/>
        <v>0</v>
      </c>
      <c r="M143" s="116">
        <f t="shared" si="15"/>
        <v>0</v>
      </c>
      <c r="N143" s="116">
        <f t="shared" si="15"/>
        <v>0</v>
      </c>
      <c r="O143" s="116">
        <f t="shared" si="15"/>
        <v>0</v>
      </c>
      <c r="P143" s="116">
        <f t="shared" si="15"/>
        <v>0</v>
      </c>
    </row>
    <row r="144" spans="3:16" s="116" customFormat="1" ht="11.25" customHeight="1">
      <c r="C144" s="116">
        <f t="shared" ref="C144:P144" si="16">C47</f>
        <v>0</v>
      </c>
      <c r="D144" s="116">
        <f t="shared" si="16"/>
        <v>0</v>
      </c>
      <c r="E144" s="116">
        <f t="shared" si="16"/>
        <v>0</v>
      </c>
      <c r="F144" s="116">
        <f t="shared" si="16"/>
        <v>0</v>
      </c>
      <c r="G144" s="116">
        <f t="shared" si="16"/>
        <v>0</v>
      </c>
      <c r="H144" s="116">
        <f t="shared" si="16"/>
        <v>0</v>
      </c>
      <c r="I144" s="116">
        <f t="shared" si="16"/>
        <v>0</v>
      </c>
      <c r="J144" s="116">
        <f t="shared" si="16"/>
        <v>0</v>
      </c>
      <c r="K144" s="116">
        <f t="shared" si="16"/>
        <v>0</v>
      </c>
      <c r="L144" s="116">
        <f t="shared" si="16"/>
        <v>0</v>
      </c>
      <c r="M144" s="116">
        <f t="shared" si="16"/>
        <v>0</v>
      </c>
      <c r="N144" s="116">
        <f t="shared" si="16"/>
        <v>0</v>
      </c>
      <c r="O144" s="116">
        <f t="shared" si="16"/>
        <v>0</v>
      </c>
      <c r="P144" s="116">
        <f t="shared" si="16"/>
        <v>0</v>
      </c>
    </row>
    <row r="145" spans="3:16" s="116" customFormat="1" ht="11.25" customHeight="1">
      <c r="C145" s="116">
        <f t="shared" ref="C145:P145" si="17">C50</f>
        <v>0</v>
      </c>
      <c r="D145" s="116">
        <f t="shared" si="17"/>
        <v>0</v>
      </c>
      <c r="E145" s="116">
        <f t="shared" si="17"/>
        <v>0</v>
      </c>
      <c r="F145" s="116">
        <f t="shared" si="17"/>
        <v>0</v>
      </c>
      <c r="G145" s="116">
        <f t="shared" si="17"/>
        <v>0</v>
      </c>
      <c r="H145" s="116">
        <f t="shared" si="17"/>
        <v>0</v>
      </c>
      <c r="I145" s="116">
        <f t="shared" si="17"/>
        <v>0</v>
      </c>
      <c r="J145" s="116">
        <f t="shared" si="17"/>
        <v>0</v>
      </c>
      <c r="K145" s="116">
        <f t="shared" si="17"/>
        <v>0</v>
      </c>
      <c r="L145" s="116">
        <f t="shared" si="17"/>
        <v>0</v>
      </c>
      <c r="M145" s="116">
        <f t="shared" si="17"/>
        <v>0</v>
      </c>
      <c r="N145" s="116">
        <f t="shared" si="17"/>
        <v>0</v>
      </c>
      <c r="O145" s="116">
        <f t="shared" si="17"/>
        <v>0</v>
      </c>
      <c r="P145" s="116">
        <f t="shared" si="17"/>
        <v>0</v>
      </c>
    </row>
    <row r="146" spans="3:16" s="116" customFormat="1" ht="11.25" customHeight="1">
      <c r="C146" s="116">
        <f t="shared" ref="C146:P146" si="18">C53</f>
        <v>0</v>
      </c>
      <c r="D146" s="116">
        <f t="shared" si="18"/>
        <v>0</v>
      </c>
      <c r="E146" s="116">
        <f t="shared" si="18"/>
        <v>0</v>
      </c>
      <c r="F146" s="116">
        <f t="shared" si="18"/>
        <v>0</v>
      </c>
      <c r="G146" s="116">
        <f t="shared" si="18"/>
        <v>0</v>
      </c>
      <c r="H146" s="116">
        <f t="shared" si="18"/>
        <v>0</v>
      </c>
      <c r="I146" s="116">
        <f t="shared" si="18"/>
        <v>0</v>
      </c>
      <c r="J146" s="116">
        <f t="shared" si="18"/>
        <v>0</v>
      </c>
      <c r="K146" s="116">
        <f t="shared" si="18"/>
        <v>0</v>
      </c>
      <c r="L146" s="116">
        <f t="shared" si="18"/>
        <v>0</v>
      </c>
      <c r="M146" s="116">
        <f t="shared" si="18"/>
        <v>0</v>
      </c>
      <c r="N146" s="116">
        <f t="shared" si="18"/>
        <v>0</v>
      </c>
      <c r="O146" s="116">
        <f t="shared" si="18"/>
        <v>0</v>
      </c>
      <c r="P146" s="116">
        <f t="shared" si="18"/>
        <v>0</v>
      </c>
    </row>
    <row r="147" spans="3:16" s="116" customFormat="1" ht="11.25" customHeight="1">
      <c r="C147" s="116">
        <f t="shared" ref="C147:P147" si="19">C56</f>
        <v>0</v>
      </c>
      <c r="D147" s="116">
        <f t="shared" si="19"/>
        <v>0</v>
      </c>
      <c r="E147" s="116">
        <f t="shared" si="19"/>
        <v>0</v>
      </c>
      <c r="F147" s="116">
        <f t="shared" si="19"/>
        <v>0</v>
      </c>
      <c r="G147" s="116">
        <f t="shared" si="19"/>
        <v>0</v>
      </c>
      <c r="H147" s="116">
        <f t="shared" si="19"/>
        <v>0</v>
      </c>
      <c r="I147" s="116">
        <f t="shared" si="19"/>
        <v>0</v>
      </c>
      <c r="J147" s="116">
        <f t="shared" si="19"/>
        <v>0</v>
      </c>
      <c r="K147" s="116">
        <f t="shared" si="19"/>
        <v>0</v>
      </c>
      <c r="L147" s="116">
        <f t="shared" si="19"/>
        <v>0</v>
      </c>
      <c r="M147" s="116">
        <f t="shared" si="19"/>
        <v>0</v>
      </c>
      <c r="N147" s="116">
        <f t="shared" si="19"/>
        <v>0</v>
      </c>
      <c r="O147" s="116">
        <f t="shared" si="19"/>
        <v>0</v>
      </c>
      <c r="P147" s="116">
        <f t="shared" si="19"/>
        <v>0</v>
      </c>
    </row>
    <row r="148" spans="3:16" s="116" customFormat="1" ht="11.25" customHeight="1">
      <c r="C148" s="116">
        <f t="shared" ref="C148:P148" si="20">C59</f>
        <v>0</v>
      </c>
      <c r="D148" s="116">
        <f t="shared" si="20"/>
        <v>0</v>
      </c>
      <c r="E148" s="116">
        <f t="shared" si="20"/>
        <v>0</v>
      </c>
      <c r="F148" s="116">
        <f t="shared" si="20"/>
        <v>0</v>
      </c>
      <c r="G148" s="116">
        <f t="shared" si="20"/>
        <v>0</v>
      </c>
      <c r="H148" s="116">
        <f t="shared" si="20"/>
        <v>0</v>
      </c>
      <c r="I148" s="116">
        <f t="shared" si="20"/>
        <v>0</v>
      </c>
      <c r="J148" s="116">
        <f t="shared" si="20"/>
        <v>0</v>
      </c>
      <c r="K148" s="116">
        <f t="shared" si="20"/>
        <v>0</v>
      </c>
      <c r="L148" s="116">
        <f t="shared" si="20"/>
        <v>0</v>
      </c>
      <c r="M148" s="116">
        <f t="shared" si="20"/>
        <v>0</v>
      </c>
      <c r="N148" s="116">
        <f t="shared" si="20"/>
        <v>0</v>
      </c>
      <c r="O148" s="116">
        <f t="shared" si="20"/>
        <v>0</v>
      </c>
      <c r="P148" s="116">
        <f t="shared" si="20"/>
        <v>0</v>
      </c>
    </row>
    <row r="149" spans="3:16" s="116" customFormat="1" ht="11.25" customHeight="1">
      <c r="C149" s="116">
        <f t="shared" ref="C149:P149" si="21">C63</f>
        <v>0</v>
      </c>
      <c r="D149" s="116">
        <f t="shared" si="21"/>
        <v>0</v>
      </c>
      <c r="E149" s="116">
        <f t="shared" si="21"/>
        <v>0</v>
      </c>
      <c r="F149" s="116">
        <f t="shared" si="21"/>
        <v>0</v>
      </c>
      <c r="G149" s="116">
        <f t="shared" si="21"/>
        <v>0</v>
      </c>
      <c r="H149" s="116">
        <f t="shared" si="21"/>
        <v>0</v>
      </c>
      <c r="I149" s="116">
        <f t="shared" si="21"/>
        <v>0</v>
      </c>
      <c r="J149" s="116">
        <f t="shared" si="21"/>
        <v>0</v>
      </c>
      <c r="K149" s="116">
        <f t="shared" si="21"/>
        <v>0</v>
      </c>
      <c r="L149" s="116">
        <f t="shared" si="21"/>
        <v>0</v>
      </c>
      <c r="M149" s="116">
        <f t="shared" si="21"/>
        <v>0</v>
      </c>
      <c r="N149" s="116">
        <f t="shared" si="21"/>
        <v>0</v>
      </c>
      <c r="O149" s="116">
        <f t="shared" si="21"/>
        <v>0</v>
      </c>
      <c r="P149" s="116">
        <f t="shared" si="21"/>
        <v>0</v>
      </c>
    </row>
    <row r="150" spans="3:16" s="116" customFormat="1" ht="11.25" customHeight="1">
      <c r="C150" s="116">
        <f t="shared" ref="C150:P150" si="22">C66</f>
        <v>0</v>
      </c>
      <c r="D150" s="116">
        <f t="shared" si="22"/>
        <v>0</v>
      </c>
      <c r="E150" s="116">
        <f t="shared" si="22"/>
        <v>0</v>
      </c>
      <c r="F150" s="116">
        <f t="shared" si="22"/>
        <v>0</v>
      </c>
      <c r="G150" s="116">
        <f t="shared" si="22"/>
        <v>0</v>
      </c>
      <c r="H150" s="116">
        <f t="shared" si="22"/>
        <v>0</v>
      </c>
      <c r="I150" s="116">
        <f t="shared" si="22"/>
        <v>0</v>
      </c>
      <c r="J150" s="116">
        <f t="shared" si="22"/>
        <v>0</v>
      </c>
      <c r="K150" s="116">
        <f t="shared" si="22"/>
        <v>0</v>
      </c>
      <c r="L150" s="116">
        <f t="shared" si="22"/>
        <v>0</v>
      </c>
      <c r="M150" s="116">
        <f t="shared" si="22"/>
        <v>0</v>
      </c>
      <c r="N150" s="116">
        <f t="shared" si="22"/>
        <v>0</v>
      </c>
      <c r="O150" s="116">
        <f t="shared" si="22"/>
        <v>0</v>
      </c>
      <c r="P150" s="116">
        <f t="shared" si="22"/>
        <v>0</v>
      </c>
    </row>
    <row r="151" spans="3:16" s="116" customFormat="1" ht="11.25" customHeight="1">
      <c r="C151" s="116">
        <f t="shared" ref="C151:P151" si="23">C69</f>
        <v>0</v>
      </c>
      <c r="D151" s="116">
        <f t="shared" si="23"/>
        <v>0</v>
      </c>
      <c r="E151" s="116">
        <f t="shared" si="23"/>
        <v>0</v>
      </c>
      <c r="F151" s="116">
        <f t="shared" si="23"/>
        <v>0</v>
      </c>
      <c r="G151" s="116">
        <f t="shared" si="23"/>
        <v>0</v>
      </c>
      <c r="H151" s="116">
        <f t="shared" si="23"/>
        <v>0</v>
      </c>
      <c r="I151" s="116">
        <f t="shared" si="23"/>
        <v>0</v>
      </c>
      <c r="J151" s="116">
        <f t="shared" si="23"/>
        <v>0</v>
      </c>
      <c r="K151" s="116">
        <f t="shared" si="23"/>
        <v>0</v>
      </c>
      <c r="L151" s="116">
        <f t="shared" si="23"/>
        <v>0</v>
      </c>
      <c r="M151" s="116">
        <f t="shared" si="23"/>
        <v>0</v>
      </c>
      <c r="N151" s="116">
        <f t="shared" si="23"/>
        <v>0</v>
      </c>
      <c r="O151" s="116">
        <f t="shared" si="23"/>
        <v>0</v>
      </c>
      <c r="P151" s="116">
        <f t="shared" si="23"/>
        <v>0</v>
      </c>
    </row>
    <row r="152" spans="3:16" s="116" customFormat="1" ht="11.25" customHeight="1">
      <c r="C152" s="116">
        <f t="shared" ref="C152:P152" si="24">C72</f>
        <v>0</v>
      </c>
      <c r="D152" s="116">
        <f t="shared" si="24"/>
        <v>0</v>
      </c>
      <c r="E152" s="116">
        <f t="shared" si="24"/>
        <v>0</v>
      </c>
      <c r="F152" s="116">
        <f t="shared" si="24"/>
        <v>0</v>
      </c>
      <c r="G152" s="116">
        <f t="shared" si="24"/>
        <v>0</v>
      </c>
      <c r="H152" s="116">
        <f t="shared" si="24"/>
        <v>0</v>
      </c>
      <c r="I152" s="116">
        <f t="shared" si="24"/>
        <v>0</v>
      </c>
      <c r="J152" s="116">
        <f t="shared" si="24"/>
        <v>0</v>
      </c>
      <c r="K152" s="116">
        <f t="shared" si="24"/>
        <v>0</v>
      </c>
      <c r="L152" s="116">
        <f t="shared" si="24"/>
        <v>0</v>
      </c>
      <c r="M152" s="116">
        <f t="shared" si="24"/>
        <v>0</v>
      </c>
      <c r="N152" s="116">
        <f t="shared" si="24"/>
        <v>0</v>
      </c>
      <c r="O152" s="116">
        <f t="shared" si="24"/>
        <v>0</v>
      </c>
      <c r="P152" s="116">
        <f t="shared" si="24"/>
        <v>0</v>
      </c>
    </row>
    <row r="153" spans="3:16" s="116" customFormat="1" ht="11.25" customHeight="1">
      <c r="C153" s="116">
        <f t="shared" ref="C153:P153" si="25">C75</f>
        <v>0</v>
      </c>
      <c r="D153" s="116">
        <f t="shared" si="25"/>
        <v>0</v>
      </c>
      <c r="E153" s="116">
        <f t="shared" si="25"/>
        <v>0</v>
      </c>
      <c r="F153" s="116">
        <f t="shared" si="25"/>
        <v>0</v>
      </c>
      <c r="G153" s="116">
        <f t="shared" si="25"/>
        <v>0</v>
      </c>
      <c r="H153" s="116">
        <f t="shared" si="25"/>
        <v>0</v>
      </c>
      <c r="I153" s="116">
        <f t="shared" si="25"/>
        <v>0</v>
      </c>
      <c r="J153" s="116">
        <f t="shared" si="25"/>
        <v>0</v>
      </c>
      <c r="K153" s="116">
        <f t="shared" si="25"/>
        <v>0</v>
      </c>
      <c r="L153" s="116">
        <f t="shared" si="25"/>
        <v>0</v>
      </c>
      <c r="M153" s="116">
        <f t="shared" si="25"/>
        <v>0</v>
      </c>
      <c r="N153" s="116">
        <f t="shared" si="25"/>
        <v>0</v>
      </c>
      <c r="O153" s="116">
        <f t="shared" si="25"/>
        <v>0</v>
      </c>
      <c r="P153" s="116">
        <f t="shared" si="25"/>
        <v>0</v>
      </c>
    </row>
    <row r="154" spans="3:16" s="116" customFormat="1" ht="11.25" customHeight="1">
      <c r="C154" s="116">
        <f t="shared" ref="C154:P154" si="26">C78</f>
        <v>0</v>
      </c>
      <c r="D154" s="116">
        <f t="shared" si="26"/>
        <v>0</v>
      </c>
      <c r="E154" s="116">
        <f t="shared" si="26"/>
        <v>0</v>
      </c>
      <c r="F154" s="116">
        <f t="shared" si="26"/>
        <v>0</v>
      </c>
      <c r="G154" s="116">
        <f t="shared" si="26"/>
        <v>0</v>
      </c>
      <c r="H154" s="116">
        <f t="shared" si="26"/>
        <v>0</v>
      </c>
      <c r="I154" s="116">
        <f t="shared" si="26"/>
        <v>0</v>
      </c>
      <c r="J154" s="116">
        <f t="shared" si="26"/>
        <v>0</v>
      </c>
      <c r="K154" s="116">
        <f t="shared" si="26"/>
        <v>0</v>
      </c>
      <c r="L154" s="116">
        <f t="shared" si="26"/>
        <v>0</v>
      </c>
      <c r="M154" s="116">
        <f t="shared" si="26"/>
        <v>0</v>
      </c>
      <c r="N154" s="116">
        <f t="shared" si="26"/>
        <v>0</v>
      </c>
      <c r="O154" s="116">
        <f t="shared" si="26"/>
        <v>0</v>
      </c>
      <c r="P154" s="116">
        <f t="shared" si="26"/>
        <v>0</v>
      </c>
    </row>
    <row r="155" spans="3:16" s="116" customFormat="1" ht="11.25" customHeight="1">
      <c r="C155" s="116">
        <f t="shared" ref="C155:P155" si="27">C81</f>
        <v>0</v>
      </c>
      <c r="D155" s="116">
        <f t="shared" si="27"/>
        <v>0</v>
      </c>
      <c r="E155" s="116">
        <f t="shared" si="27"/>
        <v>0</v>
      </c>
      <c r="F155" s="116">
        <f t="shared" si="27"/>
        <v>0</v>
      </c>
      <c r="G155" s="116">
        <f t="shared" si="27"/>
        <v>0</v>
      </c>
      <c r="H155" s="116">
        <f t="shared" si="27"/>
        <v>0</v>
      </c>
      <c r="I155" s="116">
        <f t="shared" si="27"/>
        <v>0</v>
      </c>
      <c r="J155" s="116">
        <f t="shared" si="27"/>
        <v>0</v>
      </c>
      <c r="K155" s="116">
        <f t="shared" si="27"/>
        <v>0</v>
      </c>
      <c r="L155" s="116">
        <f t="shared" si="27"/>
        <v>0</v>
      </c>
      <c r="M155" s="116">
        <f t="shared" si="27"/>
        <v>0</v>
      </c>
      <c r="N155" s="116">
        <f t="shared" si="27"/>
        <v>0</v>
      </c>
      <c r="O155" s="116">
        <f t="shared" si="27"/>
        <v>0</v>
      </c>
      <c r="P155" s="116">
        <f t="shared" si="27"/>
        <v>0</v>
      </c>
    </row>
    <row r="156" spans="3:16" s="116" customFormat="1" ht="11.25" customHeight="1"/>
    <row r="157" spans="3:16" s="116" customFormat="1" ht="18" customHeight="1"/>
    <row r="158" spans="3:16" s="116" customFormat="1" ht="18" customHeight="1"/>
  </sheetData>
  <sheetProtection sheet="1" objects="1" scenarios="1" formatCells="0" formatColumns="0" formatRows="0"/>
  <mergeCells count="580">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 ref="A5:B5"/>
    <mergeCell ref="C5:D5"/>
    <mergeCell ref="E5:F5"/>
    <mergeCell ref="G5:H5"/>
    <mergeCell ref="I5:J5"/>
    <mergeCell ref="K5:L5"/>
    <mergeCell ref="M5:N5"/>
    <mergeCell ref="O5:P5"/>
    <mergeCell ref="S5:T5"/>
    <mergeCell ref="A6:B6"/>
    <mergeCell ref="C6:D6"/>
    <mergeCell ref="E6:F6"/>
    <mergeCell ref="G6:H6"/>
    <mergeCell ref="I6:J6"/>
    <mergeCell ref="K6:L6"/>
    <mergeCell ref="M6:N6"/>
    <mergeCell ref="O6:P6"/>
    <mergeCell ref="S6:T6"/>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9:B9"/>
    <mergeCell ref="C9:D9"/>
    <mergeCell ref="E9:F9"/>
    <mergeCell ref="G9:H9"/>
    <mergeCell ref="I9:J9"/>
    <mergeCell ref="K9:L9"/>
    <mergeCell ref="M9:N9"/>
    <mergeCell ref="O9:P9"/>
    <mergeCell ref="S9:T9"/>
    <mergeCell ref="A10:B10"/>
    <mergeCell ref="C10:D10"/>
    <mergeCell ref="E10:F10"/>
    <mergeCell ref="G10:H10"/>
    <mergeCell ref="I10:J10"/>
    <mergeCell ref="K10:L10"/>
    <mergeCell ref="M10:N10"/>
    <mergeCell ref="O10:P10"/>
    <mergeCell ref="S10:T10"/>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R31:R33"/>
    <mergeCell ref="S31:T31"/>
    <mergeCell ref="A32:B33"/>
    <mergeCell ref="S32:T33"/>
    <mergeCell ref="C33:D33"/>
    <mergeCell ref="E33:F33"/>
    <mergeCell ref="Q28:Q30"/>
    <mergeCell ref="R28:R30"/>
    <mergeCell ref="S28:T28"/>
    <mergeCell ref="A29:B30"/>
    <mergeCell ref="S29:T30"/>
    <mergeCell ref="C30:D30"/>
    <mergeCell ref="E30:F30"/>
    <mergeCell ref="G30:H30"/>
    <mergeCell ref="I30:J30"/>
    <mergeCell ref="K30:L30"/>
    <mergeCell ref="G33:H33"/>
    <mergeCell ref="M30:N30"/>
    <mergeCell ref="O30:P30"/>
    <mergeCell ref="A31:B31"/>
    <mergeCell ref="M27:N27"/>
    <mergeCell ref="O27:P27"/>
    <mergeCell ref="A28:B28"/>
    <mergeCell ref="M24:N24"/>
    <mergeCell ref="O24:P24"/>
    <mergeCell ref="A25:B25"/>
    <mergeCell ref="Q31:Q33"/>
    <mergeCell ref="G39:H39"/>
    <mergeCell ref="I39:J39"/>
    <mergeCell ref="K39:L39"/>
    <mergeCell ref="M39:N39"/>
    <mergeCell ref="O39:P39"/>
    <mergeCell ref="I33:J33"/>
    <mergeCell ref="K33:L33"/>
    <mergeCell ref="M33:N33"/>
    <mergeCell ref="O33:P33"/>
    <mergeCell ref="M36:N36"/>
    <mergeCell ref="O36:P36"/>
    <mergeCell ref="A37:B37"/>
    <mergeCell ref="C43:P43"/>
    <mergeCell ref="S43:T43"/>
    <mergeCell ref="R37:R39"/>
    <mergeCell ref="S37:T37"/>
    <mergeCell ref="A38:B39"/>
    <mergeCell ref="S38:T39"/>
    <mergeCell ref="C39:D39"/>
    <mergeCell ref="E39:F39"/>
    <mergeCell ref="A34:B34"/>
    <mergeCell ref="Q34:Q36"/>
    <mergeCell ref="R34:R36"/>
    <mergeCell ref="S34:T34"/>
    <mergeCell ref="A35:B36"/>
    <mergeCell ref="S35:T36"/>
    <mergeCell ref="C36:D36"/>
    <mergeCell ref="E36:F36"/>
    <mergeCell ref="G36:H36"/>
    <mergeCell ref="I36:J36"/>
    <mergeCell ref="K36:L36"/>
    <mergeCell ref="Q37:Q39"/>
    <mergeCell ref="S44:T44"/>
    <mergeCell ref="A45:B46"/>
    <mergeCell ref="Q40:Q42"/>
    <mergeCell ref="R40:R42"/>
    <mergeCell ref="S40:T40"/>
    <mergeCell ref="A41:B42"/>
    <mergeCell ref="S41:T42"/>
    <mergeCell ref="C42:D42"/>
    <mergeCell ref="E42:F42"/>
    <mergeCell ref="G42:H42"/>
    <mergeCell ref="I42:J42"/>
    <mergeCell ref="K42:L42"/>
    <mergeCell ref="A40:B40"/>
    <mergeCell ref="S45:T46"/>
    <mergeCell ref="C46:D46"/>
    <mergeCell ref="E46:F46"/>
    <mergeCell ref="G46:H46"/>
    <mergeCell ref="I46:J46"/>
    <mergeCell ref="K46:L46"/>
    <mergeCell ref="M46:N46"/>
    <mergeCell ref="O46:P46"/>
    <mergeCell ref="M42:N42"/>
    <mergeCell ref="O42:P42"/>
    <mergeCell ref="A43:B43"/>
    <mergeCell ref="A50:B50"/>
    <mergeCell ref="Q50:Q52"/>
    <mergeCell ref="R50:R52"/>
    <mergeCell ref="A47:B47"/>
    <mergeCell ref="Q47:Q49"/>
    <mergeCell ref="R47:R49"/>
    <mergeCell ref="A44:B44"/>
    <mergeCell ref="Q44:Q46"/>
    <mergeCell ref="R44:R46"/>
    <mergeCell ref="S47:T47"/>
    <mergeCell ref="A48:B49"/>
    <mergeCell ref="S48:T49"/>
    <mergeCell ref="C49:D49"/>
    <mergeCell ref="E49:F49"/>
    <mergeCell ref="G49:H49"/>
    <mergeCell ref="I49:J49"/>
    <mergeCell ref="I55:J55"/>
    <mergeCell ref="K55:L55"/>
    <mergeCell ref="M55:N55"/>
    <mergeCell ref="O55:P55"/>
    <mergeCell ref="S50:T50"/>
    <mergeCell ref="A51:B52"/>
    <mergeCell ref="S51:T52"/>
    <mergeCell ref="C52:D52"/>
    <mergeCell ref="E52:F52"/>
    <mergeCell ref="G52:H52"/>
    <mergeCell ref="I52:J52"/>
    <mergeCell ref="K52:L52"/>
    <mergeCell ref="M52:N52"/>
    <mergeCell ref="O52:P52"/>
    <mergeCell ref="K49:L49"/>
    <mergeCell ref="M49:N49"/>
    <mergeCell ref="O49:P49"/>
    <mergeCell ref="A56:B56"/>
    <mergeCell ref="Q56:Q58"/>
    <mergeCell ref="O58:P58"/>
    <mergeCell ref="AC52:AC53"/>
    <mergeCell ref="A53:B53"/>
    <mergeCell ref="Q53:Q55"/>
    <mergeCell ref="R53:R55"/>
    <mergeCell ref="S53:T53"/>
    <mergeCell ref="A54:B55"/>
    <mergeCell ref="S54:T55"/>
    <mergeCell ref="C55:D55"/>
    <mergeCell ref="E55:F55"/>
    <mergeCell ref="G55:H55"/>
    <mergeCell ref="R56:R58"/>
    <mergeCell ref="S56:T56"/>
    <mergeCell ref="A57:B58"/>
    <mergeCell ref="S57:T58"/>
    <mergeCell ref="C58:D58"/>
    <mergeCell ref="E58:F58"/>
    <mergeCell ref="G58:H58"/>
    <mergeCell ref="I58:J58"/>
    <mergeCell ref="K58:L58"/>
    <mergeCell ref="M58:N58"/>
    <mergeCell ref="A59:B59"/>
    <mergeCell ref="Q59:Q61"/>
    <mergeCell ref="R59:R61"/>
    <mergeCell ref="S59:T59"/>
    <mergeCell ref="A60:B61"/>
    <mergeCell ref="S60:T61"/>
    <mergeCell ref="C61:D61"/>
    <mergeCell ref="E61:F61"/>
    <mergeCell ref="G61:H61"/>
    <mergeCell ref="I61:J61"/>
    <mergeCell ref="S63:T63"/>
    <mergeCell ref="A64:B65"/>
    <mergeCell ref="S64:T65"/>
    <mergeCell ref="C65:D65"/>
    <mergeCell ref="E65:F65"/>
    <mergeCell ref="G65:H65"/>
    <mergeCell ref="I65:J65"/>
    <mergeCell ref="K61:L61"/>
    <mergeCell ref="M61:N61"/>
    <mergeCell ref="O61:P61"/>
    <mergeCell ref="A62:B62"/>
    <mergeCell ref="C62:P62"/>
    <mergeCell ref="S62:T62"/>
    <mergeCell ref="K65:L65"/>
    <mergeCell ref="M65:N65"/>
    <mergeCell ref="O65:P65"/>
    <mergeCell ref="S75:T75"/>
    <mergeCell ref="A66:B66"/>
    <mergeCell ref="Q66:Q68"/>
    <mergeCell ref="R66:R68"/>
    <mergeCell ref="A63:B63"/>
    <mergeCell ref="Q63:Q65"/>
    <mergeCell ref="R63:R65"/>
    <mergeCell ref="S69:T69"/>
    <mergeCell ref="A70:B71"/>
    <mergeCell ref="S70:T71"/>
    <mergeCell ref="C71:D71"/>
    <mergeCell ref="E71:F71"/>
    <mergeCell ref="G71:H71"/>
    <mergeCell ref="I71:J71"/>
    <mergeCell ref="S66:T66"/>
    <mergeCell ref="A67:B68"/>
    <mergeCell ref="S67:T68"/>
    <mergeCell ref="C68:D68"/>
    <mergeCell ref="E68:F68"/>
    <mergeCell ref="G68:H68"/>
    <mergeCell ref="I68:J68"/>
    <mergeCell ref="K68:L68"/>
    <mergeCell ref="M68:N68"/>
    <mergeCell ref="O68:P68"/>
    <mergeCell ref="O77:P77"/>
    <mergeCell ref="M71:N71"/>
    <mergeCell ref="O71:P71"/>
    <mergeCell ref="A72:B72"/>
    <mergeCell ref="Q72:Q74"/>
    <mergeCell ref="R72:R74"/>
    <mergeCell ref="A69:B69"/>
    <mergeCell ref="Q69:Q71"/>
    <mergeCell ref="R69:R71"/>
    <mergeCell ref="K71:L71"/>
    <mergeCell ref="S72:T72"/>
    <mergeCell ref="A73:B74"/>
    <mergeCell ref="S73:T74"/>
    <mergeCell ref="C74:D74"/>
    <mergeCell ref="E74:F74"/>
    <mergeCell ref="G74:H74"/>
    <mergeCell ref="I74:J74"/>
    <mergeCell ref="K74:L74"/>
    <mergeCell ref="M74:N74"/>
    <mergeCell ref="O74:P74"/>
    <mergeCell ref="A78:B78"/>
    <mergeCell ref="Q78:Q80"/>
    <mergeCell ref="R78:R80"/>
    <mergeCell ref="A75:B75"/>
    <mergeCell ref="Q75:Q77"/>
    <mergeCell ref="R75:R77"/>
    <mergeCell ref="S78:T78"/>
    <mergeCell ref="A79:B80"/>
    <mergeCell ref="S79:T80"/>
    <mergeCell ref="C80:D80"/>
    <mergeCell ref="E80:F80"/>
    <mergeCell ref="G80:H80"/>
    <mergeCell ref="I80:J80"/>
    <mergeCell ref="K80:L80"/>
    <mergeCell ref="M80:N80"/>
    <mergeCell ref="O80:P80"/>
    <mergeCell ref="A76:B77"/>
    <mergeCell ref="S76:T77"/>
    <mergeCell ref="C77:D77"/>
    <mergeCell ref="E77:F77"/>
    <mergeCell ref="G77:H77"/>
    <mergeCell ref="I77:J77"/>
    <mergeCell ref="K77:L77"/>
    <mergeCell ref="M77:N77"/>
    <mergeCell ref="A81:B81"/>
    <mergeCell ref="Q81:Q83"/>
    <mergeCell ref="R81:R83"/>
    <mergeCell ref="S81:T81"/>
    <mergeCell ref="A82:B83"/>
    <mergeCell ref="S82:T83"/>
    <mergeCell ref="C83:D83"/>
    <mergeCell ref="E83:F83"/>
    <mergeCell ref="G83:H83"/>
    <mergeCell ref="I83:J83"/>
    <mergeCell ref="K83:L83"/>
    <mergeCell ref="M83:N83"/>
    <mergeCell ref="O83:P83"/>
    <mergeCell ref="C84:D84"/>
    <mergeCell ref="E84:F84"/>
    <mergeCell ref="G84:H84"/>
    <mergeCell ref="I84:J84"/>
    <mergeCell ref="K84:L84"/>
    <mergeCell ref="M84:N84"/>
    <mergeCell ref="O84:P84"/>
    <mergeCell ref="Q84:T84"/>
    <mergeCell ref="A85:A92"/>
    <mergeCell ref="C85:D85"/>
    <mergeCell ref="E85:F85"/>
    <mergeCell ref="G85:H85"/>
    <mergeCell ref="I85:J85"/>
    <mergeCell ref="K85:L85"/>
    <mergeCell ref="M85:N85"/>
    <mergeCell ref="O85:P85"/>
    <mergeCell ref="Q85:R85"/>
    <mergeCell ref="S85:T85"/>
    <mergeCell ref="C86:D86"/>
    <mergeCell ref="E86:F86"/>
    <mergeCell ref="G86:H86"/>
    <mergeCell ref="I86:J86"/>
    <mergeCell ref="K86:L86"/>
    <mergeCell ref="M86:N86"/>
    <mergeCell ref="O86:P86"/>
    <mergeCell ref="Q86:R86"/>
    <mergeCell ref="S86:T86"/>
    <mergeCell ref="O87:P87"/>
    <mergeCell ref="Q87:R87"/>
    <mergeCell ref="S87:T87"/>
    <mergeCell ref="C88:D88"/>
    <mergeCell ref="E88:F88"/>
    <mergeCell ref="G88:H88"/>
    <mergeCell ref="I88:J88"/>
    <mergeCell ref="K88:L88"/>
    <mergeCell ref="M88:N88"/>
    <mergeCell ref="O88:P88"/>
    <mergeCell ref="C87:D87"/>
    <mergeCell ref="E87:F87"/>
    <mergeCell ref="G87:H87"/>
    <mergeCell ref="I87:J87"/>
    <mergeCell ref="K87:L87"/>
    <mergeCell ref="M87:N87"/>
    <mergeCell ref="Q88:R88"/>
    <mergeCell ref="S88:T88"/>
    <mergeCell ref="C89:D89"/>
    <mergeCell ref="E89:F89"/>
    <mergeCell ref="G89:H89"/>
    <mergeCell ref="I89:J89"/>
    <mergeCell ref="K89:L89"/>
    <mergeCell ref="M89:N89"/>
    <mergeCell ref="O89:P89"/>
    <mergeCell ref="Q89:T89"/>
    <mergeCell ref="O90:P90"/>
    <mergeCell ref="Q90:T90"/>
    <mergeCell ref="C91:D91"/>
    <mergeCell ref="E91:F91"/>
    <mergeCell ref="G91:H91"/>
    <mergeCell ref="I91:J91"/>
    <mergeCell ref="K91:L91"/>
    <mergeCell ref="M91:N91"/>
    <mergeCell ref="O91:P91"/>
    <mergeCell ref="C90:D90"/>
    <mergeCell ref="E90:F90"/>
    <mergeCell ref="G90:H90"/>
    <mergeCell ref="I90:J90"/>
    <mergeCell ref="K90:L90"/>
    <mergeCell ref="M90:N90"/>
    <mergeCell ref="O92:P92"/>
    <mergeCell ref="A93:B93"/>
    <mergeCell ref="C93:T93"/>
    <mergeCell ref="A94:T94"/>
    <mergeCell ref="A95:T95"/>
    <mergeCell ref="A96:T96"/>
    <mergeCell ref="C92:D92"/>
    <mergeCell ref="E92:F92"/>
    <mergeCell ref="G92:H92"/>
    <mergeCell ref="I92:J92"/>
    <mergeCell ref="K92:L92"/>
    <mergeCell ref="M92:N92"/>
    <mergeCell ref="A97:T97"/>
    <mergeCell ref="B98:I98"/>
    <mergeCell ref="K98:N98"/>
    <mergeCell ref="O98:P98"/>
    <mergeCell ref="Q98:T98"/>
    <mergeCell ref="A100:B100"/>
    <mergeCell ref="C100:D100"/>
    <mergeCell ref="E100:F100"/>
    <mergeCell ref="G100:H100"/>
    <mergeCell ref="I100:J100"/>
    <mergeCell ref="K100:L100"/>
    <mergeCell ref="M100:N100"/>
    <mergeCell ref="O100:P100"/>
    <mergeCell ref="A101:B101"/>
    <mergeCell ref="C101:D101"/>
    <mergeCell ref="E101:F101"/>
    <mergeCell ref="G101:H101"/>
    <mergeCell ref="I101:J101"/>
    <mergeCell ref="K101:L101"/>
    <mergeCell ref="M101:N101"/>
    <mergeCell ref="O101:P101"/>
    <mergeCell ref="R103:S103"/>
    <mergeCell ref="S104:S105"/>
    <mergeCell ref="A106:B107"/>
    <mergeCell ref="C106:D107"/>
    <mergeCell ref="E106:F107"/>
    <mergeCell ref="G106:H107"/>
    <mergeCell ref="I106:J107"/>
    <mergeCell ref="K106:L107"/>
    <mergeCell ref="M106:N107"/>
    <mergeCell ref="O106:P107"/>
    <mergeCell ref="Q106:R107"/>
    <mergeCell ref="S106:S107"/>
    <mergeCell ref="A104:B105"/>
    <mergeCell ref="C104:D105"/>
    <mergeCell ref="E104:F105"/>
    <mergeCell ref="G104:H105"/>
    <mergeCell ref="I104:J105"/>
    <mergeCell ref="K104:L105"/>
    <mergeCell ref="M104:N105"/>
    <mergeCell ref="O104:P105"/>
    <mergeCell ref="Q104:R105"/>
    <mergeCell ref="S108:S109"/>
    <mergeCell ref="A110:B111"/>
    <mergeCell ref="C110:D111"/>
    <mergeCell ref="E110:F111"/>
    <mergeCell ref="G110:H111"/>
    <mergeCell ref="I110:J111"/>
    <mergeCell ref="K110:L111"/>
    <mergeCell ref="M110:N111"/>
    <mergeCell ref="O110:P111"/>
    <mergeCell ref="A108:B109"/>
    <mergeCell ref="C108:D109"/>
    <mergeCell ref="E108:F109"/>
    <mergeCell ref="G108:H109"/>
    <mergeCell ref="I108:J109"/>
    <mergeCell ref="K108:L109"/>
    <mergeCell ref="M108:N109"/>
    <mergeCell ref="O108:P109"/>
    <mergeCell ref="Q108:R109"/>
    <mergeCell ref="Q112:R113"/>
    <mergeCell ref="S112:S113"/>
    <mergeCell ref="O115:P115"/>
    <mergeCell ref="Q115:R115"/>
    <mergeCell ref="A116:B116"/>
    <mergeCell ref="O116:P117"/>
    <mergeCell ref="Q116:R117"/>
    <mergeCell ref="Q110:R111"/>
    <mergeCell ref="S110:S111"/>
    <mergeCell ref="A112:B113"/>
    <mergeCell ref="C112:D113"/>
    <mergeCell ref="E112:F113"/>
    <mergeCell ref="G112:H113"/>
    <mergeCell ref="I112:J113"/>
    <mergeCell ref="K112:L113"/>
    <mergeCell ref="M112:N113"/>
    <mergeCell ref="O112:P113"/>
    <mergeCell ref="Q125:R126"/>
    <mergeCell ref="C130:D130"/>
    <mergeCell ref="E130:F130"/>
    <mergeCell ref="G130:H130"/>
    <mergeCell ref="I130:J130"/>
    <mergeCell ref="K130:L130"/>
    <mergeCell ref="M130:N130"/>
    <mergeCell ref="O130:P130"/>
    <mergeCell ref="O118:P119"/>
    <mergeCell ref="Q118:R119"/>
    <mergeCell ref="O120:P121"/>
    <mergeCell ref="Q120:R121"/>
    <mergeCell ref="O122:P123"/>
    <mergeCell ref="Q122:R123"/>
    <mergeCell ref="O131:P131"/>
    <mergeCell ref="C131:D131"/>
    <mergeCell ref="E131:F131"/>
    <mergeCell ref="G131:H131"/>
    <mergeCell ref="I131:J131"/>
    <mergeCell ref="K131:L131"/>
    <mergeCell ref="M131:N131"/>
    <mergeCell ref="O124:P124"/>
    <mergeCell ref="O125:P126"/>
  </mergeCells>
  <phoneticPr fontId="16" type="noConversion"/>
  <dataValidations count="8">
    <dataValidation type="decimal" errorStyle="warning" showErrorMessage="1" errorTitle="填入數字範圍有誤" error="數字介於 0~24" sqref="C78:P78 C72:P72 C75:P75 C66:P66 C69:P69 C63:P63 C81:P81" xr:uid="{00000000-0002-0000-0200-000000000000}">
      <formula1>7</formula1>
      <formula2>24</formula2>
    </dataValidation>
    <dataValidation type="list" allowBlank="1" showInputMessage="1" showErrorMessage="1" sqref="A14:B15 A17:B18 A20:B21 A23:B24 A26:B27 A29:B30 A32:B33 A35:B36 A38:B39 A41:B42 A45:B46 A48:B49 A51:B52 A54:B55 A57:B58 A60:B61 A64:B65 A67:B68 A70:B71 A73:B74 A76:B77 A79:B80 A82:B83" xr:uid="{00000000-0002-0000-0200-000001000000}">
      <formula1>$AD$8:$AD$22</formula1>
    </dataValidation>
    <dataValidation type="list" allowBlank="1" showInputMessage="1" showErrorMessage="1" sqref="C5:D5" xr:uid="{00000000-0002-0000-0200-000002000000}">
      <formula1>$Z$8:$Z$30</formula1>
    </dataValidation>
    <dataValidation type="list" allowBlank="1" showInputMessage="1" showErrorMessage="1" sqref="A2:D2" xr:uid="{00000000-0002-0000-0200-000003000000}">
      <formula1>$AB$8:$AB$37</formula1>
    </dataValidation>
    <dataValidation type="list" allowBlank="1" showInputMessage="1" showErrorMessage="1" sqref="C7:P7 C11:P11 C9:P9 E5:P5" xr:uid="{00000000-0002-0000-0200-000004000000}">
      <formula1>$Z$8:$Z$32</formula1>
    </dataValidation>
    <dataValidation type="list" allowBlank="1" showInputMessage="1" showErrorMessage="1" sqref="E2:F2" xr:uid="{00000000-0002-0000-0200-000005000000}">
      <formula1>$AB$1:$AB$2</formula1>
    </dataValidation>
    <dataValidation errorStyle="warning" showErrorMessage="1" errorTitle="填入數字範圍有誤" error="數字介於 0~23.5" sqref="C58:P59 C46:P47 C49:P50 C52:P53 C55:P56 C42:P42 C39:P40 C13:P13 C18:P19 C15:P16 C21:P22 C30:P31 C33:P34 C36:P37 C44:P44 C27:P28 C61:P61 C24:P25" xr:uid="{00000000-0002-0000-0200-000006000000}"/>
    <dataValidation type="decimal" errorStyle="warning" showErrorMessage="1" errorTitle="填入數字範圍有誤" error="數字介於 0~23.5" sqref="C43:P43 C14:P14 C45:P45 C48:P48 C51:P51 C54:P54 C57:P57 C62:P62 C41:P41 C60:P60 C23:P23 C26:P26 C32:P32 C73:P73 C17:P17 C38:P38 C35:P35 C29:P29 C20:P20 C64:P64 C70:P70 C67:P67 C79:P79 C76:P76 C82:P82" xr:uid="{00000000-0002-0000-0200-000007000000}">
      <formula1>0</formula1>
      <formula2>23.5</formula2>
    </dataValidation>
  </dataValidations>
  <printOptions horizontalCentered="1" verticalCentered="1"/>
  <pageMargins left="0" right="0" top="0.19685039370078741" bottom="0.19685039370078741" header="0.51181102362204722" footer="0.51181102362204722"/>
  <pageSetup paperSize="9" scale="74" orientation="portrait" horizontalDpi="4294967293" verticalDpi="360"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sheetPr>
  <dimension ref="A1:BI158"/>
  <sheetViews>
    <sheetView view="pageBreakPreview" zoomScale="115" zoomScaleNormal="75" zoomScaleSheetLayoutView="115" workbookViewId="0">
      <pane xSplit="2" ySplit="4" topLeftCell="C5" activePane="bottomRight" state="frozen"/>
      <selection pane="topRight" activeCell="C81" activeCellId="5" sqref="C66:P68 C69:P71 C72:P74 C75:P77 C78:P80 C81:P83"/>
      <selection pane="bottomLeft" activeCell="C81" activeCellId="5" sqref="C66:P68 C69:P71 C72:P74 C75:P77 C78:P80 C81:P83"/>
      <selection pane="bottomRight" activeCell="C81" activeCellId="5" sqref="C66:P68 C69:P71 C72:P74 C75:P77 C78:P80 C81:P83"/>
    </sheetView>
  </sheetViews>
  <sheetFormatPr defaultColWidth="8.375" defaultRowHeight="18" customHeight="1"/>
  <cols>
    <col min="1" max="9" width="5.5" style="118" customWidth="1"/>
    <col min="10" max="11" width="5.5" style="155" customWidth="1"/>
    <col min="12" max="20" width="5.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
        <v>10</v>
      </c>
      <c r="B2" s="454"/>
      <c r="C2" s="454"/>
      <c r="D2" s="454"/>
      <c r="E2" s="455" t="s">
        <v>11</v>
      </c>
      <c r="F2" s="456"/>
      <c r="G2" s="457" t="s">
        <v>12</v>
      </c>
      <c r="H2" s="458"/>
      <c r="I2" s="458"/>
      <c r="J2" s="458"/>
      <c r="K2" s="458"/>
      <c r="L2" s="458"/>
      <c r="M2" s="458"/>
      <c r="N2" s="459"/>
      <c r="O2" s="119" t="s">
        <v>13</v>
      </c>
      <c r="P2" s="460">
        <v>42666</v>
      </c>
      <c r="Q2" s="460"/>
      <c r="R2" s="460"/>
      <c r="S2" s="120" t="s">
        <v>14</v>
      </c>
      <c r="T2" s="121">
        <f>P2+6</f>
        <v>42672</v>
      </c>
      <c r="AB2" s="116" t="s">
        <v>15</v>
      </c>
    </row>
    <row r="3" spans="1:30" ht="11.25" customHeight="1">
      <c r="A3" s="461" t="s">
        <v>16</v>
      </c>
      <c r="B3" s="122" t="s">
        <v>17</v>
      </c>
      <c r="C3" s="264">
        <f>P2</f>
        <v>42666</v>
      </c>
      <c r="D3" s="265"/>
      <c r="E3" s="264">
        <f>C3+1</f>
        <v>42667</v>
      </c>
      <c r="F3" s="265"/>
      <c r="G3" s="264">
        <f>E3+1</f>
        <v>42668</v>
      </c>
      <c r="H3" s="265"/>
      <c r="I3" s="264">
        <f>G3+1</f>
        <v>42669</v>
      </c>
      <c r="J3" s="265"/>
      <c r="K3" s="264">
        <f>I3+1</f>
        <v>42670</v>
      </c>
      <c r="L3" s="265"/>
      <c r="M3" s="463">
        <f>K3+1</f>
        <v>42671</v>
      </c>
      <c r="N3" s="464"/>
      <c r="O3" s="463">
        <f>M3+1</f>
        <v>42672</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29</v>
      </c>
      <c r="S4" s="469"/>
      <c r="T4" s="470"/>
    </row>
    <row r="5" spans="1:30" ht="18.75" customHeight="1">
      <c r="A5" s="440" t="s">
        <v>30</v>
      </c>
      <c r="B5" s="441"/>
      <c r="C5" s="442"/>
      <c r="D5" s="443"/>
      <c r="E5" s="444"/>
      <c r="F5" s="444"/>
      <c r="G5" s="442"/>
      <c r="H5" s="443"/>
      <c r="I5" s="444"/>
      <c r="J5" s="444"/>
      <c r="K5" s="442"/>
      <c r="L5" s="443"/>
      <c r="M5" s="442"/>
      <c r="N5" s="443"/>
      <c r="O5" s="444"/>
      <c r="P5" s="443"/>
      <c r="Q5" s="53"/>
      <c r="R5" s="54"/>
      <c r="S5" s="445"/>
      <c r="T5" s="446"/>
    </row>
    <row r="6" spans="1:30" ht="11.25" customHeight="1" thickBot="1">
      <c r="A6" s="436" t="s">
        <v>31</v>
      </c>
      <c r="B6" s="437"/>
      <c r="C6" s="254">
        <f>VLOOKUP(C5,$Z$8:$AA$30,2,0)</f>
        <v>0</v>
      </c>
      <c r="D6" s="255"/>
      <c r="E6" s="254">
        <f>VLOOKUP(E5,$Z$8:$AA$30,2,0)</f>
        <v>0</v>
      </c>
      <c r="F6" s="255"/>
      <c r="G6" s="254">
        <f>VLOOKUP(G5,$Z$8:$AA$30,2,0)</f>
        <v>0</v>
      </c>
      <c r="H6" s="255"/>
      <c r="I6" s="254">
        <f>VLOOKUP(I5,$Z$8:$AA$30,2,0)</f>
        <v>0</v>
      </c>
      <c r="J6" s="255"/>
      <c r="K6" s="254">
        <f>VLOOKUP(K5,$Z$8:$AA$30,2,0)</f>
        <v>0</v>
      </c>
      <c r="L6" s="255"/>
      <c r="M6" s="254">
        <f>VLOOKUP(M5,$Z$8:$AA$30,2,0)</f>
        <v>0</v>
      </c>
      <c r="N6" s="255"/>
      <c r="O6" s="254">
        <f>VLOOKUP(O5,$Z$8:$AA$30,2,0)</f>
        <v>0</v>
      </c>
      <c r="P6" s="255"/>
      <c r="Q6" s="70"/>
      <c r="R6" s="71"/>
      <c r="S6" s="438"/>
      <c r="T6" s="439"/>
    </row>
    <row r="7" spans="1:30" ht="18.75" customHeight="1">
      <c r="A7" s="434" t="s">
        <v>32</v>
      </c>
      <c r="B7" s="435"/>
      <c r="C7" s="447"/>
      <c r="D7" s="429"/>
      <c r="E7" s="428"/>
      <c r="F7" s="428"/>
      <c r="G7" s="447"/>
      <c r="H7" s="429"/>
      <c r="I7" s="428"/>
      <c r="J7" s="428"/>
      <c r="K7" s="447"/>
      <c r="L7" s="429"/>
      <c r="M7" s="447"/>
      <c r="N7" s="429"/>
      <c r="O7" s="428"/>
      <c r="P7" s="429"/>
      <c r="Q7" s="68"/>
      <c r="R7" s="69"/>
      <c r="S7" s="445"/>
      <c r="T7" s="446"/>
      <c r="Y7" s="116" t="s">
        <v>33</v>
      </c>
    </row>
    <row r="8" spans="1:30" ht="11.25" customHeight="1" thickBot="1">
      <c r="A8" s="448" t="s">
        <v>31</v>
      </c>
      <c r="B8" s="449"/>
      <c r="C8" s="254">
        <f>VLOOKUP(C7,$Z$8:$AA$30,2,0)</f>
        <v>0</v>
      </c>
      <c r="D8" s="255"/>
      <c r="E8" s="254">
        <f>VLOOKUP(E7,$Z$8:$AA$30,2,0)</f>
        <v>0</v>
      </c>
      <c r="F8" s="255"/>
      <c r="G8" s="254">
        <f>VLOOKUP(G7,$Z$8:$AA$30,2,0)</f>
        <v>0</v>
      </c>
      <c r="H8" s="255"/>
      <c r="I8" s="254">
        <f>VLOOKUP(I7,$Z$8:$AA$30,2,0)</f>
        <v>0</v>
      </c>
      <c r="J8" s="255"/>
      <c r="K8" s="254">
        <f>VLOOKUP(K7,$Z$8:$AA$30,2,0)</f>
        <v>0</v>
      </c>
      <c r="L8" s="255"/>
      <c r="M8" s="254">
        <f>VLOOKUP(M7,$Z$8:$AA$30,2,0)</f>
        <v>0</v>
      </c>
      <c r="N8" s="255"/>
      <c r="O8" s="254">
        <f>VLOOKUP(O7,$Z$8:$AA$30,2,0)</f>
        <v>0</v>
      </c>
      <c r="P8" s="255"/>
      <c r="Q8" s="68"/>
      <c r="R8" s="69"/>
      <c r="S8" s="438"/>
      <c r="T8" s="439"/>
      <c r="Y8" s="160">
        <v>2</v>
      </c>
      <c r="Z8" s="161" t="str">
        <f>HLOOKUP($Y$7,$A$12:$T$83,Y8,0)</f>
        <v>許博為</v>
      </c>
      <c r="AA8" s="116" t="str">
        <f>HLOOKUP($Y$7,$A$12:$P$83,Y8+1,0)</f>
        <v>外場主任</v>
      </c>
      <c r="AB8" s="116" t="s">
        <v>34</v>
      </c>
      <c r="AD8" s="116" t="s">
        <v>35</v>
      </c>
    </row>
    <row r="9" spans="1:30" ht="18.75" customHeight="1">
      <c r="A9" s="440" t="s">
        <v>36</v>
      </c>
      <c r="B9" s="441"/>
      <c r="C9" s="442"/>
      <c r="D9" s="443"/>
      <c r="E9" s="444"/>
      <c r="F9" s="444"/>
      <c r="G9" s="442"/>
      <c r="H9" s="443"/>
      <c r="I9" s="444"/>
      <c r="J9" s="444"/>
      <c r="K9" s="442"/>
      <c r="L9" s="443"/>
      <c r="M9" s="442"/>
      <c r="N9" s="443"/>
      <c r="O9" s="444"/>
      <c r="P9" s="443"/>
      <c r="Q9" s="53"/>
      <c r="R9" s="54"/>
      <c r="S9" s="445"/>
      <c r="T9" s="446"/>
      <c r="Y9" s="162">
        <f>Y8+3</f>
        <v>5</v>
      </c>
      <c r="Z9" s="163" t="str">
        <f>HLOOKUP($Y$7,$A$12:$T$83,Y9,0)</f>
        <v>李宛亭</v>
      </c>
      <c r="AA9" s="116" t="str">
        <f t="shared" ref="AA9:AA30" si="0">HLOOKUP($Y$7,$A$12:$P$83,Y9+1,0)</f>
        <v>外場正職</v>
      </c>
      <c r="AB9" s="116" t="s">
        <v>37</v>
      </c>
      <c r="AD9" s="116" t="s">
        <v>38</v>
      </c>
    </row>
    <row r="10" spans="1:30" ht="11.25" customHeight="1">
      <c r="A10" s="436" t="s">
        <v>31</v>
      </c>
      <c r="B10" s="437"/>
      <c r="C10" s="254">
        <f>VLOOKUP(C9,$Z$8:$AA$30,2,0)</f>
        <v>0</v>
      </c>
      <c r="D10" s="255"/>
      <c r="E10" s="254">
        <f>VLOOKUP(E9,$Z$8:$AA$30,2,0)</f>
        <v>0</v>
      </c>
      <c r="F10" s="255"/>
      <c r="G10" s="254">
        <f>VLOOKUP(G9,$Z$8:$AA$30,2,0)</f>
        <v>0</v>
      </c>
      <c r="H10" s="255"/>
      <c r="I10" s="254">
        <f>VLOOKUP(I9,$Z$8:$AA$30,2,0)</f>
        <v>0</v>
      </c>
      <c r="J10" s="255"/>
      <c r="K10" s="254">
        <f>VLOOKUP(K9,$Z$8:$AA$30,2,0)</f>
        <v>0</v>
      </c>
      <c r="L10" s="255"/>
      <c r="M10" s="254">
        <f>VLOOKUP(M9,$Z$8:$AA$30,2,0)</f>
        <v>0</v>
      </c>
      <c r="N10" s="255"/>
      <c r="O10" s="254">
        <f>VLOOKUP(O9,$Z$8:$AA$30,2,0)</f>
        <v>0</v>
      </c>
      <c r="P10" s="255"/>
      <c r="Q10" s="70"/>
      <c r="R10" s="71"/>
      <c r="S10" s="438"/>
      <c r="T10" s="439"/>
      <c r="Y10" s="162">
        <f t="shared" ref="Y10:Y30" si="1">Y9+3</f>
        <v>8</v>
      </c>
      <c r="Z10" s="163" t="str">
        <f t="shared" ref="Z10:Z30" si="2">HLOOKUP($Y$7,$A$12:$T$83,Y10,0)</f>
        <v>蕭采慧</v>
      </c>
      <c r="AA10" s="116" t="str">
        <f t="shared" si="0"/>
        <v>外場實習生</v>
      </c>
      <c r="AB10" s="116" t="s">
        <v>39</v>
      </c>
      <c r="AD10" s="116" t="s">
        <v>40</v>
      </c>
    </row>
    <row r="11" spans="1:30" ht="18.75" customHeight="1">
      <c r="A11" s="434" t="s">
        <v>41</v>
      </c>
      <c r="B11" s="435"/>
      <c r="C11" s="426"/>
      <c r="D11" s="427"/>
      <c r="E11" s="428"/>
      <c r="F11" s="428"/>
      <c r="G11" s="426"/>
      <c r="H11" s="427"/>
      <c r="I11" s="428"/>
      <c r="J11" s="428"/>
      <c r="K11" s="426"/>
      <c r="L11" s="427"/>
      <c r="M11" s="426"/>
      <c r="N11" s="427"/>
      <c r="O11" s="428"/>
      <c r="P11" s="429"/>
      <c r="Q11" s="68"/>
      <c r="R11" s="69"/>
      <c r="S11" s="430"/>
      <c r="T11" s="431"/>
      <c r="Y11" s="162">
        <f t="shared" si="1"/>
        <v>11</v>
      </c>
      <c r="Z11" s="163" t="str">
        <f t="shared" si="2"/>
        <v>內場支援</v>
      </c>
      <c r="AA11" s="116">
        <f t="shared" si="0"/>
        <v>0</v>
      </c>
      <c r="AB11" s="116" t="s">
        <v>42</v>
      </c>
      <c r="AD11" s="116" t="s">
        <v>43</v>
      </c>
    </row>
    <row r="12" spans="1:30" ht="11.25" customHeight="1" thickBot="1">
      <c r="A12" s="432" t="s">
        <v>31</v>
      </c>
      <c r="B12" s="433"/>
      <c r="C12" s="254">
        <f>VLOOKUP(C11,$Z$8:$AA$30,2,0)</f>
        <v>0</v>
      </c>
      <c r="D12" s="255"/>
      <c r="E12" s="254">
        <f>VLOOKUP(E11,$Z$8:$AA$30,2,0)</f>
        <v>0</v>
      </c>
      <c r="F12" s="255"/>
      <c r="G12" s="254">
        <f>VLOOKUP(G11,$Z$8:$AA$30,2,0)</f>
        <v>0</v>
      </c>
      <c r="H12" s="255"/>
      <c r="I12" s="254">
        <f>VLOOKUP(I11,$Z$8:$AA$30,2,0)</f>
        <v>0</v>
      </c>
      <c r="J12" s="255"/>
      <c r="K12" s="254">
        <f>VLOOKUP(K11,$Z$8:$AA$30,2,0)</f>
        <v>0</v>
      </c>
      <c r="L12" s="255"/>
      <c r="M12" s="254">
        <f>VLOOKUP(M11,$Z$8:$AA$30,2,0)</f>
        <v>0</v>
      </c>
      <c r="N12" s="255"/>
      <c r="O12" s="254">
        <f>VLOOKUP(O11,$Z$8:$AA$30,2,0)</f>
        <v>0</v>
      </c>
      <c r="P12" s="255"/>
      <c r="Q12" s="55"/>
      <c r="R12" s="56"/>
      <c r="S12" s="422"/>
      <c r="T12" s="423"/>
      <c r="Y12" s="162">
        <f t="shared" si="1"/>
        <v>14</v>
      </c>
      <c r="Z12" s="163" t="str">
        <f t="shared" si="2"/>
        <v>內場支援</v>
      </c>
      <c r="AA12" s="116">
        <f t="shared" si="0"/>
        <v>0</v>
      </c>
      <c r="AB12" s="116" t="s">
        <v>44</v>
      </c>
      <c r="AD12" s="116" t="s">
        <v>45</v>
      </c>
    </row>
    <row r="13" spans="1:30" ht="15.75" customHeight="1">
      <c r="A13" s="373" t="s">
        <v>46</v>
      </c>
      <c r="B13" s="374"/>
      <c r="C13" s="123"/>
      <c r="D13" s="124"/>
      <c r="E13" s="123"/>
      <c r="F13" s="124"/>
      <c r="G13" s="123"/>
      <c r="H13" s="124"/>
      <c r="I13" s="123"/>
      <c r="J13" s="124"/>
      <c r="K13" s="123"/>
      <c r="L13" s="124"/>
      <c r="M13" s="123"/>
      <c r="N13" s="124"/>
      <c r="O13" s="123"/>
      <c r="P13" s="124"/>
      <c r="Q13" s="375"/>
      <c r="R13" s="424">
        <f>D14+F14+H14+J14+L14+N14+P14</f>
        <v>0</v>
      </c>
      <c r="S13" s="381"/>
      <c r="T13" s="382"/>
      <c r="Y13" s="162">
        <f t="shared" si="1"/>
        <v>17</v>
      </c>
      <c r="Z13" s="163">
        <f t="shared" si="2"/>
        <v>0</v>
      </c>
      <c r="AA13" s="116">
        <f t="shared" si="0"/>
        <v>0</v>
      </c>
      <c r="AB13" s="116" t="s">
        <v>47</v>
      </c>
      <c r="AD13" s="116" t="s">
        <v>48</v>
      </c>
    </row>
    <row r="14" spans="1:30" ht="9" customHeight="1" thickBot="1">
      <c r="A14" s="383" t="s">
        <v>40</v>
      </c>
      <c r="B14" s="384"/>
      <c r="C14" s="156"/>
      <c r="D14" s="58">
        <f>IF(C13="",0,IF(D13-C13&lt;=6,D13-C13-4,IF(D13-C13&gt;6,D13-C13-C14-8,0)))</f>
        <v>0</v>
      </c>
      <c r="E14" s="156"/>
      <c r="F14" s="58">
        <f>IF(E13="",0,IF(F13-E13&lt;=6,F13-E13-4,IF(F13-E13&gt;6,F13-E13-E14-8,0)))</f>
        <v>0</v>
      </c>
      <c r="G14" s="156"/>
      <c r="H14" s="58">
        <f>IF(G13="",0,IF(H13-G13&lt;=6,H13-G13-4,IF(H13-G13&gt;6,H13-G13-G14-8,0)))</f>
        <v>0</v>
      </c>
      <c r="I14" s="156"/>
      <c r="J14" s="58">
        <f>IF(I13="",0,IF(J13-I13&lt;=6,J13-I13-4,IF(J13-I13&gt;6,J13-I13-I14-8,0)))</f>
        <v>0</v>
      </c>
      <c r="K14" s="156"/>
      <c r="L14" s="58">
        <f>IF(K13="",0,IF(L13-K13&lt;=6,L13-K13-4,IF(L13-K13&gt;6,L13-K13-K14-8,0)))</f>
        <v>0</v>
      </c>
      <c r="M14" s="156"/>
      <c r="N14" s="58">
        <f>IF(M13="",0,IF(N13-M13&lt;=6,N13-M13-4,IF(N13-M13&gt;6,N13-M13-M14-8,0)))</f>
        <v>0</v>
      </c>
      <c r="O14" s="156"/>
      <c r="P14" s="58">
        <f>IF(O13="",0,IF(P13-O13&lt;=6,P13-O13-4,IF(P13-O13&gt;6,P13-O13-O14-8,0)))</f>
        <v>0</v>
      </c>
      <c r="Q14" s="376"/>
      <c r="R14" s="425"/>
      <c r="S14" s="394"/>
      <c r="T14" s="395"/>
      <c r="Y14" s="162">
        <f t="shared" si="1"/>
        <v>20</v>
      </c>
      <c r="Z14" s="163">
        <f t="shared" si="2"/>
        <v>0</v>
      </c>
      <c r="AA14" s="116">
        <f t="shared" si="0"/>
        <v>0</v>
      </c>
      <c r="AB14" s="116" t="s">
        <v>49</v>
      </c>
      <c r="AD14" s="116" t="s">
        <v>50</v>
      </c>
    </row>
    <row r="15" spans="1:30" ht="9" customHeight="1" thickTop="1" thickBot="1">
      <c r="A15" s="385"/>
      <c r="B15" s="386"/>
      <c r="C15" s="413"/>
      <c r="D15" s="414"/>
      <c r="E15" s="413"/>
      <c r="F15" s="414"/>
      <c r="G15" s="413"/>
      <c r="H15" s="414"/>
      <c r="I15" s="413"/>
      <c r="J15" s="414"/>
      <c r="K15" s="413"/>
      <c r="L15" s="414"/>
      <c r="M15" s="413"/>
      <c r="N15" s="414"/>
      <c r="O15" s="413"/>
      <c r="P15" s="414"/>
      <c r="Q15" s="377"/>
      <c r="R15" s="308"/>
      <c r="S15" s="396"/>
      <c r="T15" s="397"/>
      <c r="Y15" s="162">
        <f t="shared" si="1"/>
        <v>23</v>
      </c>
      <c r="Z15" s="163">
        <f t="shared" si="2"/>
        <v>0</v>
      </c>
      <c r="AA15" s="116">
        <f t="shared" si="0"/>
        <v>0</v>
      </c>
      <c r="AB15" s="116" t="s">
        <v>51</v>
      </c>
      <c r="AD15" s="116" t="s">
        <v>52</v>
      </c>
    </row>
    <row r="16" spans="1:30" ht="15.75" customHeight="1">
      <c r="A16" s="373" t="s">
        <v>53</v>
      </c>
      <c r="B16" s="374"/>
      <c r="C16" s="123"/>
      <c r="D16" s="124"/>
      <c r="E16" s="123"/>
      <c r="F16" s="124"/>
      <c r="G16" s="123"/>
      <c r="H16" s="124"/>
      <c r="I16" s="123"/>
      <c r="J16" s="124"/>
      <c r="K16" s="123"/>
      <c r="L16" s="124"/>
      <c r="M16" s="123"/>
      <c r="N16" s="124"/>
      <c r="O16" s="123"/>
      <c r="P16" s="124"/>
      <c r="Q16" s="375"/>
      <c r="R16" s="410">
        <f>D17+F17+H17+J17+L17+N17+P17</f>
        <v>0</v>
      </c>
      <c r="S16" s="381"/>
      <c r="T16" s="382"/>
      <c r="Y16" s="162">
        <f t="shared" si="1"/>
        <v>26</v>
      </c>
      <c r="Z16" s="163">
        <f t="shared" si="2"/>
        <v>0</v>
      </c>
      <c r="AA16" s="116">
        <f t="shared" si="0"/>
        <v>0</v>
      </c>
      <c r="AB16" s="116" t="s">
        <v>54</v>
      </c>
      <c r="AD16" s="116" t="s">
        <v>55</v>
      </c>
    </row>
    <row r="17" spans="1:30" ht="9" customHeight="1" thickBot="1">
      <c r="A17" s="383" t="s">
        <v>43</v>
      </c>
      <c r="B17" s="384"/>
      <c r="C17" s="156"/>
      <c r="D17" s="58">
        <f>IF(C16="",0,IF(D16-C16&lt;=6,D16-C16-4,IF(D16-C16&gt;6,D16-C16-C17-8,0)))</f>
        <v>0</v>
      </c>
      <c r="E17" s="156"/>
      <c r="F17" s="58">
        <f>IF(E16="",0,IF(F16-E16&lt;=6,F16-E16-4,IF(F16-E16&gt;6,F16-E16-E17-8,0)))</f>
        <v>0</v>
      </c>
      <c r="G17" s="156"/>
      <c r="H17" s="58">
        <f>IF(G16="",0,IF(H16-G16&lt;=6,H16-G16-4,IF(H16-G16&gt;6,H16-G16-G17-8,0)))</f>
        <v>0</v>
      </c>
      <c r="I17" s="156"/>
      <c r="J17" s="58">
        <f>IF(I16="",0,IF(J16-I16&lt;=6,J16-I16-4,IF(J16-I16&gt;6,J16-I16-I17-8,0)))</f>
        <v>0</v>
      </c>
      <c r="K17" s="156"/>
      <c r="L17" s="58">
        <f>IF(K16="",0,IF(L16-K16&lt;=6,L16-K16-4,IF(L16-K16&gt;6,L16-K16-K17-8,0)))</f>
        <v>0</v>
      </c>
      <c r="M17" s="156"/>
      <c r="N17" s="58">
        <f>IF(M16="",0,IF(N16-M16&lt;=6,N16-M16-4,IF(N16-M16&gt;6,N16-M16-M17-8,0)))</f>
        <v>0</v>
      </c>
      <c r="O17" s="156"/>
      <c r="P17" s="58">
        <f>IF(O16="",0,IF(P16-O16&lt;=6,P16-O16-4,IF(P16-O16&gt;6,P16-O16-O17-8,0)))</f>
        <v>0</v>
      </c>
      <c r="Q17" s="376"/>
      <c r="R17" s="411"/>
      <c r="S17" s="387"/>
      <c r="T17" s="388"/>
      <c r="Y17" s="164">
        <f t="shared" si="1"/>
        <v>29</v>
      </c>
      <c r="Z17" s="165">
        <f t="shared" si="2"/>
        <v>0</v>
      </c>
      <c r="AA17" s="116">
        <f t="shared" si="0"/>
        <v>0</v>
      </c>
      <c r="AB17" s="116" t="s">
        <v>56</v>
      </c>
      <c r="AD17" s="116" t="s">
        <v>57</v>
      </c>
    </row>
    <row r="18" spans="1:30" ht="9" customHeight="1" thickTop="1" thickBot="1">
      <c r="A18" s="385"/>
      <c r="B18" s="386"/>
      <c r="C18" s="413"/>
      <c r="D18" s="414"/>
      <c r="E18" s="413"/>
      <c r="F18" s="414"/>
      <c r="G18" s="413"/>
      <c r="H18" s="414"/>
      <c r="I18" s="413"/>
      <c r="J18" s="414"/>
      <c r="K18" s="413"/>
      <c r="L18" s="414"/>
      <c r="M18" s="413"/>
      <c r="N18" s="414"/>
      <c r="O18" s="413"/>
      <c r="P18" s="414"/>
      <c r="Q18" s="377"/>
      <c r="R18" s="412"/>
      <c r="S18" s="389"/>
      <c r="T18" s="390"/>
      <c r="Y18" s="160">
        <v>33</v>
      </c>
      <c r="Z18" s="161">
        <f t="shared" si="2"/>
        <v>0</v>
      </c>
      <c r="AA18" s="116">
        <f t="shared" si="0"/>
        <v>0</v>
      </c>
      <c r="AB18" s="116" t="s">
        <v>58</v>
      </c>
      <c r="AD18" s="116" t="s">
        <v>59</v>
      </c>
    </row>
    <row r="19" spans="1:30" ht="15.75" customHeight="1">
      <c r="A19" s="373" t="s">
        <v>60</v>
      </c>
      <c r="B19" s="374"/>
      <c r="C19" s="123"/>
      <c r="D19" s="124"/>
      <c r="E19" s="123"/>
      <c r="F19" s="124"/>
      <c r="G19" s="123"/>
      <c r="H19" s="124"/>
      <c r="I19" s="123"/>
      <c r="J19" s="124"/>
      <c r="K19" s="123"/>
      <c r="L19" s="124"/>
      <c r="M19" s="123"/>
      <c r="N19" s="124"/>
      <c r="O19" s="123"/>
      <c r="P19" s="124"/>
      <c r="Q19" s="375"/>
      <c r="R19" s="410">
        <f>D20+F20+H20+J20+L20+N20+P20</f>
        <v>0</v>
      </c>
      <c r="S19" s="381"/>
      <c r="T19" s="382"/>
      <c r="Y19" s="162">
        <f t="shared" si="1"/>
        <v>36</v>
      </c>
      <c r="Z19" s="163">
        <f t="shared" si="2"/>
        <v>0</v>
      </c>
      <c r="AA19" s="116">
        <f t="shared" si="0"/>
        <v>0</v>
      </c>
      <c r="AB19" s="116" t="s">
        <v>61</v>
      </c>
      <c r="AD19" s="116" t="s">
        <v>62</v>
      </c>
    </row>
    <row r="20" spans="1:30" ht="9" customHeight="1" thickBot="1">
      <c r="A20" s="383" t="s">
        <v>55</v>
      </c>
      <c r="B20" s="384"/>
      <c r="C20" s="156"/>
      <c r="D20" s="58">
        <f>IF(C19="",0,IF(D19-C19&lt;=6,D19-C19-4,IF(D19-C19&gt;6,D19-C19-C20-8,0)))</f>
        <v>0</v>
      </c>
      <c r="E20" s="156"/>
      <c r="F20" s="58">
        <f>IF(E19="",0,IF(F19-E19&lt;=6,F19-E19-4,IF(F19-E19&gt;6,F19-E19-E20-8,0)))</f>
        <v>0</v>
      </c>
      <c r="G20" s="156"/>
      <c r="H20" s="58">
        <f>IF(G19="",0,IF(H19-G19&lt;=6,H19-G19-4,IF(H19-G19&gt;6,H19-G19-G20-8,0)))</f>
        <v>0</v>
      </c>
      <c r="I20" s="156"/>
      <c r="J20" s="58">
        <f>IF(I19="",0,IF(J19-I19&lt;=6,J19-I19-4,IF(J19-I19&gt;6,J19-I19-I20-8,0)))</f>
        <v>0</v>
      </c>
      <c r="K20" s="156"/>
      <c r="L20" s="58">
        <f>IF(K19="",0,IF(L19-K19&lt;=6,L19-K19-4,IF(L19-K19&gt;6,L19-K19-K20-8,0)))</f>
        <v>0</v>
      </c>
      <c r="M20" s="156"/>
      <c r="N20" s="58">
        <f>IF(M19="",0,IF(N19-M19&lt;=6,N19-M19-4,IF(N19-M19&gt;6,N19-M19-M20-8,0)))</f>
        <v>0</v>
      </c>
      <c r="O20" s="156"/>
      <c r="P20" s="58">
        <f>IF(O19="",0,IF(P19-O19&lt;=6,P19-O19-4,IF(P19-O19&gt;6,P19-O19-O20-8,0)))</f>
        <v>0</v>
      </c>
      <c r="Q20" s="376"/>
      <c r="R20" s="411"/>
      <c r="S20" s="387"/>
      <c r="T20" s="388"/>
      <c r="Y20" s="162">
        <f t="shared" si="1"/>
        <v>39</v>
      </c>
      <c r="Z20" s="163">
        <f t="shared" si="2"/>
        <v>0</v>
      </c>
      <c r="AA20" s="116">
        <f t="shared" si="0"/>
        <v>0</v>
      </c>
      <c r="AB20" s="116" t="s">
        <v>63</v>
      </c>
      <c r="AD20" s="116" t="s">
        <v>64</v>
      </c>
    </row>
    <row r="21" spans="1:30" ht="9" customHeight="1" thickTop="1" thickBot="1">
      <c r="A21" s="385"/>
      <c r="B21" s="386"/>
      <c r="C21" s="413"/>
      <c r="D21" s="414"/>
      <c r="E21" s="413"/>
      <c r="F21" s="414"/>
      <c r="G21" s="413"/>
      <c r="H21" s="414"/>
      <c r="I21" s="413"/>
      <c r="J21" s="414"/>
      <c r="K21" s="413"/>
      <c r="L21" s="414"/>
      <c r="M21" s="413"/>
      <c r="N21" s="414"/>
      <c r="O21" s="413"/>
      <c r="P21" s="414"/>
      <c r="Q21" s="377"/>
      <c r="R21" s="412"/>
      <c r="S21" s="389"/>
      <c r="T21" s="390"/>
      <c r="Y21" s="162">
        <f t="shared" si="1"/>
        <v>42</v>
      </c>
      <c r="Z21" s="163">
        <f t="shared" si="2"/>
        <v>0</v>
      </c>
      <c r="AA21" s="116">
        <f t="shared" si="0"/>
        <v>0</v>
      </c>
      <c r="AB21" s="116" t="s">
        <v>65</v>
      </c>
      <c r="AD21" s="116" t="s">
        <v>66</v>
      </c>
    </row>
    <row r="22" spans="1:30" ht="15.75" customHeight="1">
      <c r="A22" s="373" t="s">
        <v>67</v>
      </c>
      <c r="B22" s="374"/>
      <c r="C22" s="123"/>
      <c r="D22" s="124"/>
      <c r="E22" s="123"/>
      <c r="F22" s="124"/>
      <c r="G22" s="123"/>
      <c r="H22" s="124"/>
      <c r="I22" s="123"/>
      <c r="J22" s="124"/>
      <c r="K22" s="123"/>
      <c r="L22" s="124"/>
      <c r="M22" s="123"/>
      <c r="N22" s="124"/>
      <c r="O22" s="123"/>
      <c r="P22" s="124"/>
      <c r="Q22" s="375"/>
      <c r="R22" s="410">
        <f>D23+F23+H23+J23+L23+N23+P23</f>
        <v>0</v>
      </c>
      <c r="S22" s="381"/>
      <c r="T22" s="382"/>
      <c r="Y22" s="162">
        <f t="shared" si="1"/>
        <v>45</v>
      </c>
      <c r="Z22" s="163">
        <f t="shared" si="2"/>
        <v>0</v>
      </c>
      <c r="AA22" s="116">
        <f t="shared" si="0"/>
        <v>0</v>
      </c>
      <c r="AB22" s="116" t="s">
        <v>68</v>
      </c>
    </row>
    <row r="23" spans="1:30" ht="9" customHeight="1" thickBot="1">
      <c r="A23" s="383"/>
      <c r="B23" s="384"/>
      <c r="C23" s="156"/>
      <c r="D23" s="58">
        <f>IF(C22="",0,IF(D22-C22&lt;=6,D22-C22-4,IF(D22-C22&gt;6,D22-C22-C23-8,0)))</f>
        <v>0</v>
      </c>
      <c r="E23" s="156"/>
      <c r="F23" s="58">
        <f>IF(E22="",0,IF(F22-E22&lt;=6,F22-E22-4,IF(F22-E22&gt;6,F22-E22-E23-8,0)))</f>
        <v>0</v>
      </c>
      <c r="G23" s="156"/>
      <c r="H23" s="58">
        <f>IF(G22="",0,IF(H22-G22&lt;=6,H22-G22-4,IF(H22-G22&gt;6,H22-G22-G23-8,0)))</f>
        <v>0</v>
      </c>
      <c r="I23" s="156"/>
      <c r="J23" s="58">
        <f>IF(I22="",0,IF(J22-I22&lt;=6,J22-I22-4,IF(J22-I22&gt;6,J22-I22-I23-8,0)))</f>
        <v>0</v>
      </c>
      <c r="K23" s="156"/>
      <c r="L23" s="58">
        <f>IF(K22="",0,IF(L22-K22&lt;=6,L22-K22-4,IF(L22-K22&gt;6,L22-K22-K23-8,0)))</f>
        <v>0</v>
      </c>
      <c r="M23" s="156"/>
      <c r="N23" s="58">
        <f>IF(M22="",0,IF(N22-M22&lt;=6,N22-M22-4,IF(N22-M22&gt;6,N22-M22-M23-8,0)))</f>
        <v>0</v>
      </c>
      <c r="O23" s="156"/>
      <c r="P23" s="58">
        <f>IF(O22="",0,IF(P22-O22&lt;=6,P22-O22-4,IF(P22-O22&gt;6,P22-O22-O23-8,0)))</f>
        <v>0</v>
      </c>
      <c r="Q23" s="376"/>
      <c r="R23" s="411"/>
      <c r="S23" s="387"/>
      <c r="T23" s="388"/>
      <c r="Y23" s="164">
        <f t="shared" si="1"/>
        <v>48</v>
      </c>
      <c r="Z23" s="165">
        <f t="shared" si="2"/>
        <v>0</v>
      </c>
      <c r="AA23" s="116">
        <f t="shared" si="0"/>
        <v>0</v>
      </c>
      <c r="AB23" s="116" t="s">
        <v>69</v>
      </c>
    </row>
    <row r="24" spans="1:30" ht="9" customHeight="1" thickTop="1" thickBot="1">
      <c r="A24" s="385"/>
      <c r="B24" s="386"/>
      <c r="C24" s="413"/>
      <c r="D24" s="414"/>
      <c r="E24" s="413"/>
      <c r="F24" s="414"/>
      <c r="G24" s="413"/>
      <c r="H24" s="414"/>
      <c r="I24" s="413"/>
      <c r="J24" s="414"/>
      <c r="K24" s="413"/>
      <c r="L24" s="414"/>
      <c r="M24" s="413"/>
      <c r="N24" s="414"/>
      <c r="O24" s="413"/>
      <c r="P24" s="414"/>
      <c r="Q24" s="377"/>
      <c r="R24" s="412"/>
      <c r="S24" s="389"/>
      <c r="T24" s="390"/>
      <c r="Y24" s="116">
        <v>52</v>
      </c>
      <c r="Z24" s="116" t="str">
        <f t="shared" si="2"/>
        <v>謝秉軒</v>
      </c>
      <c r="AA24" s="116" t="str">
        <f t="shared" si="0"/>
        <v>外場假日工讀</v>
      </c>
      <c r="AB24" s="116" t="s">
        <v>70</v>
      </c>
    </row>
    <row r="25" spans="1:30" ht="15.75" customHeight="1">
      <c r="A25" s="373" t="s">
        <v>67</v>
      </c>
      <c r="B25" s="374"/>
      <c r="C25" s="123"/>
      <c r="D25" s="124"/>
      <c r="E25" s="123"/>
      <c r="F25" s="124"/>
      <c r="G25" s="123"/>
      <c r="H25" s="124"/>
      <c r="I25" s="123"/>
      <c r="J25" s="124"/>
      <c r="K25" s="123"/>
      <c r="L25" s="124"/>
      <c r="M25" s="123"/>
      <c r="N25" s="124"/>
      <c r="O25" s="123"/>
      <c r="P25" s="124"/>
      <c r="Q25" s="375"/>
      <c r="R25" s="410">
        <f>D26+F26+H26+J26+L26+N26+P26</f>
        <v>0</v>
      </c>
      <c r="S25" s="381"/>
      <c r="T25" s="382"/>
      <c r="Y25" s="116">
        <f t="shared" si="1"/>
        <v>55</v>
      </c>
      <c r="Z25" s="116" t="str">
        <f t="shared" si="2"/>
        <v>蔡佩紜</v>
      </c>
      <c r="AA25" s="116" t="str">
        <f t="shared" si="0"/>
        <v>外場晚班工讀</v>
      </c>
      <c r="AB25" s="116" t="s">
        <v>71</v>
      </c>
    </row>
    <row r="26" spans="1:30" ht="9" customHeight="1" thickBot="1">
      <c r="A26" s="383"/>
      <c r="B26" s="384"/>
      <c r="C26" s="156"/>
      <c r="D26" s="58">
        <f>IF(C25="",0,IF(D25-C25&lt;=6,D25-C25-4,IF(D25-C25&gt;6,D25-C25-C26-8,0)))</f>
        <v>0</v>
      </c>
      <c r="E26" s="156"/>
      <c r="F26" s="58">
        <f>IF(E25="",0,IF(F25-E25&lt;=6,F25-E25-4,IF(F25-E25&gt;6,F25-E25-E26-8,0)))</f>
        <v>0</v>
      </c>
      <c r="G26" s="156"/>
      <c r="H26" s="58">
        <f>IF(G25="",0,IF(H25-G25&lt;=6,H25-G25-4,IF(H25-G25&gt;6,H25-G25-G26-8,0)))</f>
        <v>0</v>
      </c>
      <c r="I26" s="156"/>
      <c r="J26" s="58">
        <f>IF(I25="",0,IF(J25-I25&lt;=6,J25-I25-4,IF(J25-I25&gt;6,J25-I25-I26-8,0)))</f>
        <v>0</v>
      </c>
      <c r="K26" s="156"/>
      <c r="L26" s="58">
        <f>IF(K25="",0,IF(L25-K25&lt;=6,L25-K25-4,IF(L25-K25&gt;6,L25-K25-K26-8,0)))</f>
        <v>0</v>
      </c>
      <c r="M26" s="156"/>
      <c r="N26" s="58">
        <f>IF(M25="",0,IF(N25-M25&lt;=6,N25-M25-4,IF(N25-M25&gt;6,N25-M25-M26-8,0)))</f>
        <v>0</v>
      </c>
      <c r="O26" s="156"/>
      <c r="P26" s="58">
        <f>IF(O25="",0,IF(P25-O25&lt;=6,P25-O25-4,IF(P25-O25&gt;6,P25-O25-O26-8,0)))</f>
        <v>0</v>
      </c>
      <c r="Q26" s="376"/>
      <c r="R26" s="411"/>
      <c r="S26" s="387"/>
      <c r="T26" s="388"/>
      <c r="Y26" s="116">
        <f t="shared" si="1"/>
        <v>58</v>
      </c>
      <c r="Z26" s="116" t="str">
        <f t="shared" si="2"/>
        <v>高珮芸</v>
      </c>
      <c r="AA26" s="116" t="str">
        <f t="shared" si="0"/>
        <v>外場晚班工讀</v>
      </c>
      <c r="AB26" s="116" t="s">
        <v>72</v>
      </c>
    </row>
    <row r="27" spans="1:30" ht="9" customHeight="1" thickTop="1" thickBot="1">
      <c r="A27" s="385"/>
      <c r="B27" s="386"/>
      <c r="C27" s="413"/>
      <c r="D27" s="414"/>
      <c r="E27" s="413"/>
      <c r="F27" s="414"/>
      <c r="G27" s="413"/>
      <c r="H27" s="414"/>
      <c r="I27" s="413"/>
      <c r="J27" s="414"/>
      <c r="K27" s="413"/>
      <c r="L27" s="414"/>
      <c r="M27" s="413"/>
      <c r="N27" s="414"/>
      <c r="O27" s="413"/>
      <c r="P27" s="414"/>
      <c r="Q27" s="377"/>
      <c r="R27" s="412"/>
      <c r="S27" s="389"/>
      <c r="T27" s="390"/>
      <c r="Y27" s="116">
        <f t="shared" si="1"/>
        <v>61</v>
      </c>
      <c r="Z27" s="116" t="str">
        <f t="shared" si="2"/>
        <v>溫智雄</v>
      </c>
      <c r="AA27" s="116" t="str">
        <f t="shared" si="0"/>
        <v>外場晚班工讀</v>
      </c>
      <c r="AB27" s="116" t="s">
        <v>73</v>
      </c>
    </row>
    <row r="28" spans="1:30" ht="15.75" hidden="1" customHeight="1">
      <c r="A28" s="373"/>
      <c r="B28" s="374"/>
      <c r="C28" s="123"/>
      <c r="D28" s="124"/>
      <c r="E28" s="123"/>
      <c r="F28" s="124"/>
      <c r="G28" s="123"/>
      <c r="H28" s="124"/>
      <c r="I28" s="123"/>
      <c r="J28" s="124"/>
      <c r="K28" s="123"/>
      <c r="L28" s="124"/>
      <c r="M28" s="123"/>
      <c r="N28" s="124"/>
      <c r="O28" s="123"/>
      <c r="P28" s="124"/>
      <c r="Q28" s="375"/>
      <c r="R28" s="410">
        <f>D29+F29+H29+J29+L29+N29+P29</f>
        <v>0</v>
      </c>
      <c r="S28" s="381"/>
      <c r="T28" s="382"/>
      <c r="Y28" s="116">
        <f t="shared" si="1"/>
        <v>64</v>
      </c>
      <c r="Z28" s="116" t="str">
        <f t="shared" si="2"/>
        <v>林以婕</v>
      </c>
      <c r="AA28" s="116" t="str">
        <f t="shared" si="0"/>
        <v>外場晚班工讀</v>
      </c>
      <c r="AB28" s="116" t="s">
        <v>10</v>
      </c>
    </row>
    <row r="29" spans="1:30" ht="9" hidden="1" customHeight="1" thickBot="1">
      <c r="A29" s="383"/>
      <c r="B29" s="384"/>
      <c r="C29" s="156"/>
      <c r="D29" s="58">
        <f>IF(C28="",0,IF(D28-C28&lt;=6,D28-C28-4,IF(D28-C28&gt;6,D28-C28-C29-8,0)))</f>
        <v>0</v>
      </c>
      <c r="E29" s="156"/>
      <c r="F29" s="58">
        <f>IF(E28="",0,IF(F28-E28&lt;=6,F28-E28-4,IF(F28-E28&gt;6,F28-E28-E29-8,0)))</f>
        <v>0</v>
      </c>
      <c r="G29" s="156"/>
      <c r="H29" s="58">
        <f>IF(G28="",0,IF(H28-G28&lt;=6,H28-G28-4,IF(H28-G28&gt;6,H28-G28-G29-8,0)))</f>
        <v>0</v>
      </c>
      <c r="I29" s="156"/>
      <c r="J29" s="58">
        <f>IF(I28="",0,IF(J28-I28&lt;=6,J28-I28-4,IF(J28-I28&gt;6,J28-I28-I29-8,0)))</f>
        <v>0</v>
      </c>
      <c r="K29" s="156"/>
      <c r="L29" s="58">
        <f>IF(K28="",0,IF(L28-K28&lt;=6,L28-K28-4,IF(L28-K28&gt;6,L28-K28-K29-8,0)))</f>
        <v>0</v>
      </c>
      <c r="M29" s="156"/>
      <c r="N29" s="58">
        <f>IF(M28="",0,IF(N28-M28&lt;=6,N28-M28-4,IF(N28-M28&gt;6,N28-M28-M29-8,0)))</f>
        <v>0</v>
      </c>
      <c r="O29" s="156"/>
      <c r="P29" s="58">
        <f>IF(O28="",0,IF(P28-O28&lt;=6,P28-O28-4,IF(P28-O28&gt;6,P28-O28-O29-8,0)))</f>
        <v>0</v>
      </c>
      <c r="Q29" s="376"/>
      <c r="R29" s="411"/>
      <c r="S29" s="387"/>
      <c r="T29" s="388"/>
      <c r="Y29" s="116">
        <f t="shared" si="1"/>
        <v>67</v>
      </c>
      <c r="Z29" s="116" t="str">
        <f t="shared" si="2"/>
        <v>施淯潔</v>
      </c>
      <c r="AA29" s="116" t="str">
        <f t="shared" si="0"/>
        <v>外場晚班工讀</v>
      </c>
      <c r="AB29" s="116" t="s">
        <v>74</v>
      </c>
    </row>
    <row r="30" spans="1:30" ht="9" hidden="1" customHeight="1" thickTop="1" thickBot="1">
      <c r="A30" s="385"/>
      <c r="B30" s="386"/>
      <c r="C30" s="413"/>
      <c r="D30" s="414"/>
      <c r="E30" s="413"/>
      <c r="F30" s="414"/>
      <c r="G30" s="413"/>
      <c r="H30" s="414"/>
      <c r="I30" s="415"/>
      <c r="J30" s="416"/>
      <c r="K30" s="413"/>
      <c r="L30" s="414"/>
      <c r="M30" s="415"/>
      <c r="N30" s="416"/>
      <c r="O30" s="415"/>
      <c r="P30" s="416"/>
      <c r="Q30" s="377"/>
      <c r="R30" s="412"/>
      <c r="S30" s="389"/>
      <c r="T30" s="390"/>
      <c r="Y30" s="116">
        <f t="shared" si="1"/>
        <v>70</v>
      </c>
      <c r="Z30" s="116" t="str">
        <f t="shared" si="2"/>
        <v>新人白杰民</v>
      </c>
      <c r="AA30" s="116" t="str">
        <f t="shared" si="0"/>
        <v>外場晚班工讀</v>
      </c>
      <c r="AB30" s="116" t="s">
        <v>75</v>
      </c>
    </row>
    <row r="31" spans="1:30" ht="15.75" hidden="1" customHeight="1">
      <c r="A31" s="373"/>
      <c r="B31" s="374"/>
      <c r="C31" s="123"/>
      <c r="D31" s="124"/>
      <c r="E31" s="123"/>
      <c r="F31" s="124"/>
      <c r="G31" s="123"/>
      <c r="H31" s="124"/>
      <c r="I31" s="123"/>
      <c r="J31" s="124"/>
      <c r="K31" s="123"/>
      <c r="L31" s="124"/>
      <c r="M31" s="123"/>
      <c r="N31" s="124"/>
      <c r="O31" s="123"/>
      <c r="P31" s="124"/>
      <c r="Q31" s="375"/>
      <c r="R31" s="410">
        <f>D32+F32+H32+J32+L32+N32+P32</f>
        <v>0</v>
      </c>
      <c r="S31" s="381"/>
      <c r="T31" s="382"/>
      <c r="AB31" s="116" t="s">
        <v>76</v>
      </c>
    </row>
    <row r="32" spans="1:30" ht="9" hidden="1" customHeight="1" thickBot="1">
      <c r="A32" s="383"/>
      <c r="B32" s="384"/>
      <c r="C32" s="156"/>
      <c r="D32" s="58">
        <f>IF(C31="",0,IF(D31-C31&lt;=6,D31-C31-4,IF(D31-C31&gt;6,D31-C31-C32-8,0)))</f>
        <v>0</v>
      </c>
      <c r="E32" s="156"/>
      <c r="F32" s="58">
        <f>IF(E31="",0,IF(F31-E31&lt;=6,F31-E31-4,IF(F31-E31&gt;6,F31-E31-E32-8,0)))</f>
        <v>0</v>
      </c>
      <c r="G32" s="156"/>
      <c r="H32" s="58">
        <f>IF(G31="",0,IF(H31-G31&lt;=6,H31-G31-4,IF(H31-G31&gt;6,H31-G31-G32-8,0)))</f>
        <v>0</v>
      </c>
      <c r="I32" s="156"/>
      <c r="J32" s="58">
        <f>IF(I31="",0,IF(J31-I31&lt;=6,J31-I31-4,IF(J31-I31&gt;6,J31-I31-I32-8,0)))</f>
        <v>0</v>
      </c>
      <c r="K32" s="156"/>
      <c r="L32" s="58">
        <f>IF(K31="",0,IF(L31-K31&lt;=6,L31-K31-4,IF(L31-K31&gt;6,L31-K31-K32-8,0)))</f>
        <v>0</v>
      </c>
      <c r="M32" s="156"/>
      <c r="N32" s="58">
        <f>IF(M31="",0,IF(N31-M31&lt;=6,N31-M31-4,IF(N31-M31&gt;6,N31-M31-M32-8,0)))</f>
        <v>0</v>
      </c>
      <c r="O32" s="156"/>
      <c r="P32" s="58">
        <f>IF(O31="",0,IF(P31-O31&lt;=6,P31-O31-4,IF(P31-O31&gt;6,P31-O31-O32-8,0)))</f>
        <v>0</v>
      </c>
      <c r="Q32" s="376"/>
      <c r="R32" s="411"/>
      <c r="S32" s="394"/>
      <c r="T32" s="395"/>
      <c r="AB32" s="116" t="s">
        <v>77</v>
      </c>
    </row>
    <row r="33" spans="1:28" ht="9" hidden="1" customHeight="1" thickTop="1" thickBot="1">
      <c r="A33" s="385"/>
      <c r="B33" s="386"/>
      <c r="C33" s="413"/>
      <c r="D33" s="414"/>
      <c r="E33" s="413"/>
      <c r="F33" s="414"/>
      <c r="G33" s="413"/>
      <c r="H33" s="414"/>
      <c r="I33" s="415"/>
      <c r="J33" s="416"/>
      <c r="K33" s="413"/>
      <c r="L33" s="414"/>
      <c r="M33" s="415"/>
      <c r="N33" s="416"/>
      <c r="O33" s="415"/>
      <c r="P33" s="416"/>
      <c r="Q33" s="377"/>
      <c r="R33" s="412"/>
      <c r="S33" s="396"/>
      <c r="T33" s="397"/>
      <c r="AB33" s="116" t="s">
        <v>78</v>
      </c>
    </row>
    <row r="34" spans="1:28" ht="15.75" hidden="1" customHeight="1">
      <c r="A34" s="373"/>
      <c r="B34" s="374"/>
      <c r="C34" s="123"/>
      <c r="D34" s="124"/>
      <c r="E34" s="123"/>
      <c r="F34" s="124"/>
      <c r="G34" s="123"/>
      <c r="H34" s="124"/>
      <c r="I34" s="123"/>
      <c r="J34" s="124"/>
      <c r="K34" s="123"/>
      <c r="L34" s="124"/>
      <c r="M34" s="123"/>
      <c r="N34" s="124"/>
      <c r="O34" s="123"/>
      <c r="P34" s="124"/>
      <c r="Q34" s="375"/>
      <c r="R34" s="410">
        <f>D35+F35+H35+J35+L35+N35+P35</f>
        <v>0</v>
      </c>
      <c r="S34" s="381"/>
      <c r="T34" s="382"/>
      <c r="AB34" s="116" t="s">
        <v>79</v>
      </c>
    </row>
    <row r="35" spans="1:28" ht="9" hidden="1" customHeight="1" thickBot="1">
      <c r="A35" s="383"/>
      <c r="B35" s="384"/>
      <c r="C35" s="156"/>
      <c r="D35" s="58">
        <f>IF(C34="",0,IF(D34-C34&lt;=6,D34-C34-4,IF(D34-C34&gt;6,D34-C34-C35-8,0)))</f>
        <v>0</v>
      </c>
      <c r="E35" s="156"/>
      <c r="F35" s="58">
        <f>IF(E34="",0,IF(F34-E34&lt;=6,F34-E34-4,IF(F34-E34&gt;6,F34-E34-E35-8,0)))</f>
        <v>0</v>
      </c>
      <c r="G35" s="156"/>
      <c r="H35" s="58">
        <f>IF(G34="",0,IF(H34-G34&lt;=6,H34-G34-4,IF(H34-G34&gt;6,H34-G34-G35-8,0)))</f>
        <v>0</v>
      </c>
      <c r="I35" s="156"/>
      <c r="J35" s="58">
        <f>IF(I34="",0,IF(J34-I34&lt;=6,J34-I34-4,IF(J34-I34&gt;6,J34-I34-I35-8,0)))</f>
        <v>0</v>
      </c>
      <c r="K35" s="156"/>
      <c r="L35" s="58">
        <f>IF(K34="",0,IF(L34-K34&lt;=6,L34-K34-4,IF(L34-K34&gt;6,L34-K34-K35-8,0)))</f>
        <v>0</v>
      </c>
      <c r="M35" s="156"/>
      <c r="N35" s="58">
        <f>IF(M34="",0,IF(N34-M34&lt;=6,N34-M34-4,IF(N34-M34&gt;6,N34-M34-M35-8,0)))</f>
        <v>0</v>
      </c>
      <c r="O35" s="156"/>
      <c r="P35" s="58">
        <f>IF(O34="",0,IF(P34-O34&lt;=6,P34-O34-4,IF(P34-O34&gt;6,P34-O34-O35-8,0)))</f>
        <v>0</v>
      </c>
      <c r="Q35" s="376"/>
      <c r="R35" s="411"/>
      <c r="S35" s="394"/>
      <c r="T35" s="395"/>
    </row>
    <row r="36" spans="1:28" ht="9" hidden="1" customHeight="1" thickTop="1" thickBot="1">
      <c r="A36" s="385"/>
      <c r="B36" s="386"/>
      <c r="C36" s="413"/>
      <c r="D36" s="414"/>
      <c r="E36" s="413"/>
      <c r="F36" s="414"/>
      <c r="G36" s="413"/>
      <c r="H36" s="414"/>
      <c r="I36" s="415"/>
      <c r="J36" s="416"/>
      <c r="K36" s="413"/>
      <c r="L36" s="414"/>
      <c r="M36" s="415"/>
      <c r="N36" s="416"/>
      <c r="O36" s="415"/>
      <c r="P36" s="416"/>
      <c r="Q36" s="377"/>
      <c r="R36" s="412"/>
      <c r="S36" s="396"/>
      <c r="T36" s="397"/>
    </row>
    <row r="37" spans="1:28" ht="15.75" hidden="1" customHeight="1">
      <c r="A37" s="373"/>
      <c r="B37" s="374"/>
      <c r="C37" s="123"/>
      <c r="D37" s="124"/>
      <c r="E37" s="123"/>
      <c r="F37" s="124"/>
      <c r="G37" s="123"/>
      <c r="H37" s="124"/>
      <c r="I37" s="123"/>
      <c r="J37" s="124"/>
      <c r="K37" s="123"/>
      <c r="L37" s="124"/>
      <c r="M37" s="123"/>
      <c r="N37" s="124"/>
      <c r="O37" s="123"/>
      <c r="P37" s="124"/>
      <c r="Q37" s="375"/>
      <c r="R37" s="410">
        <f>D38+F38+H38+J38+L38+N38+P38</f>
        <v>0</v>
      </c>
      <c r="S37" s="381"/>
      <c r="T37" s="382"/>
    </row>
    <row r="38" spans="1:28" ht="9" hidden="1" customHeight="1" thickBot="1">
      <c r="A38" s="383"/>
      <c r="B38" s="384"/>
      <c r="C38" s="156"/>
      <c r="D38" s="58">
        <f>IF(C37="",0,IF(D37-C37&lt;=6,D37-C37-4,IF(D37-C37&gt;6,D37-C37-C38-8,0)))</f>
        <v>0</v>
      </c>
      <c r="E38" s="156"/>
      <c r="F38" s="58">
        <f>IF(E37="",0,IF(F37-E37&lt;=6,F37-E37-4,IF(F37-E37&gt;6,F37-E37-E38-8,0)))</f>
        <v>0</v>
      </c>
      <c r="G38" s="156"/>
      <c r="H38" s="58">
        <f>IF(G37="",0,IF(H37-G37&lt;=6,H37-G37-4,IF(H37-G37&gt;6,H37-G37-G38-8,0)))</f>
        <v>0</v>
      </c>
      <c r="I38" s="156"/>
      <c r="J38" s="58">
        <f>IF(I37="",0,IF(J37-I37&lt;=6,J37-I37-4,IF(J37-I37&gt;6,J37-I37-I38-8,0)))</f>
        <v>0</v>
      </c>
      <c r="K38" s="156"/>
      <c r="L38" s="58">
        <f>IF(K37="",0,IF(L37-K37&lt;=6,L37-K37-4,IF(L37-K37&gt;6,L37-K37-K38-8,0)))</f>
        <v>0</v>
      </c>
      <c r="M38" s="156"/>
      <c r="N38" s="58">
        <f>IF(M37="",0,IF(N37-M37&lt;=6,N37-M37-4,IF(N37-M37&gt;6,N37-M37-M38-8,0)))</f>
        <v>0</v>
      </c>
      <c r="O38" s="156"/>
      <c r="P38" s="58">
        <f>IF(O37="",0,IF(P37-O37&lt;=6,P37-O37-4,IF(P37-O37&gt;6,P37-O37-O38-8,0)))</f>
        <v>0</v>
      </c>
      <c r="Q38" s="376"/>
      <c r="R38" s="411"/>
      <c r="S38" s="394"/>
      <c r="T38" s="395"/>
    </row>
    <row r="39" spans="1:28" ht="9" hidden="1" customHeight="1" thickTop="1" thickBot="1">
      <c r="A39" s="385"/>
      <c r="B39" s="386"/>
      <c r="C39" s="413"/>
      <c r="D39" s="414"/>
      <c r="E39" s="413"/>
      <c r="F39" s="414"/>
      <c r="G39" s="413"/>
      <c r="H39" s="414"/>
      <c r="I39" s="415"/>
      <c r="J39" s="416"/>
      <c r="K39" s="413"/>
      <c r="L39" s="414"/>
      <c r="M39" s="415"/>
      <c r="N39" s="416"/>
      <c r="O39" s="415"/>
      <c r="P39" s="416"/>
      <c r="Q39" s="377"/>
      <c r="R39" s="412"/>
      <c r="S39" s="396"/>
      <c r="T39" s="397"/>
    </row>
    <row r="40" spans="1:28" ht="15.75" hidden="1" customHeight="1">
      <c r="A40" s="373"/>
      <c r="B40" s="374"/>
      <c r="C40" s="123"/>
      <c r="D40" s="124"/>
      <c r="E40" s="123"/>
      <c r="F40" s="124"/>
      <c r="G40" s="123"/>
      <c r="H40" s="124"/>
      <c r="I40" s="123"/>
      <c r="J40" s="124"/>
      <c r="K40" s="123"/>
      <c r="L40" s="124"/>
      <c r="M40" s="123"/>
      <c r="N40" s="124"/>
      <c r="O40" s="123"/>
      <c r="P40" s="124"/>
      <c r="Q40" s="375"/>
      <c r="R40" s="410">
        <f>D41+F41+H41+J41+L41+N41+P41</f>
        <v>0</v>
      </c>
      <c r="S40" s="381"/>
      <c r="T40" s="382"/>
    </row>
    <row r="41" spans="1:28" ht="9" hidden="1" customHeight="1" thickBot="1">
      <c r="A41" s="383"/>
      <c r="B41" s="384"/>
      <c r="C41" s="156"/>
      <c r="D41" s="58">
        <f>IF(C40="",0,IF(D40-C40&lt;=6,D40-C40-4,IF(D40-C40&gt;6,D40-C40-C41-8,0)))</f>
        <v>0</v>
      </c>
      <c r="E41" s="156"/>
      <c r="F41" s="58">
        <f>IF(E40="",0,IF(F40-E40&lt;=6,F40-E40-4,IF(F40-E40&gt;6,F40-E40-E41-8,0)))</f>
        <v>0</v>
      </c>
      <c r="G41" s="156"/>
      <c r="H41" s="58">
        <f>IF(G40="",0,IF(H40-G40&lt;=6,H40-G40-4,IF(H40-G40&gt;6,H40-G40-G41-8,0)))</f>
        <v>0</v>
      </c>
      <c r="I41" s="156"/>
      <c r="J41" s="58">
        <f>IF(I40="",0,IF(J40-I40&lt;=6,J40-I40-4,IF(J40-I40&gt;6,J40-I40-I41-8,0)))</f>
        <v>0</v>
      </c>
      <c r="K41" s="156"/>
      <c r="L41" s="58">
        <f>IF(K40="",0,IF(L40-K40&lt;=6,L40-K40-4,IF(L40-K40&gt;6,L40-K40-K41-8,0)))</f>
        <v>0</v>
      </c>
      <c r="M41" s="156"/>
      <c r="N41" s="58">
        <f>IF(M40="",0,IF(N40-M40&lt;=6,N40-M40-4,IF(N40-M40&gt;6,N40-M40-M41-8,0)))</f>
        <v>0</v>
      </c>
      <c r="O41" s="156"/>
      <c r="P41" s="58">
        <f>IF(O40="",0,IF(P40-O40&lt;=6,P40-O40-4,IF(P40-O40&gt;6,P40-O40-O41-8,0)))</f>
        <v>0</v>
      </c>
      <c r="Q41" s="376"/>
      <c r="R41" s="411"/>
      <c r="S41" s="394"/>
      <c r="T41" s="395"/>
    </row>
    <row r="42" spans="1:28" ht="9" hidden="1" customHeight="1" thickTop="1" thickBot="1">
      <c r="A42" s="385"/>
      <c r="B42" s="386"/>
      <c r="C42" s="413"/>
      <c r="D42" s="414"/>
      <c r="E42" s="413"/>
      <c r="F42" s="414"/>
      <c r="G42" s="413"/>
      <c r="H42" s="414"/>
      <c r="I42" s="415"/>
      <c r="J42" s="416"/>
      <c r="K42" s="413"/>
      <c r="L42" s="414"/>
      <c r="M42" s="415"/>
      <c r="N42" s="416"/>
      <c r="O42" s="415"/>
      <c r="P42" s="416"/>
      <c r="Q42" s="377"/>
      <c r="R42" s="412"/>
      <c r="S42" s="396"/>
      <c r="T42" s="397"/>
    </row>
    <row r="43" spans="1:28" ht="11.25" customHeight="1" thickBot="1">
      <c r="A43" s="417" t="s">
        <v>80</v>
      </c>
      <c r="B43" s="418"/>
      <c r="C43" s="419"/>
      <c r="D43" s="420"/>
      <c r="E43" s="420"/>
      <c r="F43" s="420"/>
      <c r="G43" s="420"/>
      <c r="H43" s="420"/>
      <c r="I43" s="420"/>
      <c r="J43" s="420"/>
      <c r="K43" s="420"/>
      <c r="L43" s="420"/>
      <c r="M43" s="420"/>
      <c r="N43" s="420"/>
      <c r="O43" s="420"/>
      <c r="P43" s="418"/>
      <c r="Q43" s="80" t="s">
        <v>81</v>
      </c>
      <c r="R43" s="80" t="s">
        <v>82</v>
      </c>
      <c r="S43" s="419"/>
      <c r="T43" s="421"/>
    </row>
    <row r="44" spans="1:28" ht="15.75" customHeight="1">
      <c r="A44" s="373"/>
      <c r="B44" s="374"/>
      <c r="C44" s="123"/>
      <c r="D44" s="124"/>
      <c r="E44" s="123"/>
      <c r="F44" s="124"/>
      <c r="G44" s="123"/>
      <c r="H44" s="124"/>
      <c r="I44" s="123"/>
      <c r="J44" s="124"/>
      <c r="K44" s="123"/>
      <c r="L44" s="124"/>
      <c r="M44" s="123"/>
      <c r="N44" s="124"/>
      <c r="O44" s="123"/>
      <c r="P44" s="124"/>
      <c r="Q44" s="376"/>
      <c r="R44" s="379">
        <f>D45+F45+H45+J45+L45+N45+P45</f>
        <v>0</v>
      </c>
      <c r="S44" s="398"/>
      <c r="T44" s="399"/>
    </row>
    <row r="45" spans="1:28" ht="9" customHeight="1" thickBot="1">
      <c r="A45" s="383"/>
      <c r="B45" s="384"/>
      <c r="C45" s="157"/>
      <c r="D45" s="6">
        <f>IF(C44="",0,D44-C44-C45)</f>
        <v>0</v>
      </c>
      <c r="E45" s="157"/>
      <c r="F45" s="6">
        <f>IF(E44="",0,F44-E44-E45)</f>
        <v>0</v>
      </c>
      <c r="G45" s="157"/>
      <c r="H45" s="6">
        <f>IF(G44="",0,H44-G44-G45)</f>
        <v>0</v>
      </c>
      <c r="I45" s="157"/>
      <c r="J45" s="6">
        <f>IF(I44="",0,J44-I44-I45)</f>
        <v>0</v>
      </c>
      <c r="K45" s="157"/>
      <c r="L45" s="6">
        <f>IF(K44="",0,L44-K44-K45)</f>
        <v>0</v>
      </c>
      <c r="M45" s="157"/>
      <c r="N45" s="6">
        <f>IF(M44="",0,N44-M44-M45)</f>
        <v>0</v>
      </c>
      <c r="O45" s="157"/>
      <c r="P45" s="6">
        <f>IF(O44="",0,P44-O44-O45)</f>
        <v>0</v>
      </c>
      <c r="Q45" s="376"/>
      <c r="R45" s="379"/>
      <c r="S45" s="387"/>
      <c r="T45" s="388"/>
    </row>
    <row r="46" spans="1:28" ht="9" customHeight="1" thickTop="1" thickBot="1">
      <c r="A46" s="385"/>
      <c r="B46" s="386"/>
      <c r="C46" s="402"/>
      <c r="D46" s="403"/>
      <c r="E46" s="402"/>
      <c r="F46" s="403"/>
      <c r="G46" s="402"/>
      <c r="H46" s="403"/>
      <c r="I46" s="402"/>
      <c r="J46" s="403"/>
      <c r="K46" s="400"/>
      <c r="L46" s="401"/>
      <c r="M46" s="400"/>
      <c r="N46" s="401"/>
      <c r="O46" s="402"/>
      <c r="P46" s="403"/>
      <c r="Q46" s="376"/>
      <c r="R46" s="379"/>
      <c r="S46" s="389"/>
      <c r="T46" s="390"/>
    </row>
    <row r="47" spans="1:28" ht="15.75" customHeight="1">
      <c r="A47" s="373"/>
      <c r="B47" s="374"/>
      <c r="C47" s="123"/>
      <c r="D47" s="124"/>
      <c r="E47" s="123"/>
      <c r="F47" s="124"/>
      <c r="G47" s="123"/>
      <c r="H47" s="124"/>
      <c r="I47" s="123"/>
      <c r="J47" s="124"/>
      <c r="K47" s="123"/>
      <c r="L47" s="124"/>
      <c r="M47" s="123"/>
      <c r="N47" s="124"/>
      <c r="O47" s="123"/>
      <c r="P47" s="124"/>
      <c r="Q47" s="375"/>
      <c r="R47" s="378">
        <f>D48+F48+H48+J48+L48+N48+P48</f>
        <v>0</v>
      </c>
      <c r="S47" s="393"/>
      <c r="T47" s="382"/>
    </row>
    <row r="48" spans="1:28" ht="9" customHeight="1" thickBot="1">
      <c r="A48" s="383"/>
      <c r="B48" s="384"/>
      <c r="C48" s="157"/>
      <c r="D48" s="6">
        <f>IF(C47="",0,D47-C47-C48)</f>
        <v>0</v>
      </c>
      <c r="E48" s="157"/>
      <c r="F48" s="6">
        <f>IF(E47="",0,F47-E47-E48)</f>
        <v>0</v>
      </c>
      <c r="G48" s="157"/>
      <c r="H48" s="6">
        <f>IF(G47="",0,H47-G47-G48)</f>
        <v>0</v>
      </c>
      <c r="I48" s="157"/>
      <c r="J48" s="6">
        <f>IF(I47="",0,J47-I47-I48)</f>
        <v>0</v>
      </c>
      <c r="K48" s="157"/>
      <c r="L48" s="6">
        <f>IF(K47="",0,L47-K47-K48)</f>
        <v>0</v>
      </c>
      <c r="M48" s="157"/>
      <c r="N48" s="6">
        <f>IF(M47="",0,N47-M47-M48)</f>
        <v>0</v>
      </c>
      <c r="O48" s="157"/>
      <c r="P48" s="6">
        <f>IF(O47="",0,P47-O47-O48)</f>
        <v>0</v>
      </c>
      <c r="Q48" s="376"/>
      <c r="R48" s="379"/>
      <c r="S48" s="387"/>
      <c r="T48" s="388"/>
    </row>
    <row r="49" spans="1:29" ht="9" customHeight="1" thickTop="1" thickBot="1">
      <c r="A49" s="385"/>
      <c r="B49" s="386"/>
      <c r="C49" s="402"/>
      <c r="D49" s="403"/>
      <c r="E49" s="402"/>
      <c r="F49" s="403"/>
      <c r="G49" s="402"/>
      <c r="H49" s="403"/>
      <c r="I49" s="402"/>
      <c r="J49" s="403"/>
      <c r="K49" s="400"/>
      <c r="L49" s="401"/>
      <c r="M49" s="400"/>
      <c r="N49" s="401"/>
      <c r="O49" s="402"/>
      <c r="P49" s="403"/>
      <c r="Q49" s="377"/>
      <c r="R49" s="380"/>
      <c r="S49" s="389"/>
      <c r="T49" s="390"/>
    </row>
    <row r="50" spans="1:29" ht="15.75" customHeight="1">
      <c r="A50" s="373"/>
      <c r="B50" s="374"/>
      <c r="C50" s="123"/>
      <c r="D50" s="124"/>
      <c r="E50" s="123"/>
      <c r="F50" s="124"/>
      <c r="G50" s="123"/>
      <c r="H50" s="124"/>
      <c r="I50" s="123"/>
      <c r="J50" s="124"/>
      <c r="K50" s="123"/>
      <c r="L50" s="124"/>
      <c r="M50" s="123"/>
      <c r="N50" s="124"/>
      <c r="O50" s="123"/>
      <c r="P50" s="124"/>
      <c r="Q50" s="375"/>
      <c r="R50" s="378">
        <f>D51+F51+H51+J51+L51+N51+P51</f>
        <v>0</v>
      </c>
      <c r="S50" s="381"/>
      <c r="T50" s="382"/>
    </row>
    <row r="51" spans="1:29" ht="9" customHeight="1" thickBot="1">
      <c r="A51" s="383"/>
      <c r="B51" s="384"/>
      <c r="C51" s="157"/>
      <c r="D51" s="6">
        <f>IF(C50="",0,D50-C50-C51)</f>
        <v>0</v>
      </c>
      <c r="E51" s="157"/>
      <c r="F51" s="6">
        <f>IF(E50="",0,F50-E50-E51)</f>
        <v>0</v>
      </c>
      <c r="G51" s="157"/>
      <c r="H51" s="6">
        <f>IF(G50="",0,H50-G50-G51)</f>
        <v>0</v>
      </c>
      <c r="I51" s="157"/>
      <c r="J51" s="6">
        <f>IF(I50="",0,J50-I50-I51)</f>
        <v>0</v>
      </c>
      <c r="K51" s="157"/>
      <c r="L51" s="6">
        <f>IF(K50="",0,L50-K50-K51)</f>
        <v>0</v>
      </c>
      <c r="M51" s="157"/>
      <c r="N51" s="6">
        <f>IF(M50="",0,N50-M50-M51)</f>
        <v>0</v>
      </c>
      <c r="O51" s="157"/>
      <c r="P51" s="6">
        <f>IF(O50="",0,P50-O50-O51)</f>
        <v>0</v>
      </c>
      <c r="Q51" s="376"/>
      <c r="R51" s="379"/>
      <c r="S51" s="387"/>
      <c r="T51" s="388"/>
    </row>
    <row r="52" spans="1:29" ht="9" customHeight="1" thickTop="1" thickBot="1">
      <c r="A52" s="385"/>
      <c r="B52" s="386"/>
      <c r="C52" s="402"/>
      <c r="D52" s="403"/>
      <c r="E52" s="402"/>
      <c r="F52" s="403"/>
      <c r="G52" s="402"/>
      <c r="H52" s="403"/>
      <c r="I52" s="402"/>
      <c r="J52" s="403"/>
      <c r="K52" s="400"/>
      <c r="L52" s="401"/>
      <c r="M52" s="400"/>
      <c r="N52" s="401"/>
      <c r="O52" s="402"/>
      <c r="P52" s="403"/>
      <c r="Q52" s="377"/>
      <c r="R52" s="380"/>
      <c r="S52" s="389"/>
      <c r="T52" s="390"/>
      <c r="AC52" s="349"/>
    </row>
    <row r="53" spans="1:29" ht="15.75" customHeight="1">
      <c r="A53" s="373"/>
      <c r="B53" s="374"/>
      <c r="C53" s="123"/>
      <c r="D53" s="124"/>
      <c r="E53" s="123"/>
      <c r="F53" s="124"/>
      <c r="G53" s="123"/>
      <c r="H53" s="124"/>
      <c r="I53" s="123"/>
      <c r="J53" s="124"/>
      <c r="K53" s="123"/>
      <c r="L53" s="124"/>
      <c r="M53" s="123"/>
      <c r="N53" s="124"/>
      <c r="O53" s="123"/>
      <c r="P53" s="124"/>
      <c r="Q53" s="375"/>
      <c r="R53" s="378">
        <f>D54+F54+H54+J54+L54+N54+P54</f>
        <v>0</v>
      </c>
      <c r="S53" s="381"/>
      <c r="T53" s="382"/>
      <c r="AC53" s="349"/>
    </row>
    <row r="54" spans="1:29" ht="9" customHeight="1" thickBot="1">
      <c r="A54" s="383"/>
      <c r="B54" s="384"/>
      <c r="C54" s="157"/>
      <c r="D54" s="6">
        <f>IF(C53="",0,D53-C53-C54)</f>
        <v>0</v>
      </c>
      <c r="E54" s="157"/>
      <c r="F54" s="6">
        <f>IF(E53="",0,F53-E53-E54)</f>
        <v>0</v>
      </c>
      <c r="G54" s="157"/>
      <c r="H54" s="6">
        <f>IF(G53="",0,H53-G53-G54)</f>
        <v>0</v>
      </c>
      <c r="I54" s="157"/>
      <c r="J54" s="6">
        <f>IF(I53="",0,J53-I53-I54)</f>
        <v>0</v>
      </c>
      <c r="K54" s="157"/>
      <c r="L54" s="6">
        <f>IF(K53="",0,L53-K53-K54)</f>
        <v>0</v>
      </c>
      <c r="M54" s="157"/>
      <c r="N54" s="6">
        <f>IF(M53="",0,N53-M53-M54)</f>
        <v>0</v>
      </c>
      <c r="O54" s="157"/>
      <c r="P54" s="6">
        <f>IF(O53="",0,P53-O53-O54)</f>
        <v>0</v>
      </c>
      <c r="Q54" s="376"/>
      <c r="R54" s="379"/>
      <c r="S54" s="387"/>
      <c r="T54" s="388"/>
    </row>
    <row r="55" spans="1:29" ht="9" customHeight="1" thickTop="1" thickBot="1">
      <c r="A55" s="385"/>
      <c r="B55" s="386"/>
      <c r="C55" s="402"/>
      <c r="D55" s="403"/>
      <c r="E55" s="402"/>
      <c r="F55" s="403"/>
      <c r="G55" s="402"/>
      <c r="H55" s="403"/>
      <c r="I55" s="402"/>
      <c r="J55" s="403"/>
      <c r="K55" s="400"/>
      <c r="L55" s="401"/>
      <c r="M55" s="400"/>
      <c r="N55" s="401"/>
      <c r="O55" s="402"/>
      <c r="P55" s="403"/>
      <c r="Q55" s="377"/>
      <c r="R55" s="380"/>
      <c r="S55" s="389"/>
      <c r="T55" s="390"/>
    </row>
    <row r="56" spans="1:29" ht="15.75" customHeight="1">
      <c r="A56" s="373"/>
      <c r="B56" s="374"/>
      <c r="C56" s="123"/>
      <c r="D56" s="124"/>
      <c r="E56" s="123"/>
      <c r="F56" s="124"/>
      <c r="G56" s="123"/>
      <c r="H56" s="124"/>
      <c r="I56" s="123"/>
      <c r="J56" s="124"/>
      <c r="K56" s="123"/>
      <c r="L56" s="124"/>
      <c r="M56" s="123"/>
      <c r="N56" s="124"/>
      <c r="O56" s="123"/>
      <c r="P56" s="124"/>
      <c r="Q56" s="375"/>
      <c r="R56" s="378">
        <f>D57+F57+H57+J57+L57+N57+P57</f>
        <v>0</v>
      </c>
      <c r="S56" s="381"/>
      <c r="T56" s="382"/>
    </row>
    <row r="57" spans="1:29" ht="9" customHeight="1" thickBot="1">
      <c r="A57" s="383"/>
      <c r="B57" s="384"/>
      <c r="C57" s="157"/>
      <c r="D57" s="6">
        <f>IF(C56="",0,D56-C56-C57)</f>
        <v>0</v>
      </c>
      <c r="E57" s="157"/>
      <c r="F57" s="6">
        <f>IF(E56="",0,F56-E56-E57)</f>
        <v>0</v>
      </c>
      <c r="G57" s="157"/>
      <c r="H57" s="6">
        <f>IF(G56="",0,H56-G56-G57)</f>
        <v>0</v>
      </c>
      <c r="I57" s="157"/>
      <c r="J57" s="6">
        <f>IF(I56="",0,J56-I56-I57)</f>
        <v>0</v>
      </c>
      <c r="K57" s="157"/>
      <c r="L57" s="6">
        <f>IF(K56="",0,L56-K56-K57)</f>
        <v>0</v>
      </c>
      <c r="M57" s="157"/>
      <c r="N57" s="6">
        <f>IF(M56="",0,N56-M56-M57)</f>
        <v>0</v>
      </c>
      <c r="O57" s="157"/>
      <c r="P57" s="6">
        <f>IF(O56="",0,P56-O56-O57)</f>
        <v>0</v>
      </c>
      <c r="Q57" s="376"/>
      <c r="R57" s="379"/>
      <c r="S57" s="387"/>
      <c r="T57" s="388"/>
    </row>
    <row r="58" spans="1:29" ht="9" customHeight="1" thickTop="1" thickBot="1">
      <c r="A58" s="385"/>
      <c r="B58" s="386"/>
      <c r="C58" s="402"/>
      <c r="D58" s="403"/>
      <c r="E58" s="402"/>
      <c r="F58" s="403"/>
      <c r="G58" s="402"/>
      <c r="H58" s="403"/>
      <c r="I58" s="402"/>
      <c r="J58" s="403"/>
      <c r="K58" s="400"/>
      <c r="L58" s="401"/>
      <c r="M58" s="400"/>
      <c r="N58" s="401"/>
      <c r="O58" s="402"/>
      <c r="P58" s="403"/>
      <c r="Q58" s="377"/>
      <c r="R58" s="380"/>
      <c r="S58" s="389"/>
      <c r="T58" s="390"/>
    </row>
    <row r="59" spans="1:29" ht="15.75" customHeight="1">
      <c r="A59" s="373"/>
      <c r="B59" s="374"/>
      <c r="C59" s="123"/>
      <c r="D59" s="124"/>
      <c r="E59" s="123"/>
      <c r="F59" s="124"/>
      <c r="G59" s="123"/>
      <c r="H59" s="124"/>
      <c r="I59" s="123"/>
      <c r="J59" s="124"/>
      <c r="K59" s="123"/>
      <c r="L59" s="124"/>
      <c r="M59" s="123"/>
      <c r="N59" s="124"/>
      <c r="O59" s="123"/>
      <c r="P59" s="124"/>
      <c r="Q59" s="375"/>
      <c r="R59" s="378">
        <f>D60+F60+H60+J60+L60+N60+P60</f>
        <v>0</v>
      </c>
      <c r="S59" s="381"/>
      <c r="T59" s="382"/>
    </row>
    <row r="60" spans="1:29" ht="9" customHeight="1" thickBot="1">
      <c r="A60" s="383"/>
      <c r="B60" s="384"/>
      <c r="C60" s="157"/>
      <c r="D60" s="6">
        <f>IF(C59="",0,D59-C59-C60)</f>
        <v>0</v>
      </c>
      <c r="E60" s="157"/>
      <c r="F60" s="6">
        <f>IF(E59="",0,F59-E59-E60)</f>
        <v>0</v>
      </c>
      <c r="G60" s="157"/>
      <c r="H60" s="6">
        <f>IF(G59="",0,H59-G59-G60)</f>
        <v>0</v>
      </c>
      <c r="I60" s="157"/>
      <c r="J60" s="6">
        <f>IF(I59="",0,J59-I59-I60)</f>
        <v>0</v>
      </c>
      <c r="K60" s="157"/>
      <c r="L60" s="6">
        <f>IF(K59="",0,L59-K59-K60)</f>
        <v>0</v>
      </c>
      <c r="M60" s="157"/>
      <c r="N60" s="6">
        <f>IF(M59="",0,N59-M59-M60)</f>
        <v>0</v>
      </c>
      <c r="O60" s="157"/>
      <c r="P60" s="6">
        <f>IF(O59="",0,P59-O59-O60)</f>
        <v>0</v>
      </c>
      <c r="Q60" s="376"/>
      <c r="R60" s="379"/>
      <c r="S60" s="387"/>
      <c r="T60" s="388"/>
    </row>
    <row r="61" spans="1:29" ht="15.75" customHeight="1" thickTop="1" thickBot="1">
      <c r="A61" s="385"/>
      <c r="B61" s="386"/>
      <c r="C61" s="402"/>
      <c r="D61" s="403"/>
      <c r="E61" s="402"/>
      <c r="F61" s="403"/>
      <c r="G61" s="402"/>
      <c r="H61" s="403"/>
      <c r="I61" s="402"/>
      <c r="J61" s="403"/>
      <c r="K61" s="400"/>
      <c r="L61" s="401"/>
      <c r="M61" s="400"/>
      <c r="N61" s="401"/>
      <c r="O61" s="402"/>
      <c r="P61" s="403"/>
      <c r="Q61" s="376"/>
      <c r="R61" s="379"/>
      <c r="S61" s="387"/>
      <c r="T61" s="388"/>
    </row>
    <row r="62" spans="1:29" ht="11.25" customHeight="1" thickBot="1">
      <c r="A62" s="404" t="s">
        <v>83</v>
      </c>
      <c r="B62" s="405"/>
      <c r="C62" s="406"/>
      <c r="D62" s="407"/>
      <c r="E62" s="407"/>
      <c r="F62" s="407"/>
      <c r="G62" s="407"/>
      <c r="H62" s="407"/>
      <c r="I62" s="407"/>
      <c r="J62" s="407"/>
      <c r="K62" s="407"/>
      <c r="L62" s="407"/>
      <c r="M62" s="407"/>
      <c r="N62" s="407"/>
      <c r="O62" s="407"/>
      <c r="P62" s="408"/>
      <c r="Q62" s="158" t="s">
        <v>84</v>
      </c>
      <c r="R62" s="158" t="s">
        <v>85</v>
      </c>
      <c r="S62" s="406"/>
      <c r="T62" s="409"/>
    </row>
    <row r="63" spans="1:29" ht="15.75" customHeight="1">
      <c r="A63" s="373" t="s">
        <v>86</v>
      </c>
      <c r="B63" s="374"/>
      <c r="C63" s="189"/>
      <c r="D63" s="181"/>
      <c r="E63" s="189"/>
      <c r="F63" s="181"/>
      <c r="G63" s="189"/>
      <c r="H63" s="181"/>
      <c r="I63" s="189"/>
      <c r="J63" s="181"/>
      <c r="K63" s="189"/>
      <c r="L63" s="181"/>
      <c r="M63" s="189"/>
      <c r="N63" s="181"/>
      <c r="O63" s="189"/>
      <c r="P63" s="181"/>
      <c r="Q63" s="376"/>
      <c r="R63" s="379">
        <f>D64+F64+H64+J64+L64+N64+P64</f>
        <v>0</v>
      </c>
      <c r="S63" s="398"/>
      <c r="T63" s="399"/>
    </row>
    <row r="64" spans="1:29" ht="9" customHeight="1" thickBot="1">
      <c r="A64" s="383" t="s">
        <v>62</v>
      </c>
      <c r="B64" s="384"/>
      <c r="C64" s="182"/>
      <c r="D64" s="183">
        <f>D63-C63-C64</f>
        <v>0</v>
      </c>
      <c r="E64" s="182"/>
      <c r="F64" s="183">
        <f>F63-E63-E64</f>
        <v>0</v>
      </c>
      <c r="G64" s="182"/>
      <c r="H64" s="183">
        <f>H63-G63-G64</f>
        <v>0</v>
      </c>
      <c r="I64" s="182"/>
      <c r="J64" s="183">
        <f>J63-I63-I64</f>
        <v>0</v>
      </c>
      <c r="K64" s="182"/>
      <c r="L64" s="183">
        <f>L63-K63-K64</f>
        <v>0</v>
      </c>
      <c r="M64" s="182"/>
      <c r="N64" s="183">
        <f>N63-M63-M64</f>
        <v>0</v>
      </c>
      <c r="O64" s="182"/>
      <c r="P64" s="183">
        <f>P63-O63-O64</f>
        <v>0</v>
      </c>
      <c r="Q64" s="376"/>
      <c r="R64" s="379"/>
      <c r="S64" s="394"/>
      <c r="T64" s="395"/>
    </row>
    <row r="65" spans="1:31" ht="9" customHeight="1" thickTop="1" thickBot="1">
      <c r="A65" s="385"/>
      <c r="B65" s="386"/>
      <c r="C65" s="391"/>
      <c r="D65" s="392"/>
      <c r="E65" s="391"/>
      <c r="F65" s="392"/>
      <c r="G65" s="391"/>
      <c r="H65" s="392"/>
      <c r="I65" s="391"/>
      <c r="J65" s="392"/>
      <c r="K65" s="391"/>
      <c r="L65" s="392"/>
      <c r="M65" s="391"/>
      <c r="N65" s="392"/>
      <c r="O65" s="391"/>
      <c r="P65" s="392"/>
      <c r="Q65" s="376"/>
      <c r="R65" s="379"/>
      <c r="S65" s="396"/>
      <c r="T65" s="397"/>
    </row>
    <row r="66" spans="1:31" ht="15.75" customHeight="1">
      <c r="A66" s="373" t="s">
        <v>87</v>
      </c>
      <c r="B66" s="374"/>
      <c r="C66" s="189"/>
      <c r="D66" s="181"/>
      <c r="E66" s="189"/>
      <c r="F66" s="181"/>
      <c r="G66" s="189"/>
      <c r="H66" s="181"/>
      <c r="I66" s="189"/>
      <c r="J66" s="181"/>
      <c r="K66" s="189"/>
      <c r="L66" s="181"/>
      <c r="M66" s="189"/>
      <c r="N66" s="181"/>
      <c r="O66" s="189"/>
      <c r="P66" s="181"/>
      <c r="Q66" s="375"/>
      <c r="R66" s="378">
        <f>D67+F67+H67+J67+L67+N67+P67</f>
        <v>0</v>
      </c>
      <c r="S66" s="381"/>
      <c r="T66" s="382"/>
    </row>
    <row r="67" spans="1:31" ht="9" customHeight="1" thickBot="1">
      <c r="A67" s="383" t="s">
        <v>59</v>
      </c>
      <c r="B67" s="384"/>
      <c r="C67" s="182"/>
      <c r="D67" s="183">
        <f>D66-C66-C67</f>
        <v>0</v>
      </c>
      <c r="E67" s="182"/>
      <c r="F67" s="183">
        <f>F66-E66-E67</f>
        <v>0</v>
      </c>
      <c r="G67" s="182"/>
      <c r="H67" s="183">
        <f>H66-G66-G67</f>
        <v>0</v>
      </c>
      <c r="I67" s="182"/>
      <c r="J67" s="183">
        <f>J66-I66-I67</f>
        <v>0</v>
      </c>
      <c r="K67" s="182"/>
      <c r="L67" s="183">
        <f>L66-K66-K67</f>
        <v>0</v>
      </c>
      <c r="M67" s="182"/>
      <c r="N67" s="183">
        <f>N66-M66-M67</f>
        <v>0</v>
      </c>
      <c r="O67" s="182"/>
      <c r="P67" s="183">
        <f>P66-O66-O67</f>
        <v>0</v>
      </c>
      <c r="Q67" s="376"/>
      <c r="R67" s="379"/>
      <c r="S67" s="394"/>
      <c r="T67" s="395"/>
    </row>
    <row r="68" spans="1:31" ht="9" customHeight="1" thickTop="1" thickBot="1">
      <c r="A68" s="385"/>
      <c r="B68" s="386"/>
      <c r="C68" s="391"/>
      <c r="D68" s="392"/>
      <c r="E68" s="391"/>
      <c r="F68" s="392"/>
      <c r="G68" s="391"/>
      <c r="H68" s="392"/>
      <c r="I68" s="391"/>
      <c r="J68" s="392"/>
      <c r="K68" s="391"/>
      <c r="L68" s="392"/>
      <c r="M68" s="391"/>
      <c r="N68" s="392"/>
      <c r="O68" s="391"/>
      <c r="P68" s="392"/>
      <c r="Q68" s="377"/>
      <c r="R68" s="380"/>
      <c r="S68" s="396"/>
      <c r="T68" s="397"/>
    </row>
    <row r="69" spans="1:31" ht="15.75" customHeight="1">
      <c r="A69" s="373" t="s">
        <v>88</v>
      </c>
      <c r="B69" s="374"/>
      <c r="C69" s="189"/>
      <c r="D69" s="181"/>
      <c r="E69" s="189"/>
      <c r="F69" s="181"/>
      <c r="G69" s="189"/>
      <c r="H69" s="181"/>
      <c r="I69" s="189"/>
      <c r="J69" s="181"/>
      <c r="K69" s="189"/>
      <c r="L69" s="181"/>
      <c r="M69" s="189"/>
      <c r="N69" s="181"/>
      <c r="O69" s="189"/>
      <c r="P69" s="181"/>
      <c r="Q69" s="375"/>
      <c r="R69" s="378">
        <f>D70+F70+H70+J70+L70+N70+P70</f>
        <v>0</v>
      </c>
      <c r="S69" s="381"/>
      <c r="T69" s="382"/>
    </row>
    <row r="70" spans="1:31" ht="9" customHeight="1" thickBot="1">
      <c r="A70" s="383" t="s">
        <v>59</v>
      </c>
      <c r="B70" s="384"/>
      <c r="C70" s="182"/>
      <c r="D70" s="183">
        <f>D69-C69-C70</f>
        <v>0</v>
      </c>
      <c r="E70" s="182"/>
      <c r="F70" s="183">
        <f>F69-E69-E70</f>
        <v>0</v>
      </c>
      <c r="G70" s="182"/>
      <c r="H70" s="183">
        <f>H69-G69-G70</f>
        <v>0</v>
      </c>
      <c r="I70" s="182"/>
      <c r="J70" s="183">
        <f>J69-I69-I70</f>
        <v>0</v>
      </c>
      <c r="K70" s="182"/>
      <c r="L70" s="183">
        <f>L69-K69-K70</f>
        <v>0</v>
      </c>
      <c r="M70" s="182"/>
      <c r="N70" s="183">
        <f>N69-M69-M70</f>
        <v>0</v>
      </c>
      <c r="O70" s="182"/>
      <c r="P70" s="183">
        <f>P69-O69-O70</f>
        <v>0</v>
      </c>
      <c r="Q70" s="376"/>
      <c r="R70" s="379"/>
      <c r="S70" s="394"/>
      <c r="T70" s="395"/>
    </row>
    <row r="71" spans="1:31" ht="9" customHeight="1" thickTop="1" thickBot="1">
      <c r="A71" s="385"/>
      <c r="B71" s="386"/>
      <c r="C71" s="391"/>
      <c r="D71" s="392"/>
      <c r="E71" s="391"/>
      <c r="F71" s="392"/>
      <c r="G71" s="391"/>
      <c r="H71" s="392"/>
      <c r="I71" s="391"/>
      <c r="J71" s="392"/>
      <c r="K71" s="391"/>
      <c r="L71" s="392"/>
      <c r="M71" s="391"/>
      <c r="N71" s="392"/>
      <c r="O71" s="391"/>
      <c r="P71" s="392"/>
      <c r="Q71" s="377"/>
      <c r="R71" s="380"/>
      <c r="S71" s="396"/>
      <c r="T71" s="397"/>
    </row>
    <row r="72" spans="1:31" ht="15.75" customHeight="1">
      <c r="A72" s="373" t="s">
        <v>89</v>
      </c>
      <c r="B72" s="374"/>
      <c r="C72" s="189"/>
      <c r="D72" s="181"/>
      <c r="E72" s="189"/>
      <c r="F72" s="181"/>
      <c r="G72" s="189"/>
      <c r="H72" s="181"/>
      <c r="I72" s="189"/>
      <c r="J72" s="181"/>
      <c r="K72" s="189"/>
      <c r="L72" s="181"/>
      <c r="M72" s="189"/>
      <c r="N72" s="181"/>
      <c r="O72" s="189"/>
      <c r="P72" s="181"/>
      <c r="Q72" s="375"/>
      <c r="R72" s="378">
        <f>D73+F73+H73+J73+L73+N73+P73</f>
        <v>0</v>
      </c>
      <c r="S72" s="381"/>
      <c r="T72" s="382"/>
    </row>
    <row r="73" spans="1:31" ht="9" customHeight="1" thickBot="1">
      <c r="A73" s="383" t="s">
        <v>59</v>
      </c>
      <c r="B73" s="384"/>
      <c r="C73" s="182"/>
      <c r="D73" s="183">
        <f>D72-C72-C73</f>
        <v>0</v>
      </c>
      <c r="E73" s="182"/>
      <c r="F73" s="183">
        <f>F72-E72-E73</f>
        <v>0</v>
      </c>
      <c r="G73" s="182"/>
      <c r="H73" s="183">
        <f>H72-G72-G73</f>
        <v>0</v>
      </c>
      <c r="I73" s="182"/>
      <c r="J73" s="183">
        <f>J72-I72-I73</f>
        <v>0</v>
      </c>
      <c r="K73" s="182"/>
      <c r="L73" s="183">
        <f>L72-K72-K73</f>
        <v>0</v>
      </c>
      <c r="M73" s="182"/>
      <c r="N73" s="183">
        <f>N72-M72-M73</f>
        <v>0</v>
      </c>
      <c r="O73" s="182"/>
      <c r="P73" s="183">
        <f>P72-O72-O73</f>
        <v>0</v>
      </c>
      <c r="Q73" s="376"/>
      <c r="R73" s="379"/>
      <c r="S73" s="394"/>
      <c r="T73" s="395"/>
    </row>
    <row r="74" spans="1:31" ht="9" customHeight="1" thickTop="1" thickBot="1">
      <c r="A74" s="385"/>
      <c r="B74" s="386"/>
      <c r="C74" s="391"/>
      <c r="D74" s="392"/>
      <c r="E74" s="391"/>
      <c r="F74" s="392"/>
      <c r="G74" s="391"/>
      <c r="H74" s="392"/>
      <c r="I74" s="391"/>
      <c r="J74" s="392"/>
      <c r="K74" s="391"/>
      <c r="L74" s="392"/>
      <c r="M74" s="391"/>
      <c r="N74" s="392"/>
      <c r="O74" s="391"/>
      <c r="P74" s="392"/>
      <c r="Q74" s="377"/>
      <c r="R74" s="380"/>
      <c r="S74" s="396"/>
      <c r="T74" s="397"/>
    </row>
    <row r="75" spans="1:31" ht="15.75" customHeight="1">
      <c r="A75" s="373" t="s">
        <v>90</v>
      </c>
      <c r="B75" s="374"/>
      <c r="C75" s="189"/>
      <c r="D75" s="181"/>
      <c r="E75" s="189"/>
      <c r="F75" s="181"/>
      <c r="G75" s="189"/>
      <c r="H75" s="181"/>
      <c r="I75" s="189"/>
      <c r="J75" s="181"/>
      <c r="K75" s="189"/>
      <c r="L75" s="181"/>
      <c r="M75" s="189"/>
      <c r="N75" s="181"/>
      <c r="O75" s="189"/>
      <c r="P75" s="181"/>
      <c r="Q75" s="375"/>
      <c r="R75" s="378">
        <f>D76+F76+H76+J76+L76+N76+P76</f>
        <v>0</v>
      </c>
      <c r="S75" s="381"/>
      <c r="T75" s="382"/>
    </row>
    <row r="76" spans="1:31" ht="9" customHeight="1" thickBot="1">
      <c r="A76" s="383" t="s">
        <v>59</v>
      </c>
      <c r="B76" s="384"/>
      <c r="C76" s="182"/>
      <c r="D76" s="183">
        <f>D75-C75-C76</f>
        <v>0</v>
      </c>
      <c r="E76" s="182"/>
      <c r="F76" s="183">
        <f>F75-E75-E76</f>
        <v>0</v>
      </c>
      <c r="G76" s="182"/>
      <c r="H76" s="183">
        <f>H75-G75-G76</f>
        <v>0</v>
      </c>
      <c r="I76" s="182"/>
      <c r="J76" s="183">
        <f>J75-I75-I76</f>
        <v>0</v>
      </c>
      <c r="K76" s="182"/>
      <c r="L76" s="183">
        <f>L75-K75-K76</f>
        <v>0</v>
      </c>
      <c r="M76" s="182"/>
      <c r="N76" s="183">
        <f>N75-M75-M76</f>
        <v>0</v>
      </c>
      <c r="O76" s="182"/>
      <c r="P76" s="183">
        <f>P75-O75-O76</f>
        <v>0</v>
      </c>
      <c r="Q76" s="376"/>
      <c r="R76" s="379"/>
      <c r="S76" s="387"/>
      <c r="T76" s="388"/>
    </row>
    <row r="77" spans="1:31" ht="9" customHeight="1" thickTop="1" thickBot="1">
      <c r="A77" s="385"/>
      <c r="B77" s="386"/>
      <c r="C77" s="391"/>
      <c r="D77" s="392"/>
      <c r="E77" s="391"/>
      <c r="F77" s="392"/>
      <c r="G77" s="391"/>
      <c r="H77" s="392"/>
      <c r="I77" s="391"/>
      <c r="J77" s="392"/>
      <c r="K77" s="391"/>
      <c r="L77" s="392"/>
      <c r="M77" s="391"/>
      <c r="N77" s="392"/>
      <c r="O77" s="391"/>
      <c r="P77" s="392"/>
      <c r="Q77" s="377"/>
      <c r="R77" s="380"/>
      <c r="S77" s="389"/>
      <c r="T77" s="390"/>
    </row>
    <row r="78" spans="1:31" ht="15.75" customHeight="1">
      <c r="A78" s="373" t="s">
        <v>91</v>
      </c>
      <c r="B78" s="374"/>
      <c r="C78" s="189"/>
      <c r="D78" s="181"/>
      <c r="E78" s="189"/>
      <c r="F78" s="181"/>
      <c r="G78" s="189"/>
      <c r="H78" s="181"/>
      <c r="I78" s="189"/>
      <c r="J78" s="181"/>
      <c r="K78" s="189"/>
      <c r="L78" s="181"/>
      <c r="M78" s="189"/>
      <c r="N78" s="181"/>
      <c r="O78" s="189"/>
      <c r="P78" s="181"/>
      <c r="Q78" s="375"/>
      <c r="R78" s="378">
        <f>D79+F79+H79+J79+L79+N79+P79</f>
        <v>0</v>
      </c>
      <c r="S78" s="393"/>
      <c r="T78" s="382"/>
    </row>
    <row r="79" spans="1:31" ht="9" customHeight="1" thickBot="1">
      <c r="A79" s="383" t="s">
        <v>59</v>
      </c>
      <c r="B79" s="384"/>
      <c r="C79" s="182"/>
      <c r="D79" s="183">
        <f>D78-C78-C79</f>
        <v>0</v>
      </c>
      <c r="E79" s="182"/>
      <c r="F79" s="183">
        <f>F78-E78-E79</f>
        <v>0</v>
      </c>
      <c r="G79" s="182"/>
      <c r="H79" s="183">
        <f>H78-G78-G79</f>
        <v>0</v>
      </c>
      <c r="I79" s="182"/>
      <c r="J79" s="183">
        <f>J78-I78-I79</f>
        <v>0</v>
      </c>
      <c r="K79" s="182"/>
      <c r="L79" s="183">
        <f>L78-K78-K79</f>
        <v>0</v>
      </c>
      <c r="M79" s="182"/>
      <c r="N79" s="183">
        <f>N78-M78-M79</f>
        <v>0</v>
      </c>
      <c r="O79" s="182"/>
      <c r="P79" s="183">
        <f>P78-O78-O79</f>
        <v>0</v>
      </c>
      <c r="Q79" s="376"/>
      <c r="R79" s="379"/>
      <c r="S79" s="387"/>
      <c r="T79" s="388"/>
      <c r="AC79" s="125"/>
      <c r="AD79" s="125"/>
      <c r="AE79" s="125"/>
    </row>
    <row r="80" spans="1:31" ht="9" customHeight="1" thickTop="1" thickBot="1">
      <c r="A80" s="385"/>
      <c r="B80" s="386"/>
      <c r="C80" s="391"/>
      <c r="D80" s="392"/>
      <c r="E80" s="391"/>
      <c r="F80" s="392"/>
      <c r="G80" s="391"/>
      <c r="H80" s="392"/>
      <c r="I80" s="391"/>
      <c r="J80" s="392"/>
      <c r="K80" s="391"/>
      <c r="L80" s="392"/>
      <c r="M80" s="391"/>
      <c r="N80" s="392"/>
      <c r="O80" s="391"/>
      <c r="P80" s="392"/>
      <c r="Q80" s="377"/>
      <c r="R80" s="380"/>
      <c r="S80" s="389"/>
      <c r="T80" s="390"/>
    </row>
    <row r="81" spans="1:20" ht="15.75" customHeight="1">
      <c r="A81" s="373" t="s">
        <v>92</v>
      </c>
      <c r="B81" s="374"/>
      <c r="C81" s="189"/>
      <c r="D81" s="181"/>
      <c r="E81" s="189"/>
      <c r="F81" s="181"/>
      <c r="G81" s="189"/>
      <c r="H81" s="181"/>
      <c r="I81" s="189"/>
      <c r="J81" s="181"/>
      <c r="K81" s="189"/>
      <c r="L81" s="181"/>
      <c r="M81" s="189"/>
      <c r="N81" s="181"/>
      <c r="O81" s="189"/>
      <c r="P81" s="181"/>
      <c r="Q81" s="375"/>
      <c r="R81" s="378">
        <f>D82+F82+H82+J82+L82+N82+P82</f>
        <v>0</v>
      </c>
      <c r="S81" s="381"/>
      <c r="T81" s="382"/>
    </row>
    <row r="82" spans="1:20" ht="9" customHeight="1" thickBot="1">
      <c r="A82" s="383" t="s">
        <v>59</v>
      </c>
      <c r="B82" s="384"/>
      <c r="C82" s="182"/>
      <c r="D82" s="183">
        <f>D81-C81-C82</f>
        <v>0</v>
      </c>
      <c r="E82" s="182"/>
      <c r="F82" s="183">
        <f>F81-E81-E82</f>
        <v>0</v>
      </c>
      <c r="G82" s="182"/>
      <c r="H82" s="183">
        <f>H81-G81-G82</f>
        <v>0</v>
      </c>
      <c r="I82" s="182"/>
      <c r="J82" s="183">
        <f>J81-I81-I82</f>
        <v>0</v>
      </c>
      <c r="K82" s="182"/>
      <c r="L82" s="183">
        <f>L81-K81-K82</f>
        <v>0</v>
      </c>
      <c r="M82" s="182"/>
      <c r="N82" s="183">
        <f>N81-M81-M82</f>
        <v>0</v>
      </c>
      <c r="O82" s="182"/>
      <c r="P82" s="183">
        <f>P81-O81-O82</f>
        <v>0</v>
      </c>
      <c r="Q82" s="376"/>
      <c r="R82" s="379"/>
      <c r="S82" s="387"/>
      <c r="T82" s="388"/>
    </row>
    <row r="83" spans="1:20" ht="9" customHeight="1" thickTop="1" thickBot="1">
      <c r="A83" s="385"/>
      <c r="B83" s="386"/>
      <c r="C83" s="391"/>
      <c r="D83" s="392"/>
      <c r="E83" s="391"/>
      <c r="F83" s="392"/>
      <c r="G83" s="391"/>
      <c r="H83" s="392"/>
      <c r="I83" s="391"/>
      <c r="J83" s="392"/>
      <c r="K83" s="391"/>
      <c r="L83" s="392"/>
      <c r="M83" s="391"/>
      <c r="N83" s="392"/>
      <c r="O83" s="391"/>
      <c r="P83" s="392"/>
      <c r="Q83" s="377"/>
      <c r="R83" s="380"/>
      <c r="S83" s="389"/>
      <c r="T83" s="390"/>
    </row>
    <row r="84" spans="1:20" ht="11.25" customHeight="1">
      <c r="A84" s="126"/>
      <c r="B84" s="166"/>
      <c r="C84" s="357" t="s">
        <v>21</v>
      </c>
      <c r="D84" s="358"/>
      <c r="E84" s="357" t="s">
        <v>22</v>
      </c>
      <c r="F84" s="358"/>
      <c r="G84" s="357" t="s">
        <v>23</v>
      </c>
      <c r="H84" s="358"/>
      <c r="I84" s="357" t="s">
        <v>24</v>
      </c>
      <c r="J84" s="358"/>
      <c r="K84" s="357" t="s">
        <v>25</v>
      </c>
      <c r="L84" s="358"/>
      <c r="M84" s="359" t="s">
        <v>26</v>
      </c>
      <c r="N84" s="360"/>
      <c r="O84" s="359" t="s">
        <v>27</v>
      </c>
      <c r="P84" s="360"/>
      <c r="Q84" s="361" t="s">
        <v>93</v>
      </c>
      <c r="R84" s="362"/>
      <c r="S84" s="362"/>
      <c r="T84" s="363"/>
    </row>
    <row r="85" spans="1:20" ht="11.25" customHeight="1">
      <c r="A85" s="364" t="s">
        <v>94</v>
      </c>
      <c r="B85" s="167" t="s">
        <v>95</v>
      </c>
      <c r="C85" s="367">
        <f>COUNTIFS(C$133:C$155,"&gt;0",C$133:C$155,"&lt;11")</f>
        <v>0</v>
      </c>
      <c r="D85" s="368"/>
      <c r="E85" s="367">
        <f>COUNTIFS(E$133:E$155,"&gt;0",E$133:E$155,"&lt;11")</f>
        <v>0</v>
      </c>
      <c r="F85" s="368"/>
      <c r="G85" s="367">
        <f>COUNTIFS(G$133:G$155,"&gt;0",G$133:G$155,"&lt;11")</f>
        <v>0</v>
      </c>
      <c r="H85" s="368"/>
      <c r="I85" s="367">
        <f>COUNTIFS(I$133:I$155,"&gt;0",I$133:I$155,"&lt;11")</f>
        <v>0</v>
      </c>
      <c r="J85" s="368"/>
      <c r="K85" s="367">
        <f>COUNTIFS(K$133:K$155,"&gt;0",K$133:K$155,"&lt;11")</f>
        <v>0</v>
      </c>
      <c r="L85" s="368"/>
      <c r="M85" s="367">
        <f>COUNTIFS(M$133:M$155,"&gt;0",M$133:M$155,"&lt;11")</f>
        <v>0</v>
      </c>
      <c r="N85" s="368"/>
      <c r="O85" s="367">
        <f>COUNTIFS(O$133:O$155,"&gt;0",O$133:O$155,"&lt;11")</f>
        <v>0</v>
      </c>
      <c r="P85" s="368"/>
      <c r="Q85" s="369" t="s">
        <v>96</v>
      </c>
      <c r="R85" s="370"/>
      <c r="S85" s="371" t="s">
        <v>97</v>
      </c>
      <c r="T85" s="372"/>
    </row>
    <row r="86" spans="1:20" ht="11.25" customHeight="1" thickBot="1">
      <c r="A86" s="365"/>
      <c r="B86" s="168" t="s">
        <v>98</v>
      </c>
      <c r="C86" s="345">
        <f>COUNTIFS(C$133:C$155,"&gt;0",C$133:C$155,"&lt;11.5")</f>
        <v>0</v>
      </c>
      <c r="D86" s="345"/>
      <c r="E86" s="345">
        <f>COUNTIFS(E$133:E$155,"&gt;0",E$133:E$155,"&lt;11.5")</f>
        <v>0</v>
      </c>
      <c r="F86" s="345"/>
      <c r="G86" s="345">
        <f>COUNTIFS(G$133:G$155,"&gt;0",G$133:G$155,"&lt;11.5")</f>
        <v>0</v>
      </c>
      <c r="H86" s="345"/>
      <c r="I86" s="345">
        <f>COUNTIFS(I$133:I$155,"&gt;0",I$133:I$155,"&lt;11.5")</f>
        <v>0</v>
      </c>
      <c r="J86" s="345"/>
      <c r="K86" s="345">
        <f>COUNTIFS(K$133:K$155,"&gt;0",K$133:K$155,"&lt;11.5")</f>
        <v>0</v>
      </c>
      <c r="L86" s="345"/>
      <c r="M86" s="345">
        <f>COUNTIFS(M$133:M$155,"&gt;0",M$133:M$155,"&lt;11.5")</f>
        <v>0</v>
      </c>
      <c r="N86" s="345"/>
      <c r="O86" s="345">
        <f>COUNTIFS(O$133:O$155,"&gt;0",O$133:O$155,"&lt;11.5")</f>
        <v>0</v>
      </c>
      <c r="P86" s="345"/>
      <c r="Q86" s="346" t="s">
        <v>99</v>
      </c>
      <c r="R86" s="347"/>
      <c r="S86" s="348" t="s">
        <v>100</v>
      </c>
      <c r="T86" s="349"/>
    </row>
    <row r="87" spans="1:20" ht="11.25" customHeight="1">
      <c r="A87" s="365"/>
      <c r="B87" s="170" t="s">
        <v>101</v>
      </c>
      <c r="C87" s="350">
        <f>COUNTIFS(C$133:C$155,"&gt;0",C$133:C$155,"&lt;12")</f>
        <v>0</v>
      </c>
      <c r="D87" s="350"/>
      <c r="E87" s="350">
        <f>COUNTIFS(E$133:E$155,"&gt;0",E$133:E$155,"&lt;12")</f>
        <v>0</v>
      </c>
      <c r="F87" s="350"/>
      <c r="G87" s="350">
        <f>COUNTIFS(G$133:G$155,"&gt;0",G$133:G$155,"&lt;12")</f>
        <v>0</v>
      </c>
      <c r="H87" s="350"/>
      <c r="I87" s="350">
        <f>COUNTIFS(I$133:I$155,"&gt;0",I$133:I$155,"&lt;12")</f>
        <v>0</v>
      </c>
      <c r="J87" s="350"/>
      <c r="K87" s="350">
        <f>COUNTIFS(K$133:K$155,"&gt;0",K$133:K$155,"&lt;12")</f>
        <v>0</v>
      </c>
      <c r="L87" s="350"/>
      <c r="M87" s="350">
        <f>COUNTIFS(M$133:M$155,"&gt;0",M$133:M$155,"&lt;12")</f>
        <v>0</v>
      </c>
      <c r="N87" s="350"/>
      <c r="O87" s="350">
        <f>COUNTIFS(O$133:O$155,"&gt;0",O$133:O$155,"&lt;12")</f>
        <v>0</v>
      </c>
      <c r="P87" s="351"/>
      <c r="Q87" s="352" t="s">
        <v>102</v>
      </c>
      <c r="R87" s="347"/>
      <c r="S87" s="348" t="s">
        <v>103</v>
      </c>
      <c r="T87" s="349"/>
    </row>
    <row r="88" spans="1:20" ht="11.25" customHeight="1" thickBot="1">
      <c r="A88" s="365"/>
      <c r="B88" s="171" t="s">
        <v>104</v>
      </c>
      <c r="C88" s="353">
        <f>COUNTIFS(C$133:C$155,"&gt;0",C$133:C$155,"&lt;=12")</f>
        <v>0</v>
      </c>
      <c r="D88" s="353"/>
      <c r="E88" s="353">
        <f>COUNTIFS(E$133:E$155,"&gt;0",E$133:E$155,"&lt;=12")</f>
        <v>0</v>
      </c>
      <c r="F88" s="353"/>
      <c r="G88" s="353">
        <f>COUNTIFS(G$133:G$155,"&gt;0",G$133:G$155,"&lt;=12")</f>
        <v>0</v>
      </c>
      <c r="H88" s="353"/>
      <c r="I88" s="353">
        <f>COUNTIFS(I$133:I$155,"&gt;0",I$133:I$155,"&lt;=12")</f>
        <v>0</v>
      </c>
      <c r="J88" s="353"/>
      <c r="K88" s="353">
        <f>COUNTIFS(K$133:K$155,"&gt;0",K$133:K$155,"&lt;=12")</f>
        <v>0</v>
      </c>
      <c r="L88" s="353"/>
      <c r="M88" s="353">
        <f>COUNTIFS(M$133:M$155,"&gt;0",M$133:M$155,"&lt;=12")</f>
        <v>0</v>
      </c>
      <c r="N88" s="353"/>
      <c r="O88" s="353">
        <f>COUNTIFS(O$133:O$155,"&gt;0",O$133:O$155,"&lt;=12")</f>
        <v>0</v>
      </c>
      <c r="P88" s="354"/>
      <c r="Q88" s="352" t="s">
        <v>105</v>
      </c>
      <c r="R88" s="347"/>
      <c r="S88" s="355" t="s">
        <v>106</v>
      </c>
      <c r="T88" s="356"/>
    </row>
    <row r="89" spans="1:20" ht="11.25" customHeight="1" thickBot="1">
      <c r="A89" s="365"/>
      <c r="B89" s="173" t="s">
        <v>107</v>
      </c>
      <c r="C89" s="338">
        <f>COUNTIFS(C$133:C$155,"&gt;0",C$133:C$155,"&lt;=17",D$133:D$155,"&gt;=18")</f>
        <v>0</v>
      </c>
      <c r="D89" s="338"/>
      <c r="E89" s="338">
        <f>COUNTIFS(E$133:E$155,"&gt;0",E$133:E$155,"&lt;=17",F$133:F$155,"&gt;=18")</f>
        <v>0</v>
      </c>
      <c r="F89" s="338"/>
      <c r="G89" s="338">
        <f>COUNTIFS(G$133:G$155,"&gt;0",G$133:G$155,"&lt;=17",H$133:H$155,"&gt;=18")</f>
        <v>0</v>
      </c>
      <c r="H89" s="338"/>
      <c r="I89" s="338">
        <f>COUNTIFS(I$133:I$155,"&gt;0",I$133:I$155,"&lt;=17",J$133:J$155,"&gt;=18")</f>
        <v>0</v>
      </c>
      <c r="J89" s="338"/>
      <c r="K89" s="338">
        <f>COUNTIFS(K$133:K$155,"&gt;0",K$133:K$155,"&lt;=17",L$133:L$155,"&gt;=18")</f>
        <v>0</v>
      </c>
      <c r="L89" s="338"/>
      <c r="M89" s="338">
        <f>COUNTIFS(M$133:M$155,"&gt;0",M$133:M$155,"&lt;=17",N$133:N$155,"&gt;=18")</f>
        <v>0</v>
      </c>
      <c r="N89" s="338"/>
      <c r="O89" s="338">
        <f>COUNTIFS(O$133:O$155,"&gt;0",O$133:O$155,"&lt;=17",P$133:P$155,"&gt;=18")</f>
        <v>0</v>
      </c>
      <c r="P89" s="338"/>
      <c r="Q89" s="339" t="s">
        <v>108</v>
      </c>
      <c r="R89" s="340"/>
      <c r="S89" s="340"/>
      <c r="T89" s="340"/>
    </row>
    <row r="90" spans="1:20" ht="11.25" customHeight="1">
      <c r="A90" s="365"/>
      <c r="B90" s="170" t="s">
        <v>109</v>
      </c>
      <c r="C90" s="337">
        <f>COUNTIFS(C$133:C$155,"&gt;0",D$133:D$155,"&gt;18")</f>
        <v>0</v>
      </c>
      <c r="D90" s="337"/>
      <c r="E90" s="337">
        <f>COUNTIFS(E$133:E$155,"&gt;0",F$133:F$155,"&gt;18")</f>
        <v>0</v>
      </c>
      <c r="F90" s="337"/>
      <c r="G90" s="337">
        <f>COUNTIFS(G$133:G$155,"&gt;0",H$133:H$155,"&gt;18")</f>
        <v>0</v>
      </c>
      <c r="H90" s="337"/>
      <c r="I90" s="337">
        <f>COUNTIFS(I$133:I$155,"&gt;0",J$133:J$155,"&gt;18")</f>
        <v>0</v>
      </c>
      <c r="J90" s="337"/>
      <c r="K90" s="337">
        <f>COUNTIFS(K$133:K$155,"&gt;0",L$133:L$155,"&gt;18")</f>
        <v>0</v>
      </c>
      <c r="L90" s="337"/>
      <c r="M90" s="337">
        <f>COUNTIFS(M$133:M$155,"&gt;0",N$133:N$155,"&gt;18")</f>
        <v>0</v>
      </c>
      <c r="N90" s="337"/>
      <c r="O90" s="337">
        <f>COUNTIFS(O$133:O$155,"&gt;0",P$133:P$155,"&gt;18")</f>
        <v>0</v>
      </c>
      <c r="P90" s="341"/>
      <c r="Q90" s="342" t="s">
        <v>110</v>
      </c>
      <c r="R90" s="343"/>
      <c r="S90" s="343"/>
      <c r="T90" s="344"/>
    </row>
    <row r="91" spans="1:20" ht="11.25" customHeight="1" thickBot="1">
      <c r="A91" s="365"/>
      <c r="B91" s="174" t="s">
        <v>111</v>
      </c>
      <c r="C91" s="335">
        <f>COUNTIFS(C$133:C$155,"&gt;0",D$133:D$155,"&gt;20")</f>
        <v>0</v>
      </c>
      <c r="D91" s="335"/>
      <c r="E91" s="335">
        <f>COUNTIFS(E$133:E$155,"&gt;0",F$133:F$155,"&gt;20")</f>
        <v>0</v>
      </c>
      <c r="F91" s="335"/>
      <c r="G91" s="335">
        <f>COUNTIFS(G$133:G$155,"&gt;0",H$133:H$155,"&gt;20")</f>
        <v>0</v>
      </c>
      <c r="H91" s="335"/>
      <c r="I91" s="335">
        <f>COUNTIFS(I$133:I$155,"&gt;0",J$133:J$155,"&gt;20")</f>
        <v>0</v>
      </c>
      <c r="J91" s="335"/>
      <c r="K91" s="335">
        <f>COUNTIFS(K$133:K$155,"&gt;0",L$133:L$155,"&gt;20")</f>
        <v>0</v>
      </c>
      <c r="L91" s="335"/>
      <c r="M91" s="335">
        <f>COUNTIFS(M$133:M$155,"&gt;0",N$133:N$155,"&gt;20")</f>
        <v>0</v>
      </c>
      <c r="N91" s="335"/>
      <c r="O91" s="335">
        <f>COUNTIFS(O$133:O$155,"&gt;0",P$133:P$155,"&gt;20")</f>
        <v>0</v>
      </c>
      <c r="P91" s="336"/>
      <c r="Q91" s="172"/>
      <c r="R91" s="169"/>
      <c r="S91" s="169"/>
      <c r="T91" s="175"/>
    </row>
    <row r="92" spans="1:20" ht="11.25" customHeight="1" thickBot="1">
      <c r="A92" s="366"/>
      <c r="B92" s="176" t="s">
        <v>112</v>
      </c>
      <c r="C92" s="274">
        <f>COUNTIF(D$133:D$155,"&gt;=22")</f>
        <v>0</v>
      </c>
      <c r="D92" s="275"/>
      <c r="E92" s="274">
        <f>COUNTIF(F$133:F$155,"&gt;=22")</f>
        <v>0</v>
      </c>
      <c r="F92" s="275"/>
      <c r="G92" s="274">
        <f>COUNTIF(H$133:H$155,"&gt;=22")</f>
        <v>0</v>
      </c>
      <c r="H92" s="275"/>
      <c r="I92" s="274">
        <f>COUNTIF(J$133:J$155,"&gt;=22")</f>
        <v>0</v>
      </c>
      <c r="J92" s="275"/>
      <c r="K92" s="274">
        <f>COUNTIF(L$133:L$155,"&gt;=22")</f>
        <v>0</v>
      </c>
      <c r="L92" s="275"/>
      <c r="M92" s="274">
        <f>COUNTIF(N$133:N$155,"&gt;=22")</f>
        <v>0</v>
      </c>
      <c r="N92" s="275"/>
      <c r="O92" s="274">
        <f>COUNTIF(P$133:P$155,"&gt;=22")</f>
        <v>0</v>
      </c>
      <c r="P92" s="275"/>
      <c r="Q92" s="177"/>
      <c r="R92" s="178"/>
      <c r="S92" s="178"/>
      <c r="T92" s="179"/>
    </row>
    <row r="93" spans="1:20" ht="11.25" customHeight="1" thickTop="1">
      <c r="A93" s="321" t="s">
        <v>113</v>
      </c>
      <c r="B93" s="322"/>
      <c r="C93" s="323"/>
      <c r="D93" s="324"/>
      <c r="E93" s="324"/>
      <c r="F93" s="324"/>
      <c r="G93" s="324"/>
      <c r="H93" s="324"/>
      <c r="I93" s="324"/>
      <c r="J93" s="324"/>
      <c r="K93" s="324"/>
      <c r="L93" s="324"/>
      <c r="M93" s="324"/>
      <c r="N93" s="324"/>
      <c r="O93" s="324"/>
      <c r="P93" s="324"/>
      <c r="Q93" s="324"/>
      <c r="R93" s="324"/>
      <c r="S93" s="324"/>
      <c r="T93" s="325"/>
    </row>
    <row r="94" spans="1:20" ht="11.25" customHeight="1">
      <c r="A94" s="326"/>
      <c r="B94" s="327"/>
      <c r="C94" s="327"/>
      <c r="D94" s="327"/>
      <c r="E94" s="327"/>
      <c r="F94" s="327"/>
      <c r="G94" s="327"/>
      <c r="H94" s="327"/>
      <c r="I94" s="327"/>
      <c r="J94" s="327"/>
      <c r="K94" s="327"/>
      <c r="L94" s="327"/>
      <c r="M94" s="327"/>
      <c r="N94" s="327"/>
      <c r="O94" s="327"/>
      <c r="P94" s="327"/>
      <c r="Q94" s="327"/>
      <c r="R94" s="327"/>
      <c r="S94" s="327"/>
      <c r="T94" s="328"/>
    </row>
    <row r="95" spans="1:20" ht="11.25" customHeight="1">
      <c r="A95" s="329"/>
      <c r="B95" s="330"/>
      <c r="C95" s="330"/>
      <c r="D95" s="330"/>
      <c r="E95" s="330"/>
      <c r="F95" s="330"/>
      <c r="G95" s="330"/>
      <c r="H95" s="330"/>
      <c r="I95" s="330"/>
      <c r="J95" s="330"/>
      <c r="K95" s="330"/>
      <c r="L95" s="330"/>
      <c r="M95" s="330"/>
      <c r="N95" s="330"/>
      <c r="O95" s="330"/>
      <c r="P95" s="330"/>
      <c r="Q95" s="330"/>
      <c r="R95" s="330"/>
      <c r="S95" s="330"/>
      <c r="T95" s="331"/>
    </row>
    <row r="96" spans="1:20" ht="11.25" customHeight="1">
      <c r="A96" s="332"/>
      <c r="B96" s="333"/>
      <c r="C96" s="333"/>
      <c r="D96" s="333"/>
      <c r="E96" s="333"/>
      <c r="F96" s="333"/>
      <c r="G96" s="333"/>
      <c r="H96" s="333"/>
      <c r="I96" s="333"/>
      <c r="J96" s="333"/>
      <c r="K96" s="333"/>
      <c r="L96" s="333"/>
      <c r="M96" s="333"/>
      <c r="N96" s="333"/>
      <c r="O96" s="333"/>
      <c r="P96" s="333"/>
      <c r="Q96" s="333"/>
      <c r="R96" s="333"/>
      <c r="S96" s="333"/>
      <c r="T96" s="334"/>
    </row>
    <row r="97" spans="1:20" ht="11.25" customHeight="1">
      <c r="A97" s="310"/>
      <c r="B97" s="311"/>
      <c r="C97" s="311"/>
      <c r="D97" s="311"/>
      <c r="E97" s="311"/>
      <c r="F97" s="311"/>
      <c r="G97" s="311"/>
      <c r="H97" s="311"/>
      <c r="I97" s="311"/>
      <c r="J97" s="311"/>
      <c r="K97" s="311"/>
      <c r="L97" s="311"/>
      <c r="M97" s="311"/>
      <c r="N97" s="311"/>
      <c r="O97" s="311"/>
      <c r="P97" s="311"/>
      <c r="Q97" s="311"/>
      <c r="R97" s="311"/>
      <c r="S97" s="311"/>
      <c r="T97" s="312"/>
    </row>
    <row r="98" spans="1:20" ht="11.25" customHeight="1" thickBot="1">
      <c r="A98" s="188" t="s">
        <v>114</v>
      </c>
      <c r="B98" s="313"/>
      <c r="C98" s="314"/>
      <c r="D98" s="314"/>
      <c r="E98" s="314"/>
      <c r="F98" s="314"/>
      <c r="G98" s="314"/>
      <c r="H98" s="314"/>
      <c r="I98" s="315"/>
      <c r="J98" s="186" t="s">
        <v>115</v>
      </c>
      <c r="K98" s="316"/>
      <c r="L98" s="316"/>
      <c r="M98" s="316"/>
      <c r="N98" s="316"/>
      <c r="O98" s="317" t="s">
        <v>116</v>
      </c>
      <c r="P98" s="317"/>
      <c r="Q98" s="317"/>
      <c r="R98" s="317"/>
      <c r="S98" s="317"/>
      <c r="T98" s="318"/>
    </row>
    <row r="99" spans="1:20" s="116" customFormat="1" ht="11.25" customHeight="1">
      <c r="A99" s="127"/>
      <c r="B99" s="127"/>
      <c r="C99" s="127"/>
      <c r="J99" s="128"/>
      <c r="K99" s="128"/>
    </row>
    <row r="100" spans="1:20" s="116" customFormat="1" ht="11.25" customHeight="1">
      <c r="A100" s="272" t="s">
        <v>17</v>
      </c>
      <c r="B100" s="273"/>
      <c r="C100" s="319">
        <f>C3</f>
        <v>42666</v>
      </c>
      <c r="D100" s="320"/>
      <c r="E100" s="319">
        <f>E3</f>
        <v>42667</v>
      </c>
      <c r="F100" s="320"/>
      <c r="G100" s="319">
        <f>G3</f>
        <v>42668</v>
      </c>
      <c r="H100" s="320"/>
      <c r="I100" s="319">
        <f>I3</f>
        <v>42669</v>
      </c>
      <c r="J100" s="320"/>
      <c r="K100" s="319">
        <f>K3</f>
        <v>42670</v>
      </c>
      <c r="L100" s="320"/>
      <c r="M100" s="319">
        <f>M3</f>
        <v>42671</v>
      </c>
      <c r="N100" s="320"/>
      <c r="O100" s="319">
        <f>O3</f>
        <v>42672</v>
      </c>
      <c r="P100" s="320"/>
      <c r="Q100" s="117"/>
      <c r="R100" s="117"/>
      <c r="S100" s="117"/>
      <c r="T100" s="117"/>
    </row>
    <row r="101" spans="1:20" s="116" customFormat="1" ht="11.25" customHeight="1" thickBot="1">
      <c r="A101" s="304" t="s">
        <v>20</v>
      </c>
      <c r="B101" s="305"/>
      <c r="C101" s="254" t="str">
        <f>C4</f>
        <v>一</v>
      </c>
      <c r="D101" s="255"/>
      <c r="E101" s="254" t="str">
        <f>E4</f>
        <v>二</v>
      </c>
      <c r="F101" s="255"/>
      <c r="G101" s="254" t="str">
        <f>G4</f>
        <v>三</v>
      </c>
      <c r="H101" s="255"/>
      <c r="I101" s="254" t="str">
        <f>I4</f>
        <v>四</v>
      </c>
      <c r="J101" s="255"/>
      <c r="K101" s="254" t="str">
        <f>K4</f>
        <v>五</v>
      </c>
      <c r="L101" s="255"/>
      <c r="M101" s="306" t="str">
        <f>M4</f>
        <v>六</v>
      </c>
      <c r="N101" s="307"/>
      <c r="O101" s="306" t="str">
        <f>O4</f>
        <v>日</v>
      </c>
      <c r="P101" s="307"/>
    </row>
    <row r="102" spans="1:20" s="116" customFormat="1" ht="11.25" customHeight="1">
      <c r="A102" s="129" t="s">
        <v>117</v>
      </c>
      <c r="B102" s="130"/>
      <c r="C102" s="131"/>
      <c r="D102" s="132"/>
      <c r="E102" s="131"/>
      <c r="F102" s="132"/>
      <c r="G102" s="131"/>
      <c r="H102" s="132"/>
      <c r="I102" s="131"/>
      <c r="J102" s="132"/>
      <c r="K102" s="131"/>
      <c r="L102" s="132"/>
      <c r="M102" s="131"/>
      <c r="N102" s="132"/>
      <c r="O102" s="131"/>
      <c r="P102" s="133"/>
      <c r="Q102" s="134">
        <f>SUM(C102,E102,G102,I102,K102,M102,O102)</f>
        <v>0</v>
      </c>
      <c r="R102" s="135"/>
      <c r="S102" s="136" t="s">
        <v>118</v>
      </c>
      <c r="T102" s="137"/>
    </row>
    <row r="103" spans="1:20" s="116" customFormat="1" ht="11.25" customHeight="1" thickBot="1">
      <c r="A103" s="138"/>
      <c r="B103" s="139" t="s">
        <v>119</v>
      </c>
      <c r="C103" s="140"/>
      <c r="D103" s="141">
        <f>D14+D17+D20+D23+D26+D29+D32+D35</f>
        <v>0</v>
      </c>
      <c r="E103" s="140"/>
      <c r="F103" s="141">
        <f>F14+F17+F20+F23+F26+F29+F32+F35</f>
        <v>0</v>
      </c>
      <c r="G103" s="140"/>
      <c r="H103" s="141">
        <f>H14+H17+H20+H23+H26+H29+H32+H35</f>
        <v>0</v>
      </c>
      <c r="I103" s="140"/>
      <c r="J103" s="141">
        <f>J14+J17+J20+J23+J26+J29+J32+J35</f>
        <v>0</v>
      </c>
      <c r="K103" s="140"/>
      <c r="L103" s="141">
        <f>L14+L17+L20+L23+L26+L29+L32+L35</f>
        <v>0</v>
      </c>
      <c r="M103" s="140"/>
      <c r="N103" s="141">
        <f>N14+N17+N20+N23+N26+N29+N32+N35</f>
        <v>0</v>
      </c>
      <c r="O103" s="140"/>
      <c r="P103" s="141">
        <f>P14+P17+P20+P23+P26+P29+P32+P35</f>
        <v>0</v>
      </c>
      <c r="Q103" s="142" t="s">
        <v>120</v>
      </c>
      <c r="R103" s="308">
        <f>SUM(D103,F103,H103,J103,L103,N103,P103)</f>
        <v>0</v>
      </c>
      <c r="S103" s="309"/>
      <c r="T103" s="143"/>
    </row>
    <row r="104" spans="1:20" s="116" customFormat="1" ht="11.25" customHeight="1">
      <c r="A104" s="284" t="s">
        <v>121</v>
      </c>
      <c r="B104" s="273"/>
      <c r="C104" s="298">
        <f>IF(C13="",0,D13-C13-C14)+IF(C16="",0,D16-C16-C17)+IF(C19="",0,D19-C19-C20)+IF(C22="",0,D22-C22-C23)+IF(C25="",0,D25-C25-C26)+IF(C28="",0,D28-C28-C29)+IF(C31="",0,D31-C31-C32)+IF(C34="",0,D34-C34-C35)</f>
        <v>0</v>
      </c>
      <c r="D104" s="299"/>
      <c r="E104" s="298">
        <f>IF(E13="",0,F13-E13-E14)+IF(E16="",0,F16-E16-E17)+IF(E19="",0,F19-E19-E20)+IF(E22="",0,F22-E22-E23)+IF(E25="",0,F25-E25-E26)+IF(E28="",0,F28-E28-E29)+IF(E31="",0,F31-E31-E32)+IF(E34="",0,F34-E34-E35)</f>
        <v>0</v>
      </c>
      <c r="F104" s="299"/>
      <c r="G104" s="298">
        <f>IF(G13="",0,H13-G13-G14)+IF(G16="",0,H16-G16-G17)+IF(G19="",0,H19-G19-G20)+IF(G22="",0,H22-G22-G23)+IF(G25="",0,H25-G25-G26)+IF(G28="",0,H28-G28-G29)+IF(G31="",0,H31-G31-G32)+IF(G34="",0,H34-G34-G35)</f>
        <v>0</v>
      </c>
      <c r="H104" s="299"/>
      <c r="I104" s="298">
        <f>IF(I13="",0,J13-I13-I14)+IF(I16="",0,J16-I16-I17)+IF(I19="",0,J19-I19-I20)+IF(I22="",0,J22-I22-I23)+IF(I25="",0,J25-I25-I26)+IF(I28="",0,J28-I28-I29)+IF(I31="",0,J31-I31-I32)+IF(I34="",0,J34-I34-I35)</f>
        <v>0</v>
      </c>
      <c r="J104" s="299"/>
      <c r="K104" s="298">
        <f>IF(K13="",0,L13-K13-K14)+IF(K16="",0,L16-K16-K17)+IF(K19="",0,L19-K19-K20)+IF(K22="",0,L22-K22-K23)+IF(K25="",0,L25-K25-K26)+IF(K28="",0,L28-K28-K29)+IF(K31="",0,L31-K31-K32)+IF(K34="",0,L34-K34-K35)</f>
        <v>0</v>
      </c>
      <c r="L104" s="299"/>
      <c r="M104" s="298">
        <f>IF(M13="",0,N13-M13-M14)+IF(M16="",0,N16-M16-M17)+IF(M19="",0,N19-M19-M20)+IF(M22="",0,N22-M22-M23)+IF(M25="",0,N25-M25-M26)+IF(M28="",0,N28-M28-M29)+IF(M31="",0,N31-M31-M32)+IF(M34="",0,N34-M34-M35)</f>
        <v>0</v>
      </c>
      <c r="N104" s="299"/>
      <c r="O104" s="298">
        <f>IF(O13="",0,P13-O13-O14)+IF(O16="",0,P16-O16-O17)+IF(O19="",0,P19-O19-O20)+IF(O22="",0,P22-O22-O23)+IF(O25="",0,P25-O25-O26)+IF(O28="",0,P28-O28-O29)+IF(O31="",0,P31-O31-O32)+IF(O34="",0,P34-O34-O35)</f>
        <v>0</v>
      </c>
      <c r="P104" s="299"/>
      <c r="Q104" s="302">
        <f>SUM(C104:P105)</f>
        <v>0</v>
      </c>
      <c r="R104" s="303"/>
      <c r="S104" s="276"/>
      <c r="T104" s="144"/>
    </row>
    <row r="105" spans="1:20" s="116" customFormat="1" ht="11.25" customHeight="1" thickBot="1">
      <c r="A105" s="285"/>
      <c r="B105" s="275"/>
      <c r="C105" s="300"/>
      <c r="D105" s="301"/>
      <c r="E105" s="300"/>
      <c r="F105" s="301"/>
      <c r="G105" s="300"/>
      <c r="H105" s="301"/>
      <c r="I105" s="300"/>
      <c r="J105" s="301"/>
      <c r="K105" s="300"/>
      <c r="L105" s="301"/>
      <c r="M105" s="300"/>
      <c r="N105" s="301"/>
      <c r="O105" s="300"/>
      <c r="P105" s="301"/>
      <c r="Q105" s="297"/>
      <c r="R105" s="283"/>
      <c r="S105" s="277"/>
      <c r="T105" s="145"/>
    </row>
    <row r="106" spans="1:20" s="116" customFormat="1" ht="11.25" customHeight="1" thickTop="1">
      <c r="A106" s="284" t="s">
        <v>122</v>
      </c>
      <c r="B106" s="273"/>
      <c r="C106" s="272">
        <f>D45+D48+D51+D54+D57+D60+D64+D67+D70+D73+D76+D79+D82</f>
        <v>0</v>
      </c>
      <c r="D106" s="273"/>
      <c r="E106" s="272">
        <f>F45+F48+F51+F54+F57+F60+F64+F67+F70+F73+F76+F79+F82</f>
        <v>0</v>
      </c>
      <c r="F106" s="273"/>
      <c r="G106" s="272">
        <f>H45+H48+H51+H54+H57+H60+H64+H67+H70+H73+H76+H79+H82</f>
        <v>0</v>
      </c>
      <c r="H106" s="273"/>
      <c r="I106" s="272">
        <f>J45+J48+J51+J54+J57+J60+J64+J67+J70+J73+J76+J79+J82</f>
        <v>0</v>
      </c>
      <c r="J106" s="273"/>
      <c r="K106" s="272">
        <f>L45+L48+L51+L54+L57+L60+L64+L67+L70+L73+L76+L79+L82</f>
        <v>0</v>
      </c>
      <c r="L106" s="273"/>
      <c r="M106" s="272">
        <f>N45+N48+N51+N54+N57+N60+N64+N67+N70+N73+N76+N79+N82</f>
        <v>0</v>
      </c>
      <c r="N106" s="273"/>
      <c r="O106" s="272">
        <f>P45+P48+P51+P54+P57+P60+P64+P67+P70+P73+P76+P79+P82</f>
        <v>0</v>
      </c>
      <c r="P106" s="273"/>
      <c r="Q106" s="296">
        <f>SUM(C106:P107)</f>
        <v>0</v>
      </c>
      <c r="R106" s="281"/>
      <c r="S106" s="276"/>
      <c r="T106" s="144"/>
    </row>
    <row r="107" spans="1:20" s="116" customFormat="1" ht="11.25" customHeight="1" thickBot="1">
      <c r="A107" s="285"/>
      <c r="B107" s="275"/>
      <c r="C107" s="274"/>
      <c r="D107" s="275"/>
      <c r="E107" s="274"/>
      <c r="F107" s="275"/>
      <c r="G107" s="274"/>
      <c r="H107" s="275"/>
      <c r="I107" s="274"/>
      <c r="J107" s="275"/>
      <c r="K107" s="274"/>
      <c r="L107" s="275"/>
      <c r="M107" s="274"/>
      <c r="N107" s="275"/>
      <c r="O107" s="274"/>
      <c r="P107" s="275"/>
      <c r="Q107" s="297"/>
      <c r="R107" s="283"/>
      <c r="S107" s="277"/>
      <c r="T107" s="145"/>
    </row>
    <row r="108" spans="1:20" s="116" customFormat="1" ht="11.25" customHeight="1" thickTop="1">
      <c r="A108" s="284" t="s">
        <v>123</v>
      </c>
      <c r="B108" s="273"/>
      <c r="C108" s="272">
        <f>C104+C106</f>
        <v>0</v>
      </c>
      <c r="D108" s="273"/>
      <c r="E108" s="272">
        <f>E104+E106</f>
        <v>0</v>
      </c>
      <c r="F108" s="273"/>
      <c r="G108" s="272">
        <f>G104+G106</f>
        <v>0</v>
      </c>
      <c r="H108" s="273"/>
      <c r="I108" s="272">
        <f>I104+I106</f>
        <v>0</v>
      </c>
      <c r="J108" s="273"/>
      <c r="K108" s="272">
        <f>K104+K106</f>
        <v>0</v>
      </c>
      <c r="L108" s="273"/>
      <c r="M108" s="272">
        <f>M104+M106</f>
        <v>0</v>
      </c>
      <c r="N108" s="273"/>
      <c r="O108" s="272">
        <f>O104+O106</f>
        <v>0</v>
      </c>
      <c r="P108" s="273"/>
      <c r="Q108" s="296">
        <f>SUM(C108:P109)</f>
        <v>0</v>
      </c>
      <c r="R108" s="281"/>
      <c r="S108" s="276"/>
      <c r="T108" s="144"/>
    </row>
    <row r="109" spans="1:20" s="116" customFormat="1" ht="11.25" customHeight="1" thickBot="1">
      <c r="A109" s="285"/>
      <c r="B109" s="275"/>
      <c r="C109" s="272"/>
      <c r="D109" s="273"/>
      <c r="E109" s="272"/>
      <c r="F109" s="273"/>
      <c r="G109" s="272"/>
      <c r="H109" s="273"/>
      <c r="I109" s="272"/>
      <c r="J109" s="273"/>
      <c r="K109" s="272"/>
      <c r="L109" s="273"/>
      <c r="M109" s="272"/>
      <c r="N109" s="273"/>
      <c r="O109" s="272"/>
      <c r="P109" s="273"/>
      <c r="Q109" s="297"/>
      <c r="R109" s="283"/>
      <c r="S109" s="277"/>
      <c r="T109" s="145"/>
    </row>
    <row r="110" spans="1:20" s="116" customFormat="1" ht="11.25" customHeight="1" thickTop="1">
      <c r="A110" s="284" t="s">
        <v>124</v>
      </c>
      <c r="B110" s="286"/>
      <c r="C110" s="288">
        <f>$Q$116</f>
        <v>0</v>
      </c>
      <c r="D110" s="289"/>
      <c r="E110" s="288">
        <f>$Q$116</f>
        <v>0</v>
      </c>
      <c r="F110" s="289"/>
      <c r="G110" s="288">
        <f>$Q$116</f>
        <v>0</v>
      </c>
      <c r="H110" s="289"/>
      <c r="I110" s="288">
        <f>$Q$116</f>
        <v>0</v>
      </c>
      <c r="J110" s="289"/>
      <c r="K110" s="292">
        <f>Q118</f>
        <v>0</v>
      </c>
      <c r="L110" s="289"/>
      <c r="M110" s="292">
        <f>Q120</f>
        <v>0</v>
      </c>
      <c r="N110" s="289"/>
      <c r="O110" s="292">
        <f>Q120</f>
        <v>0</v>
      </c>
      <c r="P110" s="294"/>
      <c r="Q110" s="280">
        <f>SUM(C110:P111)</f>
        <v>0</v>
      </c>
      <c r="R110" s="281"/>
      <c r="S110" s="276"/>
      <c r="T110" s="144"/>
    </row>
    <row r="111" spans="1:20" s="116" customFormat="1" ht="11.25" customHeight="1" thickBot="1">
      <c r="A111" s="285"/>
      <c r="B111" s="287"/>
      <c r="C111" s="290"/>
      <c r="D111" s="291"/>
      <c r="E111" s="290"/>
      <c r="F111" s="291"/>
      <c r="G111" s="290"/>
      <c r="H111" s="291"/>
      <c r="I111" s="290"/>
      <c r="J111" s="291"/>
      <c r="K111" s="293"/>
      <c r="L111" s="291"/>
      <c r="M111" s="293"/>
      <c r="N111" s="291"/>
      <c r="O111" s="293"/>
      <c r="P111" s="295"/>
      <c r="Q111" s="282"/>
      <c r="R111" s="283"/>
      <c r="S111" s="277"/>
      <c r="T111" s="145"/>
    </row>
    <row r="112" spans="1:20" s="116" customFormat="1" ht="11.25" customHeight="1" thickTop="1">
      <c r="A112" s="284" t="s">
        <v>125</v>
      </c>
      <c r="B112" s="273"/>
      <c r="C112" s="272">
        <f>C108-C110</f>
        <v>0</v>
      </c>
      <c r="D112" s="273"/>
      <c r="E112" s="272">
        <f>E108-E110</f>
        <v>0</v>
      </c>
      <c r="F112" s="273"/>
      <c r="G112" s="272">
        <f>G108-G110</f>
        <v>0</v>
      </c>
      <c r="H112" s="273"/>
      <c r="I112" s="272">
        <f>I108-I110</f>
        <v>0</v>
      </c>
      <c r="J112" s="273"/>
      <c r="K112" s="272">
        <f>K108-K110</f>
        <v>0</v>
      </c>
      <c r="L112" s="273"/>
      <c r="M112" s="272">
        <f>M108-M110</f>
        <v>0</v>
      </c>
      <c r="N112" s="273"/>
      <c r="O112" s="272">
        <f>O108-O110</f>
        <v>0</v>
      </c>
      <c r="P112" s="273"/>
      <c r="Q112" s="272">
        <f>Q108-Q110</f>
        <v>0</v>
      </c>
      <c r="R112" s="273"/>
      <c r="S112" s="276"/>
      <c r="T112" s="144"/>
    </row>
    <row r="113" spans="1:20" s="116" customFormat="1" ht="11.25" customHeight="1" thickBot="1">
      <c r="A113" s="285"/>
      <c r="B113" s="275"/>
      <c r="C113" s="274"/>
      <c r="D113" s="275"/>
      <c r="E113" s="274"/>
      <c r="F113" s="275"/>
      <c r="G113" s="274"/>
      <c r="H113" s="275"/>
      <c r="I113" s="274"/>
      <c r="J113" s="275"/>
      <c r="K113" s="274"/>
      <c r="L113" s="275"/>
      <c r="M113" s="274"/>
      <c r="N113" s="275"/>
      <c r="O113" s="274"/>
      <c r="P113" s="275"/>
      <c r="Q113" s="274"/>
      <c r="R113" s="275"/>
      <c r="S113" s="277"/>
      <c r="T113" s="145"/>
    </row>
    <row r="114" spans="1:20" s="116" customFormat="1" ht="11.25" customHeight="1" thickTop="1" thickBot="1">
      <c r="J114" s="128"/>
      <c r="K114" s="128"/>
    </row>
    <row r="115" spans="1:20" s="116" customFormat="1" ht="11.25" customHeight="1">
      <c r="J115" s="128"/>
      <c r="K115" s="128"/>
      <c r="O115" s="256" t="s">
        <v>126</v>
      </c>
      <c r="P115" s="257"/>
      <c r="Q115" s="278"/>
      <c r="R115" s="279"/>
    </row>
    <row r="116" spans="1:20" s="116" customFormat="1" ht="11.25" customHeight="1">
      <c r="A116" s="259" t="s">
        <v>127</v>
      </c>
      <c r="B116" s="259"/>
      <c r="C116" s="184" t="s">
        <v>128</v>
      </c>
      <c r="D116" s="185" t="s">
        <v>129</v>
      </c>
      <c r="E116" s="184" t="s">
        <v>130</v>
      </c>
      <c r="G116" s="146" t="s">
        <v>131</v>
      </c>
      <c r="H116" s="184" t="s">
        <v>128</v>
      </c>
      <c r="I116" s="185" t="s">
        <v>129</v>
      </c>
      <c r="J116" s="184" t="s">
        <v>130</v>
      </c>
      <c r="K116" s="128"/>
      <c r="O116" s="258" t="s">
        <v>132</v>
      </c>
      <c r="P116" s="259"/>
      <c r="Q116" s="266"/>
      <c r="R116" s="267"/>
    </row>
    <row r="117" spans="1:20" s="116" customFormat="1" ht="11.25" customHeight="1">
      <c r="A117" s="147" t="s">
        <v>35</v>
      </c>
      <c r="B117" s="148"/>
      <c r="C117" s="149">
        <f t="shared" ref="C117:C128" si="3">COUNTIF($A$13:$B$97,A117)</f>
        <v>0</v>
      </c>
      <c r="D117" s="150"/>
      <c r="E117" s="149">
        <f>C117-D117</f>
        <v>0</v>
      </c>
      <c r="G117" s="149" t="s">
        <v>133</v>
      </c>
      <c r="H117" s="149">
        <f>SUM(C117:C124)+C127+C128</f>
        <v>0</v>
      </c>
      <c r="I117" s="151"/>
      <c r="J117" s="149">
        <f>H117-I117</f>
        <v>0</v>
      </c>
      <c r="K117" s="128"/>
      <c r="O117" s="258"/>
      <c r="P117" s="259"/>
      <c r="Q117" s="266"/>
      <c r="R117" s="267"/>
    </row>
    <row r="118" spans="1:20" s="116" customFormat="1" ht="11.25" customHeight="1">
      <c r="A118" s="147" t="s">
        <v>38</v>
      </c>
      <c r="B118" s="148"/>
      <c r="C118" s="149">
        <f t="shared" si="3"/>
        <v>0</v>
      </c>
      <c r="D118" s="150"/>
      <c r="E118" s="149">
        <f t="shared" ref="E118:E128" si="4">C118-D118</f>
        <v>0</v>
      </c>
      <c r="G118" s="149" t="s">
        <v>134</v>
      </c>
      <c r="H118" s="149">
        <f>SUM(C117:C123)+C125+C127+C128</f>
        <v>0</v>
      </c>
      <c r="I118" s="151"/>
      <c r="J118" s="149">
        <f>H118-I118</f>
        <v>0</v>
      </c>
      <c r="K118" s="128"/>
      <c r="O118" s="258" t="s">
        <v>135</v>
      </c>
      <c r="P118" s="259"/>
      <c r="Q118" s="266"/>
      <c r="R118" s="267"/>
    </row>
    <row r="119" spans="1:20" s="116" customFormat="1" ht="11.25" customHeight="1">
      <c r="A119" s="147" t="s">
        <v>136</v>
      </c>
      <c r="B119" s="148"/>
      <c r="C119" s="149">
        <f t="shared" si="3"/>
        <v>0</v>
      </c>
      <c r="D119" s="150"/>
      <c r="E119" s="149">
        <f t="shared" si="4"/>
        <v>0</v>
      </c>
      <c r="G119" s="149" t="s">
        <v>137</v>
      </c>
      <c r="H119" s="149">
        <f>SUM(C117:C128)</f>
        <v>0</v>
      </c>
      <c r="I119" s="151"/>
      <c r="J119" s="149">
        <f>H119-I119</f>
        <v>0</v>
      </c>
      <c r="K119" s="128"/>
      <c r="O119" s="258"/>
      <c r="P119" s="259"/>
      <c r="Q119" s="266"/>
      <c r="R119" s="267"/>
    </row>
    <row r="120" spans="1:20" s="116" customFormat="1" ht="11.25" customHeight="1">
      <c r="A120" s="147" t="s">
        <v>138</v>
      </c>
      <c r="B120" s="148"/>
      <c r="C120" s="149">
        <f t="shared" si="3"/>
        <v>0</v>
      </c>
      <c r="D120" s="150"/>
      <c r="E120" s="149">
        <f t="shared" si="4"/>
        <v>0</v>
      </c>
      <c r="J120" s="128"/>
      <c r="K120" s="128"/>
      <c r="O120" s="258" t="s">
        <v>139</v>
      </c>
      <c r="P120" s="259"/>
      <c r="Q120" s="266"/>
      <c r="R120" s="267"/>
    </row>
    <row r="121" spans="1:20" s="116" customFormat="1" ht="11.25" customHeight="1">
      <c r="A121" s="147" t="s">
        <v>140</v>
      </c>
      <c r="B121" s="148"/>
      <c r="C121" s="149">
        <f t="shared" si="3"/>
        <v>0</v>
      </c>
      <c r="D121" s="150"/>
      <c r="E121" s="149">
        <f t="shared" si="4"/>
        <v>0</v>
      </c>
      <c r="J121" s="128"/>
      <c r="K121" s="128"/>
      <c r="O121" s="258"/>
      <c r="P121" s="259"/>
      <c r="Q121" s="266"/>
      <c r="R121" s="267"/>
    </row>
    <row r="122" spans="1:20" s="116" customFormat="1" ht="11.25" customHeight="1">
      <c r="A122" s="147" t="s">
        <v>141</v>
      </c>
      <c r="B122" s="148"/>
      <c r="C122" s="149">
        <f t="shared" si="3"/>
        <v>0</v>
      </c>
      <c r="D122" s="150"/>
      <c r="E122" s="149">
        <f t="shared" si="4"/>
        <v>0</v>
      </c>
      <c r="J122" s="128"/>
      <c r="K122" s="128"/>
      <c r="O122" s="258" t="s">
        <v>142</v>
      </c>
      <c r="P122" s="259"/>
      <c r="Q122" s="268"/>
      <c r="R122" s="269"/>
    </row>
    <row r="123" spans="1:20" s="116" customFormat="1" ht="11.25" customHeight="1" thickBot="1">
      <c r="A123" s="147" t="s">
        <v>143</v>
      </c>
      <c r="B123" s="148"/>
      <c r="C123" s="149">
        <f t="shared" si="3"/>
        <v>0</v>
      </c>
      <c r="D123" s="150"/>
      <c r="E123" s="149">
        <f t="shared" si="4"/>
        <v>0</v>
      </c>
      <c r="J123" s="128"/>
      <c r="K123" s="128"/>
      <c r="O123" s="260"/>
      <c r="P123" s="261"/>
      <c r="Q123" s="270"/>
      <c r="R123" s="271"/>
    </row>
    <row r="124" spans="1:20" s="116" customFormat="1" ht="11.25" customHeight="1">
      <c r="A124" s="147" t="s">
        <v>144</v>
      </c>
      <c r="B124" s="148"/>
      <c r="C124" s="149">
        <f t="shared" si="3"/>
        <v>0</v>
      </c>
      <c r="D124" s="150"/>
      <c r="E124" s="149">
        <f t="shared" si="4"/>
        <v>0</v>
      </c>
      <c r="J124" s="128"/>
      <c r="K124" s="128"/>
      <c r="O124" s="256" t="s">
        <v>145</v>
      </c>
      <c r="P124" s="257"/>
      <c r="Q124" s="152"/>
      <c r="R124" s="153"/>
    </row>
    <row r="125" spans="1:20" s="116" customFormat="1" ht="11.25" customHeight="1">
      <c r="A125" s="147" t="s">
        <v>146</v>
      </c>
      <c r="B125" s="148"/>
      <c r="C125" s="149">
        <f t="shared" si="3"/>
        <v>0</v>
      </c>
      <c r="D125" s="151"/>
      <c r="E125" s="149">
        <f t="shared" si="4"/>
        <v>0</v>
      </c>
      <c r="J125" s="128"/>
      <c r="K125" s="128"/>
      <c r="O125" s="258" t="s">
        <v>147</v>
      </c>
      <c r="P125" s="259"/>
      <c r="Q125" s="259">
        <f>Q116*4+Q118+Q120*2</f>
        <v>0</v>
      </c>
      <c r="R125" s="262"/>
    </row>
    <row r="126" spans="1:20" s="116" customFormat="1" ht="11.25" customHeight="1" thickBot="1">
      <c r="A126" s="147" t="s">
        <v>148</v>
      </c>
      <c r="B126" s="148"/>
      <c r="C126" s="149">
        <f t="shared" si="3"/>
        <v>0</v>
      </c>
      <c r="D126" s="151"/>
      <c r="E126" s="149">
        <f t="shared" si="4"/>
        <v>0</v>
      </c>
      <c r="J126" s="128"/>
      <c r="K126" s="128"/>
      <c r="O126" s="260"/>
      <c r="P126" s="261"/>
      <c r="Q126" s="261"/>
      <c r="R126" s="263"/>
    </row>
    <row r="127" spans="1:20" s="116" customFormat="1" ht="11.25" customHeight="1">
      <c r="A127" s="147" t="s">
        <v>149</v>
      </c>
      <c r="B127" s="148"/>
      <c r="C127" s="149">
        <f t="shared" si="3"/>
        <v>0</v>
      </c>
      <c r="D127" s="151"/>
      <c r="E127" s="149">
        <f t="shared" si="4"/>
        <v>0</v>
      </c>
      <c r="J127" s="128"/>
      <c r="K127" s="128"/>
    </row>
    <row r="128" spans="1:20" s="116" customFormat="1" ht="11.25" customHeight="1">
      <c r="A128" s="147" t="s">
        <v>150</v>
      </c>
      <c r="B128" s="148"/>
      <c r="C128" s="149">
        <f t="shared" si="3"/>
        <v>0</v>
      </c>
      <c r="D128" s="151"/>
      <c r="E128" s="149">
        <f t="shared" si="4"/>
        <v>0</v>
      </c>
      <c r="J128" s="128"/>
      <c r="K128" s="128"/>
    </row>
    <row r="129" spans="3:16" s="116" customFormat="1" ht="11.25" customHeight="1">
      <c r="J129" s="128"/>
      <c r="K129" s="128"/>
    </row>
    <row r="130" spans="3:16" s="116" customFormat="1" ht="11.25" customHeight="1">
      <c r="C130" s="264">
        <f>C100</f>
        <v>42666</v>
      </c>
      <c r="D130" s="265"/>
      <c r="E130" s="264">
        <f>E100</f>
        <v>42667</v>
      </c>
      <c r="F130" s="265"/>
      <c r="G130" s="264">
        <f>G100</f>
        <v>42668</v>
      </c>
      <c r="H130" s="265"/>
      <c r="I130" s="264">
        <f>I100</f>
        <v>42669</v>
      </c>
      <c r="J130" s="265"/>
      <c r="K130" s="264">
        <f>K100</f>
        <v>42670</v>
      </c>
      <c r="L130" s="265"/>
      <c r="M130" s="264">
        <f>M100</f>
        <v>42671</v>
      </c>
      <c r="N130" s="265"/>
      <c r="O130" s="264">
        <f>O100</f>
        <v>42672</v>
      </c>
      <c r="P130" s="265"/>
    </row>
    <row r="131" spans="3:16" s="116" customFormat="1" ht="11.25" customHeight="1">
      <c r="C131" s="254" t="str">
        <f>C101</f>
        <v>一</v>
      </c>
      <c r="D131" s="255"/>
      <c r="E131" s="254" t="str">
        <f>E101</f>
        <v>二</v>
      </c>
      <c r="F131" s="255"/>
      <c r="G131" s="254" t="str">
        <f>G101</f>
        <v>三</v>
      </c>
      <c r="H131" s="255"/>
      <c r="I131" s="254" t="str">
        <f>I101</f>
        <v>四</v>
      </c>
      <c r="J131" s="255"/>
      <c r="K131" s="254" t="str">
        <f>K101</f>
        <v>五</v>
      </c>
      <c r="L131" s="255"/>
      <c r="M131" s="254" t="str">
        <f>M101</f>
        <v>六</v>
      </c>
      <c r="N131" s="255"/>
      <c r="O131" s="254" t="str">
        <f>O101</f>
        <v>日</v>
      </c>
      <c r="P131" s="255"/>
    </row>
    <row r="132" spans="3:16" s="116" customFormat="1" ht="11.25" customHeight="1">
      <c r="C132" s="154" t="s">
        <v>151</v>
      </c>
      <c r="D132" s="154" t="s">
        <v>152</v>
      </c>
      <c r="E132" s="154" t="s">
        <v>151</v>
      </c>
      <c r="F132" s="154" t="s">
        <v>152</v>
      </c>
      <c r="G132" s="154" t="s">
        <v>151</v>
      </c>
      <c r="H132" s="154" t="s">
        <v>152</v>
      </c>
      <c r="I132" s="154" t="s">
        <v>151</v>
      </c>
      <c r="J132" s="154" t="s">
        <v>152</v>
      </c>
      <c r="K132" s="154" t="s">
        <v>151</v>
      </c>
      <c r="L132" s="154" t="s">
        <v>152</v>
      </c>
      <c r="M132" s="154" t="s">
        <v>151</v>
      </c>
      <c r="N132" s="154" t="s">
        <v>152</v>
      </c>
      <c r="O132" s="154" t="s">
        <v>151</v>
      </c>
      <c r="P132" s="154" t="s">
        <v>152</v>
      </c>
    </row>
    <row r="133" spans="3:16" s="116" customFormat="1" ht="11.25" customHeight="1">
      <c r="C133" s="116">
        <f>C13</f>
        <v>0</v>
      </c>
      <c r="D133" s="116">
        <f t="shared" ref="D133:P133" si="5">D13</f>
        <v>0</v>
      </c>
      <c r="E133" s="116">
        <f t="shared" si="5"/>
        <v>0</v>
      </c>
      <c r="F133" s="116">
        <f t="shared" si="5"/>
        <v>0</v>
      </c>
      <c r="G133" s="116">
        <f t="shared" si="5"/>
        <v>0</v>
      </c>
      <c r="H133" s="116">
        <f t="shared" si="5"/>
        <v>0</v>
      </c>
      <c r="I133" s="116">
        <f t="shared" si="5"/>
        <v>0</v>
      </c>
      <c r="J133" s="116">
        <f t="shared" si="5"/>
        <v>0</v>
      </c>
      <c r="K133" s="116">
        <f t="shared" si="5"/>
        <v>0</v>
      </c>
      <c r="L133" s="116">
        <f t="shared" si="5"/>
        <v>0</v>
      </c>
      <c r="M133" s="116">
        <f t="shared" si="5"/>
        <v>0</v>
      </c>
      <c r="N133" s="116">
        <f t="shared" si="5"/>
        <v>0</v>
      </c>
      <c r="O133" s="116">
        <f t="shared" si="5"/>
        <v>0</v>
      </c>
      <c r="P133" s="116">
        <f t="shared" si="5"/>
        <v>0</v>
      </c>
    </row>
    <row r="134" spans="3:16" s="116" customFormat="1" ht="11.25" customHeight="1">
      <c r="C134" s="116">
        <f t="shared" ref="C134:P134" si="6">C16</f>
        <v>0</v>
      </c>
      <c r="D134" s="116">
        <f t="shared" si="6"/>
        <v>0</v>
      </c>
      <c r="E134" s="116">
        <f t="shared" si="6"/>
        <v>0</v>
      </c>
      <c r="F134" s="116">
        <f t="shared" si="6"/>
        <v>0</v>
      </c>
      <c r="G134" s="116">
        <f t="shared" si="6"/>
        <v>0</v>
      </c>
      <c r="H134" s="116">
        <f t="shared" si="6"/>
        <v>0</v>
      </c>
      <c r="I134" s="116">
        <f t="shared" si="6"/>
        <v>0</v>
      </c>
      <c r="J134" s="116">
        <f t="shared" si="6"/>
        <v>0</v>
      </c>
      <c r="K134" s="116">
        <f t="shared" si="6"/>
        <v>0</v>
      </c>
      <c r="L134" s="116">
        <f t="shared" si="6"/>
        <v>0</v>
      </c>
      <c r="M134" s="116">
        <f t="shared" si="6"/>
        <v>0</v>
      </c>
      <c r="N134" s="116">
        <f t="shared" si="6"/>
        <v>0</v>
      </c>
      <c r="O134" s="116">
        <f t="shared" si="6"/>
        <v>0</v>
      </c>
      <c r="P134" s="116">
        <f t="shared" si="6"/>
        <v>0</v>
      </c>
    </row>
    <row r="135" spans="3:16" s="116" customFormat="1" ht="11.25" customHeight="1">
      <c r="C135" s="116">
        <f t="shared" ref="C135:P135" si="7">C19</f>
        <v>0</v>
      </c>
      <c r="D135" s="116">
        <f t="shared" si="7"/>
        <v>0</v>
      </c>
      <c r="E135" s="116">
        <f t="shared" si="7"/>
        <v>0</v>
      </c>
      <c r="F135" s="116">
        <f t="shared" si="7"/>
        <v>0</v>
      </c>
      <c r="G135" s="116">
        <f t="shared" si="7"/>
        <v>0</v>
      </c>
      <c r="H135" s="116">
        <f t="shared" si="7"/>
        <v>0</v>
      </c>
      <c r="I135" s="116">
        <f t="shared" si="7"/>
        <v>0</v>
      </c>
      <c r="J135" s="116">
        <f t="shared" si="7"/>
        <v>0</v>
      </c>
      <c r="K135" s="116">
        <f t="shared" si="7"/>
        <v>0</v>
      </c>
      <c r="L135" s="116">
        <f t="shared" si="7"/>
        <v>0</v>
      </c>
      <c r="M135" s="116">
        <f t="shared" si="7"/>
        <v>0</v>
      </c>
      <c r="N135" s="116">
        <f t="shared" si="7"/>
        <v>0</v>
      </c>
      <c r="O135" s="116">
        <f t="shared" si="7"/>
        <v>0</v>
      </c>
      <c r="P135" s="116">
        <f t="shared" si="7"/>
        <v>0</v>
      </c>
    </row>
    <row r="136" spans="3:16" s="116" customFormat="1" ht="11.25" customHeight="1">
      <c r="C136" s="116">
        <f t="shared" ref="C136:P136" si="8">C22</f>
        <v>0</v>
      </c>
      <c r="D136" s="116">
        <f t="shared" si="8"/>
        <v>0</v>
      </c>
      <c r="E136" s="116">
        <f t="shared" si="8"/>
        <v>0</v>
      </c>
      <c r="F136" s="116">
        <f t="shared" si="8"/>
        <v>0</v>
      </c>
      <c r="G136" s="116">
        <f t="shared" si="8"/>
        <v>0</v>
      </c>
      <c r="H136" s="116">
        <f t="shared" si="8"/>
        <v>0</v>
      </c>
      <c r="I136" s="116">
        <f t="shared" si="8"/>
        <v>0</v>
      </c>
      <c r="J136" s="116">
        <f t="shared" si="8"/>
        <v>0</v>
      </c>
      <c r="K136" s="116">
        <f t="shared" si="8"/>
        <v>0</v>
      </c>
      <c r="L136" s="116">
        <f t="shared" si="8"/>
        <v>0</v>
      </c>
      <c r="M136" s="116">
        <f t="shared" si="8"/>
        <v>0</v>
      </c>
      <c r="N136" s="116">
        <f t="shared" si="8"/>
        <v>0</v>
      </c>
      <c r="O136" s="116">
        <f t="shared" si="8"/>
        <v>0</v>
      </c>
      <c r="P136" s="116">
        <f t="shared" si="8"/>
        <v>0</v>
      </c>
    </row>
    <row r="137" spans="3:16" s="116" customFormat="1" ht="11.25" customHeight="1">
      <c r="C137" s="116">
        <f t="shared" ref="C137:P137" si="9">C25</f>
        <v>0</v>
      </c>
      <c r="D137" s="116">
        <f t="shared" si="9"/>
        <v>0</v>
      </c>
      <c r="E137" s="116">
        <f t="shared" si="9"/>
        <v>0</v>
      </c>
      <c r="F137" s="116">
        <f t="shared" si="9"/>
        <v>0</v>
      </c>
      <c r="G137" s="116">
        <f t="shared" si="9"/>
        <v>0</v>
      </c>
      <c r="H137" s="116">
        <f t="shared" si="9"/>
        <v>0</v>
      </c>
      <c r="I137" s="116">
        <f t="shared" si="9"/>
        <v>0</v>
      </c>
      <c r="J137" s="116">
        <f t="shared" si="9"/>
        <v>0</v>
      </c>
      <c r="K137" s="116">
        <f t="shared" si="9"/>
        <v>0</v>
      </c>
      <c r="L137" s="116">
        <f t="shared" si="9"/>
        <v>0</v>
      </c>
      <c r="M137" s="116">
        <f t="shared" si="9"/>
        <v>0</v>
      </c>
      <c r="N137" s="116">
        <f t="shared" si="9"/>
        <v>0</v>
      </c>
      <c r="O137" s="116">
        <f t="shared" si="9"/>
        <v>0</v>
      </c>
      <c r="P137" s="116">
        <f t="shared" si="9"/>
        <v>0</v>
      </c>
    </row>
    <row r="138" spans="3:16" s="116" customFormat="1" ht="11.25" customHeight="1">
      <c r="C138" s="116">
        <f t="shared" ref="C138:P138" si="10">C28</f>
        <v>0</v>
      </c>
      <c r="D138" s="116">
        <f t="shared" si="10"/>
        <v>0</v>
      </c>
      <c r="E138" s="116">
        <f t="shared" si="10"/>
        <v>0</v>
      </c>
      <c r="F138" s="116">
        <f t="shared" si="10"/>
        <v>0</v>
      </c>
      <c r="G138" s="116">
        <f t="shared" si="10"/>
        <v>0</v>
      </c>
      <c r="H138" s="116">
        <f t="shared" si="10"/>
        <v>0</v>
      </c>
      <c r="I138" s="116">
        <f t="shared" si="10"/>
        <v>0</v>
      </c>
      <c r="J138" s="116">
        <f t="shared" si="10"/>
        <v>0</v>
      </c>
      <c r="K138" s="116">
        <f t="shared" si="10"/>
        <v>0</v>
      </c>
      <c r="L138" s="116">
        <f t="shared" si="10"/>
        <v>0</v>
      </c>
      <c r="M138" s="116">
        <f t="shared" si="10"/>
        <v>0</v>
      </c>
      <c r="N138" s="116">
        <f t="shared" si="10"/>
        <v>0</v>
      </c>
      <c r="O138" s="116">
        <f t="shared" si="10"/>
        <v>0</v>
      </c>
      <c r="P138" s="116">
        <f t="shared" si="10"/>
        <v>0</v>
      </c>
    </row>
    <row r="139" spans="3:16" s="116" customFormat="1" ht="11.25" customHeight="1">
      <c r="C139" s="116">
        <f t="shared" ref="C139:P139" si="11">C31</f>
        <v>0</v>
      </c>
      <c r="D139" s="116">
        <f t="shared" si="11"/>
        <v>0</v>
      </c>
      <c r="E139" s="116">
        <f t="shared" si="11"/>
        <v>0</v>
      </c>
      <c r="F139" s="116">
        <f t="shared" si="11"/>
        <v>0</v>
      </c>
      <c r="G139" s="116">
        <f t="shared" si="11"/>
        <v>0</v>
      </c>
      <c r="H139" s="116">
        <f t="shared" si="11"/>
        <v>0</v>
      </c>
      <c r="I139" s="116">
        <f t="shared" si="11"/>
        <v>0</v>
      </c>
      <c r="J139" s="116">
        <f t="shared" si="11"/>
        <v>0</v>
      </c>
      <c r="K139" s="116">
        <f t="shared" si="11"/>
        <v>0</v>
      </c>
      <c r="L139" s="116">
        <f t="shared" si="11"/>
        <v>0</v>
      </c>
      <c r="M139" s="116">
        <f t="shared" si="11"/>
        <v>0</v>
      </c>
      <c r="N139" s="116">
        <f t="shared" si="11"/>
        <v>0</v>
      </c>
      <c r="O139" s="116">
        <f t="shared" si="11"/>
        <v>0</v>
      </c>
      <c r="P139" s="116">
        <f t="shared" si="11"/>
        <v>0</v>
      </c>
    </row>
    <row r="140" spans="3:16" s="116" customFormat="1" ht="11.25" customHeight="1">
      <c r="C140" s="116">
        <f>C34</f>
        <v>0</v>
      </c>
      <c r="D140" s="116">
        <f t="shared" ref="D140:P140" si="12">D34</f>
        <v>0</v>
      </c>
      <c r="E140" s="116">
        <f t="shared" si="12"/>
        <v>0</v>
      </c>
      <c r="F140" s="116">
        <f t="shared" si="12"/>
        <v>0</v>
      </c>
      <c r="G140" s="116">
        <f t="shared" si="12"/>
        <v>0</v>
      </c>
      <c r="H140" s="116">
        <f t="shared" si="12"/>
        <v>0</v>
      </c>
      <c r="I140" s="116">
        <f t="shared" si="12"/>
        <v>0</v>
      </c>
      <c r="J140" s="116">
        <f t="shared" si="12"/>
        <v>0</v>
      </c>
      <c r="K140" s="116">
        <f t="shared" si="12"/>
        <v>0</v>
      </c>
      <c r="L140" s="116">
        <f t="shared" si="12"/>
        <v>0</v>
      </c>
      <c r="M140" s="116">
        <f t="shared" si="12"/>
        <v>0</v>
      </c>
      <c r="N140" s="116">
        <f t="shared" si="12"/>
        <v>0</v>
      </c>
      <c r="O140" s="116">
        <f t="shared" si="12"/>
        <v>0</v>
      </c>
      <c r="P140" s="116">
        <f t="shared" si="12"/>
        <v>0</v>
      </c>
    </row>
    <row r="141" spans="3:16" s="116" customFormat="1" ht="11.25" customHeight="1">
      <c r="C141" s="116">
        <f>C37</f>
        <v>0</v>
      </c>
      <c r="D141" s="116">
        <f t="shared" ref="D141:P141" si="13">D37</f>
        <v>0</v>
      </c>
      <c r="E141" s="116">
        <f t="shared" si="13"/>
        <v>0</v>
      </c>
      <c r="F141" s="116">
        <f t="shared" si="13"/>
        <v>0</v>
      </c>
      <c r="G141" s="116">
        <f t="shared" si="13"/>
        <v>0</v>
      </c>
      <c r="H141" s="116">
        <f t="shared" si="13"/>
        <v>0</v>
      </c>
      <c r="I141" s="116">
        <f t="shared" si="13"/>
        <v>0</v>
      </c>
      <c r="J141" s="116">
        <f t="shared" si="13"/>
        <v>0</v>
      </c>
      <c r="K141" s="116">
        <f t="shared" si="13"/>
        <v>0</v>
      </c>
      <c r="L141" s="116">
        <f t="shared" si="13"/>
        <v>0</v>
      </c>
      <c r="M141" s="116">
        <f t="shared" si="13"/>
        <v>0</v>
      </c>
      <c r="N141" s="116">
        <f t="shared" si="13"/>
        <v>0</v>
      </c>
      <c r="O141" s="116">
        <f t="shared" si="13"/>
        <v>0</v>
      </c>
      <c r="P141" s="116">
        <f t="shared" si="13"/>
        <v>0</v>
      </c>
    </row>
    <row r="142" spans="3:16" s="116" customFormat="1" ht="11.25" customHeight="1">
      <c r="C142" s="116">
        <f>C40</f>
        <v>0</v>
      </c>
      <c r="D142" s="116">
        <f t="shared" ref="D142:P142" si="14">D40</f>
        <v>0</v>
      </c>
      <c r="E142" s="116">
        <f t="shared" si="14"/>
        <v>0</v>
      </c>
      <c r="F142" s="116">
        <f t="shared" si="14"/>
        <v>0</v>
      </c>
      <c r="G142" s="116">
        <f t="shared" si="14"/>
        <v>0</v>
      </c>
      <c r="H142" s="116">
        <f t="shared" si="14"/>
        <v>0</v>
      </c>
      <c r="I142" s="116">
        <f t="shared" si="14"/>
        <v>0</v>
      </c>
      <c r="J142" s="116">
        <f t="shared" si="14"/>
        <v>0</v>
      </c>
      <c r="K142" s="116">
        <f t="shared" si="14"/>
        <v>0</v>
      </c>
      <c r="L142" s="116">
        <f t="shared" si="14"/>
        <v>0</v>
      </c>
      <c r="M142" s="116">
        <f t="shared" si="14"/>
        <v>0</v>
      </c>
      <c r="N142" s="116">
        <f t="shared" si="14"/>
        <v>0</v>
      </c>
      <c r="O142" s="116">
        <f t="shared" si="14"/>
        <v>0</v>
      </c>
      <c r="P142" s="116">
        <f t="shared" si="14"/>
        <v>0</v>
      </c>
    </row>
    <row r="143" spans="3:16" s="116" customFormat="1" ht="11.25" customHeight="1">
      <c r="C143" s="116">
        <f t="shared" ref="C143:P143" si="15">C44</f>
        <v>0</v>
      </c>
      <c r="D143" s="116">
        <f t="shared" si="15"/>
        <v>0</v>
      </c>
      <c r="E143" s="116">
        <f t="shared" si="15"/>
        <v>0</v>
      </c>
      <c r="F143" s="116">
        <f t="shared" si="15"/>
        <v>0</v>
      </c>
      <c r="G143" s="116">
        <f t="shared" si="15"/>
        <v>0</v>
      </c>
      <c r="H143" s="116">
        <f t="shared" si="15"/>
        <v>0</v>
      </c>
      <c r="I143" s="116">
        <f t="shared" si="15"/>
        <v>0</v>
      </c>
      <c r="J143" s="116">
        <f t="shared" si="15"/>
        <v>0</v>
      </c>
      <c r="K143" s="116">
        <f t="shared" si="15"/>
        <v>0</v>
      </c>
      <c r="L143" s="116">
        <f t="shared" si="15"/>
        <v>0</v>
      </c>
      <c r="M143" s="116">
        <f t="shared" si="15"/>
        <v>0</v>
      </c>
      <c r="N143" s="116">
        <f t="shared" si="15"/>
        <v>0</v>
      </c>
      <c r="O143" s="116">
        <f t="shared" si="15"/>
        <v>0</v>
      </c>
      <c r="P143" s="116">
        <f t="shared" si="15"/>
        <v>0</v>
      </c>
    </row>
    <row r="144" spans="3:16" s="116" customFormat="1" ht="11.25" customHeight="1">
      <c r="C144" s="116">
        <f t="shared" ref="C144:P144" si="16">C47</f>
        <v>0</v>
      </c>
      <c r="D144" s="116">
        <f t="shared" si="16"/>
        <v>0</v>
      </c>
      <c r="E144" s="116">
        <f t="shared" si="16"/>
        <v>0</v>
      </c>
      <c r="F144" s="116">
        <f t="shared" si="16"/>
        <v>0</v>
      </c>
      <c r="G144" s="116">
        <f t="shared" si="16"/>
        <v>0</v>
      </c>
      <c r="H144" s="116">
        <f t="shared" si="16"/>
        <v>0</v>
      </c>
      <c r="I144" s="116">
        <f t="shared" si="16"/>
        <v>0</v>
      </c>
      <c r="J144" s="116">
        <f t="shared" si="16"/>
        <v>0</v>
      </c>
      <c r="K144" s="116">
        <f t="shared" si="16"/>
        <v>0</v>
      </c>
      <c r="L144" s="116">
        <f t="shared" si="16"/>
        <v>0</v>
      </c>
      <c r="M144" s="116">
        <f t="shared" si="16"/>
        <v>0</v>
      </c>
      <c r="N144" s="116">
        <f t="shared" si="16"/>
        <v>0</v>
      </c>
      <c r="O144" s="116">
        <f t="shared" si="16"/>
        <v>0</v>
      </c>
      <c r="P144" s="116">
        <f t="shared" si="16"/>
        <v>0</v>
      </c>
    </row>
    <row r="145" spans="3:16" s="116" customFormat="1" ht="11.25" customHeight="1">
      <c r="C145" s="116">
        <f t="shared" ref="C145:P145" si="17">C50</f>
        <v>0</v>
      </c>
      <c r="D145" s="116">
        <f t="shared" si="17"/>
        <v>0</v>
      </c>
      <c r="E145" s="116">
        <f t="shared" si="17"/>
        <v>0</v>
      </c>
      <c r="F145" s="116">
        <f t="shared" si="17"/>
        <v>0</v>
      </c>
      <c r="G145" s="116">
        <f t="shared" si="17"/>
        <v>0</v>
      </c>
      <c r="H145" s="116">
        <f t="shared" si="17"/>
        <v>0</v>
      </c>
      <c r="I145" s="116">
        <f t="shared" si="17"/>
        <v>0</v>
      </c>
      <c r="J145" s="116">
        <f t="shared" si="17"/>
        <v>0</v>
      </c>
      <c r="K145" s="116">
        <f t="shared" si="17"/>
        <v>0</v>
      </c>
      <c r="L145" s="116">
        <f t="shared" si="17"/>
        <v>0</v>
      </c>
      <c r="M145" s="116">
        <f t="shared" si="17"/>
        <v>0</v>
      </c>
      <c r="N145" s="116">
        <f t="shared" si="17"/>
        <v>0</v>
      </c>
      <c r="O145" s="116">
        <f t="shared" si="17"/>
        <v>0</v>
      </c>
      <c r="P145" s="116">
        <f t="shared" si="17"/>
        <v>0</v>
      </c>
    </row>
    <row r="146" spans="3:16" s="116" customFormat="1" ht="11.25" customHeight="1">
      <c r="C146" s="116">
        <f t="shared" ref="C146:P146" si="18">C53</f>
        <v>0</v>
      </c>
      <c r="D146" s="116">
        <f t="shared" si="18"/>
        <v>0</v>
      </c>
      <c r="E146" s="116">
        <f t="shared" si="18"/>
        <v>0</v>
      </c>
      <c r="F146" s="116">
        <f t="shared" si="18"/>
        <v>0</v>
      </c>
      <c r="G146" s="116">
        <f t="shared" si="18"/>
        <v>0</v>
      </c>
      <c r="H146" s="116">
        <f t="shared" si="18"/>
        <v>0</v>
      </c>
      <c r="I146" s="116">
        <f t="shared" si="18"/>
        <v>0</v>
      </c>
      <c r="J146" s="116">
        <f t="shared" si="18"/>
        <v>0</v>
      </c>
      <c r="K146" s="116">
        <f t="shared" si="18"/>
        <v>0</v>
      </c>
      <c r="L146" s="116">
        <f t="shared" si="18"/>
        <v>0</v>
      </c>
      <c r="M146" s="116">
        <f t="shared" si="18"/>
        <v>0</v>
      </c>
      <c r="N146" s="116">
        <f t="shared" si="18"/>
        <v>0</v>
      </c>
      <c r="O146" s="116">
        <f t="shared" si="18"/>
        <v>0</v>
      </c>
      <c r="P146" s="116">
        <f t="shared" si="18"/>
        <v>0</v>
      </c>
    </row>
    <row r="147" spans="3:16" s="116" customFormat="1" ht="11.25" customHeight="1">
      <c r="C147" s="116">
        <f t="shared" ref="C147:P147" si="19">C56</f>
        <v>0</v>
      </c>
      <c r="D147" s="116">
        <f t="shared" si="19"/>
        <v>0</v>
      </c>
      <c r="E147" s="116">
        <f t="shared" si="19"/>
        <v>0</v>
      </c>
      <c r="F147" s="116">
        <f t="shared" si="19"/>
        <v>0</v>
      </c>
      <c r="G147" s="116">
        <f t="shared" si="19"/>
        <v>0</v>
      </c>
      <c r="H147" s="116">
        <f t="shared" si="19"/>
        <v>0</v>
      </c>
      <c r="I147" s="116">
        <f t="shared" si="19"/>
        <v>0</v>
      </c>
      <c r="J147" s="116">
        <f t="shared" si="19"/>
        <v>0</v>
      </c>
      <c r="K147" s="116">
        <f t="shared" si="19"/>
        <v>0</v>
      </c>
      <c r="L147" s="116">
        <f t="shared" si="19"/>
        <v>0</v>
      </c>
      <c r="M147" s="116">
        <f t="shared" si="19"/>
        <v>0</v>
      </c>
      <c r="N147" s="116">
        <f t="shared" si="19"/>
        <v>0</v>
      </c>
      <c r="O147" s="116">
        <f t="shared" si="19"/>
        <v>0</v>
      </c>
      <c r="P147" s="116">
        <f t="shared" si="19"/>
        <v>0</v>
      </c>
    </row>
    <row r="148" spans="3:16" s="116" customFormat="1" ht="11.25" customHeight="1">
      <c r="C148" s="116">
        <f t="shared" ref="C148:P148" si="20">C59</f>
        <v>0</v>
      </c>
      <c r="D148" s="116">
        <f t="shared" si="20"/>
        <v>0</v>
      </c>
      <c r="E148" s="116">
        <f t="shared" si="20"/>
        <v>0</v>
      </c>
      <c r="F148" s="116">
        <f t="shared" si="20"/>
        <v>0</v>
      </c>
      <c r="G148" s="116">
        <f t="shared" si="20"/>
        <v>0</v>
      </c>
      <c r="H148" s="116">
        <f t="shared" si="20"/>
        <v>0</v>
      </c>
      <c r="I148" s="116">
        <f t="shared" si="20"/>
        <v>0</v>
      </c>
      <c r="J148" s="116">
        <f t="shared" si="20"/>
        <v>0</v>
      </c>
      <c r="K148" s="116">
        <f t="shared" si="20"/>
        <v>0</v>
      </c>
      <c r="L148" s="116">
        <f t="shared" si="20"/>
        <v>0</v>
      </c>
      <c r="M148" s="116">
        <f t="shared" si="20"/>
        <v>0</v>
      </c>
      <c r="N148" s="116">
        <f t="shared" si="20"/>
        <v>0</v>
      </c>
      <c r="O148" s="116">
        <f t="shared" si="20"/>
        <v>0</v>
      </c>
      <c r="P148" s="116">
        <f t="shared" si="20"/>
        <v>0</v>
      </c>
    </row>
    <row r="149" spans="3:16" s="116" customFormat="1" ht="11.25" customHeight="1">
      <c r="C149" s="116">
        <f t="shared" ref="C149:P149" si="21">C63</f>
        <v>0</v>
      </c>
      <c r="D149" s="116">
        <f t="shared" si="21"/>
        <v>0</v>
      </c>
      <c r="E149" s="116">
        <f t="shared" si="21"/>
        <v>0</v>
      </c>
      <c r="F149" s="116">
        <f t="shared" si="21"/>
        <v>0</v>
      </c>
      <c r="G149" s="116">
        <f t="shared" si="21"/>
        <v>0</v>
      </c>
      <c r="H149" s="116">
        <f t="shared" si="21"/>
        <v>0</v>
      </c>
      <c r="I149" s="116">
        <f t="shared" si="21"/>
        <v>0</v>
      </c>
      <c r="J149" s="116">
        <f t="shared" si="21"/>
        <v>0</v>
      </c>
      <c r="K149" s="116">
        <f t="shared" si="21"/>
        <v>0</v>
      </c>
      <c r="L149" s="116">
        <f t="shared" si="21"/>
        <v>0</v>
      </c>
      <c r="M149" s="116">
        <f t="shared" si="21"/>
        <v>0</v>
      </c>
      <c r="N149" s="116">
        <f t="shared" si="21"/>
        <v>0</v>
      </c>
      <c r="O149" s="116">
        <f t="shared" si="21"/>
        <v>0</v>
      </c>
      <c r="P149" s="116">
        <f t="shared" si="21"/>
        <v>0</v>
      </c>
    </row>
    <row r="150" spans="3:16" s="116" customFormat="1" ht="11.25" customHeight="1">
      <c r="C150" s="116">
        <f t="shared" ref="C150:P150" si="22">C66</f>
        <v>0</v>
      </c>
      <c r="D150" s="116">
        <f t="shared" si="22"/>
        <v>0</v>
      </c>
      <c r="E150" s="116">
        <f t="shared" si="22"/>
        <v>0</v>
      </c>
      <c r="F150" s="116">
        <f t="shared" si="22"/>
        <v>0</v>
      </c>
      <c r="G150" s="116">
        <f t="shared" si="22"/>
        <v>0</v>
      </c>
      <c r="H150" s="116">
        <f t="shared" si="22"/>
        <v>0</v>
      </c>
      <c r="I150" s="116">
        <f t="shared" si="22"/>
        <v>0</v>
      </c>
      <c r="J150" s="116">
        <f t="shared" si="22"/>
        <v>0</v>
      </c>
      <c r="K150" s="116">
        <f t="shared" si="22"/>
        <v>0</v>
      </c>
      <c r="L150" s="116">
        <f t="shared" si="22"/>
        <v>0</v>
      </c>
      <c r="M150" s="116">
        <f t="shared" si="22"/>
        <v>0</v>
      </c>
      <c r="N150" s="116">
        <f t="shared" si="22"/>
        <v>0</v>
      </c>
      <c r="O150" s="116">
        <f t="shared" si="22"/>
        <v>0</v>
      </c>
      <c r="P150" s="116">
        <f t="shared" si="22"/>
        <v>0</v>
      </c>
    </row>
    <row r="151" spans="3:16" s="116" customFormat="1" ht="11.25" customHeight="1">
      <c r="C151" s="116">
        <f t="shared" ref="C151:P151" si="23">C69</f>
        <v>0</v>
      </c>
      <c r="D151" s="116">
        <f t="shared" si="23"/>
        <v>0</v>
      </c>
      <c r="E151" s="116">
        <f t="shared" si="23"/>
        <v>0</v>
      </c>
      <c r="F151" s="116">
        <f t="shared" si="23"/>
        <v>0</v>
      </c>
      <c r="G151" s="116">
        <f t="shared" si="23"/>
        <v>0</v>
      </c>
      <c r="H151" s="116">
        <f t="shared" si="23"/>
        <v>0</v>
      </c>
      <c r="I151" s="116">
        <f t="shared" si="23"/>
        <v>0</v>
      </c>
      <c r="J151" s="116">
        <f t="shared" si="23"/>
        <v>0</v>
      </c>
      <c r="K151" s="116">
        <f t="shared" si="23"/>
        <v>0</v>
      </c>
      <c r="L151" s="116">
        <f t="shared" si="23"/>
        <v>0</v>
      </c>
      <c r="M151" s="116">
        <f t="shared" si="23"/>
        <v>0</v>
      </c>
      <c r="N151" s="116">
        <f t="shared" si="23"/>
        <v>0</v>
      </c>
      <c r="O151" s="116">
        <f t="shared" si="23"/>
        <v>0</v>
      </c>
      <c r="P151" s="116">
        <f t="shared" si="23"/>
        <v>0</v>
      </c>
    </row>
    <row r="152" spans="3:16" s="116" customFormat="1" ht="11.25" customHeight="1">
      <c r="C152" s="116">
        <f t="shared" ref="C152:P152" si="24">C72</f>
        <v>0</v>
      </c>
      <c r="D152" s="116">
        <f t="shared" si="24"/>
        <v>0</v>
      </c>
      <c r="E152" s="116">
        <f t="shared" si="24"/>
        <v>0</v>
      </c>
      <c r="F152" s="116">
        <f t="shared" si="24"/>
        <v>0</v>
      </c>
      <c r="G152" s="116">
        <f t="shared" si="24"/>
        <v>0</v>
      </c>
      <c r="H152" s="116">
        <f t="shared" si="24"/>
        <v>0</v>
      </c>
      <c r="I152" s="116">
        <f t="shared" si="24"/>
        <v>0</v>
      </c>
      <c r="J152" s="116">
        <f t="shared" si="24"/>
        <v>0</v>
      </c>
      <c r="K152" s="116">
        <f t="shared" si="24"/>
        <v>0</v>
      </c>
      <c r="L152" s="116">
        <f t="shared" si="24"/>
        <v>0</v>
      </c>
      <c r="M152" s="116">
        <f t="shared" si="24"/>
        <v>0</v>
      </c>
      <c r="N152" s="116">
        <f t="shared" si="24"/>
        <v>0</v>
      </c>
      <c r="O152" s="116">
        <f t="shared" si="24"/>
        <v>0</v>
      </c>
      <c r="P152" s="116">
        <f t="shared" si="24"/>
        <v>0</v>
      </c>
    </row>
    <row r="153" spans="3:16" s="116" customFormat="1" ht="11.25" customHeight="1">
      <c r="C153" s="116">
        <f t="shared" ref="C153:P153" si="25">C75</f>
        <v>0</v>
      </c>
      <c r="D153" s="116">
        <f t="shared" si="25"/>
        <v>0</v>
      </c>
      <c r="E153" s="116">
        <f t="shared" si="25"/>
        <v>0</v>
      </c>
      <c r="F153" s="116">
        <f t="shared" si="25"/>
        <v>0</v>
      </c>
      <c r="G153" s="116">
        <f t="shared" si="25"/>
        <v>0</v>
      </c>
      <c r="H153" s="116">
        <f t="shared" si="25"/>
        <v>0</v>
      </c>
      <c r="I153" s="116">
        <f t="shared" si="25"/>
        <v>0</v>
      </c>
      <c r="J153" s="116">
        <f t="shared" si="25"/>
        <v>0</v>
      </c>
      <c r="K153" s="116">
        <f t="shared" si="25"/>
        <v>0</v>
      </c>
      <c r="L153" s="116">
        <f t="shared" si="25"/>
        <v>0</v>
      </c>
      <c r="M153" s="116">
        <f t="shared" si="25"/>
        <v>0</v>
      </c>
      <c r="N153" s="116">
        <f t="shared" si="25"/>
        <v>0</v>
      </c>
      <c r="O153" s="116">
        <f t="shared" si="25"/>
        <v>0</v>
      </c>
      <c r="P153" s="116">
        <f t="shared" si="25"/>
        <v>0</v>
      </c>
    </row>
    <row r="154" spans="3:16" s="116" customFormat="1" ht="11.25" customHeight="1">
      <c r="C154" s="116">
        <f t="shared" ref="C154:P154" si="26">C78</f>
        <v>0</v>
      </c>
      <c r="D154" s="116">
        <f t="shared" si="26"/>
        <v>0</v>
      </c>
      <c r="E154" s="116">
        <f t="shared" si="26"/>
        <v>0</v>
      </c>
      <c r="F154" s="116">
        <f t="shared" si="26"/>
        <v>0</v>
      </c>
      <c r="G154" s="116">
        <f t="shared" si="26"/>
        <v>0</v>
      </c>
      <c r="H154" s="116">
        <f t="shared" si="26"/>
        <v>0</v>
      </c>
      <c r="I154" s="116">
        <f t="shared" si="26"/>
        <v>0</v>
      </c>
      <c r="J154" s="116">
        <f t="shared" si="26"/>
        <v>0</v>
      </c>
      <c r="K154" s="116">
        <f t="shared" si="26"/>
        <v>0</v>
      </c>
      <c r="L154" s="116">
        <f t="shared" si="26"/>
        <v>0</v>
      </c>
      <c r="M154" s="116">
        <f t="shared" si="26"/>
        <v>0</v>
      </c>
      <c r="N154" s="116">
        <f t="shared" si="26"/>
        <v>0</v>
      </c>
      <c r="O154" s="116">
        <f t="shared" si="26"/>
        <v>0</v>
      </c>
      <c r="P154" s="116">
        <f t="shared" si="26"/>
        <v>0</v>
      </c>
    </row>
    <row r="155" spans="3:16" s="116" customFormat="1" ht="11.25" customHeight="1">
      <c r="C155" s="116">
        <f t="shared" ref="C155:P155" si="27">C81</f>
        <v>0</v>
      </c>
      <c r="D155" s="116">
        <f t="shared" si="27"/>
        <v>0</v>
      </c>
      <c r="E155" s="116">
        <f t="shared" si="27"/>
        <v>0</v>
      </c>
      <c r="F155" s="116">
        <f t="shared" si="27"/>
        <v>0</v>
      </c>
      <c r="G155" s="116">
        <f t="shared" si="27"/>
        <v>0</v>
      </c>
      <c r="H155" s="116">
        <f t="shared" si="27"/>
        <v>0</v>
      </c>
      <c r="I155" s="116">
        <f t="shared" si="27"/>
        <v>0</v>
      </c>
      <c r="J155" s="116">
        <f t="shared" si="27"/>
        <v>0</v>
      </c>
      <c r="K155" s="116">
        <f t="shared" si="27"/>
        <v>0</v>
      </c>
      <c r="L155" s="116">
        <f t="shared" si="27"/>
        <v>0</v>
      </c>
      <c r="M155" s="116">
        <f t="shared" si="27"/>
        <v>0</v>
      </c>
      <c r="N155" s="116">
        <f t="shared" si="27"/>
        <v>0</v>
      </c>
      <c r="O155" s="116">
        <f t="shared" si="27"/>
        <v>0</v>
      </c>
      <c r="P155" s="116">
        <f t="shared" si="27"/>
        <v>0</v>
      </c>
    </row>
    <row r="156" spans="3:16" s="116" customFormat="1" ht="11.25" customHeight="1"/>
    <row r="157" spans="3:16" s="116" customFormat="1" ht="18" customHeight="1"/>
    <row r="158" spans="3:16" s="116" customFormat="1" ht="18" customHeight="1"/>
  </sheetData>
  <sheetProtection sheet="1" objects="1" scenarios="1" formatCells="0" formatColumns="0" formatRows="0"/>
  <mergeCells count="580">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 ref="A5:B5"/>
    <mergeCell ref="C5:D5"/>
    <mergeCell ref="E5:F5"/>
    <mergeCell ref="G5:H5"/>
    <mergeCell ref="I5:J5"/>
    <mergeCell ref="K5:L5"/>
    <mergeCell ref="M5:N5"/>
    <mergeCell ref="O5:P5"/>
    <mergeCell ref="S5:T5"/>
    <mergeCell ref="A6:B6"/>
    <mergeCell ref="C6:D6"/>
    <mergeCell ref="E6:F6"/>
    <mergeCell ref="G6:H6"/>
    <mergeCell ref="I6:J6"/>
    <mergeCell ref="K6:L6"/>
    <mergeCell ref="M6:N6"/>
    <mergeCell ref="O6:P6"/>
    <mergeCell ref="S6:T6"/>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9:B9"/>
    <mergeCell ref="C9:D9"/>
    <mergeCell ref="E9:F9"/>
    <mergeCell ref="G9:H9"/>
    <mergeCell ref="I9:J9"/>
    <mergeCell ref="K9:L9"/>
    <mergeCell ref="M9:N9"/>
    <mergeCell ref="O9:P9"/>
    <mergeCell ref="S9:T9"/>
    <mergeCell ref="A10:B10"/>
    <mergeCell ref="C10:D10"/>
    <mergeCell ref="E10:F10"/>
    <mergeCell ref="G10:H10"/>
    <mergeCell ref="I10:J10"/>
    <mergeCell ref="K10:L10"/>
    <mergeCell ref="M10:N10"/>
    <mergeCell ref="O10:P10"/>
    <mergeCell ref="S10:T10"/>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R31:R33"/>
    <mergeCell ref="S31:T31"/>
    <mergeCell ref="A32:B33"/>
    <mergeCell ref="S32:T33"/>
    <mergeCell ref="C33:D33"/>
    <mergeCell ref="E33:F33"/>
    <mergeCell ref="Q28:Q30"/>
    <mergeCell ref="R28:R30"/>
    <mergeCell ref="S28:T28"/>
    <mergeCell ref="A29:B30"/>
    <mergeCell ref="S29:T30"/>
    <mergeCell ref="C30:D30"/>
    <mergeCell ref="E30:F30"/>
    <mergeCell ref="G30:H30"/>
    <mergeCell ref="I30:J30"/>
    <mergeCell ref="K30:L30"/>
    <mergeCell ref="G33:H33"/>
    <mergeCell ref="M30:N30"/>
    <mergeCell ref="O30:P30"/>
    <mergeCell ref="A31:B31"/>
    <mergeCell ref="M27:N27"/>
    <mergeCell ref="O27:P27"/>
    <mergeCell ref="A28:B28"/>
    <mergeCell ref="M24:N24"/>
    <mergeCell ref="O24:P24"/>
    <mergeCell ref="A25:B25"/>
    <mergeCell ref="Q31:Q33"/>
    <mergeCell ref="G39:H39"/>
    <mergeCell ref="I39:J39"/>
    <mergeCell ref="K39:L39"/>
    <mergeCell ref="M39:N39"/>
    <mergeCell ref="O39:P39"/>
    <mergeCell ref="I33:J33"/>
    <mergeCell ref="K33:L33"/>
    <mergeCell ref="M33:N33"/>
    <mergeCell ref="O33:P33"/>
    <mergeCell ref="M36:N36"/>
    <mergeCell ref="O36:P36"/>
    <mergeCell ref="A37:B37"/>
    <mergeCell ref="C43:P43"/>
    <mergeCell ref="S43:T43"/>
    <mergeCell ref="R37:R39"/>
    <mergeCell ref="S37:T37"/>
    <mergeCell ref="A38:B39"/>
    <mergeCell ref="S38:T39"/>
    <mergeCell ref="C39:D39"/>
    <mergeCell ref="E39:F39"/>
    <mergeCell ref="A34:B34"/>
    <mergeCell ref="Q34:Q36"/>
    <mergeCell ref="R34:R36"/>
    <mergeCell ref="S34:T34"/>
    <mergeCell ref="A35:B36"/>
    <mergeCell ref="S35:T36"/>
    <mergeCell ref="C36:D36"/>
    <mergeCell ref="E36:F36"/>
    <mergeCell ref="G36:H36"/>
    <mergeCell ref="I36:J36"/>
    <mergeCell ref="K36:L36"/>
    <mergeCell ref="Q37:Q39"/>
    <mergeCell ref="S44:T44"/>
    <mergeCell ref="A45:B46"/>
    <mergeCell ref="Q40:Q42"/>
    <mergeCell ref="R40:R42"/>
    <mergeCell ref="S40:T40"/>
    <mergeCell ref="A41:B42"/>
    <mergeCell ref="S41:T42"/>
    <mergeCell ref="C42:D42"/>
    <mergeCell ref="E42:F42"/>
    <mergeCell ref="G42:H42"/>
    <mergeCell ref="I42:J42"/>
    <mergeCell ref="K42:L42"/>
    <mergeCell ref="A40:B40"/>
    <mergeCell ref="S45:T46"/>
    <mergeCell ref="C46:D46"/>
    <mergeCell ref="E46:F46"/>
    <mergeCell ref="G46:H46"/>
    <mergeCell ref="I46:J46"/>
    <mergeCell ref="K46:L46"/>
    <mergeCell ref="M46:N46"/>
    <mergeCell ref="O46:P46"/>
    <mergeCell ref="M42:N42"/>
    <mergeCell ref="O42:P42"/>
    <mergeCell ref="A43:B43"/>
    <mergeCell ref="A50:B50"/>
    <mergeCell ref="Q50:Q52"/>
    <mergeCell ref="R50:R52"/>
    <mergeCell ref="A47:B47"/>
    <mergeCell ref="Q47:Q49"/>
    <mergeCell ref="R47:R49"/>
    <mergeCell ref="A44:B44"/>
    <mergeCell ref="Q44:Q46"/>
    <mergeCell ref="R44:R46"/>
    <mergeCell ref="S47:T47"/>
    <mergeCell ref="A48:B49"/>
    <mergeCell ref="S48:T49"/>
    <mergeCell ref="C49:D49"/>
    <mergeCell ref="E49:F49"/>
    <mergeCell ref="G49:H49"/>
    <mergeCell ref="I49:J49"/>
    <mergeCell ref="I55:J55"/>
    <mergeCell ref="K55:L55"/>
    <mergeCell ref="M55:N55"/>
    <mergeCell ref="O55:P55"/>
    <mergeCell ref="S50:T50"/>
    <mergeCell ref="A51:B52"/>
    <mergeCell ref="S51:T52"/>
    <mergeCell ref="C52:D52"/>
    <mergeCell ref="E52:F52"/>
    <mergeCell ref="G52:H52"/>
    <mergeCell ref="I52:J52"/>
    <mergeCell ref="K52:L52"/>
    <mergeCell ref="M52:N52"/>
    <mergeCell ref="O52:P52"/>
    <mergeCell ref="K49:L49"/>
    <mergeCell ref="M49:N49"/>
    <mergeCell ref="O49:P49"/>
    <mergeCell ref="A56:B56"/>
    <mergeCell ref="Q56:Q58"/>
    <mergeCell ref="O58:P58"/>
    <mergeCell ref="AC52:AC53"/>
    <mergeCell ref="A53:B53"/>
    <mergeCell ref="Q53:Q55"/>
    <mergeCell ref="R53:R55"/>
    <mergeCell ref="S53:T53"/>
    <mergeCell ref="A54:B55"/>
    <mergeCell ref="S54:T55"/>
    <mergeCell ref="C55:D55"/>
    <mergeCell ref="E55:F55"/>
    <mergeCell ref="G55:H55"/>
    <mergeCell ref="R56:R58"/>
    <mergeCell ref="S56:T56"/>
    <mergeCell ref="A57:B58"/>
    <mergeCell ref="S57:T58"/>
    <mergeCell ref="C58:D58"/>
    <mergeCell ref="E58:F58"/>
    <mergeCell ref="G58:H58"/>
    <mergeCell ref="I58:J58"/>
    <mergeCell ref="K58:L58"/>
    <mergeCell ref="M58:N58"/>
    <mergeCell ref="A59:B59"/>
    <mergeCell ref="Q59:Q61"/>
    <mergeCell ref="R59:R61"/>
    <mergeCell ref="S59:T59"/>
    <mergeCell ref="A60:B61"/>
    <mergeCell ref="S60:T61"/>
    <mergeCell ref="C61:D61"/>
    <mergeCell ref="E61:F61"/>
    <mergeCell ref="G61:H61"/>
    <mergeCell ref="I61:J61"/>
    <mergeCell ref="S63:T63"/>
    <mergeCell ref="A64:B65"/>
    <mergeCell ref="S64:T65"/>
    <mergeCell ref="C65:D65"/>
    <mergeCell ref="E65:F65"/>
    <mergeCell ref="G65:H65"/>
    <mergeCell ref="I65:J65"/>
    <mergeCell ref="K61:L61"/>
    <mergeCell ref="M61:N61"/>
    <mergeCell ref="O61:P61"/>
    <mergeCell ref="A62:B62"/>
    <mergeCell ref="C62:P62"/>
    <mergeCell ref="S62:T62"/>
    <mergeCell ref="K65:L65"/>
    <mergeCell ref="M65:N65"/>
    <mergeCell ref="O65:P65"/>
    <mergeCell ref="S75:T75"/>
    <mergeCell ref="A66:B66"/>
    <mergeCell ref="Q66:Q68"/>
    <mergeCell ref="R66:R68"/>
    <mergeCell ref="A63:B63"/>
    <mergeCell ref="Q63:Q65"/>
    <mergeCell ref="R63:R65"/>
    <mergeCell ref="S69:T69"/>
    <mergeCell ref="A70:B71"/>
    <mergeCell ref="S70:T71"/>
    <mergeCell ref="C71:D71"/>
    <mergeCell ref="E71:F71"/>
    <mergeCell ref="G71:H71"/>
    <mergeCell ref="I71:J71"/>
    <mergeCell ref="S66:T66"/>
    <mergeCell ref="A67:B68"/>
    <mergeCell ref="S67:T68"/>
    <mergeCell ref="C68:D68"/>
    <mergeCell ref="E68:F68"/>
    <mergeCell ref="G68:H68"/>
    <mergeCell ref="I68:J68"/>
    <mergeCell ref="K68:L68"/>
    <mergeCell ref="M68:N68"/>
    <mergeCell ref="O68:P68"/>
    <mergeCell ref="O77:P77"/>
    <mergeCell ref="M71:N71"/>
    <mergeCell ref="O71:P71"/>
    <mergeCell ref="A72:B72"/>
    <mergeCell ref="Q72:Q74"/>
    <mergeCell ref="R72:R74"/>
    <mergeCell ref="A69:B69"/>
    <mergeCell ref="Q69:Q71"/>
    <mergeCell ref="R69:R71"/>
    <mergeCell ref="K71:L71"/>
    <mergeCell ref="S72:T72"/>
    <mergeCell ref="A73:B74"/>
    <mergeCell ref="S73:T74"/>
    <mergeCell ref="C74:D74"/>
    <mergeCell ref="E74:F74"/>
    <mergeCell ref="G74:H74"/>
    <mergeCell ref="I74:J74"/>
    <mergeCell ref="K74:L74"/>
    <mergeCell ref="M74:N74"/>
    <mergeCell ref="O74:P74"/>
    <mergeCell ref="A78:B78"/>
    <mergeCell ref="Q78:Q80"/>
    <mergeCell ref="R78:R80"/>
    <mergeCell ref="A75:B75"/>
    <mergeCell ref="Q75:Q77"/>
    <mergeCell ref="R75:R77"/>
    <mergeCell ref="S78:T78"/>
    <mergeCell ref="A79:B80"/>
    <mergeCell ref="S79:T80"/>
    <mergeCell ref="C80:D80"/>
    <mergeCell ref="E80:F80"/>
    <mergeCell ref="G80:H80"/>
    <mergeCell ref="I80:J80"/>
    <mergeCell ref="K80:L80"/>
    <mergeCell ref="M80:N80"/>
    <mergeCell ref="O80:P80"/>
    <mergeCell ref="A76:B77"/>
    <mergeCell ref="S76:T77"/>
    <mergeCell ref="C77:D77"/>
    <mergeCell ref="E77:F77"/>
    <mergeCell ref="G77:H77"/>
    <mergeCell ref="I77:J77"/>
    <mergeCell ref="K77:L77"/>
    <mergeCell ref="M77:N77"/>
    <mergeCell ref="A81:B81"/>
    <mergeCell ref="Q81:Q83"/>
    <mergeCell ref="R81:R83"/>
    <mergeCell ref="S81:T81"/>
    <mergeCell ref="A82:B83"/>
    <mergeCell ref="S82:T83"/>
    <mergeCell ref="C83:D83"/>
    <mergeCell ref="E83:F83"/>
    <mergeCell ref="G83:H83"/>
    <mergeCell ref="I83:J83"/>
    <mergeCell ref="K83:L83"/>
    <mergeCell ref="M83:N83"/>
    <mergeCell ref="O83:P83"/>
    <mergeCell ref="C84:D84"/>
    <mergeCell ref="E84:F84"/>
    <mergeCell ref="G84:H84"/>
    <mergeCell ref="I84:J84"/>
    <mergeCell ref="K84:L84"/>
    <mergeCell ref="M84:N84"/>
    <mergeCell ref="O84:P84"/>
    <mergeCell ref="Q84:T84"/>
    <mergeCell ref="A85:A92"/>
    <mergeCell ref="C85:D85"/>
    <mergeCell ref="E85:F85"/>
    <mergeCell ref="G85:H85"/>
    <mergeCell ref="I85:J85"/>
    <mergeCell ref="K85:L85"/>
    <mergeCell ref="M85:N85"/>
    <mergeCell ref="O85:P85"/>
    <mergeCell ref="Q85:R85"/>
    <mergeCell ref="S85:T85"/>
    <mergeCell ref="C86:D86"/>
    <mergeCell ref="E86:F86"/>
    <mergeCell ref="G86:H86"/>
    <mergeCell ref="I86:J86"/>
    <mergeCell ref="K86:L86"/>
    <mergeCell ref="M86:N86"/>
    <mergeCell ref="O86:P86"/>
    <mergeCell ref="Q86:R86"/>
    <mergeCell ref="S86:T86"/>
    <mergeCell ref="O87:P87"/>
    <mergeCell ref="Q87:R87"/>
    <mergeCell ref="S87:T87"/>
    <mergeCell ref="C88:D88"/>
    <mergeCell ref="E88:F88"/>
    <mergeCell ref="G88:H88"/>
    <mergeCell ref="I88:J88"/>
    <mergeCell ref="K88:L88"/>
    <mergeCell ref="M88:N88"/>
    <mergeCell ref="O88:P88"/>
    <mergeCell ref="C87:D87"/>
    <mergeCell ref="E87:F87"/>
    <mergeCell ref="G87:H87"/>
    <mergeCell ref="I87:J87"/>
    <mergeCell ref="K87:L87"/>
    <mergeCell ref="M87:N87"/>
    <mergeCell ref="Q88:R88"/>
    <mergeCell ref="S88:T88"/>
    <mergeCell ref="C89:D89"/>
    <mergeCell ref="E89:F89"/>
    <mergeCell ref="G89:H89"/>
    <mergeCell ref="I89:J89"/>
    <mergeCell ref="K89:L89"/>
    <mergeCell ref="M89:N89"/>
    <mergeCell ref="O89:P89"/>
    <mergeCell ref="Q89:T89"/>
    <mergeCell ref="O90:P90"/>
    <mergeCell ref="Q90:T90"/>
    <mergeCell ref="C91:D91"/>
    <mergeCell ref="E91:F91"/>
    <mergeCell ref="G91:H91"/>
    <mergeCell ref="I91:J91"/>
    <mergeCell ref="K91:L91"/>
    <mergeCell ref="M91:N91"/>
    <mergeCell ref="O91:P91"/>
    <mergeCell ref="C90:D90"/>
    <mergeCell ref="E90:F90"/>
    <mergeCell ref="G90:H90"/>
    <mergeCell ref="I90:J90"/>
    <mergeCell ref="K90:L90"/>
    <mergeCell ref="M90:N90"/>
    <mergeCell ref="O92:P92"/>
    <mergeCell ref="A93:B93"/>
    <mergeCell ref="C93:T93"/>
    <mergeCell ref="A94:T94"/>
    <mergeCell ref="A95:T95"/>
    <mergeCell ref="A96:T96"/>
    <mergeCell ref="C92:D92"/>
    <mergeCell ref="E92:F92"/>
    <mergeCell ref="G92:H92"/>
    <mergeCell ref="I92:J92"/>
    <mergeCell ref="K92:L92"/>
    <mergeCell ref="M92:N92"/>
    <mergeCell ref="A97:T97"/>
    <mergeCell ref="B98:I98"/>
    <mergeCell ref="K98:N98"/>
    <mergeCell ref="O98:P98"/>
    <mergeCell ref="Q98:T98"/>
    <mergeCell ref="A100:B100"/>
    <mergeCell ref="C100:D100"/>
    <mergeCell ref="E100:F100"/>
    <mergeCell ref="G100:H100"/>
    <mergeCell ref="I100:J100"/>
    <mergeCell ref="K100:L100"/>
    <mergeCell ref="M100:N100"/>
    <mergeCell ref="O100:P100"/>
    <mergeCell ref="A101:B101"/>
    <mergeCell ref="C101:D101"/>
    <mergeCell ref="E101:F101"/>
    <mergeCell ref="G101:H101"/>
    <mergeCell ref="I101:J101"/>
    <mergeCell ref="K101:L101"/>
    <mergeCell ref="M101:N101"/>
    <mergeCell ref="O101:P101"/>
    <mergeCell ref="R103:S103"/>
    <mergeCell ref="S104:S105"/>
    <mergeCell ref="A106:B107"/>
    <mergeCell ref="C106:D107"/>
    <mergeCell ref="E106:F107"/>
    <mergeCell ref="G106:H107"/>
    <mergeCell ref="I106:J107"/>
    <mergeCell ref="K106:L107"/>
    <mergeCell ref="M106:N107"/>
    <mergeCell ref="O106:P107"/>
    <mergeCell ref="Q106:R107"/>
    <mergeCell ref="S106:S107"/>
    <mergeCell ref="A104:B105"/>
    <mergeCell ref="C104:D105"/>
    <mergeCell ref="E104:F105"/>
    <mergeCell ref="G104:H105"/>
    <mergeCell ref="I104:J105"/>
    <mergeCell ref="K104:L105"/>
    <mergeCell ref="M104:N105"/>
    <mergeCell ref="O104:P105"/>
    <mergeCell ref="Q104:R105"/>
    <mergeCell ref="S108:S109"/>
    <mergeCell ref="A110:B111"/>
    <mergeCell ref="C110:D111"/>
    <mergeCell ref="E110:F111"/>
    <mergeCell ref="G110:H111"/>
    <mergeCell ref="I110:J111"/>
    <mergeCell ref="K110:L111"/>
    <mergeCell ref="M110:N111"/>
    <mergeCell ref="O110:P111"/>
    <mergeCell ref="A108:B109"/>
    <mergeCell ref="C108:D109"/>
    <mergeCell ref="E108:F109"/>
    <mergeCell ref="G108:H109"/>
    <mergeCell ref="I108:J109"/>
    <mergeCell ref="K108:L109"/>
    <mergeCell ref="M108:N109"/>
    <mergeCell ref="O108:P109"/>
    <mergeCell ref="Q108:R109"/>
    <mergeCell ref="Q112:R113"/>
    <mergeCell ref="S112:S113"/>
    <mergeCell ref="O115:P115"/>
    <mergeCell ref="Q115:R115"/>
    <mergeCell ref="A116:B116"/>
    <mergeCell ref="O116:P117"/>
    <mergeCell ref="Q116:R117"/>
    <mergeCell ref="Q110:R111"/>
    <mergeCell ref="S110:S111"/>
    <mergeCell ref="A112:B113"/>
    <mergeCell ref="C112:D113"/>
    <mergeCell ref="E112:F113"/>
    <mergeCell ref="G112:H113"/>
    <mergeCell ref="I112:J113"/>
    <mergeCell ref="K112:L113"/>
    <mergeCell ref="M112:N113"/>
    <mergeCell ref="O112:P113"/>
    <mergeCell ref="Q125:R126"/>
    <mergeCell ref="C130:D130"/>
    <mergeCell ref="E130:F130"/>
    <mergeCell ref="G130:H130"/>
    <mergeCell ref="I130:J130"/>
    <mergeCell ref="K130:L130"/>
    <mergeCell ref="M130:N130"/>
    <mergeCell ref="O130:P130"/>
    <mergeCell ref="O118:P119"/>
    <mergeCell ref="Q118:R119"/>
    <mergeCell ref="O120:P121"/>
    <mergeCell ref="Q120:R121"/>
    <mergeCell ref="O122:P123"/>
    <mergeCell ref="Q122:R123"/>
    <mergeCell ref="O131:P131"/>
    <mergeCell ref="C131:D131"/>
    <mergeCell ref="E131:F131"/>
    <mergeCell ref="G131:H131"/>
    <mergeCell ref="I131:J131"/>
    <mergeCell ref="K131:L131"/>
    <mergeCell ref="M131:N131"/>
    <mergeCell ref="O124:P124"/>
    <mergeCell ref="O125:P126"/>
  </mergeCells>
  <phoneticPr fontId="16" type="noConversion"/>
  <dataValidations count="8">
    <dataValidation type="decimal" errorStyle="warning" showErrorMessage="1" errorTitle="填入數字範圍有誤" error="數字介於 0~23.5" sqref="C43:P43 C14:P14 C45:P45 C48:P48 C51:P51 C54:P54 C57:P57 C62:P62 C41:P41 C60:P60 C23:P23 C26:P26 C32:P32 C73:P73 C17:P17 C38:P38 C35:P35 C29:P29 C20:P20 C64:P64 C70:P70 C67:P67 C79:P79 C76:P76 C82:P82" xr:uid="{00000000-0002-0000-0300-000000000000}">
      <formula1>0</formula1>
      <formula2>23.5</formula2>
    </dataValidation>
    <dataValidation errorStyle="warning" showErrorMessage="1" errorTitle="填入數字範圍有誤" error="數字介於 0~23.5" sqref="C58:P59 C46:P47 C49:P50 C52:P53 C55:P56 C42:P42 C39:P40 C13:P13 C18:P19 C15:P16 C21:P22 C30:P31 C33:P34 C36:P37 C44:P44 C27:P28 C61:P61 C24:P25" xr:uid="{00000000-0002-0000-0300-000001000000}"/>
    <dataValidation type="list" allowBlank="1" showInputMessage="1" showErrorMessage="1" sqref="E2:F2" xr:uid="{00000000-0002-0000-0300-000002000000}">
      <formula1>$AB$1:$AB$2</formula1>
    </dataValidation>
    <dataValidation type="list" allowBlank="1" showInputMessage="1" showErrorMessage="1" sqref="C7:P7 C11:P11 C9:P9 E5:P5" xr:uid="{00000000-0002-0000-0300-000003000000}">
      <formula1>$Z$8:$Z$32</formula1>
    </dataValidation>
    <dataValidation type="list" allowBlank="1" showInputMessage="1" showErrorMessage="1" sqref="A2:D2" xr:uid="{00000000-0002-0000-0300-000004000000}">
      <formula1>$AB$8:$AB$37</formula1>
    </dataValidation>
    <dataValidation type="list" allowBlank="1" showInputMessage="1" showErrorMessage="1" sqref="C5:D5" xr:uid="{00000000-0002-0000-0300-000005000000}">
      <formula1>$Z$8:$Z$30</formula1>
    </dataValidation>
    <dataValidation type="list" allowBlank="1" showInputMessage="1" showErrorMessage="1" sqref="A14:B15 A17:B18 A20:B21 A23:B24 A26:B27 A29:B30 A32:B33 A35:B36 A38:B39 A41:B42 A45:B46 A48:B49 A51:B52 A54:B55 A57:B58 A60:B61 A64:B65 A67:B68 A70:B71 A73:B74 A76:B77 A79:B80 A82:B83" xr:uid="{00000000-0002-0000-0300-000006000000}">
      <formula1>$AD$8:$AD$22</formula1>
    </dataValidation>
    <dataValidation type="decimal" errorStyle="warning" showErrorMessage="1" errorTitle="填入數字範圍有誤" error="數字介於 0~24" sqref="C78:P78 C72:P72 C75:P75 C66:P66 C69:P69 C63:P63 C81:P81" xr:uid="{00000000-0002-0000-0300-000007000000}">
      <formula1>7</formula1>
      <formula2>24</formula2>
    </dataValidation>
  </dataValidations>
  <printOptions horizontalCentered="1" verticalCentered="1"/>
  <pageMargins left="0" right="0" top="0.19685039370078741" bottom="0.19685039370078741" header="0.51181102362204722" footer="0.51181102362204722"/>
  <pageSetup paperSize="9" scale="74" orientation="portrait" horizontalDpi="4294967293" verticalDpi="360"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sheetPr>
  <dimension ref="A1:FY120"/>
  <sheetViews>
    <sheetView view="pageBreakPreview" zoomScaleNormal="75" zoomScaleSheetLayoutView="100" workbookViewId="0">
      <pane xSplit="2" ySplit="4" topLeftCell="DE5" activePane="bottomRight" state="frozen"/>
      <selection pane="topRight" activeCell="AH92" sqref="AH92"/>
      <selection pane="bottomLeft" activeCell="AH92" sqref="AH92"/>
      <selection pane="bottomRight" activeCell="DQ99" sqref="DQ99:DR99"/>
    </sheetView>
  </sheetViews>
  <sheetFormatPr defaultColWidth="8.375" defaultRowHeight="18" customHeight="1"/>
  <cols>
    <col min="1" max="1" width="10.25" style="116" customWidth="1"/>
    <col min="2" max="2" width="9.875" style="116" bestFit="1" customWidth="1"/>
    <col min="3" max="28" width="5.875" style="116" hidden="1" customWidth="1"/>
    <col min="29" max="29" width="4.875" style="116" hidden="1" customWidth="1"/>
    <col min="30" max="30" width="5.5" style="116" hidden="1" customWidth="1"/>
    <col min="31" max="34" width="5.5" style="116" customWidth="1"/>
    <col min="35" max="35" width="4.875" style="116" bestFit="1" customWidth="1"/>
    <col min="36" max="41" width="5.5" style="116" customWidth="1"/>
    <col min="42" max="43" width="5.5" style="128" customWidth="1"/>
    <col min="44" max="48" width="5.5" style="116" customWidth="1"/>
    <col min="49" max="49" width="4.875" style="116" bestFit="1" customWidth="1"/>
    <col min="50" max="55" width="5.5" style="116" customWidth="1"/>
    <col min="56" max="57" width="5.5" style="128" customWidth="1"/>
    <col min="58" max="62" width="5.5" style="116" customWidth="1"/>
    <col min="63" max="63" width="4.875" style="116" bestFit="1" customWidth="1"/>
    <col min="64" max="69" width="5.5" style="116" customWidth="1"/>
    <col min="70" max="71" width="5.5" style="128" customWidth="1"/>
    <col min="72" max="76" width="5.5" style="116" customWidth="1"/>
    <col min="77" max="77" width="4.875" style="116" bestFit="1" customWidth="1"/>
    <col min="78" max="83" width="5.5" style="116" customWidth="1"/>
    <col min="84" max="85" width="5.5" style="128" customWidth="1"/>
    <col min="86" max="90" width="5.5" style="116" customWidth="1"/>
    <col min="91" max="156" width="5.875" style="116" customWidth="1"/>
    <col min="157" max="170" width="5.875" style="116" hidden="1" customWidth="1"/>
    <col min="171" max="171" width="8.25" style="116" bestFit="1" customWidth="1"/>
    <col min="172" max="172" width="7.75" style="116" customWidth="1"/>
    <col min="173" max="173" width="7.125" style="116" bestFit="1" customWidth="1"/>
    <col min="174" max="174" width="8.5" style="116" bestFit="1" customWidth="1"/>
    <col min="175" max="175" width="5.875" style="116" customWidth="1"/>
    <col min="176" max="176" width="7.75" style="116" bestFit="1" customWidth="1"/>
    <col min="177" max="181" width="5.5" style="116" customWidth="1"/>
    <col min="182" max="16384" width="8.375" style="116"/>
  </cols>
  <sheetData>
    <row r="1" spans="1:181" ht="11.25" customHeight="1" thickBot="1">
      <c r="A1" s="529" t="s">
        <v>8</v>
      </c>
      <c r="B1" s="530"/>
      <c r="C1" s="530"/>
      <c r="D1" s="530"/>
      <c r="E1" s="530"/>
      <c r="F1" s="530"/>
      <c r="G1" s="530"/>
      <c r="H1" s="530"/>
      <c r="I1" s="530"/>
      <c r="J1" s="530"/>
      <c r="K1" s="530"/>
      <c r="L1" s="530"/>
      <c r="M1" s="530"/>
      <c r="N1" s="530"/>
      <c r="O1" s="530"/>
      <c r="P1" s="530"/>
      <c r="Q1" s="530"/>
      <c r="R1" s="530"/>
      <c r="S1" s="530"/>
      <c r="T1" s="530"/>
      <c r="U1" s="530"/>
      <c r="V1" s="530"/>
      <c r="W1" s="530"/>
      <c r="X1" s="530"/>
      <c r="Y1" s="530"/>
      <c r="Z1" s="530"/>
      <c r="AA1" s="530"/>
      <c r="AB1" s="530"/>
      <c r="AC1" s="530"/>
      <c r="AD1" s="530"/>
      <c r="AE1" s="530"/>
      <c r="AF1" s="530"/>
      <c r="AG1" s="530"/>
      <c r="AH1" s="530"/>
      <c r="AI1" s="530"/>
      <c r="AJ1" s="530"/>
      <c r="AK1" s="530"/>
      <c r="AL1" s="530"/>
      <c r="AM1" s="530"/>
      <c r="AN1" s="530"/>
      <c r="AO1" s="530"/>
      <c r="AP1" s="530"/>
      <c r="AQ1" s="530"/>
      <c r="AR1" s="530"/>
      <c r="AS1" s="530"/>
      <c r="AT1" s="530"/>
      <c r="AU1" s="530"/>
      <c r="AV1" s="530"/>
      <c r="AW1" s="530"/>
      <c r="AX1" s="530"/>
      <c r="AY1" s="530"/>
      <c r="AZ1" s="530"/>
      <c r="BA1" s="530"/>
      <c r="BB1" s="530"/>
      <c r="BC1" s="530"/>
      <c r="BD1" s="530"/>
      <c r="BE1" s="530"/>
      <c r="BF1" s="530"/>
      <c r="BG1" s="530"/>
      <c r="BH1" s="530"/>
      <c r="BI1" s="530"/>
      <c r="BJ1" s="530"/>
      <c r="BK1" s="530"/>
      <c r="BL1" s="530"/>
      <c r="BM1" s="530"/>
      <c r="BN1" s="530"/>
      <c r="BO1" s="530"/>
      <c r="BP1" s="530"/>
      <c r="BQ1" s="530"/>
      <c r="BR1" s="530"/>
      <c r="BS1" s="530"/>
      <c r="BT1" s="530"/>
      <c r="BU1" s="530"/>
      <c r="BV1" s="530"/>
      <c r="BW1" s="530"/>
      <c r="BX1" s="530"/>
      <c r="BY1" s="530"/>
      <c r="BZ1" s="530"/>
      <c r="CA1" s="530"/>
      <c r="CB1" s="530"/>
      <c r="CC1" s="530"/>
      <c r="CD1" s="530"/>
      <c r="CE1" s="530"/>
      <c r="CF1" s="530"/>
      <c r="CG1" s="530"/>
      <c r="CH1" s="530"/>
      <c r="CI1" s="530"/>
      <c r="CJ1" s="530"/>
      <c r="CK1" s="530"/>
      <c r="CL1" s="530"/>
      <c r="CM1" s="530"/>
      <c r="CN1" s="530"/>
      <c r="CO1" s="530"/>
      <c r="CP1" s="530"/>
      <c r="CQ1" s="530"/>
      <c r="CR1" s="530"/>
      <c r="CS1" s="530"/>
      <c r="CT1" s="530"/>
      <c r="CU1" s="530"/>
      <c r="CV1" s="530"/>
      <c r="CW1" s="530"/>
      <c r="CX1" s="530"/>
      <c r="CY1" s="530"/>
      <c r="CZ1" s="530"/>
      <c r="DA1" s="530"/>
      <c r="DB1" s="530"/>
      <c r="DC1" s="530"/>
      <c r="DD1" s="530"/>
      <c r="DE1" s="530"/>
      <c r="DF1" s="530"/>
      <c r="DG1" s="530"/>
      <c r="DH1" s="530"/>
      <c r="DI1" s="530"/>
      <c r="DJ1" s="530"/>
      <c r="DK1" s="530"/>
      <c r="DL1" s="530"/>
      <c r="DM1" s="530"/>
      <c r="DN1" s="530"/>
      <c r="DO1" s="530"/>
      <c r="DP1" s="530"/>
      <c r="DQ1" s="530"/>
      <c r="DR1" s="530"/>
      <c r="DS1" s="530"/>
      <c r="DT1" s="530"/>
      <c r="DU1" s="530"/>
      <c r="DV1" s="530"/>
      <c r="DW1" s="530"/>
      <c r="DX1" s="530"/>
      <c r="DY1" s="530"/>
      <c r="DZ1" s="530"/>
      <c r="EA1" s="530"/>
      <c r="EB1" s="530"/>
      <c r="EC1" s="530"/>
      <c r="ED1" s="530"/>
      <c r="EE1" s="530"/>
      <c r="EF1" s="530"/>
      <c r="EG1" s="530"/>
      <c r="EH1" s="530"/>
      <c r="EI1" s="530"/>
      <c r="EJ1" s="530"/>
      <c r="EK1" s="530"/>
      <c r="EL1" s="530"/>
      <c r="EM1" s="530"/>
      <c r="EN1" s="530"/>
      <c r="EO1" s="530"/>
      <c r="EP1" s="530"/>
      <c r="EQ1" s="530"/>
      <c r="ER1" s="530"/>
      <c r="ES1" s="530"/>
      <c r="ET1" s="530"/>
      <c r="EU1" s="530"/>
      <c r="EV1" s="530"/>
      <c r="EW1" s="530"/>
      <c r="EX1" s="530"/>
      <c r="EY1" s="530"/>
      <c r="EZ1" s="530"/>
      <c r="FA1" s="530"/>
      <c r="FB1" s="530"/>
      <c r="FC1" s="530"/>
      <c r="FD1" s="530"/>
      <c r="FE1" s="530"/>
      <c r="FF1" s="530"/>
      <c r="FG1" s="530"/>
      <c r="FH1" s="530"/>
      <c r="FI1" s="530"/>
      <c r="FJ1" s="530"/>
      <c r="FK1" s="530"/>
      <c r="FL1" s="530"/>
      <c r="FM1" s="530"/>
      <c r="FN1" s="530"/>
      <c r="FO1" s="530"/>
      <c r="FP1" s="530"/>
      <c r="FQ1" s="530"/>
      <c r="FR1" s="530"/>
      <c r="FS1" s="530"/>
      <c r="FT1" s="530"/>
      <c r="FU1" s="531"/>
      <c r="FV1" s="116" t="s">
        <v>9</v>
      </c>
      <c r="FW1" s="117"/>
      <c r="FX1" s="117"/>
      <c r="FY1" s="117"/>
    </row>
    <row r="2" spans="1:181" ht="11.25" customHeight="1">
      <c r="A2" s="532"/>
      <c r="B2" s="533"/>
      <c r="C2" s="533"/>
      <c r="D2" s="533"/>
      <c r="E2" s="533"/>
      <c r="F2" s="533"/>
      <c r="G2" s="533"/>
      <c r="H2" s="533"/>
      <c r="I2" s="533"/>
      <c r="J2" s="533"/>
      <c r="K2" s="533"/>
      <c r="L2" s="533"/>
      <c r="M2" s="533"/>
      <c r="N2" s="533"/>
      <c r="O2" s="533"/>
      <c r="P2" s="533"/>
      <c r="Q2" s="533"/>
      <c r="R2" s="533"/>
      <c r="S2" s="533"/>
      <c r="T2" s="533"/>
      <c r="U2" s="533"/>
      <c r="V2" s="533"/>
      <c r="W2" s="533"/>
      <c r="X2" s="533"/>
      <c r="Y2" s="533"/>
      <c r="Z2" s="533"/>
      <c r="AA2" s="533"/>
      <c r="AB2" s="533"/>
      <c r="AC2" s="533"/>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3"/>
      <c r="BR2" s="533"/>
      <c r="BS2" s="533"/>
      <c r="BT2" s="533"/>
      <c r="BU2" s="533"/>
      <c r="BV2" s="533"/>
      <c r="BW2" s="533"/>
      <c r="BX2" s="533"/>
      <c r="BY2" s="533"/>
      <c r="BZ2" s="533"/>
      <c r="CA2" s="455" t="s">
        <v>11</v>
      </c>
      <c r="CB2" s="456"/>
      <c r="CC2" s="534" t="s">
        <v>12</v>
      </c>
      <c r="CD2" s="535"/>
      <c r="CE2" s="535"/>
      <c r="CF2" s="535"/>
      <c r="CG2" s="535"/>
      <c r="CH2" s="535"/>
      <c r="CI2" s="535"/>
      <c r="CJ2" s="536"/>
      <c r="CK2" s="198"/>
      <c r="CL2" s="198"/>
      <c r="CM2" s="198"/>
      <c r="CN2" s="198"/>
      <c r="CO2" s="198"/>
      <c r="CP2" s="198"/>
      <c r="CQ2" s="198"/>
      <c r="CR2" s="198"/>
      <c r="CS2" s="198"/>
      <c r="CT2" s="198"/>
      <c r="CU2" s="198"/>
      <c r="CV2" s="198"/>
      <c r="CW2" s="198"/>
      <c r="CX2" s="198"/>
      <c r="CY2" s="198"/>
      <c r="CZ2" s="198"/>
      <c r="DA2" s="198"/>
      <c r="DB2" s="198"/>
      <c r="DC2" s="198"/>
      <c r="DD2" s="198"/>
      <c r="DE2" s="198"/>
      <c r="DF2" s="198"/>
      <c r="DG2" s="198"/>
      <c r="DH2" s="198"/>
      <c r="DI2" s="198"/>
      <c r="DJ2" s="198"/>
      <c r="DK2" s="198"/>
      <c r="DL2" s="198"/>
      <c r="DM2" s="198"/>
      <c r="DN2" s="198"/>
      <c r="DO2" s="198"/>
      <c r="DP2" s="198"/>
      <c r="DQ2" s="198"/>
      <c r="DR2" s="198"/>
      <c r="DS2" s="198"/>
      <c r="DT2" s="198"/>
      <c r="DU2" s="198"/>
      <c r="DV2" s="198"/>
      <c r="DW2" s="198"/>
      <c r="DX2" s="198"/>
      <c r="DY2" s="198"/>
      <c r="DZ2" s="198"/>
      <c r="EA2" s="198"/>
      <c r="EB2" s="198"/>
      <c r="EC2" s="198"/>
      <c r="ED2" s="198"/>
      <c r="EE2" s="198"/>
      <c r="EF2" s="198"/>
      <c r="EG2" s="198"/>
      <c r="EH2" s="198"/>
      <c r="EI2" s="198"/>
      <c r="EJ2" s="198"/>
      <c r="EK2" s="198"/>
      <c r="EL2" s="198"/>
      <c r="EM2" s="198"/>
      <c r="EN2" s="198"/>
      <c r="EO2" s="198"/>
      <c r="EP2" s="198"/>
      <c r="EQ2" s="198"/>
      <c r="ER2" s="198"/>
      <c r="ES2" s="198"/>
      <c r="ET2" s="198"/>
      <c r="EU2" s="198"/>
      <c r="EV2" s="198"/>
      <c r="EW2" s="198"/>
      <c r="EX2" s="198"/>
      <c r="EY2" s="198"/>
      <c r="EZ2" s="198"/>
      <c r="FA2" s="198"/>
      <c r="FB2" s="198"/>
      <c r="FC2" s="198"/>
      <c r="FD2" s="198"/>
      <c r="FE2" s="198"/>
      <c r="FF2" s="198"/>
      <c r="FG2" s="198"/>
      <c r="FH2" s="198"/>
      <c r="FI2" s="198"/>
      <c r="FJ2" s="198"/>
      <c r="FK2" s="198"/>
      <c r="FL2" s="198"/>
      <c r="FM2" s="198"/>
      <c r="FN2" s="198"/>
      <c r="FO2" s="149" t="s">
        <v>153</v>
      </c>
      <c r="FP2" s="234" t="s">
        <v>154</v>
      </c>
      <c r="FQ2" s="235">
        <v>4</v>
      </c>
      <c r="FR2" s="149" t="s">
        <v>155</v>
      </c>
      <c r="FS2" s="235">
        <v>4</v>
      </c>
      <c r="FT2" s="234" t="s">
        <v>156</v>
      </c>
      <c r="FU2" s="197">
        <v>1</v>
      </c>
      <c r="FV2" s="116" t="s">
        <v>15</v>
      </c>
    </row>
    <row r="3" spans="1:181" ht="11.25" customHeight="1">
      <c r="A3" s="537" t="s">
        <v>16</v>
      </c>
      <c r="B3" s="203" t="s">
        <v>17</v>
      </c>
      <c r="C3" s="264">
        <v>42723</v>
      </c>
      <c r="D3" s="265"/>
      <c r="E3" s="264">
        <v>42724</v>
      </c>
      <c r="F3" s="265"/>
      <c r="G3" s="264">
        <v>42725</v>
      </c>
      <c r="H3" s="265"/>
      <c r="I3" s="264">
        <v>42726</v>
      </c>
      <c r="J3" s="265"/>
      <c r="K3" s="264">
        <v>42727</v>
      </c>
      <c r="L3" s="265"/>
      <c r="M3" s="264">
        <v>42728</v>
      </c>
      <c r="N3" s="265"/>
      <c r="O3" s="264">
        <v>42729</v>
      </c>
      <c r="P3" s="265"/>
      <c r="Q3" s="264">
        <v>42730</v>
      </c>
      <c r="R3" s="265"/>
      <c r="S3" s="264">
        <v>42731</v>
      </c>
      <c r="T3" s="265"/>
      <c r="U3" s="264">
        <v>42732</v>
      </c>
      <c r="V3" s="265"/>
      <c r="W3" s="264">
        <v>42733</v>
      </c>
      <c r="X3" s="265"/>
      <c r="Y3" s="264">
        <v>42734</v>
      </c>
      <c r="Z3" s="265"/>
      <c r="AA3" s="264">
        <v>42735</v>
      </c>
      <c r="AB3" s="265"/>
      <c r="AC3" s="264">
        <v>42736</v>
      </c>
      <c r="AD3" s="265"/>
      <c r="AE3" s="264">
        <v>45537</v>
      </c>
      <c r="AF3" s="265"/>
      <c r="AG3" s="264">
        <v>45538</v>
      </c>
      <c r="AH3" s="265"/>
      <c r="AI3" s="264">
        <v>45539</v>
      </c>
      <c r="AJ3" s="265"/>
      <c r="AK3" s="264">
        <v>45540</v>
      </c>
      <c r="AL3" s="265"/>
      <c r="AM3" s="264">
        <v>45541</v>
      </c>
      <c r="AN3" s="265"/>
      <c r="AO3" s="264">
        <v>45542</v>
      </c>
      <c r="AP3" s="265"/>
      <c r="AQ3" s="264">
        <v>45543</v>
      </c>
      <c r="AR3" s="265"/>
      <c r="AS3" s="264">
        <v>45544</v>
      </c>
      <c r="AT3" s="265"/>
      <c r="AU3" s="264">
        <v>45545</v>
      </c>
      <c r="AV3" s="265"/>
      <c r="AW3" s="264">
        <v>45546</v>
      </c>
      <c r="AX3" s="265"/>
      <c r="AY3" s="264">
        <v>45547</v>
      </c>
      <c r="AZ3" s="265"/>
      <c r="BA3" s="264">
        <v>45548</v>
      </c>
      <c r="BB3" s="265"/>
      <c r="BC3" s="264">
        <v>45549</v>
      </c>
      <c r="BD3" s="265"/>
      <c r="BE3" s="264">
        <v>45550</v>
      </c>
      <c r="BF3" s="265"/>
      <c r="BG3" s="264">
        <v>45551</v>
      </c>
      <c r="BH3" s="265"/>
      <c r="BI3" s="264">
        <v>45552</v>
      </c>
      <c r="BJ3" s="265"/>
      <c r="BK3" s="264">
        <v>45553</v>
      </c>
      <c r="BL3" s="265"/>
      <c r="BM3" s="264">
        <v>45554</v>
      </c>
      <c r="BN3" s="265"/>
      <c r="BO3" s="264">
        <v>45555</v>
      </c>
      <c r="BP3" s="265"/>
      <c r="BQ3" s="264">
        <v>45556</v>
      </c>
      <c r="BR3" s="265"/>
      <c r="BS3" s="264">
        <v>45557</v>
      </c>
      <c r="BT3" s="265"/>
      <c r="BU3" s="264">
        <v>45558</v>
      </c>
      <c r="BV3" s="265"/>
      <c r="BW3" s="264">
        <v>45559</v>
      </c>
      <c r="BX3" s="265"/>
      <c r="BY3" s="264">
        <v>45560</v>
      </c>
      <c r="BZ3" s="265"/>
      <c r="CA3" s="264">
        <v>45561</v>
      </c>
      <c r="CB3" s="265"/>
      <c r="CC3" s="264">
        <v>45562</v>
      </c>
      <c r="CD3" s="265"/>
      <c r="CE3" s="264">
        <v>45563</v>
      </c>
      <c r="CF3" s="265"/>
      <c r="CG3" s="264">
        <v>45564</v>
      </c>
      <c r="CH3" s="265"/>
      <c r="CI3" s="264">
        <v>45565</v>
      </c>
      <c r="CJ3" s="265"/>
      <c r="CK3" s="264">
        <v>45566</v>
      </c>
      <c r="CL3" s="265"/>
      <c r="CM3" s="264">
        <v>45567</v>
      </c>
      <c r="CN3" s="265"/>
      <c r="CO3" s="264">
        <v>45568</v>
      </c>
      <c r="CP3" s="265"/>
      <c r="CQ3" s="264">
        <v>45569</v>
      </c>
      <c r="CR3" s="265"/>
      <c r="CS3" s="264">
        <v>45570</v>
      </c>
      <c r="CT3" s="265"/>
      <c r="CU3" s="264">
        <v>45571</v>
      </c>
      <c r="CV3" s="265"/>
      <c r="CW3" s="264">
        <v>45572</v>
      </c>
      <c r="CX3" s="265"/>
      <c r="CY3" s="264">
        <v>45573</v>
      </c>
      <c r="CZ3" s="265"/>
      <c r="DA3" s="264">
        <v>45574</v>
      </c>
      <c r="DB3" s="265"/>
      <c r="DC3" s="264">
        <v>45575</v>
      </c>
      <c r="DD3" s="265"/>
      <c r="DE3" s="264">
        <v>45576</v>
      </c>
      <c r="DF3" s="265"/>
      <c r="DG3" s="264">
        <v>45577</v>
      </c>
      <c r="DH3" s="265"/>
      <c r="DI3" s="264">
        <v>45578</v>
      </c>
      <c r="DJ3" s="265"/>
      <c r="DK3" s="264">
        <v>45579</v>
      </c>
      <c r="DL3" s="265"/>
      <c r="DM3" s="264">
        <v>45580</v>
      </c>
      <c r="DN3" s="265"/>
      <c r="DO3" s="264">
        <v>45581</v>
      </c>
      <c r="DP3" s="265"/>
      <c r="DQ3" s="264">
        <v>45582</v>
      </c>
      <c r="DR3" s="265"/>
      <c r="DS3" s="264">
        <v>45583</v>
      </c>
      <c r="DT3" s="265"/>
      <c r="DU3" s="264">
        <v>45584</v>
      </c>
      <c r="DV3" s="265"/>
      <c r="DW3" s="264">
        <v>45585</v>
      </c>
      <c r="DX3" s="265"/>
      <c r="DY3" s="264">
        <v>45586</v>
      </c>
      <c r="DZ3" s="265"/>
      <c r="EA3" s="264">
        <v>45587</v>
      </c>
      <c r="EB3" s="265"/>
      <c r="EC3" s="264">
        <v>45588</v>
      </c>
      <c r="ED3" s="265"/>
      <c r="EE3" s="264">
        <v>45589</v>
      </c>
      <c r="EF3" s="265"/>
      <c r="EG3" s="264">
        <v>45590</v>
      </c>
      <c r="EH3" s="265"/>
      <c r="EI3" s="264">
        <v>45591</v>
      </c>
      <c r="EJ3" s="265"/>
      <c r="EK3" s="264">
        <v>45592</v>
      </c>
      <c r="EL3" s="265"/>
      <c r="EM3" s="264">
        <v>45593</v>
      </c>
      <c r="EN3" s="265"/>
      <c r="EO3" s="264">
        <v>45594</v>
      </c>
      <c r="EP3" s="265"/>
      <c r="EQ3" s="264">
        <v>45595</v>
      </c>
      <c r="ER3" s="265"/>
      <c r="ES3" s="264">
        <v>45596</v>
      </c>
      <c r="ET3" s="265"/>
      <c r="EU3" s="264">
        <v>45597</v>
      </c>
      <c r="EV3" s="265"/>
      <c r="EW3" s="264">
        <v>45598</v>
      </c>
      <c r="EX3" s="265"/>
      <c r="EY3" s="264">
        <v>45599</v>
      </c>
      <c r="EZ3" s="265"/>
      <c r="FA3" s="264"/>
      <c r="FB3" s="265"/>
      <c r="FC3" s="264"/>
      <c r="FD3" s="265"/>
      <c r="FE3" s="264"/>
      <c r="FF3" s="265"/>
      <c r="FG3" s="264"/>
      <c r="FH3" s="265"/>
      <c r="FI3" s="264"/>
      <c r="FJ3" s="265"/>
      <c r="FK3" s="264"/>
      <c r="FL3" s="265"/>
      <c r="FM3" s="264"/>
      <c r="FN3" s="265"/>
      <c r="FO3" s="149" t="s">
        <v>157</v>
      </c>
      <c r="FP3" s="234" t="s">
        <v>154</v>
      </c>
      <c r="FQ3" s="235">
        <v>5</v>
      </c>
      <c r="FR3" s="149" t="s">
        <v>155</v>
      </c>
      <c r="FS3" s="235">
        <v>4</v>
      </c>
      <c r="FT3" s="234" t="s">
        <v>156</v>
      </c>
      <c r="FU3" s="197">
        <v>1</v>
      </c>
    </row>
    <row r="4" spans="1:181" ht="11.25" customHeight="1" thickBot="1">
      <c r="A4" s="538"/>
      <c r="B4" s="204" t="s">
        <v>20</v>
      </c>
      <c r="C4" s="471" t="s">
        <v>21</v>
      </c>
      <c r="D4" s="472"/>
      <c r="E4" s="471" t="s">
        <v>22</v>
      </c>
      <c r="F4" s="472"/>
      <c r="G4" s="471" t="s">
        <v>23</v>
      </c>
      <c r="H4" s="472"/>
      <c r="I4" s="471" t="s">
        <v>24</v>
      </c>
      <c r="J4" s="472"/>
      <c r="K4" s="471" t="s">
        <v>25</v>
      </c>
      <c r="L4" s="472"/>
      <c r="M4" s="471" t="s">
        <v>26</v>
      </c>
      <c r="N4" s="472"/>
      <c r="O4" s="471" t="s">
        <v>27</v>
      </c>
      <c r="P4" s="472"/>
      <c r="Q4" s="471" t="s">
        <v>21</v>
      </c>
      <c r="R4" s="472"/>
      <c r="S4" s="471" t="s">
        <v>22</v>
      </c>
      <c r="T4" s="472"/>
      <c r="U4" s="471" t="s">
        <v>23</v>
      </c>
      <c r="V4" s="472"/>
      <c r="W4" s="471" t="s">
        <v>24</v>
      </c>
      <c r="X4" s="472"/>
      <c r="Y4" s="471" t="s">
        <v>25</v>
      </c>
      <c r="Z4" s="472"/>
      <c r="AA4" s="471" t="s">
        <v>26</v>
      </c>
      <c r="AB4" s="472"/>
      <c r="AC4" s="471" t="s">
        <v>27</v>
      </c>
      <c r="AD4" s="472"/>
      <c r="AE4" s="471" t="s">
        <v>21</v>
      </c>
      <c r="AF4" s="472"/>
      <c r="AG4" s="471" t="s">
        <v>22</v>
      </c>
      <c r="AH4" s="472"/>
      <c r="AI4" s="471" t="s">
        <v>23</v>
      </c>
      <c r="AJ4" s="472"/>
      <c r="AK4" s="471" t="s">
        <v>24</v>
      </c>
      <c r="AL4" s="472"/>
      <c r="AM4" s="471" t="s">
        <v>25</v>
      </c>
      <c r="AN4" s="472"/>
      <c r="AO4" s="471" t="s">
        <v>26</v>
      </c>
      <c r="AP4" s="472"/>
      <c r="AQ4" s="471" t="s">
        <v>27</v>
      </c>
      <c r="AR4" s="472"/>
      <c r="AS4" s="471" t="s">
        <v>21</v>
      </c>
      <c r="AT4" s="472"/>
      <c r="AU4" s="471" t="s">
        <v>22</v>
      </c>
      <c r="AV4" s="472"/>
      <c r="AW4" s="471" t="s">
        <v>23</v>
      </c>
      <c r="AX4" s="472"/>
      <c r="AY4" s="471" t="s">
        <v>24</v>
      </c>
      <c r="AZ4" s="472"/>
      <c r="BA4" s="471" t="s">
        <v>25</v>
      </c>
      <c r="BB4" s="472"/>
      <c r="BC4" s="471" t="s">
        <v>26</v>
      </c>
      <c r="BD4" s="472"/>
      <c r="BE4" s="471" t="s">
        <v>27</v>
      </c>
      <c r="BF4" s="472"/>
      <c r="BG4" s="471" t="s">
        <v>21</v>
      </c>
      <c r="BH4" s="472"/>
      <c r="BI4" s="471" t="s">
        <v>22</v>
      </c>
      <c r="BJ4" s="472"/>
      <c r="BK4" s="471" t="s">
        <v>23</v>
      </c>
      <c r="BL4" s="472"/>
      <c r="BM4" s="471" t="s">
        <v>24</v>
      </c>
      <c r="BN4" s="472"/>
      <c r="BO4" s="471" t="s">
        <v>25</v>
      </c>
      <c r="BP4" s="472"/>
      <c r="BQ4" s="471" t="s">
        <v>26</v>
      </c>
      <c r="BR4" s="472"/>
      <c r="BS4" s="471" t="s">
        <v>27</v>
      </c>
      <c r="BT4" s="472"/>
      <c r="BU4" s="471" t="s">
        <v>21</v>
      </c>
      <c r="BV4" s="472"/>
      <c r="BW4" s="471" t="s">
        <v>22</v>
      </c>
      <c r="BX4" s="472"/>
      <c r="BY4" s="471" t="s">
        <v>23</v>
      </c>
      <c r="BZ4" s="472"/>
      <c r="CA4" s="471" t="s">
        <v>24</v>
      </c>
      <c r="CB4" s="472"/>
      <c r="CC4" s="471" t="s">
        <v>25</v>
      </c>
      <c r="CD4" s="472"/>
      <c r="CE4" s="471" t="s">
        <v>26</v>
      </c>
      <c r="CF4" s="472"/>
      <c r="CG4" s="471" t="s">
        <v>27</v>
      </c>
      <c r="CH4" s="472"/>
      <c r="CI4" s="471" t="s">
        <v>21</v>
      </c>
      <c r="CJ4" s="472"/>
      <c r="CK4" s="471" t="s">
        <v>22</v>
      </c>
      <c r="CL4" s="472"/>
      <c r="CM4" s="471" t="s">
        <v>23</v>
      </c>
      <c r="CN4" s="472"/>
      <c r="CO4" s="471" t="s">
        <v>24</v>
      </c>
      <c r="CP4" s="472"/>
      <c r="CQ4" s="471" t="s">
        <v>25</v>
      </c>
      <c r="CR4" s="472"/>
      <c r="CS4" s="471" t="s">
        <v>26</v>
      </c>
      <c r="CT4" s="472"/>
      <c r="CU4" s="471" t="s">
        <v>27</v>
      </c>
      <c r="CV4" s="472"/>
      <c r="CW4" s="471" t="s">
        <v>21</v>
      </c>
      <c r="CX4" s="472"/>
      <c r="CY4" s="471" t="s">
        <v>22</v>
      </c>
      <c r="CZ4" s="472"/>
      <c r="DA4" s="471" t="s">
        <v>23</v>
      </c>
      <c r="DB4" s="472"/>
      <c r="DC4" s="471" t="s">
        <v>24</v>
      </c>
      <c r="DD4" s="472"/>
      <c r="DE4" s="471" t="s">
        <v>25</v>
      </c>
      <c r="DF4" s="472"/>
      <c r="DG4" s="471" t="s">
        <v>26</v>
      </c>
      <c r="DH4" s="472"/>
      <c r="DI4" s="471" t="s">
        <v>27</v>
      </c>
      <c r="DJ4" s="476"/>
      <c r="DK4" s="471" t="s">
        <v>21</v>
      </c>
      <c r="DL4" s="472"/>
      <c r="DM4" s="471" t="s">
        <v>22</v>
      </c>
      <c r="DN4" s="472"/>
      <c r="DO4" s="471" t="s">
        <v>23</v>
      </c>
      <c r="DP4" s="472"/>
      <c r="DQ4" s="471" t="s">
        <v>24</v>
      </c>
      <c r="DR4" s="472"/>
      <c r="DS4" s="471" t="s">
        <v>25</v>
      </c>
      <c r="DT4" s="472"/>
      <c r="DU4" s="471" t="s">
        <v>26</v>
      </c>
      <c r="DV4" s="472"/>
      <c r="DW4" s="471" t="s">
        <v>27</v>
      </c>
      <c r="DX4" s="476"/>
      <c r="DY4" s="471" t="s">
        <v>21</v>
      </c>
      <c r="DZ4" s="472"/>
      <c r="EA4" s="471" t="s">
        <v>22</v>
      </c>
      <c r="EB4" s="472"/>
      <c r="EC4" s="471" t="s">
        <v>23</v>
      </c>
      <c r="ED4" s="472"/>
      <c r="EE4" s="471" t="s">
        <v>24</v>
      </c>
      <c r="EF4" s="472"/>
      <c r="EG4" s="471" t="s">
        <v>25</v>
      </c>
      <c r="EH4" s="472"/>
      <c r="EI4" s="471" t="s">
        <v>26</v>
      </c>
      <c r="EJ4" s="472"/>
      <c r="EK4" s="471" t="s">
        <v>27</v>
      </c>
      <c r="EL4" s="476"/>
      <c r="EM4" s="471" t="s">
        <v>21</v>
      </c>
      <c r="EN4" s="472"/>
      <c r="EO4" s="471" t="s">
        <v>22</v>
      </c>
      <c r="EP4" s="472"/>
      <c r="EQ4" s="471" t="s">
        <v>23</v>
      </c>
      <c r="ER4" s="472"/>
      <c r="ES4" s="471" t="s">
        <v>24</v>
      </c>
      <c r="ET4" s="472"/>
      <c r="EU4" s="471" t="s">
        <v>25</v>
      </c>
      <c r="EV4" s="472"/>
      <c r="EW4" s="471" t="s">
        <v>26</v>
      </c>
      <c r="EX4" s="472"/>
      <c r="EY4" s="471" t="s">
        <v>27</v>
      </c>
      <c r="EZ4" s="476"/>
      <c r="FA4" s="471" t="s">
        <v>21</v>
      </c>
      <c r="FB4" s="472"/>
      <c r="FC4" s="471" t="s">
        <v>22</v>
      </c>
      <c r="FD4" s="472"/>
      <c r="FE4" s="471" t="s">
        <v>23</v>
      </c>
      <c r="FF4" s="472"/>
      <c r="FG4" s="471" t="s">
        <v>24</v>
      </c>
      <c r="FH4" s="472"/>
      <c r="FI4" s="471" t="s">
        <v>25</v>
      </c>
      <c r="FJ4" s="472"/>
      <c r="FK4" s="471" t="s">
        <v>26</v>
      </c>
      <c r="FL4" s="472"/>
      <c r="FM4" s="471" t="s">
        <v>27</v>
      </c>
      <c r="FN4" s="476"/>
      <c r="FO4" s="477" t="str">
        <f>FO2&amp;"休假"</f>
        <v>9月休假</v>
      </c>
      <c r="FP4" s="477"/>
      <c r="FQ4" s="236" t="s">
        <v>158</v>
      </c>
      <c r="FR4" s="477" t="str">
        <f>FO3&amp;"休假"</f>
        <v>10月休假</v>
      </c>
      <c r="FS4" s="477"/>
      <c r="FT4" s="236" t="s">
        <v>158</v>
      </c>
      <c r="FU4" s="237"/>
      <c r="FV4" s="116" t="s">
        <v>159</v>
      </c>
    </row>
    <row r="5" spans="1:181" ht="15">
      <c r="A5" s="490" t="str">
        <f>IF('0902-0908'!A13=0,"",'0902-0908'!A13)</f>
        <v>范庭瑋</v>
      </c>
      <c r="B5" s="491"/>
      <c r="C5" s="206"/>
      <c r="D5" s="207"/>
      <c r="E5" s="206"/>
      <c r="F5" s="207"/>
      <c r="G5" s="206"/>
      <c r="H5" s="207"/>
      <c r="I5" s="206"/>
      <c r="J5" s="207"/>
      <c r="K5" s="206"/>
      <c r="L5" s="207"/>
      <c r="M5" s="206"/>
      <c r="N5" s="207"/>
      <c r="O5" s="206"/>
      <c r="P5" s="207"/>
      <c r="Q5" s="206"/>
      <c r="R5" s="207"/>
      <c r="S5" s="206"/>
      <c r="T5" s="207"/>
      <c r="U5" s="206"/>
      <c r="V5" s="207"/>
      <c r="W5" s="206"/>
      <c r="X5" s="207"/>
      <c r="Y5" s="206"/>
      <c r="Z5" s="207"/>
      <c r="AA5" s="206"/>
      <c r="AB5" s="207"/>
      <c r="AC5" s="206"/>
      <c r="AD5" s="207"/>
      <c r="AE5" s="206">
        <f>'0902-0908'!C13</f>
        <v>0</v>
      </c>
      <c r="AF5" s="207">
        <f>'0902-0908'!D13</f>
        <v>0</v>
      </c>
      <c r="AG5" s="206">
        <f>'0902-0908'!E13</f>
        <v>10</v>
      </c>
      <c r="AH5" s="207">
        <f>'0902-0908'!F13</f>
        <v>21</v>
      </c>
      <c r="AI5" s="206">
        <f>'0902-0908'!G13</f>
        <v>11</v>
      </c>
      <c r="AJ5" s="207">
        <f>'0902-0908'!H13</f>
        <v>22</v>
      </c>
      <c r="AK5" s="206">
        <f>'0902-0908'!I13</f>
        <v>12</v>
      </c>
      <c r="AL5" s="207">
        <f>'0902-0908'!J13</f>
        <v>22</v>
      </c>
      <c r="AM5" s="206">
        <f>'0902-0908'!K13</f>
        <v>0</v>
      </c>
      <c r="AN5" s="207">
        <f>'0902-0908'!L13</f>
        <v>0</v>
      </c>
      <c r="AO5" s="206">
        <f>'0902-0908'!M13</f>
        <v>10</v>
      </c>
      <c r="AP5" s="207">
        <f>'0902-0908'!N13</f>
        <v>21</v>
      </c>
      <c r="AQ5" s="206">
        <f>'0902-0908'!O13</f>
        <v>12</v>
      </c>
      <c r="AR5" s="207">
        <f>'0902-0908'!P13</f>
        <v>22</v>
      </c>
      <c r="AS5" s="206">
        <f>'0909-0915'!C13</f>
        <v>12</v>
      </c>
      <c r="AT5" s="207">
        <f>'0909-0915'!D13</f>
        <v>22</v>
      </c>
      <c r="AU5" s="206">
        <f>'0909-0915'!E13</f>
        <v>12</v>
      </c>
      <c r="AV5" s="207">
        <f>'0909-0915'!F13</f>
        <v>22</v>
      </c>
      <c r="AW5" s="206">
        <f>'0909-0915'!G13</f>
        <v>0</v>
      </c>
      <c r="AX5" s="207">
        <f>'0909-0915'!H13</f>
        <v>0</v>
      </c>
      <c r="AY5" s="206">
        <f>'0909-0915'!I13</f>
        <v>11</v>
      </c>
      <c r="AZ5" s="207">
        <f>'0909-0915'!J13</f>
        <v>22</v>
      </c>
      <c r="BA5" s="206">
        <f>'0909-0915'!K13</f>
        <v>0</v>
      </c>
      <c r="BB5" s="207">
        <f>'0909-0915'!L13</f>
        <v>0</v>
      </c>
      <c r="BC5" s="206">
        <f>'0909-0915'!M13</f>
        <v>10</v>
      </c>
      <c r="BD5" s="207">
        <f>'0909-0915'!N13</f>
        <v>21</v>
      </c>
      <c r="BE5" s="206">
        <f>'0909-0915'!O13</f>
        <v>11</v>
      </c>
      <c r="BF5" s="207">
        <f>'0909-0915'!P13</f>
        <v>22</v>
      </c>
      <c r="BG5" s="206">
        <f>'0916-0922'!C13</f>
        <v>12</v>
      </c>
      <c r="BH5" s="207">
        <f>'0916-0922'!D13</f>
        <v>22</v>
      </c>
      <c r="BI5" s="206">
        <f>'0916-0922'!E13</f>
        <v>11</v>
      </c>
      <c r="BJ5" s="207">
        <f>'0916-0922'!F13</f>
        <v>22</v>
      </c>
      <c r="BK5" s="206">
        <f>'0916-0922'!G13</f>
        <v>12</v>
      </c>
      <c r="BL5" s="207">
        <f>'0916-0922'!H13</f>
        <v>22</v>
      </c>
      <c r="BM5" s="206">
        <f>'0916-0922'!I13</f>
        <v>0</v>
      </c>
      <c r="BN5" s="207">
        <f>'0916-0922'!J13</f>
        <v>0</v>
      </c>
      <c r="BO5" s="206">
        <f>'0916-0922'!K13</f>
        <v>12</v>
      </c>
      <c r="BP5" s="207">
        <f>'0916-0922'!L13</f>
        <v>22</v>
      </c>
      <c r="BQ5" s="206">
        <f>'0916-0922'!M13</f>
        <v>0</v>
      </c>
      <c r="BR5" s="207">
        <f>'0916-0922'!N13</f>
        <v>0</v>
      </c>
      <c r="BS5" s="206">
        <f>'0916-0922'!O13</f>
        <v>10</v>
      </c>
      <c r="BT5" s="207">
        <f>'0916-0922'!P13</f>
        <v>21</v>
      </c>
      <c r="BU5" s="206">
        <f>'0923-0929'!C13</f>
        <v>11</v>
      </c>
      <c r="BV5" s="207">
        <f>'0923-0929'!D13</f>
        <v>22</v>
      </c>
      <c r="BW5" s="206">
        <f>'0923-0929'!E13</f>
        <v>12</v>
      </c>
      <c r="BX5" s="207">
        <f>'0923-0929'!F13</f>
        <v>22</v>
      </c>
      <c r="BY5" s="206">
        <f>'0923-0929'!G13</f>
        <v>0</v>
      </c>
      <c r="BZ5" s="207">
        <f>'0923-0929'!H13</f>
        <v>0</v>
      </c>
      <c r="CA5" s="206">
        <f>'0923-0929'!I13</f>
        <v>10</v>
      </c>
      <c r="CB5" s="207">
        <f>'0923-0929'!J13</f>
        <v>21</v>
      </c>
      <c r="CC5" s="206">
        <f>'0923-0929'!K13</f>
        <v>11</v>
      </c>
      <c r="CD5" s="207">
        <f>'0923-0929'!L13</f>
        <v>22</v>
      </c>
      <c r="CE5" s="206">
        <f>'0923-0929'!M13</f>
        <v>11</v>
      </c>
      <c r="CF5" s="207">
        <f>'0923-0929'!N13</f>
        <v>22</v>
      </c>
      <c r="CG5" s="206">
        <f>'0923-0929'!O13</f>
        <v>0</v>
      </c>
      <c r="CH5" s="207">
        <f>'0923-0929'!P13</f>
        <v>0</v>
      </c>
      <c r="CI5" s="206">
        <f>'0930-1006'!C13</f>
        <v>0</v>
      </c>
      <c r="CJ5" s="207">
        <f>'0930-1006'!D13</f>
        <v>0</v>
      </c>
      <c r="CK5" s="206">
        <f>'0930-1006'!E13</f>
        <v>10</v>
      </c>
      <c r="CL5" s="207">
        <f>'0930-1006'!F13</f>
        <v>21</v>
      </c>
      <c r="CM5" s="206">
        <f>'0930-1006'!G13</f>
        <v>0</v>
      </c>
      <c r="CN5" s="207">
        <f>'0930-1006'!H13</f>
        <v>0</v>
      </c>
      <c r="CO5" s="206">
        <f>'0930-1006'!I13</f>
        <v>12</v>
      </c>
      <c r="CP5" s="207">
        <f>'0930-1006'!J13</f>
        <v>22</v>
      </c>
      <c r="CQ5" s="206">
        <f>'0930-1006'!K13</f>
        <v>11</v>
      </c>
      <c r="CR5" s="207">
        <f>'0930-1006'!L13</f>
        <v>22</v>
      </c>
      <c r="CS5" s="206">
        <f>'0930-1006'!M13</f>
        <v>12</v>
      </c>
      <c r="CT5" s="207">
        <f>'0930-1006'!N13</f>
        <v>22</v>
      </c>
      <c r="CU5" s="206">
        <f>'0930-1006'!O13</f>
        <v>0</v>
      </c>
      <c r="CV5" s="207">
        <f>'0930-1006'!P13</f>
        <v>0</v>
      </c>
      <c r="CW5" s="206">
        <f>'1007-1013'!C13</f>
        <v>10</v>
      </c>
      <c r="CX5" s="207">
        <f>'1007-1013'!D13</f>
        <v>21</v>
      </c>
      <c r="CY5" s="206">
        <f>'1007-1013'!E13</f>
        <v>12</v>
      </c>
      <c r="CZ5" s="207">
        <f>'1007-1013'!F13</f>
        <v>22</v>
      </c>
      <c r="DA5" s="206">
        <f>'1007-1013'!G13</f>
        <v>10</v>
      </c>
      <c r="DB5" s="207">
        <f>'1007-1013'!H13</f>
        <v>21</v>
      </c>
      <c r="DC5" s="206">
        <f>'1007-1013'!I13</f>
        <v>0</v>
      </c>
      <c r="DD5" s="207">
        <f>'1007-1013'!J13</f>
        <v>0</v>
      </c>
      <c r="DE5" s="206">
        <f>'1007-1013'!K13</f>
        <v>12</v>
      </c>
      <c r="DF5" s="207">
        <f>'1007-1013'!L13</f>
        <v>22</v>
      </c>
      <c r="DG5" s="206">
        <f>'1007-1013'!M13</f>
        <v>11</v>
      </c>
      <c r="DH5" s="207">
        <f>'1007-1013'!N13</f>
        <v>22</v>
      </c>
      <c r="DI5" s="206">
        <f>'1007-1013'!O13</f>
        <v>12</v>
      </c>
      <c r="DJ5" s="238">
        <f>'1007-1013'!P13</f>
        <v>22</v>
      </c>
      <c r="DK5" s="206">
        <f>'1014-1020'!C13</f>
        <v>0</v>
      </c>
      <c r="DL5" s="238">
        <f>'1014-1020'!D13</f>
        <v>0</v>
      </c>
      <c r="DM5" s="206">
        <f>'1014-1020'!E13</f>
        <v>0</v>
      </c>
      <c r="DN5" s="238">
        <f>'1014-1020'!F13</f>
        <v>0</v>
      </c>
      <c r="DO5" s="206">
        <f>'1014-1020'!G13</f>
        <v>10</v>
      </c>
      <c r="DP5" s="238">
        <f>'1014-1020'!H13</f>
        <v>21</v>
      </c>
      <c r="DQ5" s="206">
        <f>'1014-1020'!I13</f>
        <v>12</v>
      </c>
      <c r="DR5" s="238">
        <f>'1014-1020'!J13</f>
        <v>22</v>
      </c>
      <c r="DS5" s="206">
        <f>'1014-1020'!K13</f>
        <v>11</v>
      </c>
      <c r="DT5" s="238">
        <f>'1014-1020'!L13</f>
        <v>22</v>
      </c>
      <c r="DU5" s="206">
        <f>'1014-1020'!M13</f>
        <v>0</v>
      </c>
      <c r="DV5" s="238">
        <f>'1014-1020'!N13</f>
        <v>0</v>
      </c>
      <c r="DW5" s="206">
        <f>'1014-1020'!O13</f>
        <v>11</v>
      </c>
      <c r="DX5" s="238">
        <f>'1014-1020'!P13</f>
        <v>22</v>
      </c>
      <c r="DY5" s="206">
        <f>'1021-1027'!C13</f>
        <v>0</v>
      </c>
      <c r="DZ5" s="238">
        <f>'1021-1027'!D13</f>
        <v>0</v>
      </c>
      <c r="EA5" s="206">
        <f>'1021-1027'!E13</f>
        <v>0</v>
      </c>
      <c r="EB5" s="238">
        <f>'1021-1027'!F13</f>
        <v>0</v>
      </c>
      <c r="EC5" s="206">
        <f>'1021-1027'!G13</f>
        <v>0</v>
      </c>
      <c r="ED5" s="238">
        <f>'1021-1027'!H13</f>
        <v>0</v>
      </c>
      <c r="EE5" s="206">
        <f>'1021-1027'!I13</f>
        <v>0</v>
      </c>
      <c r="EF5" s="238">
        <f>'1021-1027'!J13</f>
        <v>0</v>
      </c>
      <c r="EG5" s="206">
        <f>'1021-1027'!K13</f>
        <v>0</v>
      </c>
      <c r="EH5" s="238">
        <f>'1021-1027'!L13</f>
        <v>0</v>
      </c>
      <c r="EI5" s="206">
        <f>'1021-1027'!M13</f>
        <v>0</v>
      </c>
      <c r="EJ5" s="238">
        <f>'1021-1027'!N13</f>
        <v>0</v>
      </c>
      <c r="EK5" s="206">
        <f>'1021-1027'!O13</f>
        <v>0</v>
      </c>
      <c r="EL5" s="238">
        <f>'1021-1027'!P13</f>
        <v>0</v>
      </c>
      <c r="EM5" s="206">
        <f>'1028-1103'!C13</f>
        <v>0</v>
      </c>
      <c r="EN5" s="238">
        <f>'1028-1103'!D13</f>
        <v>0</v>
      </c>
      <c r="EO5" s="206">
        <f>'1028-1103'!E13</f>
        <v>0</v>
      </c>
      <c r="EP5" s="238">
        <f>'1028-1103'!F13</f>
        <v>0</v>
      </c>
      <c r="EQ5" s="206">
        <f>'1028-1103'!G13</f>
        <v>0</v>
      </c>
      <c r="ER5" s="238">
        <f>'1028-1103'!H13</f>
        <v>0</v>
      </c>
      <c r="ES5" s="206">
        <f>'1028-1103'!I13</f>
        <v>0</v>
      </c>
      <c r="ET5" s="238">
        <f>'1028-1103'!J13</f>
        <v>0</v>
      </c>
      <c r="EU5" s="206">
        <f>'1028-1103'!K13</f>
        <v>0</v>
      </c>
      <c r="EV5" s="238">
        <f>'1028-1103'!L13</f>
        <v>0</v>
      </c>
      <c r="EW5" s="206">
        <f>'1028-1103'!M13</f>
        <v>0</v>
      </c>
      <c r="EX5" s="238">
        <f>'1028-1103'!N13</f>
        <v>0</v>
      </c>
      <c r="EY5" s="206">
        <f>'1028-1103'!O13</f>
        <v>0</v>
      </c>
      <c r="EZ5" s="238">
        <f>'1028-1103'!P13</f>
        <v>0</v>
      </c>
      <c r="FA5" s="206">
        <f>班表10!C13</f>
        <v>0</v>
      </c>
      <c r="FB5" s="206">
        <f>班表10!D13</f>
        <v>0</v>
      </c>
      <c r="FC5" s="206">
        <f>班表10!E13</f>
        <v>0</v>
      </c>
      <c r="FD5" s="206">
        <f>班表10!F13</f>
        <v>0</v>
      </c>
      <c r="FE5" s="206">
        <f>班表10!G13</f>
        <v>0</v>
      </c>
      <c r="FF5" s="206">
        <f>班表10!H13</f>
        <v>0</v>
      </c>
      <c r="FG5" s="206">
        <f>班表10!I13</f>
        <v>0</v>
      </c>
      <c r="FH5" s="206">
        <f>班表10!J13</f>
        <v>0</v>
      </c>
      <c r="FI5" s="206">
        <f>班表10!K13</f>
        <v>0</v>
      </c>
      <c r="FJ5" s="206">
        <f>班表10!L13</f>
        <v>0</v>
      </c>
      <c r="FK5" s="206">
        <f>班表10!M13</f>
        <v>0</v>
      </c>
      <c r="FL5" s="206">
        <f>班表10!N13</f>
        <v>0</v>
      </c>
      <c r="FM5" s="206">
        <f>班表10!O13</f>
        <v>0</v>
      </c>
      <c r="FN5" s="206">
        <f>班表10!P13</f>
        <v>0</v>
      </c>
      <c r="FO5" s="149" t="s">
        <v>160</v>
      </c>
      <c r="FP5" s="149">
        <f>COUNTIF(AM7:CT7,$FV$5)</f>
        <v>4</v>
      </c>
      <c r="FQ5" s="149">
        <f>FQ$2-FP5</f>
        <v>0</v>
      </c>
      <c r="FR5" s="149" t="s">
        <v>160</v>
      </c>
      <c r="FS5" s="149">
        <f>COUNTIF(CU7:FD7,$FV$5)</f>
        <v>2</v>
      </c>
      <c r="FT5" s="149">
        <f>FQ$3-FS5</f>
        <v>3</v>
      </c>
      <c r="FU5" s="239"/>
      <c r="FV5" s="116" t="s">
        <v>160</v>
      </c>
    </row>
    <row r="6" spans="1:181" ht="11.25" customHeight="1" thickBot="1">
      <c r="A6" s="480" t="str">
        <f>IF('0902-0908'!A14=0,"",'0902-0908'!A14)</f>
        <v>外場主任</v>
      </c>
      <c r="B6" s="481"/>
      <c r="C6" s="209"/>
      <c r="D6" s="58"/>
      <c r="E6" s="209"/>
      <c r="F6" s="58"/>
      <c r="G6" s="209"/>
      <c r="H6" s="58"/>
      <c r="I6" s="209"/>
      <c r="J6" s="58"/>
      <c r="K6" s="209"/>
      <c r="L6" s="58"/>
      <c r="M6" s="209"/>
      <c r="N6" s="58"/>
      <c r="O6" s="209"/>
      <c r="P6" s="58"/>
      <c r="Q6" s="209"/>
      <c r="R6" s="58"/>
      <c r="S6" s="209"/>
      <c r="T6" s="58"/>
      <c r="U6" s="209"/>
      <c r="V6" s="58"/>
      <c r="W6" s="209"/>
      <c r="X6" s="58"/>
      <c r="Y6" s="209"/>
      <c r="Z6" s="58"/>
      <c r="AA6" s="209"/>
      <c r="AB6" s="58"/>
      <c r="AC6" s="209"/>
      <c r="AD6" s="58"/>
      <c r="AE6" s="209">
        <f>'0902-0908'!C14</f>
        <v>0</v>
      </c>
      <c r="AF6" s="58">
        <f>'0902-0908'!D14</f>
        <v>0</v>
      </c>
      <c r="AG6" s="209">
        <f>'0902-0908'!E14</f>
        <v>3</v>
      </c>
      <c r="AH6" s="58">
        <f>'0902-0908'!F14</f>
        <v>8</v>
      </c>
      <c r="AI6" s="209">
        <f>'0902-0908'!G14</f>
        <v>2</v>
      </c>
      <c r="AJ6" s="58">
        <f>'0902-0908'!H14</f>
        <v>9</v>
      </c>
      <c r="AK6" s="209">
        <f>'0902-0908'!I14</f>
        <v>2</v>
      </c>
      <c r="AL6" s="58">
        <f>'0902-0908'!J14</f>
        <v>8</v>
      </c>
      <c r="AM6" s="209">
        <f>'0902-0908'!K14</f>
        <v>0</v>
      </c>
      <c r="AN6" s="58">
        <f>'0902-0908'!L14</f>
        <v>0</v>
      </c>
      <c r="AO6" s="209">
        <f>'0902-0908'!M14</f>
        <v>2</v>
      </c>
      <c r="AP6" s="58">
        <f>'0902-0908'!N14</f>
        <v>9</v>
      </c>
      <c r="AQ6" s="209">
        <f>'0902-0908'!O14</f>
        <v>2</v>
      </c>
      <c r="AR6" s="58">
        <f>'0902-0908'!P14</f>
        <v>8</v>
      </c>
      <c r="AS6" s="209">
        <f>'0909-0915'!C14</f>
        <v>2</v>
      </c>
      <c r="AT6" s="58">
        <f>'0909-0915'!D14</f>
        <v>8</v>
      </c>
      <c r="AU6" s="209">
        <f>'0909-0915'!E14</f>
        <v>2</v>
      </c>
      <c r="AV6" s="58">
        <f>'0909-0915'!F14</f>
        <v>8</v>
      </c>
      <c r="AW6" s="209">
        <f>'0909-0915'!G14</f>
        <v>0</v>
      </c>
      <c r="AX6" s="58">
        <f>'0909-0915'!H14</f>
        <v>0</v>
      </c>
      <c r="AY6" s="209">
        <f>'0909-0915'!I14</f>
        <v>3</v>
      </c>
      <c r="AZ6" s="58">
        <f>'0909-0915'!J14</f>
        <v>8</v>
      </c>
      <c r="BA6" s="209">
        <f>'0909-0915'!K14</f>
        <v>0</v>
      </c>
      <c r="BB6" s="58">
        <f>'0909-0915'!L14</f>
        <v>0</v>
      </c>
      <c r="BC6" s="209">
        <f>'0909-0915'!M14</f>
        <v>3</v>
      </c>
      <c r="BD6" s="58">
        <f>'0909-0915'!N14</f>
        <v>8</v>
      </c>
      <c r="BE6" s="209">
        <f>'0909-0915'!O14</f>
        <v>3</v>
      </c>
      <c r="BF6" s="58">
        <f>'0909-0915'!P14</f>
        <v>8</v>
      </c>
      <c r="BG6" s="209">
        <f>'0916-0922'!C14</f>
        <v>2</v>
      </c>
      <c r="BH6" s="58">
        <f>'0916-0922'!D14</f>
        <v>8</v>
      </c>
      <c r="BI6" s="209">
        <f>'0916-0922'!E14</f>
        <v>3</v>
      </c>
      <c r="BJ6" s="58">
        <f>'0916-0922'!F14</f>
        <v>8</v>
      </c>
      <c r="BK6" s="209">
        <f>'0916-0922'!G14</f>
        <v>0</v>
      </c>
      <c r="BL6" s="58">
        <f>'0916-0922'!H14</f>
        <v>10</v>
      </c>
      <c r="BM6" s="209">
        <f>'0916-0922'!I14</f>
        <v>0</v>
      </c>
      <c r="BN6" s="58">
        <f>'0916-0922'!J14</f>
        <v>0</v>
      </c>
      <c r="BO6" s="209">
        <f>'0916-0922'!K14</f>
        <v>2</v>
      </c>
      <c r="BP6" s="58">
        <f>'0916-0922'!L14</f>
        <v>8</v>
      </c>
      <c r="BQ6" s="209">
        <f>'0916-0922'!M14</f>
        <v>0</v>
      </c>
      <c r="BR6" s="58">
        <f>'0916-0922'!N14</f>
        <v>0</v>
      </c>
      <c r="BS6" s="209">
        <f>'0916-0922'!O14</f>
        <v>3</v>
      </c>
      <c r="BT6" s="58">
        <f>'0916-0922'!P14</f>
        <v>8</v>
      </c>
      <c r="BU6" s="209">
        <f>'0923-0929'!C14</f>
        <v>3</v>
      </c>
      <c r="BV6" s="58">
        <f>'0923-0929'!D14</f>
        <v>8</v>
      </c>
      <c r="BW6" s="209">
        <f>'0923-0929'!E14</f>
        <v>2</v>
      </c>
      <c r="BX6" s="58">
        <f>'0923-0929'!F14</f>
        <v>8</v>
      </c>
      <c r="BY6" s="209">
        <f>'0923-0929'!G14</f>
        <v>0</v>
      </c>
      <c r="BZ6" s="58">
        <f>'0923-0929'!H14</f>
        <v>0</v>
      </c>
      <c r="CA6" s="209">
        <f>'0923-0929'!I14</f>
        <v>3</v>
      </c>
      <c r="CB6" s="58">
        <f>'0923-0929'!J14</f>
        <v>8</v>
      </c>
      <c r="CC6" s="209">
        <f>'0923-0929'!K14</f>
        <v>3</v>
      </c>
      <c r="CD6" s="58">
        <f>'0923-0929'!L14</f>
        <v>8</v>
      </c>
      <c r="CE6" s="209">
        <f>'0923-0929'!M14</f>
        <v>3</v>
      </c>
      <c r="CF6" s="58">
        <f>'0923-0929'!N14</f>
        <v>8</v>
      </c>
      <c r="CG6" s="209">
        <f>'0923-0929'!O14</f>
        <v>0</v>
      </c>
      <c r="CH6" s="58">
        <f>'0923-0929'!P14</f>
        <v>0</v>
      </c>
      <c r="CI6" s="209">
        <f>'0930-1006'!C14</f>
        <v>0</v>
      </c>
      <c r="CJ6" s="58">
        <f>'0930-1006'!D14</f>
        <v>0</v>
      </c>
      <c r="CK6" s="209">
        <f>'0930-1006'!E14</f>
        <v>3</v>
      </c>
      <c r="CL6" s="58">
        <f>'0930-1006'!F14</f>
        <v>8</v>
      </c>
      <c r="CM6" s="209">
        <f>'0930-1006'!G14</f>
        <v>0</v>
      </c>
      <c r="CN6" s="58">
        <f>'0930-1006'!H14</f>
        <v>0</v>
      </c>
      <c r="CO6" s="209">
        <f>'0930-1006'!I14</f>
        <v>2</v>
      </c>
      <c r="CP6" s="58">
        <f>'0930-1006'!J14</f>
        <v>8</v>
      </c>
      <c r="CQ6" s="209">
        <f>'0930-1006'!K14</f>
        <v>3</v>
      </c>
      <c r="CR6" s="58">
        <f>'0930-1006'!L14</f>
        <v>8</v>
      </c>
      <c r="CS6" s="209">
        <f>'0930-1006'!M14</f>
        <v>2</v>
      </c>
      <c r="CT6" s="58">
        <f>'0930-1006'!N14</f>
        <v>8</v>
      </c>
      <c r="CU6" s="209">
        <f>'0930-1006'!O14</f>
        <v>0</v>
      </c>
      <c r="CV6" s="58">
        <f>'0930-1006'!P14</f>
        <v>0</v>
      </c>
      <c r="CW6" s="209">
        <f>'1007-1013'!C14</f>
        <v>3</v>
      </c>
      <c r="CX6" s="58">
        <f>'1007-1013'!D14</f>
        <v>8</v>
      </c>
      <c r="CY6" s="209">
        <f>'1007-1013'!E14</f>
        <v>2</v>
      </c>
      <c r="CZ6" s="58">
        <f>'1007-1013'!F14</f>
        <v>8</v>
      </c>
      <c r="DA6" s="209">
        <f>'1007-1013'!G14</f>
        <v>3</v>
      </c>
      <c r="DB6" s="58">
        <f>'1007-1013'!H14</f>
        <v>8</v>
      </c>
      <c r="DC6" s="209">
        <f>'1007-1013'!I14</f>
        <v>0</v>
      </c>
      <c r="DD6" s="58">
        <f>'1007-1013'!J14</f>
        <v>0</v>
      </c>
      <c r="DE6" s="209">
        <f>'1007-1013'!K14</f>
        <v>2</v>
      </c>
      <c r="DF6" s="58">
        <f>'1007-1013'!L14</f>
        <v>8</v>
      </c>
      <c r="DG6" s="209">
        <f>'1007-1013'!M14</f>
        <v>3</v>
      </c>
      <c r="DH6" s="58">
        <f>'1007-1013'!N14</f>
        <v>8</v>
      </c>
      <c r="DI6" s="209">
        <f>'1007-1013'!O14</f>
        <v>2</v>
      </c>
      <c r="DJ6" s="195">
        <f>'1007-1013'!P14</f>
        <v>8</v>
      </c>
      <c r="DK6" s="209">
        <f>'1014-1020'!C14</f>
        <v>0</v>
      </c>
      <c r="DL6" s="195">
        <f>'1014-1020'!D14</f>
        <v>0</v>
      </c>
      <c r="DM6" s="209">
        <f>'1014-1020'!E14</f>
        <v>0</v>
      </c>
      <c r="DN6" s="195">
        <f>'1014-1020'!F14</f>
        <v>0</v>
      </c>
      <c r="DO6" s="209">
        <f>'1014-1020'!G14</f>
        <v>3</v>
      </c>
      <c r="DP6" s="195">
        <f>'1014-1020'!H14</f>
        <v>8</v>
      </c>
      <c r="DQ6" s="209">
        <f>'1014-1020'!I14</f>
        <v>2</v>
      </c>
      <c r="DR6" s="195">
        <f>'1014-1020'!J14</f>
        <v>8</v>
      </c>
      <c r="DS6" s="209">
        <f>'1014-1020'!K14</f>
        <v>3</v>
      </c>
      <c r="DT6" s="195">
        <f>'1014-1020'!L14</f>
        <v>8</v>
      </c>
      <c r="DU6" s="209">
        <f>'1014-1020'!M14</f>
        <v>0</v>
      </c>
      <c r="DV6" s="195">
        <f>'1014-1020'!N14</f>
        <v>0</v>
      </c>
      <c r="DW6" s="209">
        <f>'1014-1020'!O14</f>
        <v>3</v>
      </c>
      <c r="DX6" s="195">
        <f>'1014-1020'!P14</f>
        <v>8</v>
      </c>
      <c r="DY6" s="209">
        <f>'1021-1027'!C14</f>
        <v>0</v>
      </c>
      <c r="DZ6" s="195">
        <f>'1021-1027'!D14</f>
        <v>0</v>
      </c>
      <c r="EA6" s="209">
        <f>'1021-1027'!E14</f>
        <v>0</v>
      </c>
      <c r="EB6" s="195">
        <f>'1021-1027'!F14</f>
        <v>0</v>
      </c>
      <c r="EC6" s="209">
        <f>'1021-1027'!G14</f>
        <v>0</v>
      </c>
      <c r="ED6" s="195">
        <f>'1021-1027'!H14</f>
        <v>0</v>
      </c>
      <c r="EE6" s="209">
        <f>'1021-1027'!I14</f>
        <v>0</v>
      </c>
      <c r="EF6" s="195">
        <f>'1021-1027'!J14</f>
        <v>0</v>
      </c>
      <c r="EG6" s="209">
        <f>'1021-1027'!K14</f>
        <v>0</v>
      </c>
      <c r="EH6" s="195">
        <f>'1021-1027'!L14</f>
        <v>0</v>
      </c>
      <c r="EI6" s="209">
        <f>'1021-1027'!M14</f>
        <v>0</v>
      </c>
      <c r="EJ6" s="195">
        <f>'1021-1027'!N14</f>
        <v>0</v>
      </c>
      <c r="EK6" s="209">
        <f>'1021-1027'!O14</f>
        <v>0</v>
      </c>
      <c r="EL6" s="195">
        <f>'1021-1027'!P14</f>
        <v>0</v>
      </c>
      <c r="EM6" s="209">
        <f>'1028-1103'!C14</f>
        <v>0</v>
      </c>
      <c r="EN6" s="195">
        <f>'1028-1103'!D14</f>
        <v>0</v>
      </c>
      <c r="EO6" s="209">
        <f>'1028-1103'!E14</f>
        <v>0</v>
      </c>
      <c r="EP6" s="195">
        <f>'1028-1103'!F14</f>
        <v>0</v>
      </c>
      <c r="EQ6" s="209">
        <f>'1028-1103'!G14</f>
        <v>0</v>
      </c>
      <c r="ER6" s="195">
        <f>'1028-1103'!H14</f>
        <v>0</v>
      </c>
      <c r="ES6" s="209">
        <f>'1028-1103'!I14</f>
        <v>0</v>
      </c>
      <c r="ET6" s="195">
        <f>'1028-1103'!J14</f>
        <v>0</v>
      </c>
      <c r="EU6" s="209">
        <f>'1028-1103'!K14</f>
        <v>0</v>
      </c>
      <c r="EV6" s="195">
        <f>'1028-1103'!L14</f>
        <v>0</v>
      </c>
      <c r="EW6" s="209">
        <f>'1028-1103'!M14</f>
        <v>0</v>
      </c>
      <c r="EX6" s="195">
        <f>'1028-1103'!N14</f>
        <v>0</v>
      </c>
      <c r="EY6" s="209">
        <f>'1028-1103'!O14</f>
        <v>0</v>
      </c>
      <c r="EZ6" s="195">
        <f>'1028-1103'!P14</f>
        <v>0</v>
      </c>
      <c r="FA6" s="209">
        <f>班表10!C14</f>
        <v>0</v>
      </c>
      <c r="FB6" s="209">
        <f>班表10!D14</f>
        <v>0</v>
      </c>
      <c r="FC6" s="209">
        <f>班表10!E14</f>
        <v>0</v>
      </c>
      <c r="FD6" s="209">
        <f>班表10!F14</f>
        <v>0</v>
      </c>
      <c r="FE6" s="209">
        <f>班表10!G14</f>
        <v>0</v>
      </c>
      <c r="FF6" s="209">
        <f>班表10!H14</f>
        <v>0</v>
      </c>
      <c r="FG6" s="209">
        <f>班表10!I14</f>
        <v>0</v>
      </c>
      <c r="FH6" s="209">
        <f>班表10!J14</f>
        <v>0</v>
      </c>
      <c r="FI6" s="209">
        <f>班表10!K14</f>
        <v>0</v>
      </c>
      <c r="FJ6" s="209">
        <f>班表10!L14</f>
        <v>0</v>
      </c>
      <c r="FK6" s="209">
        <f>班表10!M14</f>
        <v>0</v>
      </c>
      <c r="FL6" s="209">
        <f>班表10!N14</f>
        <v>0</v>
      </c>
      <c r="FM6" s="209">
        <f>班表10!O14</f>
        <v>0</v>
      </c>
      <c r="FN6" s="209">
        <f>班表10!P14</f>
        <v>0</v>
      </c>
      <c r="FO6" s="149" t="s">
        <v>155</v>
      </c>
      <c r="FP6" s="149">
        <f>COUNTIF(AM7:CT7,$FV$5)</f>
        <v>4</v>
      </c>
      <c r="FQ6" s="149">
        <f>FS$2-FP6</f>
        <v>0</v>
      </c>
      <c r="FR6" s="149" t="s">
        <v>155</v>
      </c>
      <c r="FS6" s="149">
        <f>COUNTIF(CU7:FD7,$FV$6)</f>
        <v>3</v>
      </c>
      <c r="FT6" s="149">
        <f>FS$3-FS6</f>
        <v>1</v>
      </c>
      <c r="FU6" s="237"/>
      <c r="FV6" s="116" t="s">
        <v>155</v>
      </c>
    </row>
    <row r="7" spans="1:181" ht="11.25" customHeight="1" thickTop="1" thickBot="1">
      <c r="A7" s="482" t="str">
        <f>IF('0902-0908'!A15=0,"",'0902-0908'!A15)</f>
        <v/>
      </c>
      <c r="B7" s="483"/>
      <c r="C7" s="499"/>
      <c r="D7" s="500"/>
      <c r="E7" s="499"/>
      <c r="F7" s="500"/>
      <c r="G7" s="499"/>
      <c r="H7" s="500"/>
      <c r="I7" s="499"/>
      <c r="J7" s="500"/>
      <c r="K7" s="499"/>
      <c r="L7" s="500"/>
      <c r="M7" s="499"/>
      <c r="N7" s="500"/>
      <c r="O7" s="499"/>
      <c r="P7" s="500"/>
      <c r="Q7" s="499"/>
      <c r="R7" s="500"/>
      <c r="S7" s="499"/>
      <c r="T7" s="500"/>
      <c r="U7" s="499"/>
      <c r="V7" s="500"/>
      <c r="W7" s="499"/>
      <c r="X7" s="500"/>
      <c r="Y7" s="499"/>
      <c r="Z7" s="500"/>
      <c r="AA7" s="499"/>
      <c r="AB7" s="500"/>
      <c r="AC7" s="499"/>
      <c r="AD7" s="500"/>
      <c r="AE7" s="413" t="s">
        <v>287</v>
      </c>
      <c r="AF7" s="414"/>
      <c r="AG7" s="413"/>
      <c r="AH7" s="414"/>
      <c r="AI7" s="413"/>
      <c r="AJ7" s="414"/>
      <c r="AK7" s="413"/>
      <c r="AL7" s="414"/>
      <c r="AM7" s="413" t="s">
        <v>169</v>
      </c>
      <c r="AN7" s="414"/>
      <c r="AO7" s="413"/>
      <c r="AP7" s="414"/>
      <c r="AQ7" s="413"/>
      <c r="AR7" s="414"/>
      <c r="AS7" s="413"/>
      <c r="AT7" s="414"/>
      <c r="AU7" s="413"/>
      <c r="AV7" s="414"/>
      <c r="AW7" s="413" t="s">
        <v>287</v>
      </c>
      <c r="AX7" s="414"/>
      <c r="AY7" s="413"/>
      <c r="AZ7" s="414"/>
      <c r="BA7" s="413" t="s">
        <v>169</v>
      </c>
      <c r="BB7" s="414"/>
      <c r="BC7" s="413"/>
      <c r="BD7" s="414"/>
      <c r="BE7" s="413"/>
      <c r="BF7" s="414"/>
      <c r="BG7" s="413"/>
      <c r="BH7" s="414"/>
      <c r="BI7" s="413"/>
      <c r="BJ7" s="414"/>
      <c r="BK7" s="413"/>
      <c r="BL7" s="414"/>
      <c r="BM7" s="413" t="s">
        <v>287</v>
      </c>
      <c r="BN7" s="414"/>
      <c r="BO7" s="413"/>
      <c r="BP7" s="414"/>
      <c r="BQ7" s="413" t="s">
        <v>169</v>
      </c>
      <c r="BR7" s="414"/>
      <c r="BS7" s="413"/>
      <c r="BT7" s="414"/>
      <c r="BU7" s="413"/>
      <c r="BV7" s="414"/>
      <c r="BW7" s="413"/>
      <c r="BX7" s="414"/>
      <c r="BY7" s="413" t="s">
        <v>287</v>
      </c>
      <c r="BZ7" s="414"/>
      <c r="CA7" s="413"/>
      <c r="CB7" s="414"/>
      <c r="CC7" s="413"/>
      <c r="CD7" s="414"/>
      <c r="CE7" s="413"/>
      <c r="CF7" s="414"/>
      <c r="CG7" s="413" t="s">
        <v>169</v>
      </c>
      <c r="CH7" s="414"/>
      <c r="CI7" s="413" t="s">
        <v>169</v>
      </c>
      <c r="CJ7" s="414"/>
      <c r="CK7" s="413"/>
      <c r="CL7" s="414"/>
      <c r="CM7" s="413" t="s">
        <v>287</v>
      </c>
      <c r="CN7" s="414"/>
      <c r="CO7" s="413"/>
      <c r="CP7" s="414"/>
      <c r="CQ7" s="413"/>
      <c r="CR7" s="414"/>
      <c r="CS7" s="413"/>
      <c r="CT7" s="414"/>
      <c r="CU7" s="413" t="s">
        <v>169</v>
      </c>
      <c r="CV7" s="414"/>
      <c r="CW7" s="413"/>
      <c r="CX7" s="414"/>
      <c r="CY7" s="413"/>
      <c r="CZ7" s="414"/>
      <c r="DA7" s="413"/>
      <c r="DB7" s="414"/>
      <c r="DC7" s="413" t="s">
        <v>287</v>
      </c>
      <c r="DD7" s="414"/>
      <c r="DE7" s="413"/>
      <c r="DF7" s="414"/>
      <c r="DG7" s="413"/>
      <c r="DH7" s="414"/>
      <c r="DI7" s="413"/>
      <c r="DJ7" s="475"/>
      <c r="DK7" s="413" t="s">
        <v>287</v>
      </c>
      <c r="DL7" s="475"/>
      <c r="DM7" s="413" t="s">
        <v>169</v>
      </c>
      <c r="DN7" s="475"/>
      <c r="DO7" s="413"/>
      <c r="DP7" s="475"/>
      <c r="DQ7" s="413"/>
      <c r="DR7" s="475"/>
      <c r="DS7" s="413"/>
      <c r="DT7" s="475"/>
      <c r="DU7" s="413" t="s">
        <v>169</v>
      </c>
      <c r="DV7" s="475"/>
      <c r="DW7" s="413"/>
      <c r="DX7" s="475"/>
      <c r="DY7" s="413"/>
      <c r="DZ7" s="475"/>
      <c r="EA7" s="413"/>
      <c r="EB7" s="475"/>
      <c r="EC7" s="413"/>
      <c r="ED7" s="475"/>
      <c r="EE7" s="413"/>
      <c r="EF7" s="475"/>
      <c r="EG7" s="413"/>
      <c r="EH7" s="475"/>
      <c r="EI7" s="413"/>
      <c r="EJ7" s="475"/>
      <c r="EK7" s="413"/>
      <c r="EL7" s="475"/>
      <c r="EM7" s="413"/>
      <c r="EN7" s="475"/>
      <c r="EO7" s="413"/>
      <c r="EP7" s="475"/>
      <c r="EQ7" s="413"/>
      <c r="ER7" s="475"/>
      <c r="ES7" s="413"/>
      <c r="ET7" s="475"/>
      <c r="EU7" s="413"/>
      <c r="EV7" s="475"/>
      <c r="EW7" s="413"/>
      <c r="EX7" s="475"/>
      <c r="EY7" s="413"/>
      <c r="EZ7" s="475"/>
      <c r="FA7" s="413"/>
      <c r="FB7" s="475"/>
      <c r="FC7" s="413"/>
      <c r="FD7" s="475"/>
      <c r="FE7" s="413"/>
      <c r="FF7" s="475"/>
      <c r="FG7" s="413"/>
      <c r="FH7" s="475"/>
      <c r="FI7" s="413"/>
      <c r="FJ7" s="475"/>
      <c r="FK7" s="413"/>
      <c r="FL7" s="475"/>
      <c r="FM7" s="413"/>
      <c r="FN7" s="475"/>
      <c r="FO7" s="149" t="s">
        <v>161</v>
      </c>
      <c r="FP7" s="149">
        <f>COUNTIF(AM7:CT7,$FV$7)+COUNTIF(AM7:CT7,$FV$8)*0.5</f>
        <v>0</v>
      </c>
      <c r="FQ7" s="149">
        <f>FU$2-FP7</f>
        <v>1</v>
      </c>
      <c r="FR7" s="149" t="s">
        <v>161</v>
      </c>
      <c r="FS7" s="149">
        <f>COUNTIF(CU7:FD7,$FV$7)+COUNTIF(CU7:FD7,$FV$8)*0.5</f>
        <v>0</v>
      </c>
      <c r="FT7" s="149">
        <f>FU$3-FS7</f>
        <v>1</v>
      </c>
      <c r="FU7" s="237"/>
      <c r="FV7" s="116" t="s">
        <v>162</v>
      </c>
    </row>
    <row r="8" spans="1:181" ht="15">
      <c r="A8" s="490" t="str">
        <f>IF('0902-0908'!A16=0,"",'0902-0908'!A16)</f>
        <v>黃凱玲</v>
      </c>
      <c r="B8" s="491"/>
      <c r="C8" s="206"/>
      <c r="D8" s="207"/>
      <c r="E8" s="206"/>
      <c r="F8" s="207"/>
      <c r="G8" s="206"/>
      <c r="H8" s="207"/>
      <c r="I8" s="206"/>
      <c r="J8" s="207"/>
      <c r="K8" s="206"/>
      <c r="L8" s="207"/>
      <c r="M8" s="206"/>
      <c r="N8" s="207"/>
      <c r="O8" s="206"/>
      <c r="P8" s="207"/>
      <c r="Q8" s="206"/>
      <c r="R8" s="207"/>
      <c r="S8" s="206"/>
      <c r="T8" s="207"/>
      <c r="U8" s="206"/>
      <c r="V8" s="207"/>
      <c r="W8" s="206"/>
      <c r="X8" s="207"/>
      <c r="Y8" s="206"/>
      <c r="Z8" s="207"/>
      <c r="AA8" s="206"/>
      <c r="AB8" s="207"/>
      <c r="AC8" s="206"/>
      <c r="AD8" s="207"/>
      <c r="AE8" s="206">
        <f>'0902-0908'!C16</f>
        <v>10</v>
      </c>
      <c r="AF8" s="207">
        <f>'0902-0908'!D16</f>
        <v>21</v>
      </c>
      <c r="AG8" s="206">
        <f>'0902-0908'!E16</f>
        <v>11</v>
      </c>
      <c r="AH8" s="207">
        <f>'0902-0908'!F16</f>
        <v>22</v>
      </c>
      <c r="AI8" s="206">
        <f>'0902-0908'!G16</f>
        <v>0</v>
      </c>
      <c r="AJ8" s="207">
        <f>'0902-0908'!H16</f>
        <v>0</v>
      </c>
      <c r="AK8" s="206">
        <f>'0902-0908'!I16</f>
        <v>10</v>
      </c>
      <c r="AL8" s="207">
        <f>'0902-0908'!J16</f>
        <v>21</v>
      </c>
      <c r="AM8" s="206">
        <f>'0902-0908'!K16</f>
        <v>11</v>
      </c>
      <c r="AN8" s="207">
        <f>'0902-0908'!L16</f>
        <v>22</v>
      </c>
      <c r="AO8" s="206">
        <f>'0902-0908'!M16</f>
        <v>12</v>
      </c>
      <c r="AP8" s="207">
        <f>'0902-0908'!N16</f>
        <v>22</v>
      </c>
      <c r="AQ8" s="206">
        <f>'0902-0908'!O16</f>
        <v>0</v>
      </c>
      <c r="AR8" s="207">
        <f>'0902-0908'!P16</f>
        <v>0</v>
      </c>
      <c r="AS8" s="206">
        <f>'0909-0915'!C16</f>
        <v>0</v>
      </c>
      <c r="AT8" s="207">
        <f>'0909-0915'!D16</f>
        <v>0</v>
      </c>
      <c r="AU8" s="206">
        <f>'0909-0915'!E16</f>
        <v>11</v>
      </c>
      <c r="AV8" s="207">
        <f>'0909-0915'!F16</f>
        <v>22</v>
      </c>
      <c r="AW8" s="206">
        <f>'0909-0915'!G16</f>
        <v>11</v>
      </c>
      <c r="AX8" s="207">
        <f>'0909-0915'!H16</f>
        <v>22</v>
      </c>
      <c r="AY8" s="206">
        <f>'0909-0915'!I16</f>
        <v>12</v>
      </c>
      <c r="AZ8" s="207">
        <f>'0909-0915'!J16</f>
        <v>22</v>
      </c>
      <c r="BA8" s="206">
        <f>'0909-0915'!K16</f>
        <v>12</v>
      </c>
      <c r="BB8" s="207">
        <f>'0909-0915'!L16</f>
        <v>22</v>
      </c>
      <c r="BC8" s="206">
        <f>'0909-0915'!M16</f>
        <v>0</v>
      </c>
      <c r="BD8" s="207">
        <f>'0909-0915'!N16</f>
        <v>0</v>
      </c>
      <c r="BE8" s="206">
        <f>'0909-0915'!O16</f>
        <v>12</v>
      </c>
      <c r="BF8" s="207">
        <f>'0909-0915'!P16</f>
        <v>22</v>
      </c>
      <c r="BG8" s="206">
        <f>'0916-0922'!C16</f>
        <v>0</v>
      </c>
      <c r="BH8" s="207">
        <f>'0916-0922'!D16</f>
        <v>0</v>
      </c>
      <c r="BI8" s="206">
        <f>'0916-0922'!E16</f>
        <v>11.5</v>
      </c>
      <c r="BJ8" s="207">
        <f>'0916-0922'!F16</f>
        <v>22</v>
      </c>
      <c r="BK8" s="206">
        <f>'0916-0922'!G16</f>
        <v>10</v>
      </c>
      <c r="BL8" s="207">
        <f>'0916-0922'!H16</f>
        <v>21</v>
      </c>
      <c r="BM8" s="206">
        <f>'0916-0922'!I16</f>
        <v>12</v>
      </c>
      <c r="BN8" s="207">
        <f>'0916-0922'!J16</f>
        <v>22</v>
      </c>
      <c r="BO8" s="206">
        <f>'0916-0922'!K16</f>
        <v>0</v>
      </c>
      <c r="BP8" s="207">
        <f>'0916-0922'!L16</f>
        <v>0</v>
      </c>
      <c r="BQ8" s="206">
        <f>'0916-0922'!M16</f>
        <v>10</v>
      </c>
      <c r="BR8" s="207">
        <f>'0916-0922'!N16</f>
        <v>21</v>
      </c>
      <c r="BS8" s="206">
        <f>'0916-0922'!O16</f>
        <v>12</v>
      </c>
      <c r="BT8" s="207">
        <f>'0916-0922'!P16</f>
        <v>22</v>
      </c>
      <c r="BU8" s="206">
        <f>'0923-0929'!C16</f>
        <v>12</v>
      </c>
      <c r="BV8" s="207">
        <f>'0923-0929'!D16</f>
        <v>22</v>
      </c>
      <c r="BW8" s="206">
        <f>'0923-0929'!E16</f>
        <v>11</v>
      </c>
      <c r="BX8" s="207">
        <f>'0923-0929'!F16</f>
        <v>22</v>
      </c>
      <c r="BY8" s="206">
        <f>'0923-0929'!G16</f>
        <v>0</v>
      </c>
      <c r="BZ8" s="207">
        <f>'0923-0929'!H16</f>
        <v>0</v>
      </c>
      <c r="CA8" s="206">
        <f>'0923-0929'!I16</f>
        <v>0</v>
      </c>
      <c r="CB8" s="207">
        <f>'0923-0929'!J16</f>
        <v>0</v>
      </c>
      <c r="CC8" s="206">
        <f>'0923-0929'!K16</f>
        <v>10</v>
      </c>
      <c r="CD8" s="207">
        <f>'0923-0929'!L16</f>
        <v>21</v>
      </c>
      <c r="CE8" s="206">
        <f>'0923-0929'!M16</f>
        <v>12</v>
      </c>
      <c r="CF8" s="207">
        <f>'0923-0929'!N16</f>
        <v>22</v>
      </c>
      <c r="CG8" s="206">
        <f>'0923-0929'!O16</f>
        <v>12</v>
      </c>
      <c r="CH8" s="207">
        <f>'0923-0929'!P16</f>
        <v>22</v>
      </c>
      <c r="CI8" s="206">
        <f>'0930-1006'!C16</f>
        <v>12</v>
      </c>
      <c r="CJ8" s="207">
        <f>'0930-1006'!D16</f>
        <v>22</v>
      </c>
      <c r="CK8" s="206">
        <f>'0930-1006'!E16</f>
        <v>11</v>
      </c>
      <c r="CL8" s="207">
        <f>'0930-1006'!F16</f>
        <v>22</v>
      </c>
      <c r="CM8" s="206">
        <f>'0930-1006'!G16</f>
        <v>12</v>
      </c>
      <c r="CN8" s="207">
        <f>'0930-1006'!H16</f>
        <v>22</v>
      </c>
      <c r="CO8" s="206">
        <f>'0930-1006'!I16</f>
        <v>0</v>
      </c>
      <c r="CP8" s="207">
        <f>'0930-1006'!J16</f>
        <v>0</v>
      </c>
      <c r="CQ8" s="206">
        <f>'0930-1006'!K16</f>
        <v>0</v>
      </c>
      <c r="CR8" s="207">
        <f>'0930-1006'!L16</f>
        <v>0</v>
      </c>
      <c r="CS8" s="206">
        <f>'0930-1006'!M16</f>
        <v>10</v>
      </c>
      <c r="CT8" s="207">
        <f>'0930-1006'!N16</f>
        <v>21</v>
      </c>
      <c r="CU8" s="206">
        <f>'0930-1006'!O16</f>
        <v>11</v>
      </c>
      <c r="CV8" s="207">
        <f>'0930-1006'!P16</f>
        <v>22</v>
      </c>
      <c r="CW8" s="206">
        <f>'1007-1013'!C16</f>
        <v>12</v>
      </c>
      <c r="CX8" s="207">
        <f>'1007-1013'!D16</f>
        <v>22</v>
      </c>
      <c r="CY8" s="206">
        <f>'1007-1013'!E16</f>
        <v>11</v>
      </c>
      <c r="CZ8" s="207">
        <f>'1007-1013'!F16</f>
        <v>22</v>
      </c>
      <c r="DA8" s="206"/>
      <c r="DB8" s="207"/>
      <c r="DC8" s="206">
        <f>'1007-1013'!I16</f>
        <v>12</v>
      </c>
      <c r="DD8" s="207">
        <f>'1007-1013'!J16</f>
        <v>22</v>
      </c>
      <c r="DE8" s="206">
        <f>'1007-1013'!K16</f>
        <v>10</v>
      </c>
      <c r="DF8" s="207">
        <f>'1007-1013'!L16</f>
        <v>21</v>
      </c>
      <c r="DG8" s="206">
        <f>'1007-1013'!M16</f>
        <v>10</v>
      </c>
      <c r="DH8" s="207">
        <f>'1007-1013'!N16</f>
        <v>21</v>
      </c>
      <c r="DI8" s="206">
        <f>'1007-1013'!O16</f>
        <v>0</v>
      </c>
      <c r="DJ8" s="238">
        <f>'1007-1013'!P16</f>
        <v>0</v>
      </c>
      <c r="DK8" s="206">
        <f>'1014-1020'!C16</f>
        <v>0</v>
      </c>
      <c r="DL8" s="238">
        <f>'1014-1020'!D16</f>
        <v>0</v>
      </c>
      <c r="DM8" s="206">
        <f>'1014-1020'!E16</f>
        <v>10</v>
      </c>
      <c r="DN8" s="238">
        <f>'1014-1020'!F16</f>
        <v>21</v>
      </c>
      <c r="DO8" s="206">
        <f>'1014-1020'!G16</f>
        <v>12</v>
      </c>
      <c r="DP8" s="238">
        <f>'1014-1020'!H16</f>
        <v>22</v>
      </c>
      <c r="DQ8" s="206">
        <f>'1014-1020'!I16</f>
        <v>11</v>
      </c>
      <c r="DR8" s="238">
        <f>'1014-1020'!J16</f>
        <v>22</v>
      </c>
      <c r="DS8" s="206">
        <f>'1014-1020'!K16</f>
        <v>0</v>
      </c>
      <c r="DT8" s="238">
        <f>'1014-1020'!L16</f>
        <v>0</v>
      </c>
      <c r="DU8" s="206">
        <f>'1014-1020'!M16</f>
        <v>11</v>
      </c>
      <c r="DV8" s="238">
        <f>'1014-1020'!N16</f>
        <v>22</v>
      </c>
      <c r="DW8" s="206">
        <f>'1014-1020'!O16</f>
        <v>10</v>
      </c>
      <c r="DX8" s="238">
        <f>'1014-1020'!P16</f>
        <v>21</v>
      </c>
      <c r="DY8" s="206">
        <f>'1021-1027'!C16</f>
        <v>0</v>
      </c>
      <c r="DZ8" s="238">
        <f>'1021-1027'!D16</f>
        <v>0</v>
      </c>
      <c r="EA8" s="206">
        <f>'1021-1027'!E16</f>
        <v>0</v>
      </c>
      <c r="EB8" s="238">
        <f>'1021-1027'!F16</f>
        <v>0</v>
      </c>
      <c r="EC8" s="206">
        <f>'1021-1027'!G16</f>
        <v>0</v>
      </c>
      <c r="ED8" s="238">
        <f>'1021-1027'!H16</f>
        <v>0</v>
      </c>
      <c r="EE8" s="206">
        <f>'1021-1027'!I16</f>
        <v>0</v>
      </c>
      <c r="EF8" s="238">
        <f>'1021-1027'!J16</f>
        <v>0</v>
      </c>
      <c r="EG8" s="206">
        <f>'1021-1027'!K16</f>
        <v>0</v>
      </c>
      <c r="EH8" s="238">
        <f>'1021-1027'!L16</f>
        <v>0</v>
      </c>
      <c r="EI8" s="206">
        <f>'1021-1027'!M16</f>
        <v>0</v>
      </c>
      <c r="EJ8" s="238">
        <f>'1021-1027'!N16</f>
        <v>0</v>
      </c>
      <c r="EK8" s="206">
        <f>'1021-1027'!O16</f>
        <v>0</v>
      </c>
      <c r="EL8" s="238">
        <f>'1021-1027'!P16</f>
        <v>0</v>
      </c>
      <c r="EM8" s="206">
        <f>'1028-1103'!C16</f>
        <v>0</v>
      </c>
      <c r="EN8" s="238">
        <f>'1028-1103'!D16</f>
        <v>0</v>
      </c>
      <c r="EO8" s="206">
        <f>'1028-1103'!E16</f>
        <v>0</v>
      </c>
      <c r="EP8" s="238">
        <f>'1028-1103'!F16</f>
        <v>0</v>
      </c>
      <c r="EQ8" s="206">
        <f>'1028-1103'!G16</f>
        <v>0</v>
      </c>
      <c r="ER8" s="238">
        <f>'1028-1103'!H16</f>
        <v>0</v>
      </c>
      <c r="ES8" s="206">
        <f>'1028-1103'!I16</f>
        <v>0</v>
      </c>
      <c r="ET8" s="238">
        <f>'1028-1103'!J16</f>
        <v>0</v>
      </c>
      <c r="EU8" s="206">
        <f>'1028-1103'!K16</f>
        <v>0</v>
      </c>
      <c r="EV8" s="238">
        <f>'1028-1103'!L16</f>
        <v>0</v>
      </c>
      <c r="EW8" s="206">
        <f>'1028-1103'!M16</f>
        <v>0</v>
      </c>
      <c r="EX8" s="238">
        <f>'1028-1103'!N16</f>
        <v>0</v>
      </c>
      <c r="EY8" s="206">
        <f>'1028-1103'!O16</f>
        <v>0</v>
      </c>
      <c r="EZ8" s="238">
        <f>'1028-1103'!P16</f>
        <v>0</v>
      </c>
      <c r="FA8" s="206">
        <f>班表10!C16</f>
        <v>0</v>
      </c>
      <c r="FB8" s="206">
        <f>班表10!D16</f>
        <v>0</v>
      </c>
      <c r="FC8" s="206">
        <f>班表10!E16</f>
        <v>0</v>
      </c>
      <c r="FD8" s="206">
        <f>班表10!F16</f>
        <v>0</v>
      </c>
      <c r="FE8" s="206">
        <f>班表10!G16</f>
        <v>0</v>
      </c>
      <c r="FF8" s="206">
        <f>班表10!H16</f>
        <v>0</v>
      </c>
      <c r="FG8" s="206">
        <f>班表10!I16</f>
        <v>0</v>
      </c>
      <c r="FH8" s="206">
        <f>班表10!J16</f>
        <v>0</v>
      </c>
      <c r="FI8" s="206">
        <f>班表10!K16</f>
        <v>0</v>
      </c>
      <c r="FJ8" s="206">
        <f>班表10!L16</f>
        <v>0</v>
      </c>
      <c r="FK8" s="206">
        <f>班表10!M16</f>
        <v>0</v>
      </c>
      <c r="FL8" s="206">
        <f>班表10!N16</f>
        <v>0</v>
      </c>
      <c r="FM8" s="206">
        <f>班表10!O16</f>
        <v>0</v>
      </c>
      <c r="FN8" s="206">
        <f>班表10!P16</f>
        <v>0</v>
      </c>
      <c r="FO8" s="149" t="s">
        <v>160</v>
      </c>
      <c r="FP8" s="149">
        <f t="shared" ref="FP8" si="0">COUNTIF(AM10:CT10,$FV$5)</f>
        <v>4</v>
      </c>
      <c r="FQ8" s="149">
        <f>FQ$2-FP8</f>
        <v>0</v>
      </c>
      <c r="FR8" s="149" t="s">
        <v>160</v>
      </c>
      <c r="FS8" s="149">
        <f t="shared" ref="FS8" si="1">COUNTIF(CU10:FD10,$FV$5)</f>
        <v>2</v>
      </c>
      <c r="FT8" s="149">
        <f>FQ$3-FS8</f>
        <v>3</v>
      </c>
      <c r="FU8" s="239"/>
      <c r="FV8" s="116" t="s">
        <v>163</v>
      </c>
    </row>
    <row r="9" spans="1:181" ht="11.25" customHeight="1" thickBot="1">
      <c r="A9" s="480" t="str">
        <f>IF('0902-0908'!A17=0,"",'0902-0908'!A17)</f>
        <v>外場主任</v>
      </c>
      <c r="B9" s="481"/>
      <c r="C9" s="209"/>
      <c r="D9" s="58">
        <f>IF(C8="",0,IF(D8-C8&lt;=6,D8-C8-4,IF(D8-C8&gt;6,D8-C8-C9-8,0)))</f>
        <v>0</v>
      </c>
      <c r="E9" s="209"/>
      <c r="F9" s="58">
        <f>IF(E8="",0,IF(F8-E8&lt;=6,F8-E8-4,IF(F8-E8&gt;6,F8-E8-E9-8,0)))</f>
        <v>0</v>
      </c>
      <c r="G9" s="209"/>
      <c r="H9" s="58">
        <f>IF(G8="",0,IF(H8-G8&lt;=6,H8-G8-4,IF(H8-G8&gt;6,H8-G8-G9-8,0)))</f>
        <v>0</v>
      </c>
      <c r="I9" s="209"/>
      <c r="J9" s="58">
        <f>IF(I8="",0,IF(J8-I8&lt;=6,J8-I8-4,IF(J8-I8&gt;6,J8-I8-I9-8,0)))</f>
        <v>0</v>
      </c>
      <c r="K9" s="209"/>
      <c r="L9" s="58">
        <f>IF(K8="",0,IF(L8-K8&lt;=6,L8-K8-4,IF(L8-K8&gt;6,L8-K8-K9-8,0)))</f>
        <v>0</v>
      </c>
      <c r="M9" s="209"/>
      <c r="N9" s="58">
        <f>IF(M8="",0,IF(N8-M8&lt;=6,N8-M8-4,IF(N8-M8&gt;6,N8-M8-M9-8,0)))</f>
        <v>0</v>
      </c>
      <c r="O9" s="209"/>
      <c r="P9" s="58">
        <f>IF(O8="",0,IF(P8-O8&lt;=6,P8-O8-4,IF(P8-O8&gt;6,P8-O8-O9-8,0)))</f>
        <v>0</v>
      </c>
      <c r="Q9" s="209"/>
      <c r="R9" s="58">
        <f>IF(Q8="",0,IF(R8-Q8&lt;=6,R8-Q8-4,IF(R8-Q8&gt;6,R8-Q8-Q9-8,0)))</f>
        <v>0</v>
      </c>
      <c r="S9" s="209"/>
      <c r="T9" s="58">
        <f>IF(S8="",0,IF(T8-S8&lt;=6,T8-S8-4,IF(T8-S8&gt;6,T8-S8-S9-8,0)))</f>
        <v>0</v>
      </c>
      <c r="U9" s="209"/>
      <c r="V9" s="58">
        <f>IF(U8="",0,IF(V8-U8&lt;=6,V8-U8-4,IF(V8-U8&gt;6,V8-U8-U9-8,0)))</f>
        <v>0</v>
      </c>
      <c r="W9" s="209"/>
      <c r="X9" s="58">
        <f>IF(W8="",0,IF(X8-W8&lt;=6,X8-W8-4,IF(X8-W8&gt;6,X8-W8-W9-8,0)))</f>
        <v>0</v>
      </c>
      <c r="Y9" s="209"/>
      <c r="Z9" s="58">
        <f>IF(Y8="",0,IF(Z8-Y8&lt;=6,Z8-Y8-4,IF(Z8-Y8&gt;6,Z8-Y8-Y9-8,0)))</f>
        <v>0</v>
      </c>
      <c r="AA9" s="209"/>
      <c r="AB9" s="58">
        <f>IF(AA8="",0,IF(AB8-AA8&lt;=6,AB8-AA8-4,IF(AB8-AA8&gt;6,AB8-AA8-AA9-8,0)))</f>
        <v>0</v>
      </c>
      <c r="AC9" s="209"/>
      <c r="AD9" s="58">
        <f>IF(AC8="",0,IF(AD8-AC8&lt;=6,AD8-AC8-4,IF(AD8-AC8&gt;6,AD8-AC8-AC9-8,0)))</f>
        <v>0</v>
      </c>
      <c r="AE9" s="209">
        <f>'0902-0908'!C17</f>
        <v>3</v>
      </c>
      <c r="AF9" s="58">
        <f>'0902-0908'!D17</f>
        <v>8</v>
      </c>
      <c r="AG9" s="209">
        <f>'0902-0908'!E17</f>
        <v>2</v>
      </c>
      <c r="AH9" s="58">
        <f>'0902-0908'!F17</f>
        <v>9</v>
      </c>
      <c r="AI9" s="209">
        <f>'0902-0908'!G17</f>
        <v>0</v>
      </c>
      <c r="AJ9" s="58">
        <f>'0902-0908'!H17</f>
        <v>0</v>
      </c>
      <c r="AK9" s="209">
        <f>'0902-0908'!I17</f>
        <v>3</v>
      </c>
      <c r="AL9" s="58">
        <f>'0902-0908'!J17</f>
        <v>8</v>
      </c>
      <c r="AM9" s="209">
        <f>'0902-0908'!K17</f>
        <v>2</v>
      </c>
      <c r="AN9" s="58">
        <f>'0902-0908'!L17</f>
        <v>9</v>
      </c>
      <c r="AO9" s="209">
        <f>'0902-0908'!M17</f>
        <v>2</v>
      </c>
      <c r="AP9" s="58">
        <f>'0902-0908'!N17</f>
        <v>8</v>
      </c>
      <c r="AQ9" s="209">
        <f>'0902-0908'!O17</f>
        <v>0</v>
      </c>
      <c r="AR9" s="58">
        <f>'0902-0908'!P17</f>
        <v>0</v>
      </c>
      <c r="AS9" s="209">
        <f>'0909-0915'!C17</f>
        <v>0</v>
      </c>
      <c r="AT9" s="58">
        <f>'0909-0915'!D17</f>
        <v>0</v>
      </c>
      <c r="AU9" s="209">
        <f>'0909-0915'!E17</f>
        <v>3</v>
      </c>
      <c r="AV9" s="58">
        <f>'0909-0915'!F17</f>
        <v>8</v>
      </c>
      <c r="AW9" s="209">
        <f>'0909-0915'!G17</f>
        <v>3</v>
      </c>
      <c r="AX9" s="58">
        <f>'0909-0915'!H17</f>
        <v>8</v>
      </c>
      <c r="AY9" s="209">
        <f>'0909-0915'!I17</f>
        <v>2</v>
      </c>
      <c r="AZ9" s="58">
        <f>'0909-0915'!J17</f>
        <v>8</v>
      </c>
      <c r="BA9" s="209">
        <f>'0909-0915'!K17</f>
        <v>2</v>
      </c>
      <c r="BB9" s="58">
        <f>'0909-0915'!L17</f>
        <v>8</v>
      </c>
      <c r="BC9" s="209">
        <f>'0909-0915'!M17</f>
        <v>0</v>
      </c>
      <c r="BD9" s="58">
        <f>'0909-0915'!N17</f>
        <v>0</v>
      </c>
      <c r="BE9" s="209">
        <f>'0909-0915'!O17</f>
        <v>2</v>
      </c>
      <c r="BF9" s="58">
        <f>'0909-0915'!P17</f>
        <v>8</v>
      </c>
      <c r="BG9" s="209">
        <f>'0916-0922'!C17</f>
        <v>0</v>
      </c>
      <c r="BH9" s="58">
        <f>'0916-0922'!D17</f>
        <v>0</v>
      </c>
      <c r="BI9" s="209">
        <f>'0916-0922'!E17</f>
        <v>2</v>
      </c>
      <c r="BJ9" s="58">
        <f>'0916-0922'!F17</f>
        <v>8.5</v>
      </c>
      <c r="BK9" s="209">
        <f>'0916-0922'!G17</f>
        <v>0</v>
      </c>
      <c r="BL9" s="58">
        <f>'0916-0922'!H17</f>
        <v>11</v>
      </c>
      <c r="BM9" s="209">
        <f>'0916-0922'!I17</f>
        <v>2</v>
      </c>
      <c r="BN9" s="58">
        <f>'0916-0922'!J17</f>
        <v>8</v>
      </c>
      <c r="BO9" s="209">
        <f>'0916-0922'!K17</f>
        <v>0</v>
      </c>
      <c r="BP9" s="58">
        <f>'0916-0922'!L17</f>
        <v>0</v>
      </c>
      <c r="BQ9" s="209">
        <f>'0916-0922'!M17</f>
        <v>3</v>
      </c>
      <c r="BR9" s="58">
        <f>'0916-0922'!N17</f>
        <v>8</v>
      </c>
      <c r="BS9" s="209">
        <f>'0916-0922'!O17</f>
        <v>2</v>
      </c>
      <c r="BT9" s="58">
        <f>'0916-0922'!P17</f>
        <v>8</v>
      </c>
      <c r="BU9" s="209">
        <f>'0923-0929'!C17</f>
        <v>2</v>
      </c>
      <c r="BV9" s="58">
        <f>'0923-0929'!D17</f>
        <v>8</v>
      </c>
      <c r="BW9" s="209">
        <f>'0923-0929'!E17</f>
        <v>3</v>
      </c>
      <c r="BX9" s="58">
        <f>'0923-0929'!F17</f>
        <v>8</v>
      </c>
      <c r="BY9" s="209">
        <f>'0923-0929'!G17</f>
        <v>0</v>
      </c>
      <c r="BZ9" s="58">
        <f>'0923-0929'!H17</f>
        <v>0</v>
      </c>
      <c r="CA9" s="209">
        <f>'0923-0929'!I17</f>
        <v>0</v>
      </c>
      <c r="CB9" s="58">
        <f>'0923-0929'!J17</f>
        <v>0</v>
      </c>
      <c r="CC9" s="209">
        <f>'0923-0929'!K17</f>
        <v>3</v>
      </c>
      <c r="CD9" s="58">
        <f>'0923-0929'!L17</f>
        <v>8</v>
      </c>
      <c r="CE9" s="209">
        <f>'0923-0929'!M17</f>
        <v>2</v>
      </c>
      <c r="CF9" s="58">
        <f>'0923-0929'!N17</f>
        <v>8</v>
      </c>
      <c r="CG9" s="209">
        <f>'0923-0929'!O17</f>
        <v>2</v>
      </c>
      <c r="CH9" s="58">
        <f>'0923-0929'!P17</f>
        <v>8</v>
      </c>
      <c r="CI9" s="209">
        <f>'0930-1006'!C17</f>
        <v>2</v>
      </c>
      <c r="CJ9" s="58">
        <f>'0930-1006'!D17</f>
        <v>8</v>
      </c>
      <c r="CK9" s="209">
        <f>'0930-1006'!E17</f>
        <v>3</v>
      </c>
      <c r="CL9" s="58">
        <f>'0930-1006'!F17</f>
        <v>8</v>
      </c>
      <c r="CM9" s="209">
        <f>'0930-1006'!G17</f>
        <v>2</v>
      </c>
      <c r="CN9" s="58">
        <f>'0930-1006'!H17</f>
        <v>8</v>
      </c>
      <c r="CO9" s="209">
        <f>'0930-1006'!I17</f>
        <v>0</v>
      </c>
      <c r="CP9" s="58">
        <f>'0930-1006'!J17</f>
        <v>0</v>
      </c>
      <c r="CQ9" s="209">
        <f>'0930-1006'!K17</f>
        <v>0</v>
      </c>
      <c r="CR9" s="58">
        <f>'0930-1006'!L17</f>
        <v>0</v>
      </c>
      <c r="CS9" s="209">
        <f>'0930-1006'!M17</f>
        <v>3</v>
      </c>
      <c r="CT9" s="58">
        <f>'0930-1006'!N17</f>
        <v>8</v>
      </c>
      <c r="CU9" s="209">
        <f>'0930-1006'!O17</f>
        <v>3</v>
      </c>
      <c r="CV9" s="58">
        <f>'0930-1006'!P17</f>
        <v>8</v>
      </c>
      <c r="CW9" s="209">
        <f>'1007-1013'!C17</f>
        <v>2</v>
      </c>
      <c r="CX9" s="58">
        <f>'1007-1013'!D17</f>
        <v>8</v>
      </c>
      <c r="CY9" s="209">
        <f>'1007-1013'!E17</f>
        <v>3</v>
      </c>
      <c r="CZ9" s="58">
        <f>'1007-1013'!F17</f>
        <v>8</v>
      </c>
      <c r="DA9" s="209"/>
      <c r="DB9" s="58">
        <f>'1007-1013'!H17</f>
        <v>0</v>
      </c>
      <c r="DC9" s="209">
        <f>'1007-1013'!I17</f>
        <v>2</v>
      </c>
      <c r="DD9" s="58">
        <f>'1007-1013'!J17</f>
        <v>8</v>
      </c>
      <c r="DE9" s="209">
        <f>'1007-1013'!K17</f>
        <v>3</v>
      </c>
      <c r="DF9" s="58">
        <f>'1007-1013'!L17</f>
        <v>8</v>
      </c>
      <c r="DG9" s="209">
        <f>'1007-1013'!M17</f>
        <v>3</v>
      </c>
      <c r="DH9" s="58">
        <f>'1007-1013'!N17</f>
        <v>8</v>
      </c>
      <c r="DI9" s="209">
        <f>'1007-1013'!O17</f>
        <v>0</v>
      </c>
      <c r="DJ9" s="195">
        <f>'1007-1013'!P17</f>
        <v>0</v>
      </c>
      <c r="DK9" s="209">
        <f>'1014-1020'!C17</f>
        <v>0</v>
      </c>
      <c r="DL9" s="195">
        <f>'1014-1020'!D17</f>
        <v>0</v>
      </c>
      <c r="DM9" s="209">
        <f>'1014-1020'!E17</f>
        <v>3</v>
      </c>
      <c r="DN9" s="195">
        <f>'1014-1020'!F17</f>
        <v>8</v>
      </c>
      <c r="DO9" s="209">
        <f>'1014-1020'!G17</f>
        <v>2</v>
      </c>
      <c r="DP9" s="195">
        <f>'1014-1020'!H17</f>
        <v>8</v>
      </c>
      <c r="DQ9" s="209">
        <f>'1014-1020'!I17</f>
        <v>3</v>
      </c>
      <c r="DR9" s="195">
        <f>'1014-1020'!J17</f>
        <v>8</v>
      </c>
      <c r="DS9" s="209">
        <f>'1014-1020'!K17</f>
        <v>0</v>
      </c>
      <c r="DT9" s="195">
        <f>'1014-1020'!L17</f>
        <v>0</v>
      </c>
      <c r="DU9" s="209">
        <f>'1014-1020'!M17</f>
        <v>3</v>
      </c>
      <c r="DV9" s="195">
        <f>'1014-1020'!N17</f>
        <v>8</v>
      </c>
      <c r="DW9" s="209">
        <f>'1014-1020'!O17</f>
        <v>3</v>
      </c>
      <c r="DX9" s="195">
        <f>'1014-1020'!P17</f>
        <v>8</v>
      </c>
      <c r="DY9" s="209">
        <f>'1021-1027'!C17</f>
        <v>0</v>
      </c>
      <c r="DZ9" s="195">
        <f>'1021-1027'!D17</f>
        <v>0</v>
      </c>
      <c r="EA9" s="209">
        <f>'1021-1027'!E17</f>
        <v>0</v>
      </c>
      <c r="EB9" s="195">
        <f>'1021-1027'!F17</f>
        <v>0</v>
      </c>
      <c r="EC9" s="209">
        <f>'1021-1027'!G17</f>
        <v>0</v>
      </c>
      <c r="ED9" s="195">
        <f>'1021-1027'!H17</f>
        <v>0</v>
      </c>
      <c r="EE9" s="209">
        <f>'1021-1027'!I17</f>
        <v>0</v>
      </c>
      <c r="EF9" s="195">
        <f>'1021-1027'!J17</f>
        <v>0</v>
      </c>
      <c r="EG9" s="209">
        <f>'1021-1027'!K17</f>
        <v>0</v>
      </c>
      <c r="EH9" s="195">
        <f>'1021-1027'!L17</f>
        <v>0</v>
      </c>
      <c r="EI9" s="209">
        <f>'1021-1027'!M17</f>
        <v>0</v>
      </c>
      <c r="EJ9" s="195">
        <f>'1021-1027'!N17</f>
        <v>0</v>
      </c>
      <c r="EK9" s="209">
        <f>'1021-1027'!O17</f>
        <v>0</v>
      </c>
      <c r="EL9" s="195">
        <f>'1021-1027'!P17</f>
        <v>0</v>
      </c>
      <c r="EM9" s="209">
        <f>'1028-1103'!C17</f>
        <v>0</v>
      </c>
      <c r="EN9" s="195">
        <f>'1028-1103'!D17</f>
        <v>0</v>
      </c>
      <c r="EO9" s="209">
        <f>'1028-1103'!E17</f>
        <v>0</v>
      </c>
      <c r="EP9" s="195">
        <f>'1028-1103'!F17</f>
        <v>0</v>
      </c>
      <c r="EQ9" s="209">
        <f>'1028-1103'!G17</f>
        <v>0</v>
      </c>
      <c r="ER9" s="195">
        <f>'1028-1103'!H17</f>
        <v>0</v>
      </c>
      <c r="ES9" s="209">
        <f>'1028-1103'!I17</f>
        <v>0</v>
      </c>
      <c r="ET9" s="195">
        <f>'1028-1103'!J17</f>
        <v>0</v>
      </c>
      <c r="EU9" s="209">
        <f>'1028-1103'!K17</f>
        <v>0</v>
      </c>
      <c r="EV9" s="195">
        <f>'1028-1103'!L17</f>
        <v>0</v>
      </c>
      <c r="EW9" s="209">
        <f>'1028-1103'!M17</f>
        <v>0</v>
      </c>
      <c r="EX9" s="195">
        <f>'1028-1103'!N17</f>
        <v>0</v>
      </c>
      <c r="EY9" s="209">
        <f>'1028-1103'!O17</f>
        <v>0</v>
      </c>
      <c r="EZ9" s="195">
        <f>'1028-1103'!P17</f>
        <v>0</v>
      </c>
      <c r="FA9" s="209">
        <f>班表10!C17</f>
        <v>0</v>
      </c>
      <c r="FB9" s="209">
        <f>班表10!D17</f>
        <v>0</v>
      </c>
      <c r="FC9" s="209">
        <f>班表10!E17</f>
        <v>0</v>
      </c>
      <c r="FD9" s="209">
        <f>班表10!F17</f>
        <v>0</v>
      </c>
      <c r="FE9" s="209">
        <f>班表10!G17</f>
        <v>0</v>
      </c>
      <c r="FF9" s="209">
        <f>班表10!H17</f>
        <v>0</v>
      </c>
      <c r="FG9" s="209">
        <f>班表10!I17</f>
        <v>0</v>
      </c>
      <c r="FH9" s="209">
        <f>班表10!J17</f>
        <v>0</v>
      </c>
      <c r="FI9" s="209">
        <f>班表10!K17</f>
        <v>0</v>
      </c>
      <c r="FJ9" s="209">
        <f>班表10!L17</f>
        <v>0</v>
      </c>
      <c r="FK9" s="209">
        <f>班表10!M17</f>
        <v>0</v>
      </c>
      <c r="FL9" s="209">
        <f>班表10!N17</f>
        <v>0</v>
      </c>
      <c r="FM9" s="209">
        <f>班表10!O17</f>
        <v>0</v>
      </c>
      <c r="FN9" s="209">
        <f>班表10!P17</f>
        <v>0</v>
      </c>
      <c r="FO9" s="149" t="s">
        <v>155</v>
      </c>
      <c r="FP9" s="149">
        <f t="shared" ref="FP9" si="2">COUNTIF(AM10:CT10,$FV$5)</f>
        <v>4</v>
      </c>
      <c r="FQ9" s="149">
        <f>FS$2-FP9</f>
        <v>0</v>
      </c>
      <c r="FR9" s="149" t="s">
        <v>155</v>
      </c>
      <c r="FS9" s="149">
        <f t="shared" ref="FS9" si="3">COUNTIF(CU10:FD10,$FV$6)</f>
        <v>2</v>
      </c>
      <c r="FT9" s="149">
        <f>FS$3-FS9</f>
        <v>2</v>
      </c>
      <c r="FU9" s="149"/>
      <c r="FV9" s="116" t="s">
        <v>164</v>
      </c>
    </row>
    <row r="10" spans="1:181" ht="11.25" customHeight="1" thickTop="1" thickBot="1">
      <c r="A10" s="482" t="str">
        <f>IF('0902-0908'!A18=0,"",'0902-0908'!A18)</f>
        <v/>
      </c>
      <c r="B10" s="483"/>
      <c r="C10" s="501"/>
      <c r="D10" s="502"/>
      <c r="E10" s="501"/>
      <c r="F10" s="502"/>
      <c r="G10" s="501"/>
      <c r="H10" s="502"/>
      <c r="I10" s="501"/>
      <c r="J10" s="502"/>
      <c r="K10" s="501"/>
      <c r="L10" s="502"/>
      <c r="M10" s="501"/>
      <c r="N10" s="502"/>
      <c r="O10" s="501"/>
      <c r="P10" s="502"/>
      <c r="Q10" s="501"/>
      <c r="R10" s="502"/>
      <c r="S10" s="501"/>
      <c r="T10" s="502"/>
      <c r="U10" s="501"/>
      <c r="V10" s="502"/>
      <c r="W10" s="501"/>
      <c r="X10" s="502"/>
      <c r="Y10" s="501"/>
      <c r="Z10" s="502"/>
      <c r="AA10" s="501"/>
      <c r="AB10" s="502"/>
      <c r="AC10" s="499"/>
      <c r="AD10" s="500"/>
      <c r="AE10" s="413"/>
      <c r="AF10" s="414"/>
      <c r="AG10" s="413"/>
      <c r="AH10" s="414"/>
      <c r="AI10" s="413" t="s">
        <v>287</v>
      </c>
      <c r="AJ10" s="414"/>
      <c r="AK10" s="413"/>
      <c r="AL10" s="414"/>
      <c r="AM10" s="413"/>
      <c r="AN10" s="414"/>
      <c r="AO10" s="413"/>
      <c r="AP10" s="414"/>
      <c r="AQ10" s="413" t="s">
        <v>169</v>
      </c>
      <c r="AR10" s="414"/>
      <c r="AS10" s="413" t="s">
        <v>287</v>
      </c>
      <c r="AT10" s="414"/>
      <c r="AU10" s="413"/>
      <c r="AV10" s="414"/>
      <c r="AW10" s="413"/>
      <c r="AX10" s="414"/>
      <c r="AY10" s="413"/>
      <c r="AZ10" s="414"/>
      <c r="BA10" s="413"/>
      <c r="BB10" s="414"/>
      <c r="BC10" s="413" t="s">
        <v>169</v>
      </c>
      <c r="BD10" s="414"/>
      <c r="BE10" s="413"/>
      <c r="BF10" s="414"/>
      <c r="BG10" s="413" t="s">
        <v>287</v>
      </c>
      <c r="BH10" s="414"/>
      <c r="BI10" s="413"/>
      <c r="BJ10" s="414"/>
      <c r="BK10" s="413"/>
      <c r="BL10" s="414"/>
      <c r="BM10" s="413"/>
      <c r="BN10" s="414"/>
      <c r="BO10" s="413" t="s">
        <v>169</v>
      </c>
      <c r="BP10" s="414"/>
      <c r="BQ10" s="413"/>
      <c r="BR10" s="414"/>
      <c r="BS10" s="413"/>
      <c r="BT10" s="414"/>
      <c r="BU10" s="413"/>
      <c r="BV10" s="414"/>
      <c r="BW10" s="413"/>
      <c r="BX10" s="414"/>
      <c r="BY10" s="413" t="s">
        <v>287</v>
      </c>
      <c r="BZ10" s="414"/>
      <c r="CA10" s="413" t="s">
        <v>169</v>
      </c>
      <c r="CB10" s="414"/>
      <c r="CC10" s="413"/>
      <c r="CD10" s="414"/>
      <c r="CE10" s="413"/>
      <c r="CF10" s="414"/>
      <c r="CG10" s="413"/>
      <c r="CH10" s="414"/>
      <c r="CI10" s="413"/>
      <c r="CJ10" s="414"/>
      <c r="CK10" s="413"/>
      <c r="CL10" s="414"/>
      <c r="CM10" s="413"/>
      <c r="CN10" s="414"/>
      <c r="CO10" s="413" t="s">
        <v>287</v>
      </c>
      <c r="CP10" s="414"/>
      <c r="CQ10" s="413" t="s">
        <v>169</v>
      </c>
      <c r="CR10" s="414"/>
      <c r="CS10" s="413"/>
      <c r="CT10" s="414"/>
      <c r="CU10" s="413"/>
      <c r="CV10" s="414"/>
      <c r="CW10" s="413"/>
      <c r="CX10" s="414"/>
      <c r="CY10" s="413"/>
      <c r="CZ10" s="414"/>
      <c r="DA10" s="413" t="s">
        <v>287</v>
      </c>
      <c r="DB10" s="414"/>
      <c r="DC10" s="413"/>
      <c r="DD10" s="414"/>
      <c r="DE10" s="413"/>
      <c r="DF10" s="414"/>
      <c r="DG10" s="413"/>
      <c r="DH10" s="414"/>
      <c r="DI10" s="413" t="s">
        <v>169</v>
      </c>
      <c r="DJ10" s="475"/>
      <c r="DK10" s="413" t="s">
        <v>287</v>
      </c>
      <c r="DL10" s="475"/>
      <c r="DM10" s="413"/>
      <c r="DN10" s="475"/>
      <c r="DO10" s="413"/>
      <c r="DP10" s="475"/>
      <c r="DQ10" s="413"/>
      <c r="DR10" s="475"/>
      <c r="DS10" s="413" t="s">
        <v>169</v>
      </c>
      <c r="DT10" s="475"/>
      <c r="DU10" s="413"/>
      <c r="DV10" s="475"/>
      <c r="DW10" s="413"/>
      <c r="DX10" s="475"/>
      <c r="DY10" s="413"/>
      <c r="DZ10" s="475"/>
      <c r="EA10" s="413"/>
      <c r="EB10" s="475"/>
      <c r="EC10" s="413"/>
      <c r="ED10" s="475"/>
      <c r="EE10" s="413"/>
      <c r="EF10" s="475"/>
      <c r="EG10" s="413"/>
      <c r="EH10" s="475"/>
      <c r="EI10" s="413"/>
      <c r="EJ10" s="475"/>
      <c r="EK10" s="413"/>
      <c r="EL10" s="475"/>
      <c r="EM10" s="413"/>
      <c r="EN10" s="475"/>
      <c r="EO10" s="413"/>
      <c r="EP10" s="475"/>
      <c r="EQ10" s="413"/>
      <c r="ER10" s="475"/>
      <c r="ES10" s="413"/>
      <c r="ET10" s="475"/>
      <c r="EU10" s="413"/>
      <c r="EV10" s="475"/>
      <c r="EW10" s="413"/>
      <c r="EX10" s="475"/>
      <c r="EY10" s="413"/>
      <c r="EZ10" s="475"/>
      <c r="FA10" s="413"/>
      <c r="FB10" s="475"/>
      <c r="FC10" s="413"/>
      <c r="FD10" s="475"/>
      <c r="FE10" s="413"/>
      <c r="FF10" s="475"/>
      <c r="FG10" s="413"/>
      <c r="FH10" s="475"/>
      <c r="FI10" s="413"/>
      <c r="FJ10" s="475"/>
      <c r="FK10" s="413"/>
      <c r="FL10" s="475"/>
      <c r="FM10" s="413"/>
      <c r="FN10" s="475"/>
      <c r="FO10" s="149" t="s">
        <v>161</v>
      </c>
      <c r="FP10" s="149">
        <f t="shared" ref="FP10" si="4">COUNTIF(AM10:CT10,$FV$7)+COUNTIF(AM10:CT10,$FV$8)*0.5</f>
        <v>0</v>
      </c>
      <c r="FQ10" s="149">
        <f>FU$2-FP10</f>
        <v>1</v>
      </c>
      <c r="FR10" s="149" t="s">
        <v>161</v>
      </c>
      <c r="FS10" s="149">
        <f t="shared" ref="FS10" si="5">COUNTIF(CU10:FD10,$FV$7)+COUNTIF(CU10:FD10,$FV$8)*0.5</f>
        <v>0</v>
      </c>
      <c r="FT10" s="149">
        <f>FU$3-FS10</f>
        <v>1</v>
      </c>
      <c r="FU10" s="149"/>
      <c r="FV10" s="116" t="s">
        <v>165</v>
      </c>
    </row>
    <row r="11" spans="1:181" ht="15">
      <c r="A11" s="490" t="str">
        <f>IF('0902-0908'!A19=0,"",'0902-0908'!A19)</f>
        <v>吳珮如</v>
      </c>
      <c r="B11" s="491"/>
      <c r="C11" s="206"/>
      <c r="D11" s="207"/>
      <c r="E11" s="206"/>
      <c r="F11" s="207"/>
      <c r="G11" s="206"/>
      <c r="H11" s="207"/>
      <c r="I11" s="206"/>
      <c r="J11" s="207"/>
      <c r="K11" s="206"/>
      <c r="L11" s="207"/>
      <c r="M11" s="206"/>
      <c r="N11" s="207"/>
      <c r="O11" s="206"/>
      <c r="P11" s="207"/>
      <c r="Q11" s="206"/>
      <c r="R11" s="207"/>
      <c r="S11" s="206"/>
      <c r="T11" s="207"/>
      <c r="U11" s="206"/>
      <c r="V11" s="207"/>
      <c r="W11" s="206"/>
      <c r="X11" s="207"/>
      <c r="Y11" s="206"/>
      <c r="Z11" s="207"/>
      <c r="AA11" s="206"/>
      <c r="AB11" s="207"/>
      <c r="AC11" s="206"/>
      <c r="AD11" s="207"/>
      <c r="AE11" s="206">
        <f>'0902-0908'!C19</f>
        <v>11</v>
      </c>
      <c r="AF11" s="207">
        <f>'0902-0908'!D19</f>
        <v>22</v>
      </c>
      <c r="AG11" s="206">
        <f>'0902-0908'!E19</f>
        <v>12</v>
      </c>
      <c r="AH11" s="207">
        <f>'0902-0908'!F19</f>
        <v>22</v>
      </c>
      <c r="AI11" s="206">
        <f>'0902-0908'!G19</f>
        <v>10</v>
      </c>
      <c r="AJ11" s="207">
        <f>'0902-0908'!H19</f>
        <v>21</v>
      </c>
      <c r="AK11" s="206">
        <f>'0902-0908'!I19</f>
        <v>0</v>
      </c>
      <c r="AL11" s="207">
        <f>'0902-0908'!J19</f>
        <v>0</v>
      </c>
      <c r="AM11" s="206">
        <f>'0902-0908'!K19</f>
        <v>12</v>
      </c>
      <c r="AN11" s="207">
        <f>'0902-0908'!L19</f>
        <v>22</v>
      </c>
      <c r="AO11" s="206">
        <f>'0902-0908'!M19</f>
        <v>11</v>
      </c>
      <c r="AP11" s="207">
        <f>'0902-0908'!N19</f>
        <v>22</v>
      </c>
      <c r="AQ11" s="206">
        <f>'0902-0908'!O19</f>
        <v>11</v>
      </c>
      <c r="AR11" s="207">
        <f>'0902-0908'!P19</f>
        <v>22</v>
      </c>
      <c r="AS11" s="206">
        <f>'0909-0915'!C19</f>
        <v>0</v>
      </c>
      <c r="AT11" s="207">
        <f>'0909-0915'!D19</f>
        <v>0</v>
      </c>
      <c r="AU11" s="206">
        <f>'0909-0915'!E19</f>
        <v>0</v>
      </c>
      <c r="AV11" s="207">
        <f>'0909-0915'!F19</f>
        <v>0</v>
      </c>
      <c r="AW11" s="206">
        <f>'0909-0915'!G19</f>
        <v>12</v>
      </c>
      <c r="AX11" s="207">
        <f>'0909-0915'!H19</f>
        <v>22</v>
      </c>
      <c r="AY11" s="206">
        <f>'0909-0915'!I19</f>
        <v>10</v>
      </c>
      <c r="AZ11" s="207">
        <f>'0909-0915'!J19</f>
        <v>21</v>
      </c>
      <c r="BA11" s="206">
        <f>'0909-0915'!K19</f>
        <v>11</v>
      </c>
      <c r="BB11" s="207">
        <f>'0909-0915'!L19</f>
        <v>22</v>
      </c>
      <c r="BC11" s="206">
        <f>'0909-0915'!M19</f>
        <v>12</v>
      </c>
      <c r="BD11" s="207">
        <f>'0909-0915'!N19</f>
        <v>22</v>
      </c>
      <c r="BE11" s="206">
        <f>'0909-0915'!O19</f>
        <v>0</v>
      </c>
      <c r="BF11" s="207">
        <f>'0909-0915'!P19</f>
        <v>0</v>
      </c>
      <c r="BG11" s="206">
        <f>'0916-0922'!C19</f>
        <v>10</v>
      </c>
      <c r="BH11" s="207">
        <f>'0916-0922'!D19</f>
        <v>21</v>
      </c>
      <c r="BI11" s="206">
        <f>'0916-0922'!E19</f>
        <v>12</v>
      </c>
      <c r="BJ11" s="207">
        <f>'0916-0922'!F19</f>
        <v>22</v>
      </c>
      <c r="BK11" s="206">
        <f>'0916-0922'!G19</f>
        <v>0</v>
      </c>
      <c r="BL11" s="207">
        <f>'0916-0922'!H19</f>
        <v>0</v>
      </c>
      <c r="BM11" s="206">
        <f>'0916-0922'!I19</f>
        <v>10</v>
      </c>
      <c r="BN11" s="207">
        <f>'0916-0922'!J19</f>
        <v>21</v>
      </c>
      <c r="BO11" s="206">
        <f>'0916-0922'!K19</f>
        <v>11</v>
      </c>
      <c r="BP11" s="207">
        <f>'0916-0922'!L19</f>
        <v>22</v>
      </c>
      <c r="BQ11" s="206">
        <f>'0916-0922'!M19</f>
        <v>12</v>
      </c>
      <c r="BR11" s="207">
        <f>'0916-0922'!N19</f>
        <v>22</v>
      </c>
      <c r="BS11" s="206">
        <f>'0916-0922'!O19</f>
        <v>0</v>
      </c>
      <c r="BT11" s="207">
        <f>'0916-0922'!P19</f>
        <v>0</v>
      </c>
      <c r="BU11" s="206">
        <f>'0923-0929'!C19</f>
        <v>10</v>
      </c>
      <c r="BV11" s="207">
        <f>'0923-0929'!D19</f>
        <v>21</v>
      </c>
      <c r="BW11" s="206">
        <f>'0923-0929'!E19</f>
        <v>0</v>
      </c>
      <c r="BX11" s="207">
        <f>'0923-0929'!F19</f>
        <v>0</v>
      </c>
      <c r="BY11" s="206">
        <f>'0923-0929'!G19</f>
        <v>12</v>
      </c>
      <c r="BZ11" s="207">
        <f>'0923-0929'!H19</f>
        <v>22</v>
      </c>
      <c r="CA11" s="206">
        <f>'0923-0929'!I19</f>
        <v>11</v>
      </c>
      <c r="CB11" s="207">
        <f>'0923-0929'!J19</f>
        <v>22</v>
      </c>
      <c r="CC11" s="206">
        <f>'0923-0929'!K19</f>
        <v>12</v>
      </c>
      <c r="CD11" s="207">
        <f>'0923-0929'!L19</f>
        <v>22</v>
      </c>
      <c r="CE11" s="206">
        <f>'0923-0929'!M19</f>
        <v>0</v>
      </c>
      <c r="CF11" s="207">
        <f>'0923-0929'!N19</f>
        <v>0</v>
      </c>
      <c r="CG11" s="206">
        <f>'0923-0929'!O19</f>
        <v>10</v>
      </c>
      <c r="CH11" s="207">
        <f>'0923-0929'!P19</f>
        <v>21</v>
      </c>
      <c r="CI11" s="206">
        <f>'0930-1006'!C19</f>
        <v>10</v>
      </c>
      <c r="CJ11" s="207">
        <f>'0930-1006'!D19</f>
        <v>21</v>
      </c>
      <c r="CK11" s="206">
        <f>'0930-1006'!E19</f>
        <v>12</v>
      </c>
      <c r="CL11" s="207">
        <f>'0930-1006'!F19</f>
        <v>22</v>
      </c>
      <c r="CM11" s="206">
        <f>'0930-1006'!G19</f>
        <v>10</v>
      </c>
      <c r="CN11" s="207">
        <f>'0930-1006'!H19</f>
        <v>21</v>
      </c>
      <c r="CO11" s="206">
        <f>'0930-1006'!I19</f>
        <v>0</v>
      </c>
      <c r="CP11" s="207">
        <f>'0930-1006'!J19</f>
        <v>0</v>
      </c>
      <c r="CQ11" s="206">
        <f>'0930-1006'!K19</f>
        <v>12</v>
      </c>
      <c r="CR11" s="207">
        <f>'0930-1006'!L19</f>
        <v>22</v>
      </c>
      <c r="CS11" s="206">
        <f>'0930-1006'!M19</f>
        <v>11</v>
      </c>
      <c r="CT11" s="207">
        <f>'0930-1006'!N19</f>
        <v>22</v>
      </c>
      <c r="CU11" s="206">
        <f>'0930-1006'!O19</f>
        <v>10</v>
      </c>
      <c r="CV11" s="207">
        <f>'0930-1006'!P19</f>
        <v>21</v>
      </c>
      <c r="CW11" s="206">
        <f>'1007-1013'!C19</f>
        <v>11</v>
      </c>
      <c r="CX11" s="207">
        <f>'1007-1013'!D19</f>
        <v>22</v>
      </c>
      <c r="CY11" s="206">
        <f>'1007-1013'!E19</f>
        <v>0</v>
      </c>
      <c r="CZ11" s="207">
        <f>'1007-1013'!F19</f>
        <v>0</v>
      </c>
      <c r="DA11" s="206">
        <f>'1007-1013'!G19</f>
        <v>0</v>
      </c>
      <c r="DB11" s="207">
        <f>'1007-1013'!H19</f>
        <v>0</v>
      </c>
      <c r="DC11" s="206">
        <f>'1007-1013'!I19</f>
        <v>10</v>
      </c>
      <c r="DD11" s="207">
        <f>'1007-1013'!J19</f>
        <v>21</v>
      </c>
      <c r="DE11" s="206">
        <f>'1007-1013'!K19</f>
        <v>0</v>
      </c>
      <c r="DF11" s="207">
        <f>'1007-1013'!L19</f>
        <v>0</v>
      </c>
      <c r="DG11" s="206">
        <f>'1007-1013'!M19</f>
        <v>12</v>
      </c>
      <c r="DH11" s="207">
        <f>'1007-1013'!N19</f>
        <v>22</v>
      </c>
      <c r="DI11" s="206">
        <f>'1007-1013'!O19</f>
        <v>10</v>
      </c>
      <c r="DJ11" s="238">
        <f>'1007-1013'!P19</f>
        <v>21</v>
      </c>
      <c r="DK11" s="206">
        <f>'1014-1020'!C19</f>
        <v>12</v>
      </c>
      <c r="DL11" s="238">
        <f>'1014-1020'!D19</f>
        <v>22</v>
      </c>
      <c r="DM11" s="206">
        <f>'1014-1020'!E19</f>
        <v>11</v>
      </c>
      <c r="DN11" s="238">
        <f>'1014-1020'!F19</f>
        <v>22</v>
      </c>
      <c r="DO11" s="206">
        <f>'1014-1020'!G19</f>
        <v>0</v>
      </c>
      <c r="DP11" s="238">
        <f>'1014-1020'!H19</f>
        <v>0</v>
      </c>
      <c r="DQ11" s="206">
        <f>'1014-1020'!I19</f>
        <v>10</v>
      </c>
      <c r="DR11" s="238">
        <f>'1014-1020'!J19</f>
        <v>21</v>
      </c>
      <c r="DS11" s="206">
        <f>'1014-1020'!K19</f>
        <v>12</v>
      </c>
      <c r="DT11" s="238">
        <f>'1014-1020'!L19</f>
        <v>22</v>
      </c>
      <c r="DU11" s="206">
        <f>'1014-1020'!M19</f>
        <v>10</v>
      </c>
      <c r="DV11" s="238">
        <f>'1014-1020'!N19</f>
        <v>21</v>
      </c>
      <c r="DW11" s="206">
        <f>'1014-1020'!O19</f>
        <v>0</v>
      </c>
      <c r="DX11" s="238">
        <f>'1014-1020'!P19</f>
        <v>0</v>
      </c>
      <c r="DY11" s="206">
        <f>'1021-1027'!C19</f>
        <v>0</v>
      </c>
      <c r="DZ11" s="238">
        <f>'1021-1027'!D19</f>
        <v>0</v>
      </c>
      <c r="EA11" s="206">
        <f>'1021-1027'!E19</f>
        <v>0</v>
      </c>
      <c r="EB11" s="238">
        <f>'1021-1027'!F19</f>
        <v>0</v>
      </c>
      <c r="EC11" s="206">
        <f>'1021-1027'!G19</f>
        <v>0</v>
      </c>
      <c r="ED11" s="238">
        <f>'1021-1027'!H19</f>
        <v>0</v>
      </c>
      <c r="EE11" s="206">
        <f>'1021-1027'!I19</f>
        <v>0</v>
      </c>
      <c r="EF11" s="238">
        <f>'1021-1027'!J19</f>
        <v>0</v>
      </c>
      <c r="EG11" s="206">
        <f>'1021-1027'!K19</f>
        <v>0</v>
      </c>
      <c r="EH11" s="238">
        <f>'1021-1027'!L19</f>
        <v>0</v>
      </c>
      <c r="EI11" s="206">
        <f>'1021-1027'!M19</f>
        <v>0</v>
      </c>
      <c r="EJ11" s="238">
        <f>'1021-1027'!N19</f>
        <v>0</v>
      </c>
      <c r="EK11" s="206">
        <f>'1021-1027'!O19</f>
        <v>0</v>
      </c>
      <c r="EL11" s="238">
        <f>'1021-1027'!P19</f>
        <v>0</v>
      </c>
      <c r="EM11" s="206">
        <f>'1028-1103'!C19</f>
        <v>0</v>
      </c>
      <c r="EN11" s="238">
        <f>'1028-1103'!D19</f>
        <v>0</v>
      </c>
      <c r="EO11" s="206">
        <f>'1028-1103'!E19</f>
        <v>0</v>
      </c>
      <c r="EP11" s="238">
        <f>'1028-1103'!F19</f>
        <v>0</v>
      </c>
      <c r="EQ11" s="206">
        <f>'1028-1103'!G19</f>
        <v>0</v>
      </c>
      <c r="ER11" s="238">
        <f>'1028-1103'!H19</f>
        <v>0</v>
      </c>
      <c r="ES11" s="206">
        <f>'1028-1103'!I19</f>
        <v>0</v>
      </c>
      <c r="ET11" s="238">
        <f>'1028-1103'!J19</f>
        <v>0</v>
      </c>
      <c r="EU11" s="206">
        <f>'1028-1103'!K19</f>
        <v>0</v>
      </c>
      <c r="EV11" s="238">
        <f>'1028-1103'!L19</f>
        <v>0</v>
      </c>
      <c r="EW11" s="206">
        <f>'1028-1103'!M19</f>
        <v>0</v>
      </c>
      <c r="EX11" s="238">
        <f>'1028-1103'!N19</f>
        <v>0</v>
      </c>
      <c r="EY11" s="206">
        <f>'1028-1103'!O19</f>
        <v>0</v>
      </c>
      <c r="EZ11" s="238">
        <f>'1028-1103'!P19</f>
        <v>0</v>
      </c>
      <c r="FA11" s="206">
        <f>班表10!C19</f>
        <v>0</v>
      </c>
      <c r="FB11" s="206">
        <f>班表10!D19</f>
        <v>0</v>
      </c>
      <c r="FC11" s="206">
        <f>班表10!E19</f>
        <v>0</v>
      </c>
      <c r="FD11" s="206">
        <f>班表10!F19</f>
        <v>0</v>
      </c>
      <c r="FE11" s="206">
        <f>班表10!G19</f>
        <v>0</v>
      </c>
      <c r="FF11" s="206">
        <f>班表10!H19</f>
        <v>0</v>
      </c>
      <c r="FG11" s="206">
        <f>班表10!I19</f>
        <v>0</v>
      </c>
      <c r="FH11" s="206">
        <f>班表10!J19</f>
        <v>0</v>
      </c>
      <c r="FI11" s="206">
        <f>班表10!K19</f>
        <v>0</v>
      </c>
      <c r="FJ11" s="206">
        <f>班表10!L19</f>
        <v>0</v>
      </c>
      <c r="FK11" s="206">
        <f>班表10!M19</f>
        <v>0</v>
      </c>
      <c r="FL11" s="206">
        <f>班表10!N19</f>
        <v>0</v>
      </c>
      <c r="FM11" s="206">
        <f>班表10!O19</f>
        <v>0</v>
      </c>
      <c r="FN11" s="206">
        <f>班表10!P19</f>
        <v>0</v>
      </c>
      <c r="FO11" s="149" t="s">
        <v>160</v>
      </c>
      <c r="FP11" s="149">
        <f t="shared" ref="FP11" si="6">COUNTIF(AM13:CT13,$FV$5)</f>
        <v>4</v>
      </c>
      <c r="FQ11" s="149">
        <f>FQ$2-FP11</f>
        <v>0</v>
      </c>
      <c r="FR11" s="149" t="s">
        <v>160</v>
      </c>
      <c r="FS11" s="149">
        <f t="shared" ref="FS11" si="7">COUNTIF(CU13:FD13,$FV$5)</f>
        <v>3</v>
      </c>
      <c r="FT11" s="149">
        <f>FQ$3-FS11</f>
        <v>2</v>
      </c>
      <c r="FU11" s="239"/>
      <c r="FV11" s="116" t="s">
        <v>166</v>
      </c>
    </row>
    <row r="12" spans="1:181" ht="11.25" customHeight="1" thickBot="1">
      <c r="A12" s="480" t="str">
        <f>IF('0902-0908'!A20=0,"",'0902-0908'!A20)</f>
        <v>外場主任</v>
      </c>
      <c r="B12" s="481"/>
      <c r="C12" s="209"/>
      <c r="D12" s="58">
        <f>IF(C11="",0,IF(D11-C11&lt;=6,D11-C11-4,IF(D11-C11&gt;6,D11-C11-C12-8,0)))</f>
        <v>0</v>
      </c>
      <c r="E12" s="209"/>
      <c r="F12" s="58">
        <f>IF(E11="",0,IF(F11-E11&lt;=6,F11-E11-4,IF(F11-E11&gt;6,F11-E11-E12-8,0)))</f>
        <v>0</v>
      </c>
      <c r="G12" s="209"/>
      <c r="H12" s="58">
        <f>IF(G11="",0,IF(H11-G11&lt;=6,H11-G11-4,IF(H11-G11&gt;6,H11-G11-G12-8,0)))</f>
        <v>0</v>
      </c>
      <c r="I12" s="209"/>
      <c r="J12" s="58">
        <f>IF(I11="",0,IF(J11-I11&lt;=6,J11-I11-4,IF(J11-I11&gt;6,J11-I11-I12-8,0)))</f>
        <v>0</v>
      </c>
      <c r="K12" s="209"/>
      <c r="L12" s="58">
        <f>IF(K11="",0,IF(L11-K11&lt;=6,L11-K11-4,IF(L11-K11&gt;6,L11-K11-K12-8,0)))</f>
        <v>0</v>
      </c>
      <c r="M12" s="209"/>
      <c r="N12" s="58">
        <f>IF(M11="",0,IF(N11-M11&lt;=6,N11-M11-4,IF(N11-M11&gt;6,N11-M11-M12-8,0)))</f>
        <v>0</v>
      </c>
      <c r="O12" s="209"/>
      <c r="P12" s="58">
        <f>IF(O11="",0,IF(P11-O11&lt;=6,P11-O11-4,IF(P11-O11&gt;6,P11-O11-O12-8,0)))</f>
        <v>0</v>
      </c>
      <c r="Q12" s="209"/>
      <c r="R12" s="58">
        <f>IF(Q11="",0,IF(R11-Q11&lt;=6,R11-Q11-4,IF(R11-Q11&gt;6,R11-Q11-Q12-8,0)))</f>
        <v>0</v>
      </c>
      <c r="S12" s="209"/>
      <c r="T12" s="58">
        <f>IF(S11="",0,IF(T11-S11&lt;=6,T11-S11-4,IF(T11-S11&gt;6,T11-S11-S12-8,0)))</f>
        <v>0</v>
      </c>
      <c r="U12" s="209"/>
      <c r="V12" s="58">
        <f>IF(U11="",0,IF(V11-U11&lt;=6,V11-U11-4,IF(V11-U11&gt;6,V11-U11-U12-8,0)))</f>
        <v>0</v>
      </c>
      <c r="W12" s="209"/>
      <c r="X12" s="58">
        <f>IF(W11="",0,IF(X11-W11&lt;=6,X11-W11-4,IF(X11-W11&gt;6,X11-W11-W12-8,0)))</f>
        <v>0</v>
      </c>
      <c r="Y12" s="209"/>
      <c r="Z12" s="58">
        <f>IF(Y11="",0,IF(Z11-Y11&lt;=6,Z11-Y11-4,IF(Z11-Y11&gt;6,Z11-Y11-Y12-8,0)))</f>
        <v>0</v>
      </c>
      <c r="AA12" s="209"/>
      <c r="AB12" s="58">
        <f>IF(AA11="",0,IF(AB11-AA11&lt;=6,AB11-AA11-4,IF(AB11-AA11&gt;6,AB11-AA11-AA12-8,0)))</f>
        <v>0</v>
      </c>
      <c r="AC12" s="209"/>
      <c r="AD12" s="58">
        <f>IF(AC11="",0,IF(AD11-AC11&lt;=6,AD11-AC11-4,IF(AD11-AC11&gt;6,AD11-AC11-AC12-8,0)))</f>
        <v>0</v>
      </c>
      <c r="AE12" s="209">
        <f>'0902-0908'!C20</f>
        <v>2</v>
      </c>
      <c r="AF12" s="58">
        <f>'0902-0908'!D20</f>
        <v>9</v>
      </c>
      <c r="AG12" s="209">
        <f>'0902-0908'!E20</f>
        <v>2</v>
      </c>
      <c r="AH12" s="58">
        <f>'0902-0908'!F20</f>
        <v>8</v>
      </c>
      <c r="AI12" s="209">
        <f>'0902-0908'!G20</f>
        <v>3</v>
      </c>
      <c r="AJ12" s="58">
        <f>'0902-0908'!H20</f>
        <v>8</v>
      </c>
      <c r="AK12" s="209">
        <f>'0902-0908'!I20</f>
        <v>0</v>
      </c>
      <c r="AL12" s="58">
        <f>'0902-0908'!J20</f>
        <v>0</v>
      </c>
      <c r="AM12" s="209">
        <f>'0902-0908'!K20</f>
        <v>2</v>
      </c>
      <c r="AN12" s="58">
        <f>'0902-0908'!L20</f>
        <v>8</v>
      </c>
      <c r="AO12" s="209">
        <f>'0902-0908'!M20</f>
        <v>2</v>
      </c>
      <c r="AP12" s="58">
        <f>'0902-0908'!N20</f>
        <v>9</v>
      </c>
      <c r="AQ12" s="209">
        <f>'0902-0908'!O20</f>
        <v>2</v>
      </c>
      <c r="AR12" s="58">
        <f>'0902-0908'!P20</f>
        <v>9</v>
      </c>
      <c r="AS12" s="209">
        <f>'0909-0915'!C20</f>
        <v>0</v>
      </c>
      <c r="AT12" s="58">
        <f>'0909-0915'!D20</f>
        <v>0</v>
      </c>
      <c r="AU12" s="209">
        <f>'0909-0915'!E20</f>
        <v>0</v>
      </c>
      <c r="AV12" s="58">
        <f>'0909-0915'!F20</f>
        <v>0</v>
      </c>
      <c r="AW12" s="209">
        <f>'0909-0915'!G20</f>
        <v>2</v>
      </c>
      <c r="AX12" s="58">
        <f>'0909-0915'!H20</f>
        <v>8</v>
      </c>
      <c r="AY12" s="209">
        <f>'0909-0915'!I20</f>
        <v>3</v>
      </c>
      <c r="AZ12" s="58">
        <f>'0909-0915'!J20</f>
        <v>8</v>
      </c>
      <c r="BA12" s="209">
        <f>'0909-0915'!K20</f>
        <v>3</v>
      </c>
      <c r="BB12" s="58">
        <f>'0909-0915'!L20</f>
        <v>8</v>
      </c>
      <c r="BC12" s="209">
        <f>'0909-0915'!M20</f>
        <v>2</v>
      </c>
      <c r="BD12" s="58">
        <f>'0909-0915'!N20</f>
        <v>8</v>
      </c>
      <c r="BE12" s="209">
        <f>'0909-0915'!O20</f>
        <v>0</v>
      </c>
      <c r="BF12" s="58">
        <f>'0909-0915'!P20</f>
        <v>0</v>
      </c>
      <c r="BG12" s="209">
        <f>'0916-0922'!C20</f>
        <v>3</v>
      </c>
      <c r="BH12" s="58">
        <f>'0916-0922'!D20</f>
        <v>8</v>
      </c>
      <c r="BI12" s="209">
        <f>'0916-0922'!E20</f>
        <v>2</v>
      </c>
      <c r="BJ12" s="58">
        <f>'0916-0922'!F20</f>
        <v>8</v>
      </c>
      <c r="BK12" s="209">
        <f>'0916-0922'!G20</f>
        <v>0</v>
      </c>
      <c r="BL12" s="58">
        <f>'0916-0922'!H20</f>
        <v>0</v>
      </c>
      <c r="BM12" s="209">
        <f>'0916-0922'!I20</f>
        <v>3</v>
      </c>
      <c r="BN12" s="58">
        <f>'0916-0922'!J20</f>
        <v>8</v>
      </c>
      <c r="BO12" s="209">
        <f>'0916-0922'!K20</f>
        <v>3</v>
      </c>
      <c r="BP12" s="58">
        <f>'0916-0922'!L20</f>
        <v>8</v>
      </c>
      <c r="BQ12" s="209">
        <f>'0916-0922'!M20</f>
        <v>2</v>
      </c>
      <c r="BR12" s="58">
        <f>'0916-0922'!N20</f>
        <v>8</v>
      </c>
      <c r="BS12" s="209">
        <f>'0916-0922'!O20</f>
        <v>0</v>
      </c>
      <c r="BT12" s="58">
        <f>'0916-0922'!P20</f>
        <v>0</v>
      </c>
      <c r="BU12" s="209">
        <f>'0923-0929'!C20</f>
        <v>3</v>
      </c>
      <c r="BV12" s="58">
        <f>'0923-0929'!D20</f>
        <v>8</v>
      </c>
      <c r="BW12" s="209">
        <f>'0923-0929'!E20</f>
        <v>0</v>
      </c>
      <c r="BX12" s="58">
        <f>'0923-0929'!F20</f>
        <v>0</v>
      </c>
      <c r="BY12" s="209">
        <f>'0923-0929'!G20</f>
        <v>2</v>
      </c>
      <c r="BZ12" s="58">
        <f>'0923-0929'!H20</f>
        <v>8</v>
      </c>
      <c r="CA12" s="209">
        <f>'0923-0929'!I20</f>
        <v>3</v>
      </c>
      <c r="CB12" s="58">
        <f>'0923-0929'!J20</f>
        <v>8</v>
      </c>
      <c r="CC12" s="209">
        <f>'0923-0929'!K20</f>
        <v>2</v>
      </c>
      <c r="CD12" s="58">
        <f>'0923-0929'!L20</f>
        <v>8</v>
      </c>
      <c r="CE12" s="209">
        <f>'0923-0929'!M20</f>
        <v>0</v>
      </c>
      <c r="CF12" s="58">
        <f>'0923-0929'!N20</f>
        <v>0</v>
      </c>
      <c r="CG12" s="209">
        <f>'0923-0929'!O20</f>
        <v>3</v>
      </c>
      <c r="CH12" s="58">
        <f>'0923-0929'!P20</f>
        <v>8</v>
      </c>
      <c r="CI12" s="209">
        <f>'0930-1006'!C20</f>
        <v>3</v>
      </c>
      <c r="CJ12" s="58">
        <f>'0930-1006'!D20</f>
        <v>8</v>
      </c>
      <c r="CK12" s="209">
        <f>'0930-1006'!E20</f>
        <v>2</v>
      </c>
      <c r="CL12" s="58">
        <f>'0930-1006'!F20</f>
        <v>8</v>
      </c>
      <c r="CM12" s="209">
        <f>'0930-1006'!G20</f>
        <v>3</v>
      </c>
      <c r="CN12" s="58">
        <f>'0930-1006'!H20</f>
        <v>8</v>
      </c>
      <c r="CO12" s="209">
        <f>'0930-1006'!I20</f>
        <v>0</v>
      </c>
      <c r="CP12" s="58">
        <f>'0930-1006'!J20</f>
        <v>0</v>
      </c>
      <c r="CQ12" s="209">
        <f>'0930-1006'!K20</f>
        <v>2</v>
      </c>
      <c r="CR12" s="58">
        <f>'0930-1006'!L20</f>
        <v>8</v>
      </c>
      <c r="CS12" s="209">
        <f>'0930-1006'!M20</f>
        <v>3</v>
      </c>
      <c r="CT12" s="58">
        <f>'0930-1006'!N20</f>
        <v>8</v>
      </c>
      <c r="CU12" s="209">
        <f>'0930-1006'!O20</f>
        <v>3</v>
      </c>
      <c r="CV12" s="58">
        <f>'0930-1006'!P20</f>
        <v>8</v>
      </c>
      <c r="CW12" s="209">
        <f>'1007-1013'!C20</f>
        <v>3</v>
      </c>
      <c r="CX12" s="58">
        <f>'1007-1013'!D20</f>
        <v>8</v>
      </c>
      <c r="CY12" s="209">
        <f>'1007-1013'!E20</f>
        <v>0</v>
      </c>
      <c r="CZ12" s="58">
        <f>'1007-1013'!F20</f>
        <v>0</v>
      </c>
      <c r="DA12" s="209">
        <f>'1007-1013'!G20</f>
        <v>0</v>
      </c>
      <c r="DB12" s="58">
        <f>'1007-1013'!H20</f>
        <v>0</v>
      </c>
      <c r="DC12" s="209">
        <f>'1007-1013'!I20</f>
        <v>3</v>
      </c>
      <c r="DD12" s="58">
        <f>'1007-1013'!J20</f>
        <v>8</v>
      </c>
      <c r="DE12" s="209">
        <f>'1007-1013'!K20</f>
        <v>0</v>
      </c>
      <c r="DF12" s="58">
        <f>'1007-1013'!L20</f>
        <v>0</v>
      </c>
      <c r="DG12" s="209">
        <f>'1007-1013'!M20</f>
        <v>2</v>
      </c>
      <c r="DH12" s="58">
        <f>'1007-1013'!N20</f>
        <v>8</v>
      </c>
      <c r="DI12" s="209">
        <f>'1007-1013'!O20</f>
        <v>3</v>
      </c>
      <c r="DJ12" s="195">
        <f>'1007-1013'!P20</f>
        <v>8</v>
      </c>
      <c r="DK12" s="209">
        <f>'1014-1020'!C20</f>
        <v>2</v>
      </c>
      <c r="DL12" s="195">
        <f>'1014-1020'!D20</f>
        <v>8</v>
      </c>
      <c r="DM12" s="209">
        <f>'1014-1020'!E20</f>
        <v>3</v>
      </c>
      <c r="DN12" s="195">
        <f>'1014-1020'!F20</f>
        <v>8</v>
      </c>
      <c r="DO12" s="209">
        <f>'1014-1020'!G20</f>
        <v>0</v>
      </c>
      <c r="DP12" s="195">
        <f>'1014-1020'!H20</f>
        <v>0</v>
      </c>
      <c r="DQ12" s="209">
        <f>'1014-1020'!I20</f>
        <v>3</v>
      </c>
      <c r="DR12" s="195">
        <f>'1014-1020'!J20</f>
        <v>8</v>
      </c>
      <c r="DS12" s="209">
        <f>'1014-1020'!K20</f>
        <v>2</v>
      </c>
      <c r="DT12" s="195">
        <f>'1014-1020'!L20</f>
        <v>8</v>
      </c>
      <c r="DU12" s="209">
        <f>'1014-1020'!M20</f>
        <v>3</v>
      </c>
      <c r="DV12" s="195">
        <f>'1014-1020'!N20</f>
        <v>8</v>
      </c>
      <c r="DW12" s="209">
        <f>'1014-1020'!O20</f>
        <v>0</v>
      </c>
      <c r="DX12" s="195">
        <f>'1014-1020'!P20</f>
        <v>0</v>
      </c>
      <c r="DY12" s="209">
        <f>'1021-1027'!C20</f>
        <v>0</v>
      </c>
      <c r="DZ12" s="195">
        <f>'1021-1027'!D20</f>
        <v>0</v>
      </c>
      <c r="EA12" s="209">
        <f>'1021-1027'!E20</f>
        <v>0</v>
      </c>
      <c r="EB12" s="195">
        <f>'1021-1027'!F20</f>
        <v>0</v>
      </c>
      <c r="EC12" s="209">
        <f>'1021-1027'!G20</f>
        <v>0</v>
      </c>
      <c r="ED12" s="195">
        <f>'1021-1027'!H20</f>
        <v>0</v>
      </c>
      <c r="EE12" s="209">
        <f>'1021-1027'!I20</f>
        <v>0</v>
      </c>
      <c r="EF12" s="195">
        <f>'1021-1027'!J20</f>
        <v>0</v>
      </c>
      <c r="EG12" s="209">
        <f>'1021-1027'!K20</f>
        <v>0</v>
      </c>
      <c r="EH12" s="195">
        <f>'1021-1027'!L20</f>
        <v>0</v>
      </c>
      <c r="EI12" s="209">
        <f>'1021-1027'!M20</f>
        <v>0</v>
      </c>
      <c r="EJ12" s="195">
        <f>'1021-1027'!N20</f>
        <v>0</v>
      </c>
      <c r="EK12" s="209">
        <f>'1021-1027'!O20</f>
        <v>0</v>
      </c>
      <c r="EL12" s="195">
        <f>'1021-1027'!P20</f>
        <v>0</v>
      </c>
      <c r="EM12" s="209">
        <f>'1028-1103'!C20</f>
        <v>0</v>
      </c>
      <c r="EN12" s="195">
        <f>'1028-1103'!D20</f>
        <v>0</v>
      </c>
      <c r="EO12" s="209">
        <f>'1028-1103'!E20</f>
        <v>0</v>
      </c>
      <c r="EP12" s="195">
        <f>'1028-1103'!F20</f>
        <v>0</v>
      </c>
      <c r="EQ12" s="209">
        <f>'1028-1103'!G20</f>
        <v>0</v>
      </c>
      <c r="ER12" s="195">
        <f>'1028-1103'!H20</f>
        <v>0</v>
      </c>
      <c r="ES12" s="209">
        <f>'1028-1103'!I20</f>
        <v>0</v>
      </c>
      <c r="ET12" s="195">
        <f>'1028-1103'!J20</f>
        <v>0</v>
      </c>
      <c r="EU12" s="209">
        <f>'1028-1103'!K20</f>
        <v>0</v>
      </c>
      <c r="EV12" s="195">
        <f>'1028-1103'!L20</f>
        <v>0</v>
      </c>
      <c r="EW12" s="209">
        <f>'1028-1103'!M20</f>
        <v>0</v>
      </c>
      <c r="EX12" s="195">
        <f>'1028-1103'!N20</f>
        <v>0</v>
      </c>
      <c r="EY12" s="209">
        <f>'1028-1103'!O20</f>
        <v>0</v>
      </c>
      <c r="EZ12" s="195">
        <f>'1028-1103'!P20</f>
        <v>0</v>
      </c>
      <c r="FA12" s="209">
        <f>班表10!C20</f>
        <v>0</v>
      </c>
      <c r="FB12" s="209">
        <f>班表10!D20</f>
        <v>0</v>
      </c>
      <c r="FC12" s="209">
        <f>班表10!E20</f>
        <v>0</v>
      </c>
      <c r="FD12" s="209">
        <f>班表10!F20</f>
        <v>0</v>
      </c>
      <c r="FE12" s="209">
        <f>班表10!G20</f>
        <v>0</v>
      </c>
      <c r="FF12" s="209">
        <f>班表10!H20</f>
        <v>0</v>
      </c>
      <c r="FG12" s="209">
        <f>班表10!I20</f>
        <v>0</v>
      </c>
      <c r="FH12" s="209">
        <f>班表10!J20</f>
        <v>0</v>
      </c>
      <c r="FI12" s="209">
        <f>班表10!K20</f>
        <v>0</v>
      </c>
      <c r="FJ12" s="209">
        <f>班表10!L20</f>
        <v>0</v>
      </c>
      <c r="FK12" s="209">
        <f>班表10!M20</f>
        <v>0</v>
      </c>
      <c r="FL12" s="209">
        <f>班表10!N20</f>
        <v>0</v>
      </c>
      <c r="FM12" s="209">
        <f>班表10!O20</f>
        <v>0</v>
      </c>
      <c r="FN12" s="209">
        <f>班表10!P20</f>
        <v>0</v>
      </c>
      <c r="FO12" s="149" t="s">
        <v>155</v>
      </c>
      <c r="FP12" s="149">
        <f t="shared" ref="FP12" si="8">COUNTIF(AM13:CT13,$FV$5)</f>
        <v>4</v>
      </c>
      <c r="FQ12" s="149">
        <f>FS$2-FP12</f>
        <v>0</v>
      </c>
      <c r="FR12" s="149" t="s">
        <v>155</v>
      </c>
      <c r="FS12" s="149">
        <f t="shared" ref="FS12" si="9">COUNTIF(CU13:FD13,$FV$6)</f>
        <v>3</v>
      </c>
      <c r="FT12" s="149">
        <f>FS$3-FS12</f>
        <v>1</v>
      </c>
      <c r="FU12" s="149"/>
      <c r="FV12" s="116" t="s">
        <v>167</v>
      </c>
    </row>
    <row r="13" spans="1:181" ht="11.25" customHeight="1" thickTop="1" thickBot="1">
      <c r="A13" s="482" t="str">
        <f>IF('0902-0908'!A21=0,"",'0902-0908'!A21)</f>
        <v/>
      </c>
      <c r="B13" s="483"/>
      <c r="C13" s="501"/>
      <c r="D13" s="502"/>
      <c r="E13" s="501"/>
      <c r="F13" s="502"/>
      <c r="G13" s="501"/>
      <c r="H13" s="502"/>
      <c r="I13" s="501"/>
      <c r="J13" s="502"/>
      <c r="K13" s="501"/>
      <c r="L13" s="502"/>
      <c r="M13" s="501"/>
      <c r="N13" s="502"/>
      <c r="O13" s="501"/>
      <c r="P13" s="502"/>
      <c r="Q13" s="501"/>
      <c r="R13" s="502"/>
      <c r="S13" s="501"/>
      <c r="T13" s="502"/>
      <c r="U13" s="501"/>
      <c r="V13" s="502"/>
      <c r="W13" s="501"/>
      <c r="X13" s="502"/>
      <c r="Y13" s="501"/>
      <c r="Z13" s="502"/>
      <c r="AA13" s="501"/>
      <c r="AB13" s="502"/>
      <c r="AC13" s="499"/>
      <c r="AD13" s="500"/>
      <c r="AE13" s="413"/>
      <c r="AF13" s="414"/>
      <c r="AG13" s="413"/>
      <c r="AH13" s="414"/>
      <c r="AI13" s="413"/>
      <c r="AJ13" s="414"/>
      <c r="AK13" s="413" t="s">
        <v>287</v>
      </c>
      <c r="AL13" s="414"/>
      <c r="AM13" s="413"/>
      <c r="AN13" s="414"/>
      <c r="AO13" s="413"/>
      <c r="AP13" s="414"/>
      <c r="AQ13" s="413"/>
      <c r="AR13" s="414"/>
      <c r="AS13" s="413" t="s">
        <v>287</v>
      </c>
      <c r="AT13" s="414"/>
      <c r="AU13" s="413" t="s">
        <v>169</v>
      </c>
      <c r="AV13" s="414"/>
      <c r="AW13" s="413"/>
      <c r="AX13" s="414"/>
      <c r="AY13" s="413"/>
      <c r="AZ13" s="414"/>
      <c r="BA13" s="413"/>
      <c r="BB13" s="414"/>
      <c r="BC13" s="413"/>
      <c r="BD13" s="414"/>
      <c r="BE13" s="413" t="s">
        <v>169</v>
      </c>
      <c r="BF13" s="414"/>
      <c r="BG13" s="413"/>
      <c r="BH13" s="414"/>
      <c r="BI13" s="413"/>
      <c r="BJ13" s="414"/>
      <c r="BK13" s="413" t="s">
        <v>287</v>
      </c>
      <c r="BL13" s="414"/>
      <c r="BM13" s="413"/>
      <c r="BN13" s="414"/>
      <c r="BO13" s="413"/>
      <c r="BP13" s="414"/>
      <c r="BQ13" s="413"/>
      <c r="BR13" s="414"/>
      <c r="BS13" s="413" t="s">
        <v>169</v>
      </c>
      <c r="BT13" s="414"/>
      <c r="BU13" s="413"/>
      <c r="BV13" s="414"/>
      <c r="BW13" s="413" t="s">
        <v>287</v>
      </c>
      <c r="BX13" s="414"/>
      <c r="BY13" s="413"/>
      <c r="BZ13" s="414"/>
      <c r="CA13" s="413"/>
      <c r="CB13" s="414"/>
      <c r="CC13" s="413"/>
      <c r="CD13" s="414"/>
      <c r="CE13" s="413" t="s">
        <v>169</v>
      </c>
      <c r="CF13" s="414"/>
      <c r="CG13" s="413"/>
      <c r="CH13" s="414"/>
      <c r="CI13" s="413"/>
      <c r="CJ13" s="414"/>
      <c r="CK13" s="413"/>
      <c r="CL13" s="414"/>
      <c r="CM13" s="413"/>
      <c r="CN13" s="414"/>
      <c r="CO13" s="413" t="s">
        <v>287</v>
      </c>
      <c r="CP13" s="414"/>
      <c r="CQ13" s="413"/>
      <c r="CR13" s="414"/>
      <c r="CS13" s="413"/>
      <c r="CT13" s="414"/>
      <c r="CU13" s="413"/>
      <c r="CV13" s="414"/>
      <c r="CW13" s="413"/>
      <c r="CX13" s="414"/>
      <c r="CY13" s="413" t="s">
        <v>287</v>
      </c>
      <c r="CZ13" s="414"/>
      <c r="DA13" s="413" t="s">
        <v>169</v>
      </c>
      <c r="DB13" s="414"/>
      <c r="DC13" s="413"/>
      <c r="DD13" s="414"/>
      <c r="DE13" s="413" t="s">
        <v>169</v>
      </c>
      <c r="DF13" s="414"/>
      <c r="DG13" s="413"/>
      <c r="DH13" s="414"/>
      <c r="DI13" s="413"/>
      <c r="DJ13" s="475"/>
      <c r="DK13" s="413"/>
      <c r="DL13" s="475"/>
      <c r="DM13" s="413"/>
      <c r="DN13" s="475"/>
      <c r="DO13" s="413" t="s">
        <v>287</v>
      </c>
      <c r="DP13" s="475"/>
      <c r="DQ13" s="413"/>
      <c r="DR13" s="475"/>
      <c r="DS13" s="413"/>
      <c r="DT13" s="475"/>
      <c r="DU13" s="413"/>
      <c r="DV13" s="475"/>
      <c r="DW13" s="413" t="s">
        <v>169</v>
      </c>
      <c r="DX13" s="475"/>
      <c r="DY13" s="413" t="s">
        <v>287</v>
      </c>
      <c r="DZ13" s="475"/>
      <c r="EA13" s="413"/>
      <c r="EB13" s="475"/>
      <c r="EC13" s="413"/>
      <c r="ED13" s="475"/>
      <c r="EE13" s="413"/>
      <c r="EF13" s="475"/>
      <c r="EG13" s="413"/>
      <c r="EH13" s="475"/>
      <c r="EI13" s="413"/>
      <c r="EJ13" s="475"/>
      <c r="EK13" s="413"/>
      <c r="EL13" s="475"/>
      <c r="EM13" s="413"/>
      <c r="EN13" s="475"/>
      <c r="EO13" s="413"/>
      <c r="EP13" s="475"/>
      <c r="EQ13" s="413"/>
      <c r="ER13" s="475"/>
      <c r="ES13" s="413"/>
      <c r="ET13" s="475"/>
      <c r="EU13" s="413"/>
      <c r="EV13" s="475"/>
      <c r="EW13" s="413"/>
      <c r="EX13" s="475"/>
      <c r="EY13" s="413"/>
      <c r="EZ13" s="475"/>
      <c r="FA13" s="413"/>
      <c r="FB13" s="475"/>
      <c r="FC13" s="413"/>
      <c r="FD13" s="475"/>
      <c r="FE13" s="413"/>
      <c r="FF13" s="475"/>
      <c r="FG13" s="413"/>
      <c r="FH13" s="475"/>
      <c r="FI13" s="413"/>
      <c r="FJ13" s="475"/>
      <c r="FK13" s="413"/>
      <c r="FL13" s="475"/>
      <c r="FM13" s="413"/>
      <c r="FN13" s="475"/>
      <c r="FO13" s="149" t="s">
        <v>161</v>
      </c>
      <c r="FP13" s="149">
        <f t="shared" ref="FP13" si="10">COUNTIF(AM13:CT13,$FV$7)+COUNTIF(AM13:CT13,$FV$8)*0.5</f>
        <v>0</v>
      </c>
      <c r="FQ13" s="149">
        <f>FU$2-FP13</f>
        <v>1</v>
      </c>
      <c r="FR13" s="149" t="s">
        <v>161</v>
      </c>
      <c r="FS13" s="149">
        <f t="shared" ref="FS13" si="11">COUNTIF(CU13:FD13,$FV$7)+COUNTIF(CU13:FD13,$FV$8)*0.5</f>
        <v>0</v>
      </c>
      <c r="FT13" s="149">
        <f>FU$3-FS13</f>
        <v>1</v>
      </c>
      <c r="FU13" s="149"/>
      <c r="FV13" s="116" t="s">
        <v>168</v>
      </c>
    </row>
    <row r="14" spans="1:181" ht="15">
      <c r="A14" s="490" t="str">
        <f>IF('0902-0908'!A22=0,"",'0902-0908'!A22)</f>
        <v>曾智聖</v>
      </c>
      <c r="B14" s="491"/>
      <c r="C14" s="206"/>
      <c r="D14" s="207"/>
      <c r="E14" s="206"/>
      <c r="F14" s="207"/>
      <c r="G14" s="206"/>
      <c r="H14" s="207"/>
      <c r="I14" s="206"/>
      <c r="J14" s="207"/>
      <c r="K14" s="206"/>
      <c r="L14" s="207"/>
      <c r="M14" s="206"/>
      <c r="N14" s="207"/>
      <c r="O14" s="206"/>
      <c r="P14" s="207"/>
      <c r="Q14" s="206"/>
      <c r="R14" s="207"/>
      <c r="S14" s="206"/>
      <c r="T14" s="207"/>
      <c r="U14" s="206"/>
      <c r="V14" s="207"/>
      <c r="W14" s="206"/>
      <c r="X14" s="207"/>
      <c r="Y14" s="206"/>
      <c r="Z14" s="207"/>
      <c r="AA14" s="206"/>
      <c r="AB14" s="207"/>
      <c r="AC14" s="206"/>
      <c r="AD14" s="207"/>
      <c r="AE14" s="206">
        <f>'0902-0908'!C22</f>
        <v>12</v>
      </c>
      <c r="AF14" s="207">
        <f>'0902-0908'!D22</f>
        <v>22</v>
      </c>
      <c r="AG14" s="206">
        <f>'0902-0908'!E22</f>
        <v>0</v>
      </c>
      <c r="AH14" s="207">
        <f>'0902-0908'!F22</f>
        <v>0</v>
      </c>
      <c r="AI14" s="206">
        <f>'0902-0908'!G22</f>
        <v>12</v>
      </c>
      <c r="AJ14" s="207">
        <f>'0902-0908'!H22</f>
        <v>22</v>
      </c>
      <c r="AK14" s="206">
        <f>'0902-0908'!I22</f>
        <v>11</v>
      </c>
      <c r="AL14" s="207">
        <f>'0902-0908'!J22</f>
        <v>22</v>
      </c>
      <c r="AM14" s="206">
        <f>'0902-0908'!K22</f>
        <v>0</v>
      </c>
      <c r="AN14" s="207">
        <f>'0902-0908'!L22</f>
        <v>0</v>
      </c>
      <c r="AO14" s="206">
        <f>'0902-0908'!M22</f>
        <v>0</v>
      </c>
      <c r="AP14" s="207">
        <f>'0902-0908'!N22</f>
        <v>0</v>
      </c>
      <c r="AQ14" s="206">
        <f>'0902-0908'!O22</f>
        <v>10</v>
      </c>
      <c r="AR14" s="207">
        <f>'0902-0908'!P22</f>
        <v>21</v>
      </c>
      <c r="AS14" s="206">
        <f>'0909-0915'!C22</f>
        <v>18</v>
      </c>
      <c r="AT14" s="207">
        <f>'0909-0915'!D22</f>
        <v>22</v>
      </c>
      <c r="AU14" s="206">
        <f>'0909-0915'!E22</f>
        <v>0</v>
      </c>
      <c r="AV14" s="207">
        <f>'0909-0915'!F22</f>
        <v>0</v>
      </c>
      <c r="AW14" s="206">
        <f>'0909-0915'!G22</f>
        <v>0</v>
      </c>
      <c r="AX14" s="207">
        <f>'0909-0915'!H22</f>
        <v>0</v>
      </c>
      <c r="AY14" s="206">
        <f>'0909-0915'!I22</f>
        <v>0</v>
      </c>
      <c r="AZ14" s="207">
        <f>'0909-0915'!J22</f>
        <v>0</v>
      </c>
      <c r="BA14" s="206">
        <f>'0909-0915'!K22</f>
        <v>10</v>
      </c>
      <c r="BB14" s="207">
        <f>'0909-0915'!L22</f>
        <v>21</v>
      </c>
      <c r="BC14" s="206">
        <f>'0909-0915'!M22</f>
        <v>11</v>
      </c>
      <c r="BD14" s="207">
        <f>'0909-0915'!N22</f>
        <v>22</v>
      </c>
      <c r="BE14" s="206">
        <f>'0909-0915'!O22</f>
        <v>10</v>
      </c>
      <c r="BF14" s="207">
        <f>'0909-0915'!P22</f>
        <v>21</v>
      </c>
      <c r="BG14" s="206">
        <f>'0916-0922'!C22</f>
        <v>11</v>
      </c>
      <c r="BH14" s="207">
        <f>'0916-0922'!D22</f>
        <v>22</v>
      </c>
      <c r="BI14" s="206">
        <f>'0916-0922'!E22</f>
        <v>0</v>
      </c>
      <c r="BJ14" s="207">
        <f>'0916-0922'!F22</f>
        <v>0</v>
      </c>
      <c r="BK14" s="206">
        <f>'0916-0922'!G22</f>
        <v>0</v>
      </c>
      <c r="BL14" s="207">
        <f>'0916-0922'!H22</f>
        <v>0</v>
      </c>
      <c r="BM14" s="206">
        <f>'0916-0922'!I22</f>
        <v>0</v>
      </c>
      <c r="BN14" s="207">
        <f>'0916-0922'!J22</f>
        <v>0</v>
      </c>
      <c r="BO14" s="206">
        <f>'0916-0922'!K22</f>
        <v>10</v>
      </c>
      <c r="BP14" s="207">
        <f>'0916-0922'!L22</f>
        <v>21</v>
      </c>
      <c r="BQ14" s="206">
        <f>'0916-0922'!M22</f>
        <v>11</v>
      </c>
      <c r="BR14" s="207">
        <f>'0916-0922'!N22</f>
        <v>22</v>
      </c>
      <c r="BS14" s="206">
        <f>'0916-0922'!O22</f>
        <v>11</v>
      </c>
      <c r="BT14" s="207">
        <f>'0916-0922'!P22</f>
        <v>22</v>
      </c>
      <c r="BU14" s="206">
        <f>'0923-0929'!C22</f>
        <v>0</v>
      </c>
      <c r="BV14" s="207">
        <f>'0923-0929'!D22</f>
        <v>0</v>
      </c>
      <c r="BW14" s="206">
        <f>'0923-0929'!E22</f>
        <v>10</v>
      </c>
      <c r="BX14" s="207">
        <f>'0923-0929'!F22</f>
        <v>21</v>
      </c>
      <c r="BY14" s="206">
        <f>'0923-0929'!G22</f>
        <v>10</v>
      </c>
      <c r="BZ14" s="207">
        <f>'0923-0929'!H22</f>
        <v>21</v>
      </c>
      <c r="CA14" s="206">
        <f>'0923-0929'!I22</f>
        <v>12</v>
      </c>
      <c r="CB14" s="207">
        <f>'0923-0929'!J22</f>
        <v>22</v>
      </c>
      <c r="CC14" s="206">
        <f>'0923-0929'!K22</f>
        <v>0</v>
      </c>
      <c r="CD14" s="207">
        <f>'0923-0929'!L22</f>
        <v>0</v>
      </c>
      <c r="CE14" s="206">
        <f>'0923-0929'!M22</f>
        <v>10</v>
      </c>
      <c r="CF14" s="207">
        <f>'0923-0929'!N22</f>
        <v>21</v>
      </c>
      <c r="CG14" s="206">
        <f>'0923-0929'!O22</f>
        <v>11</v>
      </c>
      <c r="CH14" s="207">
        <f>'0923-0929'!P22</f>
        <v>22</v>
      </c>
      <c r="CI14" s="206">
        <f>'0930-1006'!C22</f>
        <v>11</v>
      </c>
      <c r="CJ14" s="207">
        <f>'0930-1006'!D22</f>
        <v>22</v>
      </c>
      <c r="CK14" s="206">
        <f>'0930-1006'!E22</f>
        <v>0</v>
      </c>
      <c r="CL14" s="207">
        <f>'0930-1006'!F22</f>
        <v>0</v>
      </c>
      <c r="CM14" s="206">
        <f>'0930-1006'!G22</f>
        <v>12</v>
      </c>
      <c r="CN14" s="207">
        <f>'0930-1006'!H22</f>
        <v>22</v>
      </c>
      <c r="CO14" s="206">
        <f>'0930-1006'!I22</f>
        <v>11</v>
      </c>
      <c r="CP14" s="207">
        <f>'0930-1006'!J22</f>
        <v>22</v>
      </c>
      <c r="CQ14" s="206">
        <f>'0930-1006'!K22</f>
        <v>10</v>
      </c>
      <c r="CR14" s="207">
        <f>'0930-1006'!L22</f>
        <v>21</v>
      </c>
      <c r="CS14" s="206">
        <f>'0930-1006'!M22</f>
        <v>0</v>
      </c>
      <c r="CT14" s="207">
        <f>'0930-1006'!N22</f>
        <v>0</v>
      </c>
      <c r="CU14" s="206">
        <f>'0930-1006'!O22</f>
        <v>12</v>
      </c>
      <c r="CV14" s="207">
        <f>'0930-1006'!P22</f>
        <v>22</v>
      </c>
      <c r="CW14" s="206"/>
      <c r="CX14" s="207"/>
      <c r="CY14" s="206">
        <f>'1007-1013'!E22</f>
        <v>10</v>
      </c>
      <c r="CZ14" s="207">
        <f>'1007-1013'!F22</f>
        <v>21</v>
      </c>
      <c r="DA14" s="206">
        <f>'1007-1013'!G22</f>
        <v>12</v>
      </c>
      <c r="DB14" s="207">
        <f>'1007-1013'!H22</f>
        <v>22</v>
      </c>
      <c r="DC14" s="206">
        <f>'1007-1013'!I22</f>
        <v>11</v>
      </c>
      <c r="DD14" s="207">
        <f>'1007-1013'!J22</f>
        <v>22</v>
      </c>
      <c r="DE14" s="206">
        <f>'1007-1013'!K22</f>
        <v>11</v>
      </c>
      <c r="DF14" s="207">
        <f>'1007-1013'!L22</f>
        <v>22</v>
      </c>
      <c r="DG14" s="206">
        <f>'1007-1013'!M22</f>
        <v>0</v>
      </c>
      <c r="DH14" s="207">
        <f>'1007-1013'!N22</f>
        <v>0</v>
      </c>
      <c r="DI14" s="206">
        <f>'1007-1013'!O22</f>
        <v>11</v>
      </c>
      <c r="DJ14" s="238">
        <f>'1007-1013'!P22</f>
        <v>22</v>
      </c>
      <c r="DK14" s="206">
        <f>'1014-1020'!C22</f>
        <v>10</v>
      </c>
      <c r="DL14" s="238">
        <f>'1014-1020'!D22</f>
        <v>21</v>
      </c>
      <c r="DM14" s="206">
        <f>'1014-1020'!E22</f>
        <v>12</v>
      </c>
      <c r="DN14" s="238">
        <f>'1014-1020'!F22</f>
        <v>22</v>
      </c>
      <c r="DO14" s="206">
        <f>'1014-1020'!G22</f>
        <v>0</v>
      </c>
      <c r="DP14" s="238">
        <f>'1014-1020'!H22</f>
        <v>0</v>
      </c>
      <c r="DQ14" s="206">
        <f>'1014-1020'!I22</f>
        <v>0</v>
      </c>
      <c r="DR14" s="238">
        <f>'1014-1020'!J22</f>
        <v>0</v>
      </c>
      <c r="DS14" s="206">
        <f>'1014-1020'!K22</f>
        <v>10</v>
      </c>
      <c r="DT14" s="238">
        <f>'1014-1020'!L22</f>
        <v>21</v>
      </c>
      <c r="DU14" s="206">
        <f>'1014-1020'!M22</f>
        <v>12</v>
      </c>
      <c r="DV14" s="238">
        <f>'1014-1020'!N22</f>
        <v>22</v>
      </c>
      <c r="DW14" s="206">
        <f>'1014-1020'!O22</f>
        <v>12</v>
      </c>
      <c r="DX14" s="238">
        <f>'1014-1020'!P22</f>
        <v>22</v>
      </c>
      <c r="DY14" s="206">
        <f>'1021-1027'!C22</f>
        <v>0</v>
      </c>
      <c r="DZ14" s="238">
        <f>'1021-1027'!D22</f>
        <v>0</v>
      </c>
      <c r="EA14" s="206">
        <f>'1021-1027'!E22</f>
        <v>0</v>
      </c>
      <c r="EB14" s="238">
        <f>'1021-1027'!F22</f>
        <v>0</v>
      </c>
      <c r="EC14" s="206">
        <f>'1021-1027'!G22</f>
        <v>0</v>
      </c>
      <c r="ED14" s="238">
        <f>'1021-1027'!H22</f>
        <v>0</v>
      </c>
      <c r="EE14" s="206">
        <f>'1021-1027'!I22</f>
        <v>0</v>
      </c>
      <c r="EF14" s="238">
        <f>'1021-1027'!J22</f>
        <v>0</v>
      </c>
      <c r="EG14" s="206">
        <f>'1021-1027'!K22</f>
        <v>0</v>
      </c>
      <c r="EH14" s="238">
        <f>'1021-1027'!L22</f>
        <v>0</v>
      </c>
      <c r="EI14" s="206">
        <f>'1021-1027'!M22</f>
        <v>0</v>
      </c>
      <c r="EJ14" s="238">
        <f>'1021-1027'!N22</f>
        <v>0</v>
      </c>
      <c r="EK14" s="206">
        <f>'1021-1027'!O22</f>
        <v>0</v>
      </c>
      <c r="EL14" s="238">
        <f>'1021-1027'!P22</f>
        <v>0</v>
      </c>
      <c r="EM14" s="206">
        <f>'1028-1103'!C22</f>
        <v>0</v>
      </c>
      <c r="EN14" s="238">
        <f>'1028-1103'!D22</f>
        <v>0</v>
      </c>
      <c r="EO14" s="206">
        <f>'1028-1103'!E22</f>
        <v>0</v>
      </c>
      <c r="EP14" s="238">
        <f>'1028-1103'!F22</f>
        <v>0</v>
      </c>
      <c r="EQ14" s="206">
        <f>'1028-1103'!G22</f>
        <v>0</v>
      </c>
      <c r="ER14" s="238">
        <f>'1028-1103'!H22</f>
        <v>0</v>
      </c>
      <c r="ES14" s="206">
        <f>'1028-1103'!I22</f>
        <v>0</v>
      </c>
      <c r="ET14" s="238">
        <f>'1028-1103'!J22</f>
        <v>0</v>
      </c>
      <c r="EU14" s="206">
        <f>'1028-1103'!K22</f>
        <v>0</v>
      </c>
      <c r="EV14" s="238">
        <f>'1028-1103'!L22</f>
        <v>0</v>
      </c>
      <c r="EW14" s="206">
        <f>'1028-1103'!M22</f>
        <v>0</v>
      </c>
      <c r="EX14" s="238">
        <f>'1028-1103'!N22</f>
        <v>0</v>
      </c>
      <c r="EY14" s="206">
        <f>'1028-1103'!O22</f>
        <v>0</v>
      </c>
      <c r="EZ14" s="238">
        <f>'1028-1103'!P22</f>
        <v>0</v>
      </c>
      <c r="FA14" s="206">
        <f>班表10!C22</f>
        <v>0</v>
      </c>
      <c r="FB14" s="206">
        <f>班表10!D22</f>
        <v>0</v>
      </c>
      <c r="FC14" s="206">
        <f>班表10!E22</f>
        <v>0</v>
      </c>
      <c r="FD14" s="206">
        <f>班表10!F22</f>
        <v>0</v>
      </c>
      <c r="FE14" s="206">
        <f>班表10!G22</f>
        <v>0</v>
      </c>
      <c r="FF14" s="206">
        <f>班表10!H22</f>
        <v>0</v>
      </c>
      <c r="FG14" s="206">
        <f>班表10!I22</f>
        <v>0</v>
      </c>
      <c r="FH14" s="206">
        <f>班表10!J22</f>
        <v>0</v>
      </c>
      <c r="FI14" s="206">
        <f>班表10!K22</f>
        <v>0</v>
      </c>
      <c r="FJ14" s="206">
        <f>班表10!L22</f>
        <v>0</v>
      </c>
      <c r="FK14" s="206">
        <f>班表10!M22</f>
        <v>0</v>
      </c>
      <c r="FL14" s="206">
        <f>班表10!N22</f>
        <v>0</v>
      </c>
      <c r="FM14" s="206">
        <f>班表10!O22</f>
        <v>0</v>
      </c>
      <c r="FN14" s="206">
        <f>班表10!P22</f>
        <v>0</v>
      </c>
      <c r="FO14" s="149" t="s">
        <v>160</v>
      </c>
      <c r="FP14" s="149">
        <f t="shared" ref="FP14" si="12">COUNTIF(AM16:CT16,$FV$5)</f>
        <v>5</v>
      </c>
      <c r="FQ14" s="149">
        <f>FQ$2-FP14</f>
        <v>-1</v>
      </c>
      <c r="FR14" s="149" t="s">
        <v>160</v>
      </c>
      <c r="FS14" s="149">
        <f t="shared" ref="FS14" si="13">COUNTIF(CU16:FD16,$FV$5)</f>
        <v>2</v>
      </c>
      <c r="FT14" s="149">
        <f>FQ$3-FS14</f>
        <v>3</v>
      </c>
      <c r="FU14" s="239"/>
    </row>
    <row r="15" spans="1:181" ht="11.25" customHeight="1" thickBot="1">
      <c r="A15" s="480" t="str">
        <f>IF('0902-0908'!A23=0,"",'0902-0908'!A23)</f>
        <v>外場正職</v>
      </c>
      <c r="B15" s="481"/>
      <c r="C15" s="209"/>
      <c r="D15" s="58">
        <f>IF(C14="",0,IF(D14-C14&lt;=6,D14-C14-4,IF(D14-C14&gt;6,D14-C14-C15-8,0)))</f>
        <v>0</v>
      </c>
      <c r="E15" s="209"/>
      <c r="F15" s="58">
        <f>IF(E14="",0,IF(F14-E14&lt;=6,F14-E14-4,IF(F14-E14&gt;6,F14-E14-E15-8,0)))</f>
        <v>0</v>
      </c>
      <c r="G15" s="209"/>
      <c r="H15" s="58">
        <f>IF(G14="",0,IF(H14-G14&lt;=6,H14-G14-4,IF(H14-G14&gt;6,H14-G14-G15-8,0)))</f>
        <v>0</v>
      </c>
      <c r="I15" s="209"/>
      <c r="J15" s="58">
        <f>IF(I14="",0,IF(J14-I14&lt;=6,J14-I14-4,IF(J14-I14&gt;6,J14-I14-I15-8,0)))</f>
        <v>0</v>
      </c>
      <c r="K15" s="209"/>
      <c r="L15" s="58">
        <f>IF(K14="",0,IF(L14-K14&lt;=6,L14-K14-4,IF(L14-K14&gt;6,L14-K14-K15-8,0)))</f>
        <v>0</v>
      </c>
      <c r="M15" s="209"/>
      <c r="N15" s="58">
        <f>IF(M14="",0,IF(N14-M14&lt;=6,N14-M14-4,IF(N14-M14&gt;6,N14-M14-M15-8,0)))</f>
        <v>0</v>
      </c>
      <c r="O15" s="209"/>
      <c r="P15" s="58">
        <f>IF(O14="",0,IF(P14-O14&lt;=6,P14-O14-4,IF(P14-O14&gt;6,P14-O14-O15-8,0)))</f>
        <v>0</v>
      </c>
      <c r="Q15" s="209"/>
      <c r="R15" s="58">
        <f>IF(Q14="",0,IF(R14-Q14&lt;=6,R14-Q14-4,IF(R14-Q14&gt;6,R14-Q14-Q15-8,0)))</f>
        <v>0</v>
      </c>
      <c r="S15" s="209"/>
      <c r="T15" s="58">
        <f>IF(S14="",0,IF(T14-S14&lt;=6,T14-S14-4,IF(T14-S14&gt;6,T14-S14-S15-8,0)))</f>
        <v>0</v>
      </c>
      <c r="U15" s="209"/>
      <c r="V15" s="58">
        <f>IF(U14="",0,IF(V14-U14&lt;=6,V14-U14-4,IF(V14-U14&gt;6,V14-U14-U15-8,0)))</f>
        <v>0</v>
      </c>
      <c r="W15" s="209"/>
      <c r="X15" s="58">
        <f>IF(W14="",0,IF(X14-W14&lt;=6,X14-W14-4,IF(X14-W14&gt;6,X14-W14-W15-8,0)))</f>
        <v>0</v>
      </c>
      <c r="Y15" s="209"/>
      <c r="Z15" s="58">
        <f>IF(Y14="",0,IF(Z14-Y14&lt;=6,Z14-Y14-4,IF(Z14-Y14&gt;6,Z14-Y14-Y15-8,0)))</f>
        <v>0</v>
      </c>
      <c r="AA15" s="209"/>
      <c r="AB15" s="58">
        <f>IF(AA14="",0,IF(AB14-AA14&lt;=6,AB14-AA14-4,IF(AB14-AA14&gt;6,AB14-AA14-AA15-8,0)))</f>
        <v>0</v>
      </c>
      <c r="AC15" s="209"/>
      <c r="AD15" s="58">
        <f>IF(AC14="",0,IF(AD14-AC14&lt;=6,AD14-AC14-4,IF(AD14-AC14&gt;6,AD14-AC14-AC15-8,0)))</f>
        <v>0</v>
      </c>
      <c r="AE15" s="209">
        <f>'0902-0908'!C23</f>
        <v>2</v>
      </c>
      <c r="AF15" s="58">
        <f>'0902-0908'!D23</f>
        <v>8</v>
      </c>
      <c r="AG15" s="209">
        <f>'0902-0908'!E23</f>
        <v>0</v>
      </c>
      <c r="AH15" s="58">
        <f>'0902-0908'!F23</f>
        <v>0</v>
      </c>
      <c r="AI15" s="209">
        <f>'0902-0908'!G23</f>
        <v>2</v>
      </c>
      <c r="AJ15" s="58">
        <f>'0902-0908'!H23</f>
        <v>8</v>
      </c>
      <c r="AK15" s="209">
        <f>'0902-0908'!I23</f>
        <v>2</v>
      </c>
      <c r="AL15" s="58">
        <f>'0902-0908'!J23</f>
        <v>9</v>
      </c>
      <c r="AM15" s="209">
        <f>'0902-0908'!K23</f>
        <v>0</v>
      </c>
      <c r="AN15" s="58">
        <f>'0902-0908'!L23</f>
        <v>0</v>
      </c>
      <c r="AO15" s="209">
        <f>'0902-0908'!M23</f>
        <v>0</v>
      </c>
      <c r="AP15" s="58">
        <f>'0902-0908'!N23</f>
        <v>0</v>
      </c>
      <c r="AQ15" s="209">
        <f>'0902-0908'!O23</f>
        <v>3</v>
      </c>
      <c r="AR15" s="58">
        <f>'0902-0908'!P23</f>
        <v>8</v>
      </c>
      <c r="AS15" s="209">
        <f>'0909-0915'!C23</f>
        <v>0</v>
      </c>
      <c r="AT15" s="58">
        <f>'0909-0915'!D23</f>
        <v>4</v>
      </c>
      <c r="AU15" s="209">
        <f>'0909-0915'!E23</f>
        <v>0</v>
      </c>
      <c r="AV15" s="58">
        <f>'0909-0915'!F23</f>
        <v>0</v>
      </c>
      <c r="AW15" s="209">
        <f>'0909-0915'!G23</f>
        <v>0</v>
      </c>
      <c r="AX15" s="58">
        <f>'0909-0915'!H23</f>
        <v>0</v>
      </c>
      <c r="AY15" s="209">
        <f>'0909-0915'!I23</f>
        <v>0</v>
      </c>
      <c r="AZ15" s="58">
        <f>'0909-0915'!J23</f>
        <v>0</v>
      </c>
      <c r="BA15" s="209">
        <f>'0909-0915'!K23</f>
        <v>3</v>
      </c>
      <c r="BB15" s="58">
        <f>'0909-0915'!L23</f>
        <v>8</v>
      </c>
      <c r="BC15" s="209">
        <f>'0909-0915'!M23</f>
        <v>3</v>
      </c>
      <c r="BD15" s="58">
        <f>'0909-0915'!N23</f>
        <v>8</v>
      </c>
      <c r="BE15" s="209">
        <f>'0909-0915'!O23</f>
        <v>3</v>
      </c>
      <c r="BF15" s="58">
        <f>'0909-0915'!P23</f>
        <v>8</v>
      </c>
      <c r="BG15" s="209">
        <f>'0916-0922'!C23</f>
        <v>3</v>
      </c>
      <c r="BH15" s="58">
        <f>'0916-0922'!D23</f>
        <v>8</v>
      </c>
      <c r="BI15" s="209">
        <f>'0916-0922'!E23</f>
        <v>0</v>
      </c>
      <c r="BJ15" s="58">
        <f>'0916-0922'!F23</f>
        <v>0</v>
      </c>
      <c r="BK15" s="209">
        <f>'0916-0922'!G23</f>
        <v>0</v>
      </c>
      <c r="BL15" s="58">
        <f>'0916-0922'!H23</f>
        <v>0</v>
      </c>
      <c r="BM15" s="209">
        <f>'0916-0922'!I23</f>
        <v>0</v>
      </c>
      <c r="BN15" s="58">
        <f>'0916-0922'!J23</f>
        <v>0</v>
      </c>
      <c r="BO15" s="209">
        <f>'0916-0922'!K23</f>
        <v>3</v>
      </c>
      <c r="BP15" s="58">
        <f>'0916-0922'!L23</f>
        <v>8</v>
      </c>
      <c r="BQ15" s="209">
        <f>'0916-0922'!M23</f>
        <v>3</v>
      </c>
      <c r="BR15" s="58">
        <f>'0916-0922'!N23</f>
        <v>8</v>
      </c>
      <c r="BS15" s="209">
        <f>'0916-0922'!O23</f>
        <v>3</v>
      </c>
      <c r="BT15" s="58">
        <f>'0916-0922'!P23</f>
        <v>8</v>
      </c>
      <c r="BU15" s="209">
        <f>'0923-0929'!C23</f>
        <v>0</v>
      </c>
      <c r="BV15" s="58">
        <f>'0923-0929'!D23</f>
        <v>0</v>
      </c>
      <c r="BW15" s="209">
        <f>'0923-0929'!E23</f>
        <v>3</v>
      </c>
      <c r="BX15" s="58">
        <f>'0923-0929'!F23</f>
        <v>8</v>
      </c>
      <c r="BY15" s="209">
        <f>'0923-0929'!G23</f>
        <v>3</v>
      </c>
      <c r="BZ15" s="58">
        <f>'0923-0929'!H23</f>
        <v>8</v>
      </c>
      <c r="CA15" s="209">
        <f>'0923-0929'!I23</f>
        <v>2</v>
      </c>
      <c r="CB15" s="58">
        <f>'0923-0929'!J23</f>
        <v>8</v>
      </c>
      <c r="CC15" s="209">
        <f>'0923-0929'!K23</f>
        <v>0</v>
      </c>
      <c r="CD15" s="58">
        <f>'0923-0929'!L23</f>
        <v>0</v>
      </c>
      <c r="CE15" s="209">
        <f>'0923-0929'!M23</f>
        <v>3</v>
      </c>
      <c r="CF15" s="58">
        <f>'0923-0929'!N23</f>
        <v>8</v>
      </c>
      <c r="CG15" s="209">
        <f>'0923-0929'!O23</f>
        <v>3</v>
      </c>
      <c r="CH15" s="58">
        <f>'0923-0929'!P23</f>
        <v>8</v>
      </c>
      <c r="CI15" s="209">
        <f>'0930-1006'!C23</f>
        <v>3</v>
      </c>
      <c r="CJ15" s="58">
        <f>'0930-1006'!D23</f>
        <v>8</v>
      </c>
      <c r="CK15" s="209">
        <f>'0930-1006'!E23</f>
        <v>0</v>
      </c>
      <c r="CL15" s="58">
        <f>'0930-1006'!F23</f>
        <v>0</v>
      </c>
      <c r="CM15" s="209">
        <f>'0930-1006'!G23</f>
        <v>2</v>
      </c>
      <c r="CN15" s="58">
        <f>'0930-1006'!H23</f>
        <v>8</v>
      </c>
      <c r="CO15" s="209">
        <f>'0930-1006'!I23</f>
        <v>3</v>
      </c>
      <c r="CP15" s="58">
        <f>'0930-1006'!J23</f>
        <v>8</v>
      </c>
      <c r="CQ15" s="209">
        <f>'0930-1006'!K23</f>
        <v>3</v>
      </c>
      <c r="CR15" s="58">
        <f>'0930-1006'!L23</f>
        <v>8</v>
      </c>
      <c r="CS15" s="209">
        <f>'0930-1006'!M23</f>
        <v>0</v>
      </c>
      <c r="CT15" s="58">
        <f>'0930-1006'!N23</f>
        <v>0</v>
      </c>
      <c r="CU15" s="209">
        <f>'0930-1006'!O23</f>
        <v>2</v>
      </c>
      <c r="CV15" s="58">
        <f>'0930-1006'!P23</f>
        <v>8</v>
      </c>
      <c r="CW15" s="209"/>
      <c r="CX15" s="58"/>
      <c r="CY15" s="209">
        <f>'1007-1013'!E23</f>
        <v>3</v>
      </c>
      <c r="CZ15" s="58">
        <f>'1007-1013'!F23</f>
        <v>8</v>
      </c>
      <c r="DA15" s="209">
        <f>'1007-1013'!G23</f>
        <v>2</v>
      </c>
      <c r="DB15" s="58">
        <f>'1007-1013'!H23</f>
        <v>8</v>
      </c>
      <c r="DC15" s="209">
        <f>'1007-1013'!I23</f>
        <v>3</v>
      </c>
      <c r="DD15" s="58">
        <f>'1007-1013'!J23</f>
        <v>8</v>
      </c>
      <c r="DE15" s="209">
        <f>'1007-1013'!K23</f>
        <v>3</v>
      </c>
      <c r="DF15" s="58">
        <f>'1007-1013'!L23</f>
        <v>8</v>
      </c>
      <c r="DG15" s="209">
        <f>'1007-1013'!M23</f>
        <v>0</v>
      </c>
      <c r="DH15" s="58">
        <f>'1007-1013'!N23</f>
        <v>0</v>
      </c>
      <c r="DI15" s="209">
        <f>'1007-1013'!O23</f>
        <v>3</v>
      </c>
      <c r="DJ15" s="195">
        <f>'1007-1013'!P23</f>
        <v>8</v>
      </c>
      <c r="DK15" s="209">
        <f>'1014-1020'!C23</f>
        <v>3</v>
      </c>
      <c r="DL15" s="195">
        <f>'1014-1020'!D23</f>
        <v>8</v>
      </c>
      <c r="DM15" s="209">
        <f>'1014-1020'!E23</f>
        <v>2</v>
      </c>
      <c r="DN15" s="195">
        <f>'1014-1020'!F23</f>
        <v>8</v>
      </c>
      <c r="DO15" s="209">
        <f>'1014-1020'!G23</f>
        <v>0</v>
      </c>
      <c r="DP15" s="195">
        <f>'1014-1020'!H23</f>
        <v>0</v>
      </c>
      <c r="DQ15" s="209">
        <f>'1014-1020'!I23</f>
        <v>0</v>
      </c>
      <c r="DR15" s="195">
        <f>'1014-1020'!J23</f>
        <v>0</v>
      </c>
      <c r="DS15" s="209">
        <f>'1014-1020'!K23</f>
        <v>3</v>
      </c>
      <c r="DT15" s="195">
        <f>'1014-1020'!L23</f>
        <v>8</v>
      </c>
      <c r="DU15" s="209">
        <f>'1014-1020'!M23</f>
        <v>2</v>
      </c>
      <c r="DV15" s="195">
        <f>'1014-1020'!N23</f>
        <v>8</v>
      </c>
      <c r="DW15" s="209">
        <f>'1014-1020'!O23</f>
        <v>2</v>
      </c>
      <c r="DX15" s="195">
        <f>'1014-1020'!P23</f>
        <v>8</v>
      </c>
      <c r="DY15" s="209">
        <f>'1021-1027'!C23</f>
        <v>0</v>
      </c>
      <c r="DZ15" s="195">
        <f>'1021-1027'!D23</f>
        <v>0</v>
      </c>
      <c r="EA15" s="209">
        <f>'1021-1027'!E23</f>
        <v>0</v>
      </c>
      <c r="EB15" s="195">
        <f>'1021-1027'!F23</f>
        <v>0</v>
      </c>
      <c r="EC15" s="209">
        <f>'1021-1027'!G23</f>
        <v>0</v>
      </c>
      <c r="ED15" s="195">
        <f>'1021-1027'!H23</f>
        <v>0</v>
      </c>
      <c r="EE15" s="209">
        <f>'1021-1027'!I23</f>
        <v>0</v>
      </c>
      <c r="EF15" s="195">
        <f>'1021-1027'!J23</f>
        <v>0</v>
      </c>
      <c r="EG15" s="209">
        <f>'1021-1027'!K23</f>
        <v>0</v>
      </c>
      <c r="EH15" s="195">
        <f>'1021-1027'!L23</f>
        <v>0</v>
      </c>
      <c r="EI15" s="209">
        <f>'1021-1027'!M23</f>
        <v>0</v>
      </c>
      <c r="EJ15" s="195">
        <f>'1021-1027'!N23</f>
        <v>0</v>
      </c>
      <c r="EK15" s="209">
        <f>'1021-1027'!O23</f>
        <v>0</v>
      </c>
      <c r="EL15" s="195">
        <f>'1021-1027'!P23</f>
        <v>0</v>
      </c>
      <c r="EM15" s="209">
        <f>'1028-1103'!C23</f>
        <v>0</v>
      </c>
      <c r="EN15" s="195">
        <f>'1028-1103'!D23</f>
        <v>0</v>
      </c>
      <c r="EO15" s="209">
        <f>'1028-1103'!E23</f>
        <v>0</v>
      </c>
      <c r="EP15" s="195">
        <f>'1028-1103'!F23</f>
        <v>0</v>
      </c>
      <c r="EQ15" s="209">
        <f>'1028-1103'!G23</f>
        <v>0</v>
      </c>
      <c r="ER15" s="195">
        <f>'1028-1103'!H23</f>
        <v>0</v>
      </c>
      <c r="ES15" s="209">
        <f>'1028-1103'!I23</f>
        <v>0</v>
      </c>
      <c r="ET15" s="195">
        <f>'1028-1103'!J23</f>
        <v>0</v>
      </c>
      <c r="EU15" s="209">
        <f>'1028-1103'!K23</f>
        <v>0</v>
      </c>
      <c r="EV15" s="195">
        <f>'1028-1103'!L23</f>
        <v>0</v>
      </c>
      <c r="EW15" s="209">
        <f>'1028-1103'!M23</f>
        <v>0</v>
      </c>
      <c r="EX15" s="195">
        <f>'1028-1103'!N23</f>
        <v>0</v>
      </c>
      <c r="EY15" s="209">
        <f>'1028-1103'!O23</f>
        <v>0</v>
      </c>
      <c r="EZ15" s="195">
        <f>'1028-1103'!P23</f>
        <v>0</v>
      </c>
      <c r="FA15" s="209">
        <f>班表10!C23</f>
        <v>0</v>
      </c>
      <c r="FB15" s="209">
        <f>班表10!D23</f>
        <v>0</v>
      </c>
      <c r="FC15" s="209">
        <f>班表10!E23</f>
        <v>0</v>
      </c>
      <c r="FD15" s="209">
        <f>班表10!F23</f>
        <v>0</v>
      </c>
      <c r="FE15" s="209">
        <f>班表10!G23</f>
        <v>0</v>
      </c>
      <c r="FF15" s="209">
        <f>班表10!H23</f>
        <v>0</v>
      </c>
      <c r="FG15" s="209">
        <f>班表10!I23</f>
        <v>0</v>
      </c>
      <c r="FH15" s="209">
        <f>班表10!J23</f>
        <v>0</v>
      </c>
      <c r="FI15" s="209">
        <f>班表10!K23</f>
        <v>0</v>
      </c>
      <c r="FJ15" s="209">
        <f>班表10!L23</f>
        <v>0</v>
      </c>
      <c r="FK15" s="209">
        <f>班表10!M23</f>
        <v>0</v>
      </c>
      <c r="FL15" s="209">
        <f>班表10!N23</f>
        <v>0</v>
      </c>
      <c r="FM15" s="209">
        <f>班表10!O23</f>
        <v>0</v>
      </c>
      <c r="FN15" s="209">
        <f>班表10!P23</f>
        <v>0</v>
      </c>
      <c r="FO15" s="149" t="s">
        <v>155</v>
      </c>
      <c r="FP15" s="149">
        <f t="shared" ref="FP15" si="14">COUNTIF(AM16:CT16,$FV$5)</f>
        <v>5</v>
      </c>
      <c r="FQ15" s="149">
        <f>FS$2-FP15</f>
        <v>-1</v>
      </c>
      <c r="FR15" s="149" t="s">
        <v>155</v>
      </c>
      <c r="FS15" s="149">
        <f t="shared" ref="FS15" si="15">COUNTIF(CU16:FD16,$FV$6)</f>
        <v>2</v>
      </c>
      <c r="FT15" s="149">
        <f>FS$3-FS15</f>
        <v>2</v>
      </c>
      <c r="FU15" s="149"/>
    </row>
    <row r="16" spans="1:181" ht="11.25" customHeight="1" thickTop="1" thickBot="1">
      <c r="A16" s="482" t="str">
        <f>IF('0902-0908'!A24=0,"",'0902-0908'!A24)</f>
        <v/>
      </c>
      <c r="B16" s="483"/>
      <c r="C16" s="501"/>
      <c r="D16" s="502"/>
      <c r="E16" s="501"/>
      <c r="F16" s="502"/>
      <c r="G16" s="501"/>
      <c r="H16" s="502"/>
      <c r="I16" s="501"/>
      <c r="J16" s="502"/>
      <c r="K16" s="501"/>
      <c r="L16" s="502"/>
      <c r="M16" s="501"/>
      <c r="N16" s="502"/>
      <c r="O16" s="501"/>
      <c r="P16" s="502"/>
      <c r="Q16" s="501"/>
      <c r="R16" s="502"/>
      <c r="S16" s="501"/>
      <c r="T16" s="502"/>
      <c r="U16" s="501"/>
      <c r="V16" s="502"/>
      <c r="W16" s="501"/>
      <c r="X16" s="502"/>
      <c r="Y16" s="501"/>
      <c r="Z16" s="502"/>
      <c r="AA16" s="501"/>
      <c r="AB16" s="502"/>
      <c r="AC16" s="499"/>
      <c r="AD16" s="500"/>
      <c r="AE16" s="413"/>
      <c r="AF16" s="414"/>
      <c r="AG16" s="413"/>
      <c r="AH16" s="414"/>
      <c r="AI16" s="413"/>
      <c r="AJ16" s="414"/>
      <c r="AK16" s="413"/>
      <c r="AL16" s="414"/>
      <c r="AM16" s="413" t="s">
        <v>287</v>
      </c>
      <c r="AN16" s="414"/>
      <c r="AO16" s="413" t="s">
        <v>169</v>
      </c>
      <c r="AP16" s="414"/>
      <c r="AQ16" s="413"/>
      <c r="AR16" s="414"/>
      <c r="AS16" s="413"/>
      <c r="AT16" s="414"/>
      <c r="AU16" s="413"/>
      <c r="AV16" s="414"/>
      <c r="AW16" s="413"/>
      <c r="AX16" s="414"/>
      <c r="AY16" s="413" t="s">
        <v>287</v>
      </c>
      <c r="AZ16" s="414"/>
      <c r="BA16" s="413"/>
      <c r="BB16" s="414"/>
      <c r="BC16" s="413"/>
      <c r="BD16" s="414"/>
      <c r="BE16" s="413"/>
      <c r="BF16" s="414"/>
      <c r="BG16" s="413"/>
      <c r="BH16" s="414"/>
      <c r="BI16" s="413" t="s">
        <v>287</v>
      </c>
      <c r="BJ16" s="414"/>
      <c r="BK16" s="413" t="s">
        <v>169</v>
      </c>
      <c r="BL16" s="414"/>
      <c r="BM16" s="413" t="s">
        <v>169</v>
      </c>
      <c r="BN16" s="414"/>
      <c r="BO16" s="413"/>
      <c r="BP16" s="414"/>
      <c r="BQ16" s="413"/>
      <c r="BR16" s="414"/>
      <c r="BS16" s="413"/>
      <c r="BT16" s="414"/>
      <c r="BU16" s="413" t="s">
        <v>287</v>
      </c>
      <c r="BV16" s="414"/>
      <c r="BW16" s="413"/>
      <c r="BX16" s="414"/>
      <c r="BY16" s="413"/>
      <c r="BZ16" s="414"/>
      <c r="CA16" s="413"/>
      <c r="CB16" s="414"/>
      <c r="CC16" s="413" t="s">
        <v>169</v>
      </c>
      <c r="CD16" s="414"/>
      <c r="CE16" s="413"/>
      <c r="CF16" s="414"/>
      <c r="CG16" s="413"/>
      <c r="CH16" s="414"/>
      <c r="CI16" s="413"/>
      <c r="CJ16" s="414"/>
      <c r="CK16" s="413" t="s">
        <v>287</v>
      </c>
      <c r="CL16" s="414"/>
      <c r="CM16" s="413"/>
      <c r="CN16" s="414"/>
      <c r="CO16" s="413"/>
      <c r="CP16" s="414"/>
      <c r="CQ16" s="413"/>
      <c r="CR16" s="414"/>
      <c r="CS16" s="413" t="s">
        <v>169</v>
      </c>
      <c r="CT16" s="414"/>
      <c r="CU16" s="413"/>
      <c r="CV16" s="414"/>
      <c r="CW16" s="413" t="s">
        <v>287</v>
      </c>
      <c r="CX16" s="414"/>
      <c r="CY16" s="413"/>
      <c r="CZ16" s="414"/>
      <c r="DA16" s="413"/>
      <c r="DB16" s="414"/>
      <c r="DC16" s="413"/>
      <c r="DD16" s="414"/>
      <c r="DE16" s="413"/>
      <c r="DF16" s="414"/>
      <c r="DG16" s="413" t="s">
        <v>169</v>
      </c>
      <c r="DH16" s="414"/>
      <c r="DI16" s="413"/>
      <c r="DJ16" s="475"/>
      <c r="DK16" s="413"/>
      <c r="DL16" s="475"/>
      <c r="DM16" s="413"/>
      <c r="DN16" s="475"/>
      <c r="DO16" s="413" t="s">
        <v>287</v>
      </c>
      <c r="DP16" s="475"/>
      <c r="DQ16" s="413" t="s">
        <v>169</v>
      </c>
      <c r="DR16" s="475"/>
      <c r="DS16" s="413"/>
      <c r="DT16" s="475"/>
      <c r="DU16" s="413"/>
      <c r="DV16" s="475"/>
      <c r="DW16" s="413"/>
      <c r="DX16" s="475"/>
      <c r="DY16" s="413"/>
      <c r="DZ16" s="475"/>
      <c r="EA16" s="413"/>
      <c r="EB16" s="475"/>
      <c r="EC16" s="413"/>
      <c r="ED16" s="475"/>
      <c r="EE16" s="413"/>
      <c r="EF16" s="475"/>
      <c r="EG16" s="413"/>
      <c r="EH16" s="475"/>
      <c r="EI16" s="413"/>
      <c r="EJ16" s="475"/>
      <c r="EK16" s="413"/>
      <c r="EL16" s="475"/>
      <c r="EM16" s="413"/>
      <c r="EN16" s="475"/>
      <c r="EO16" s="413"/>
      <c r="EP16" s="475"/>
      <c r="EQ16" s="413"/>
      <c r="ER16" s="475"/>
      <c r="ES16" s="413"/>
      <c r="ET16" s="475"/>
      <c r="EU16" s="413"/>
      <c r="EV16" s="475"/>
      <c r="EW16" s="413"/>
      <c r="EX16" s="475"/>
      <c r="EY16" s="413"/>
      <c r="EZ16" s="475"/>
      <c r="FA16" s="413"/>
      <c r="FB16" s="475"/>
      <c r="FC16" s="413"/>
      <c r="FD16" s="475"/>
      <c r="FE16" s="413"/>
      <c r="FF16" s="475"/>
      <c r="FG16" s="413"/>
      <c r="FH16" s="475"/>
      <c r="FI16" s="413"/>
      <c r="FJ16" s="475"/>
      <c r="FK16" s="413"/>
      <c r="FL16" s="475"/>
      <c r="FM16" s="413"/>
      <c r="FN16" s="475"/>
      <c r="FO16" s="149" t="s">
        <v>161</v>
      </c>
      <c r="FP16" s="149">
        <f t="shared" ref="FP16" si="16">COUNTIF(AM16:CT16,$FV$7)+COUNTIF(AM16:CT16,$FV$8)*0.5</f>
        <v>0</v>
      </c>
      <c r="FQ16" s="149">
        <f>FU$2-FP16</f>
        <v>1</v>
      </c>
      <c r="FR16" s="149" t="s">
        <v>161</v>
      </c>
      <c r="FS16" s="149">
        <f t="shared" ref="FS16" si="17">COUNTIF(CU16:FD16,$FV$7)+COUNTIF(CU16:FD16,$FV$8)*0.5</f>
        <v>0</v>
      </c>
      <c r="FT16" s="149">
        <f>FU$3-FS16</f>
        <v>1</v>
      </c>
      <c r="FU16" s="149"/>
    </row>
    <row r="17" spans="1:177" ht="15" hidden="1">
      <c r="A17" s="490" t="str">
        <f>IF('0902-0908'!A25=0,"",'0902-0908'!A25)</f>
        <v>支援</v>
      </c>
      <c r="B17" s="491"/>
      <c r="C17" s="206"/>
      <c r="D17" s="207"/>
      <c r="E17" s="206"/>
      <c r="F17" s="207"/>
      <c r="G17" s="206"/>
      <c r="H17" s="207"/>
      <c r="I17" s="206"/>
      <c r="J17" s="207"/>
      <c r="K17" s="206"/>
      <c r="L17" s="207"/>
      <c r="M17" s="206"/>
      <c r="N17" s="207"/>
      <c r="O17" s="206"/>
      <c r="P17" s="207"/>
      <c r="Q17" s="206"/>
      <c r="R17" s="207"/>
      <c r="S17" s="206"/>
      <c r="T17" s="207"/>
      <c r="U17" s="206"/>
      <c r="V17" s="207"/>
      <c r="W17" s="206"/>
      <c r="X17" s="207"/>
      <c r="Y17" s="206"/>
      <c r="Z17" s="207"/>
      <c r="AA17" s="206"/>
      <c r="AB17" s="207"/>
      <c r="AC17" s="206"/>
      <c r="AD17" s="207"/>
      <c r="AE17" s="206">
        <f>'0902-0908'!C25</f>
        <v>0</v>
      </c>
      <c r="AF17" s="207">
        <f>'0902-0908'!D25</f>
        <v>0</v>
      </c>
      <c r="AG17" s="206">
        <f>'0902-0908'!E25</f>
        <v>0</v>
      </c>
      <c r="AH17" s="207">
        <f>'0902-0908'!F25</f>
        <v>0</v>
      </c>
      <c r="AI17" s="206">
        <f>'0902-0908'!G25</f>
        <v>0</v>
      </c>
      <c r="AJ17" s="207">
        <f>'0902-0908'!H25</f>
        <v>0</v>
      </c>
      <c r="AK17" s="206">
        <f>'0902-0908'!I25</f>
        <v>0</v>
      </c>
      <c r="AL17" s="207">
        <f>'0902-0908'!J25</f>
        <v>0</v>
      </c>
      <c r="AM17" s="206">
        <f>'0902-0908'!K25</f>
        <v>11.5</v>
      </c>
      <c r="AN17" s="207">
        <f>'0902-0908'!L25</f>
        <v>21.5</v>
      </c>
      <c r="AO17" s="206">
        <f>'0902-0908'!M25</f>
        <v>11.5</v>
      </c>
      <c r="AP17" s="207">
        <f>'0902-0908'!N25</f>
        <v>21.5</v>
      </c>
      <c r="AQ17" s="206">
        <f>'0902-0908'!O25</f>
        <v>11.5</v>
      </c>
      <c r="AR17" s="207">
        <f>'0902-0908'!P25</f>
        <v>21.5</v>
      </c>
      <c r="AS17" s="206">
        <f>'0909-0915'!C25</f>
        <v>11</v>
      </c>
      <c r="AT17" s="207">
        <f>'0909-0915'!D25</f>
        <v>22</v>
      </c>
      <c r="AU17" s="206">
        <f>'0909-0915'!E25</f>
        <v>10</v>
      </c>
      <c r="AV17" s="207">
        <f>'0909-0915'!F25</f>
        <v>21</v>
      </c>
      <c r="AW17" s="206">
        <f>'0909-0915'!G25</f>
        <v>10</v>
      </c>
      <c r="AX17" s="207">
        <f>'0909-0915'!H25</f>
        <v>21</v>
      </c>
      <c r="AY17" s="206">
        <f>'0909-0915'!I25</f>
        <v>0</v>
      </c>
      <c r="AZ17" s="207">
        <f>'0909-0915'!J25</f>
        <v>0</v>
      </c>
      <c r="BA17" s="206">
        <f>'0909-0915'!K25</f>
        <v>0</v>
      </c>
      <c r="BB17" s="207">
        <f>'0909-0915'!L25</f>
        <v>0</v>
      </c>
      <c r="BC17" s="206">
        <f>'0909-0915'!M25</f>
        <v>0</v>
      </c>
      <c r="BD17" s="207">
        <f>'0909-0915'!N25</f>
        <v>0</v>
      </c>
      <c r="BE17" s="206">
        <f>'0909-0915'!O25</f>
        <v>0</v>
      </c>
      <c r="BF17" s="207">
        <f>'0909-0915'!P25</f>
        <v>0</v>
      </c>
      <c r="BG17" s="206">
        <f>'0916-0922'!C25</f>
        <v>0</v>
      </c>
      <c r="BH17" s="207">
        <f>'0916-0922'!D25</f>
        <v>0</v>
      </c>
      <c r="BI17" s="206">
        <f>'0916-0922'!E25</f>
        <v>0</v>
      </c>
      <c r="BJ17" s="207">
        <f>'0916-0922'!F25</f>
        <v>0</v>
      </c>
      <c r="BK17" s="206">
        <f>'0916-0922'!G25</f>
        <v>0</v>
      </c>
      <c r="BL17" s="207">
        <f>'0916-0922'!H25</f>
        <v>0</v>
      </c>
      <c r="BM17" s="206">
        <f>'0916-0922'!I25</f>
        <v>11</v>
      </c>
      <c r="BN17" s="207">
        <f>'0916-0922'!J25</f>
        <v>22</v>
      </c>
      <c r="BO17" s="206">
        <f>'0916-0922'!K25</f>
        <v>0</v>
      </c>
      <c r="BP17" s="207">
        <f>'0916-0922'!L25</f>
        <v>0</v>
      </c>
      <c r="BQ17" s="206">
        <f>'0916-0922'!M25</f>
        <v>0</v>
      </c>
      <c r="BR17" s="207">
        <f>'0916-0922'!N25</f>
        <v>0</v>
      </c>
      <c r="BS17" s="206">
        <f>'0916-0922'!O25</f>
        <v>12</v>
      </c>
      <c r="BT17" s="207">
        <f>'0916-0922'!P25</f>
        <v>22</v>
      </c>
      <c r="BU17" s="206">
        <f>'0923-0929'!C25</f>
        <v>0</v>
      </c>
      <c r="BV17" s="207">
        <f>'0923-0929'!D25</f>
        <v>0</v>
      </c>
      <c r="BW17" s="206">
        <f>'0923-0929'!E25</f>
        <v>0</v>
      </c>
      <c r="BX17" s="207">
        <f>'0923-0929'!F25</f>
        <v>0</v>
      </c>
      <c r="BY17" s="206">
        <f>'0923-0929'!G25</f>
        <v>0</v>
      </c>
      <c r="BZ17" s="207">
        <f>'0923-0929'!H25</f>
        <v>0</v>
      </c>
      <c r="CA17" s="206">
        <f>'0923-0929'!I25</f>
        <v>0</v>
      </c>
      <c r="CB17" s="207">
        <f>'0923-0929'!J25</f>
        <v>0</v>
      </c>
      <c r="CC17" s="206">
        <f>'0923-0929'!K25</f>
        <v>0</v>
      </c>
      <c r="CD17" s="207">
        <f>'0923-0929'!L25</f>
        <v>0</v>
      </c>
      <c r="CE17" s="206">
        <f>'0923-0929'!M25</f>
        <v>12</v>
      </c>
      <c r="CF17" s="207">
        <f>'0923-0929'!N25</f>
        <v>22</v>
      </c>
      <c r="CG17" s="206">
        <f>'0923-0929'!O25</f>
        <v>12</v>
      </c>
      <c r="CH17" s="207">
        <f>'0923-0929'!P25</f>
        <v>22</v>
      </c>
      <c r="CI17" s="206">
        <f>'0930-1006'!C25</f>
        <v>0</v>
      </c>
      <c r="CJ17" s="207">
        <f>'0930-1006'!D25</f>
        <v>0</v>
      </c>
      <c r="CK17" s="206">
        <f>'0930-1006'!E25</f>
        <v>0</v>
      </c>
      <c r="CL17" s="207">
        <f>'0930-1006'!F25</f>
        <v>0</v>
      </c>
      <c r="CM17" s="206">
        <f>'0930-1006'!G25</f>
        <v>0</v>
      </c>
      <c r="CN17" s="207">
        <f>'0930-1006'!H25</f>
        <v>0</v>
      </c>
      <c r="CO17" s="206">
        <f>'0930-1006'!I25</f>
        <v>0</v>
      </c>
      <c r="CP17" s="207">
        <f>'0930-1006'!J25</f>
        <v>0</v>
      </c>
      <c r="CQ17" s="206">
        <f>'0930-1006'!K25</f>
        <v>0</v>
      </c>
      <c r="CR17" s="207">
        <f>'0930-1006'!L25</f>
        <v>0</v>
      </c>
      <c r="CS17" s="206">
        <f>'0930-1006'!M25</f>
        <v>0</v>
      </c>
      <c r="CT17" s="207">
        <f>'0930-1006'!N25</f>
        <v>0</v>
      </c>
      <c r="CU17" s="206">
        <f>'0930-1006'!O25</f>
        <v>0</v>
      </c>
      <c r="CV17" s="207">
        <f>'0930-1006'!P25</f>
        <v>0</v>
      </c>
      <c r="CW17" s="206">
        <f>'1007-1013'!C25</f>
        <v>0</v>
      </c>
      <c r="CX17" s="207">
        <f>'1007-1013'!D25</f>
        <v>0</v>
      </c>
      <c r="CY17" s="206">
        <f>'1007-1013'!E25</f>
        <v>0</v>
      </c>
      <c r="CZ17" s="207">
        <f>'1007-1013'!F25</f>
        <v>0</v>
      </c>
      <c r="DA17" s="206">
        <f>'1007-1013'!G25</f>
        <v>11.5</v>
      </c>
      <c r="DB17" s="207">
        <f>'1007-1013'!H25</f>
        <v>21.5</v>
      </c>
      <c r="DC17" s="206">
        <f>'1007-1013'!I25</f>
        <v>0</v>
      </c>
      <c r="DD17" s="207">
        <f>'1007-1013'!J25</f>
        <v>0</v>
      </c>
      <c r="DE17" s="206">
        <f>'1007-1013'!K25</f>
        <v>0</v>
      </c>
      <c r="DF17" s="207">
        <f>'1007-1013'!L25</f>
        <v>0</v>
      </c>
      <c r="DG17" s="206">
        <f>'1007-1013'!M25</f>
        <v>0</v>
      </c>
      <c r="DH17" s="207">
        <f>'1007-1013'!N25</f>
        <v>0</v>
      </c>
      <c r="DI17" s="206">
        <f>'1007-1013'!O25</f>
        <v>0</v>
      </c>
      <c r="DJ17" s="238">
        <f>'1007-1013'!P25</f>
        <v>0</v>
      </c>
      <c r="DK17" s="206">
        <f>'1014-1020'!C25</f>
        <v>11</v>
      </c>
      <c r="DL17" s="238">
        <f>'1014-1020'!D25</f>
        <v>22</v>
      </c>
      <c r="DM17" s="206">
        <f>'1014-1020'!E25</f>
        <v>0</v>
      </c>
      <c r="DN17" s="238">
        <f>'1014-1020'!F25</f>
        <v>0</v>
      </c>
      <c r="DO17" s="206">
        <f>'1014-1020'!G25</f>
        <v>0</v>
      </c>
      <c r="DP17" s="238">
        <f>'1014-1020'!H25</f>
        <v>0</v>
      </c>
      <c r="DQ17" s="206">
        <f>'1014-1020'!I25</f>
        <v>0</v>
      </c>
      <c r="DR17" s="238">
        <f>'1014-1020'!J25</f>
        <v>0</v>
      </c>
      <c r="DS17" s="206">
        <f>'1014-1020'!K25</f>
        <v>0</v>
      </c>
      <c r="DT17" s="238">
        <f>'1014-1020'!L25</f>
        <v>0</v>
      </c>
      <c r="DU17" s="206">
        <f>'1014-1020'!M25</f>
        <v>11.5</v>
      </c>
      <c r="DV17" s="238">
        <f>'1014-1020'!N25</f>
        <v>21.5</v>
      </c>
      <c r="DW17" s="206">
        <f>'1014-1020'!O25</f>
        <v>11.5</v>
      </c>
      <c r="DX17" s="238">
        <f>'1014-1020'!P25</f>
        <v>21.5</v>
      </c>
      <c r="DY17" s="206">
        <f>'1021-1027'!C25</f>
        <v>0</v>
      </c>
      <c r="DZ17" s="238">
        <f>'1021-1027'!D25</f>
        <v>0</v>
      </c>
      <c r="EA17" s="206">
        <f>'1021-1027'!E25</f>
        <v>0</v>
      </c>
      <c r="EB17" s="238">
        <f>'1021-1027'!F25</f>
        <v>0</v>
      </c>
      <c r="EC17" s="206">
        <f>'1021-1027'!G25</f>
        <v>0</v>
      </c>
      <c r="ED17" s="238">
        <f>'1021-1027'!H25</f>
        <v>0</v>
      </c>
      <c r="EE17" s="206">
        <f>'1021-1027'!I25</f>
        <v>0</v>
      </c>
      <c r="EF17" s="238">
        <f>'1021-1027'!J25</f>
        <v>0</v>
      </c>
      <c r="EG17" s="206">
        <f>'1021-1027'!K25</f>
        <v>0</v>
      </c>
      <c r="EH17" s="238">
        <f>'1021-1027'!L25</f>
        <v>0</v>
      </c>
      <c r="EI17" s="206">
        <f>'1021-1027'!M25</f>
        <v>0</v>
      </c>
      <c r="EJ17" s="238">
        <f>'1021-1027'!N25</f>
        <v>0</v>
      </c>
      <c r="EK17" s="206">
        <f>'1021-1027'!O25</f>
        <v>0</v>
      </c>
      <c r="EL17" s="238">
        <f>'1021-1027'!P25</f>
        <v>0</v>
      </c>
      <c r="EM17" s="206">
        <f>'1028-1103'!C25</f>
        <v>0</v>
      </c>
      <c r="EN17" s="238">
        <f>'1028-1103'!D25</f>
        <v>0</v>
      </c>
      <c r="EO17" s="206">
        <f>'1028-1103'!E25</f>
        <v>0</v>
      </c>
      <c r="EP17" s="238">
        <f>'1028-1103'!F25</f>
        <v>0</v>
      </c>
      <c r="EQ17" s="206">
        <f>'1028-1103'!G25</f>
        <v>0</v>
      </c>
      <c r="ER17" s="238">
        <f>'1028-1103'!H25</f>
        <v>0</v>
      </c>
      <c r="ES17" s="206">
        <f>'1028-1103'!I25</f>
        <v>0</v>
      </c>
      <c r="ET17" s="238">
        <f>'1028-1103'!J25</f>
        <v>0</v>
      </c>
      <c r="EU17" s="206">
        <f>'1028-1103'!K25</f>
        <v>0</v>
      </c>
      <c r="EV17" s="238">
        <f>'1028-1103'!L25</f>
        <v>0</v>
      </c>
      <c r="EW17" s="206">
        <f>'1028-1103'!M25</f>
        <v>0</v>
      </c>
      <c r="EX17" s="238">
        <f>'1028-1103'!N25</f>
        <v>0</v>
      </c>
      <c r="EY17" s="206">
        <f>'1028-1103'!O25</f>
        <v>0</v>
      </c>
      <c r="EZ17" s="238">
        <f>'1028-1103'!P25</f>
        <v>0</v>
      </c>
      <c r="FA17" s="206">
        <f>班表10!C25</f>
        <v>0</v>
      </c>
      <c r="FB17" s="206">
        <f>班表10!D25</f>
        <v>0</v>
      </c>
      <c r="FC17" s="206">
        <f>班表10!E25</f>
        <v>0</v>
      </c>
      <c r="FD17" s="206">
        <f>班表10!F25</f>
        <v>0</v>
      </c>
      <c r="FE17" s="206">
        <f>班表10!G25</f>
        <v>0</v>
      </c>
      <c r="FF17" s="206">
        <f>班表10!H25</f>
        <v>0</v>
      </c>
      <c r="FG17" s="206">
        <f>班表10!I25</f>
        <v>0</v>
      </c>
      <c r="FH17" s="206">
        <f>班表10!J25</f>
        <v>0</v>
      </c>
      <c r="FI17" s="206">
        <f>班表10!K25</f>
        <v>0</v>
      </c>
      <c r="FJ17" s="206">
        <f>班表10!L25</f>
        <v>0</v>
      </c>
      <c r="FK17" s="206">
        <f>班表10!M25</f>
        <v>0</v>
      </c>
      <c r="FL17" s="206">
        <f>班表10!N25</f>
        <v>0</v>
      </c>
      <c r="FM17" s="206">
        <f>班表10!O25</f>
        <v>0</v>
      </c>
      <c r="FN17" s="206">
        <f>班表10!P25</f>
        <v>0</v>
      </c>
      <c r="FO17" s="149" t="s">
        <v>160</v>
      </c>
      <c r="FP17" s="149">
        <f>COUNTIF(AM19:CT19,$FV$5)</f>
        <v>0</v>
      </c>
      <c r="FQ17" s="149">
        <f>FQ$2-FP17</f>
        <v>4</v>
      </c>
      <c r="FR17" s="149" t="s">
        <v>160</v>
      </c>
      <c r="FS17" s="149">
        <f t="shared" ref="FS17" si="18">COUNTIF(CU19:FD19,$FV$5)</f>
        <v>0</v>
      </c>
      <c r="FT17" s="149">
        <f>FQ$3-FS17</f>
        <v>5</v>
      </c>
      <c r="FU17" s="239"/>
    </row>
    <row r="18" spans="1:177" ht="11.25" hidden="1" customHeight="1" thickBot="1">
      <c r="A18" s="480" t="str">
        <f>IF('0902-0908'!A26=0,"",'0902-0908'!A26)</f>
        <v/>
      </c>
      <c r="B18" s="481"/>
      <c r="C18" s="209"/>
      <c r="D18" s="58">
        <f>IF(C17="",0,IF(D17-C17&lt;=6,D17-C17-4,IF(D17-C17&gt;6,D17-C17-C18-8,0)))</f>
        <v>0</v>
      </c>
      <c r="E18" s="209"/>
      <c r="F18" s="58">
        <f>IF(E17="",0,IF(F17-E17&lt;=6,F17-E17-4,IF(F17-E17&gt;6,F17-E17-E18-8,0)))</f>
        <v>0</v>
      </c>
      <c r="G18" s="209"/>
      <c r="H18" s="58">
        <f>IF(G17="",0,IF(H17-G17&lt;=6,H17-G17-4,IF(H17-G17&gt;6,H17-G17-G18-8,0)))</f>
        <v>0</v>
      </c>
      <c r="I18" s="209"/>
      <c r="J18" s="58">
        <f>IF(I17="",0,IF(J17-I17&lt;=6,J17-I17-4,IF(J17-I17&gt;6,J17-I17-I18-8,0)))</f>
        <v>0</v>
      </c>
      <c r="K18" s="209"/>
      <c r="L18" s="58">
        <f>IF(K17="",0,IF(L17-K17&lt;=6,L17-K17-4,IF(L17-K17&gt;6,L17-K17-K18-8,0)))</f>
        <v>0</v>
      </c>
      <c r="M18" s="209"/>
      <c r="N18" s="58">
        <f>IF(M17="",0,IF(N17-M17&lt;=6,N17-M17-4,IF(N17-M17&gt;6,N17-M17-M18-8,0)))</f>
        <v>0</v>
      </c>
      <c r="O18" s="209"/>
      <c r="P18" s="58">
        <f>IF(O17="",0,IF(P17-O17&lt;=6,P17-O17-4,IF(P17-O17&gt;6,P17-O17-O18-8,0)))</f>
        <v>0</v>
      </c>
      <c r="Q18" s="209"/>
      <c r="R18" s="58">
        <f>IF(Q17="",0,IF(R17-Q17&lt;=6,R17-Q17-4,IF(R17-Q17&gt;6,R17-Q17-Q18-8,0)))</f>
        <v>0</v>
      </c>
      <c r="S18" s="209"/>
      <c r="T18" s="58">
        <f>IF(S17="",0,IF(T17-S17&lt;=6,T17-S17-4,IF(T17-S17&gt;6,T17-S17-S18-8,0)))</f>
        <v>0</v>
      </c>
      <c r="U18" s="209"/>
      <c r="V18" s="58">
        <f>IF(U17="",0,IF(V17-U17&lt;=6,V17-U17-4,IF(V17-U17&gt;6,V17-U17-U18-8,0)))</f>
        <v>0</v>
      </c>
      <c r="W18" s="209"/>
      <c r="X18" s="58">
        <f>IF(W17="",0,IF(X17-W17&lt;=6,X17-W17-4,IF(X17-W17&gt;6,X17-W17-W18-8,0)))</f>
        <v>0</v>
      </c>
      <c r="Y18" s="209"/>
      <c r="Z18" s="58">
        <f>IF(Y17="",0,IF(Z17-Y17&lt;=6,Z17-Y17-4,IF(Z17-Y17&gt;6,Z17-Y17-Y18-8,0)))</f>
        <v>0</v>
      </c>
      <c r="AA18" s="209"/>
      <c r="AB18" s="58">
        <f>IF(AA17="",0,IF(AB17-AA17&lt;=6,AB17-AA17-4,IF(AB17-AA17&gt;6,AB17-AA17-AA18-8,0)))</f>
        <v>0</v>
      </c>
      <c r="AC18" s="209"/>
      <c r="AD18" s="58">
        <f>IF(AC17="",0,IF(AD17-AC17&lt;=6,AD17-AC17-4,IF(AD17-AC17&gt;6,AD17-AC17-AC18-8,0)))</f>
        <v>0</v>
      </c>
      <c r="AE18" s="209">
        <f>'0902-0908'!C26</f>
        <v>0</v>
      </c>
      <c r="AF18" s="58">
        <f>'0902-0908'!D26</f>
        <v>0</v>
      </c>
      <c r="AG18" s="209">
        <f>'0902-0908'!E26</f>
        <v>0</v>
      </c>
      <c r="AH18" s="58">
        <f>'0902-0908'!F26</f>
        <v>0</v>
      </c>
      <c r="AI18" s="209">
        <f>'0902-0908'!G26</f>
        <v>0</v>
      </c>
      <c r="AJ18" s="58">
        <f>'0902-0908'!H26</f>
        <v>0</v>
      </c>
      <c r="AK18" s="209">
        <f>'0902-0908'!I26</f>
        <v>0</v>
      </c>
      <c r="AL18" s="58">
        <f>'0902-0908'!J26</f>
        <v>0</v>
      </c>
      <c r="AM18" s="209">
        <f>'0902-0908'!K26</f>
        <v>2</v>
      </c>
      <c r="AN18" s="58">
        <f>'0902-0908'!L26</f>
        <v>8</v>
      </c>
      <c r="AO18" s="209">
        <f>'0902-0908'!M26</f>
        <v>2</v>
      </c>
      <c r="AP18" s="58">
        <f>'0902-0908'!N26</f>
        <v>8</v>
      </c>
      <c r="AQ18" s="209">
        <f>'0902-0908'!O26</f>
        <v>2</v>
      </c>
      <c r="AR18" s="58">
        <f>'0902-0908'!P26</f>
        <v>8</v>
      </c>
      <c r="AS18" s="209">
        <f>'0909-0915'!C26</f>
        <v>3</v>
      </c>
      <c r="AT18" s="58">
        <f>'0909-0915'!D26</f>
        <v>8</v>
      </c>
      <c r="AU18" s="209">
        <f>'0909-0915'!E26</f>
        <v>3</v>
      </c>
      <c r="AV18" s="58">
        <f>'0909-0915'!F26</f>
        <v>8</v>
      </c>
      <c r="AW18" s="209">
        <f>'0909-0915'!G26</f>
        <v>3</v>
      </c>
      <c r="AX18" s="58">
        <f>'0909-0915'!H26</f>
        <v>8</v>
      </c>
      <c r="AY18" s="209">
        <f>'0909-0915'!I26</f>
        <v>0</v>
      </c>
      <c r="AZ18" s="58">
        <f>'0909-0915'!J26</f>
        <v>0</v>
      </c>
      <c r="BA18" s="209">
        <f>'0909-0915'!K26</f>
        <v>0</v>
      </c>
      <c r="BB18" s="58">
        <f>'0909-0915'!L26</f>
        <v>0</v>
      </c>
      <c r="BC18" s="209">
        <f>'0909-0915'!M26</f>
        <v>0</v>
      </c>
      <c r="BD18" s="58">
        <f>'0909-0915'!N26</f>
        <v>0</v>
      </c>
      <c r="BE18" s="209">
        <f>'0909-0915'!O26</f>
        <v>0</v>
      </c>
      <c r="BF18" s="58">
        <f>'0909-0915'!P26</f>
        <v>0</v>
      </c>
      <c r="BG18" s="209">
        <f>'0916-0922'!C26</f>
        <v>0</v>
      </c>
      <c r="BH18" s="58">
        <f>'0916-0922'!D26</f>
        <v>0</v>
      </c>
      <c r="BI18" s="209">
        <f>'0916-0922'!E26</f>
        <v>0</v>
      </c>
      <c r="BJ18" s="58">
        <f>'0916-0922'!F26</f>
        <v>0</v>
      </c>
      <c r="BK18" s="209">
        <f>'0916-0922'!G26</f>
        <v>0</v>
      </c>
      <c r="BL18" s="58">
        <f>'0916-0922'!H26</f>
        <v>0</v>
      </c>
      <c r="BM18" s="209">
        <f>'0916-0922'!I26</f>
        <v>3</v>
      </c>
      <c r="BN18" s="58">
        <f>'0916-0922'!J26</f>
        <v>8</v>
      </c>
      <c r="BO18" s="209">
        <f>'0916-0922'!K26</f>
        <v>0</v>
      </c>
      <c r="BP18" s="58">
        <f>'0916-0922'!L26</f>
        <v>0</v>
      </c>
      <c r="BQ18" s="209">
        <f>'0916-0922'!M26</f>
        <v>0</v>
      </c>
      <c r="BR18" s="58">
        <f>'0916-0922'!N26</f>
        <v>0</v>
      </c>
      <c r="BS18" s="209">
        <f>'0916-0922'!O26</f>
        <v>2</v>
      </c>
      <c r="BT18" s="58">
        <f>'0916-0922'!P26</f>
        <v>8</v>
      </c>
      <c r="BU18" s="209">
        <f>'0923-0929'!C26</f>
        <v>0</v>
      </c>
      <c r="BV18" s="58">
        <f>'0923-0929'!D26</f>
        <v>0</v>
      </c>
      <c r="BW18" s="209">
        <f>'0923-0929'!E26</f>
        <v>0</v>
      </c>
      <c r="BX18" s="58">
        <f>'0923-0929'!F26</f>
        <v>0</v>
      </c>
      <c r="BY18" s="209">
        <f>'0923-0929'!G26</f>
        <v>0</v>
      </c>
      <c r="BZ18" s="58">
        <f>'0923-0929'!H26</f>
        <v>0</v>
      </c>
      <c r="CA18" s="209">
        <f>'0923-0929'!I26</f>
        <v>0</v>
      </c>
      <c r="CB18" s="58">
        <f>'0923-0929'!J26</f>
        <v>0</v>
      </c>
      <c r="CC18" s="209">
        <f>'0923-0929'!K26</f>
        <v>0</v>
      </c>
      <c r="CD18" s="58">
        <f>'0923-0929'!L26</f>
        <v>0</v>
      </c>
      <c r="CE18" s="209">
        <f>'0923-0929'!M26</f>
        <v>2</v>
      </c>
      <c r="CF18" s="58">
        <f>'0923-0929'!N26</f>
        <v>8</v>
      </c>
      <c r="CG18" s="209">
        <f>'0923-0929'!O26</f>
        <v>2</v>
      </c>
      <c r="CH18" s="58">
        <f>'0923-0929'!P26</f>
        <v>8</v>
      </c>
      <c r="CI18" s="209">
        <f>'0930-1006'!C26</f>
        <v>0</v>
      </c>
      <c r="CJ18" s="58">
        <f>'0930-1006'!D26</f>
        <v>0</v>
      </c>
      <c r="CK18" s="209">
        <f>'0930-1006'!E26</f>
        <v>0</v>
      </c>
      <c r="CL18" s="58">
        <f>'0930-1006'!F26</f>
        <v>0</v>
      </c>
      <c r="CM18" s="209">
        <f>'0930-1006'!G26</f>
        <v>0</v>
      </c>
      <c r="CN18" s="58">
        <f>'0930-1006'!H26</f>
        <v>0</v>
      </c>
      <c r="CO18" s="209">
        <f>'0930-1006'!I26</f>
        <v>0</v>
      </c>
      <c r="CP18" s="58">
        <f>'0930-1006'!J26</f>
        <v>0</v>
      </c>
      <c r="CQ18" s="209">
        <f>'0930-1006'!K26</f>
        <v>0</v>
      </c>
      <c r="CR18" s="58">
        <f>'0930-1006'!L26</f>
        <v>0</v>
      </c>
      <c r="CS18" s="209">
        <f>'0930-1006'!M26</f>
        <v>0</v>
      </c>
      <c r="CT18" s="58">
        <f>'0930-1006'!N26</f>
        <v>0</v>
      </c>
      <c r="CU18" s="209">
        <f>'0930-1006'!O26</f>
        <v>0</v>
      </c>
      <c r="CV18" s="58">
        <f>'0930-1006'!P26</f>
        <v>0</v>
      </c>
      <c r="CW18" s="209">
        <f>'1007-1013'!C26</f>
        <v>0</v>
      </c>
      <c r="CX18" s="58">
        <f>'1007-1013'!D26</f>
        <v>0</v>
      </c>
      <c r="CY18" s="209">
        <f>'1007-1013'!E26</f>
        <v>0</v>
      </c>
      <c r="CZ18" s="58">
        <f>'1007-1013'!F26</f>
        <v>0</v>
      </c>
      <c r="DA18" s="209">
        <f>'1007-1013'!G26</f>
        <v>2</v>
      </c>
      <c r="DB18" s="58">
        <f>'1007-1013'!H26</f>
        <v>8</v>
      </c>
      <c r="DC18" s="209">
        <f>'1007-1013'!I26</f>
        <v>0</v>
      </c>
      <c r="DD18" s="58">
        <f>'1007-1013'!J26</f>
        <v>0</v>
      </c>
      <c r="DE18" s="209">
        <f>'1007-1013'!K26</f>
        <v>0</v>
      </c>
      <c r="DF18" s="58">
        <f>'1007-1013'!L26</f>
        <v>0</v>
      </c>
      <c r="DG18" s="209">
        <f>'1007-1013'!M26</f>
        <v>0</v>
      </c>
      <c r="DH18" s="58">
        <f>'1007-1013'!N26</f>
        <v>0</v>
      </c>
      <c r="DI18" s="209">
        <f>'1007-1013'!O26</f>
        <v>0</v>
      </c>
      <c r="DJ18" s="195">
        <f>'1007-1013'!P26</f>
        <v>0</v>
      </c>
      <c r="DK18" s="209">
        <f>'1014-1020'!C26</f>
        <v>3</v>
      </c>
      <c r="DL18" s="195">
        <f>'1014-1020'!D26</f>
        <v>8</v>
      </c>
      <c r="DM18" s="209">
        <f>'1014-1020'!E26</f>
        <v>0</v>
      </c>
      <c r="DN18" s="195">
        <f>'1014-1020'!F26</f>
        <v>0</v>
      </c>
      <c r="DO18" s="209">
        <f>'1014-1020'!G26</f>
        <v>0</v>
      </c>
      <c r="DP18" s="195">
        <f>'1014-1020'!H26</f>
        <v>0</v>
      </c>
      <c r="DQ18" s="209">
        <f>'1014-1020'!I26</f>
        <v>0</v>
      </c>
      <c r="DR18" s="195">
        <f>'1014-1020'!J26</f>
        <v>0</v>
      </c>
      <c r="DS18" s="209">
        <f>'1014-1020'!K26</f>
        <v>0</v>
      </c>
      <c r="DT18" s="195">
        <f>'1014-1020'!L26</f>
        <v>0</v>
      </c>
      <c r="DU18" s="209">
        <f>'1014-1020'!M26</f>
        <v>2</v>
      </c>
      <c r="DV18" s="195">
        <f>'1014-1020'!N26</f>
        <v>8</v>
      </c>
      <c r="DW18" s="209">
        <f>'1014-1020'!O26</f>
        <v>2</v>
      </c>
      <c r="DX18" s="195">
        <f>'1014-1020'!P26</f>
        <v>8</v>
      </c>
      <c r="DY18" s="209">
        <f>'1021-1027'!C26</f>
        <v>0</v>
      </c>
      <c r="DZ18" s="195">
        <f>'1021-1027'!D26</f>
        <v>0</v>
      </c>
      <c r="EA18" s="209">
        <f>'1021-1027'!E26</f>
        <v>0</v>
      </c>
      <c r="EB18" s="195">
        <f>'1021-1027'!F26</f>
        <v>0</v>
      </c>
      <c r="EC18" s="209">
        <f>'1021-1027'!G26</f>
        <v>0</v>
      </c>
      <c r="ED18" s="195">
        <f>'1021-1027'!H26</f>
        <v>0</v>
      </c>
      <c r="EE18" s="209">
        <f>'1021-1027'!I26</f>
        <v>0</v>
      </c>
      <c r="EF18" s="195">
        <f>'1021-1027'!J26</f>
        <v>0</v>
      </c>
      <c r="EG18" s="209">
        <f>'1021-1027'!K26</f>
        <v>0</v>
      </c>
      <c r="EH18" s="195">
        <f>'1021-1027'!L26</f>
        <v>0</v>
      </c>
      <c r="EI18" s="209">
        <f>'1021-1027'!M26</f>
        <v>0</v>
      </c>
      <c r="EJ18" s="195">
        <f>'1021-1027'!N26</f>
        <v>0</v>
      </c>
      <c r="EK18" s="209">
        <f>'1021-1027'!O26</f>
        <v>0</v>
      </c>
      <c r="EL18" s="195">
        <f>'1021-1027'!P26</f>
        <v>0</v>
      </c>
      <c r="EM18" s="209">
        <f>'1028-1103'!C26</f>
        <v>0</v>
      </c>
      <c r="EN18" s="195">
        <f>'1028-1103'!D26</f>
        <v>0</v>
      </c>
      <c r="EO18" s="209">
        <f>'1028-1103'!E26</f>
        <v>0</v>
      </c>
      <c r="EP18" s="195">
        <f>'1028-1103'!F26</f>
        <v>0</v>
      </c>
      <c r="EQ18" s="209">
        <f>'1028-1103'!G26</f>
        <v>0</v>
      </c>
      <c r="ER18" s="195">
        <f>'1028-1103'!H26</f>
        <v>0</v>
      </c>
      <c r="ES18" s="209">
        <f>'1028-1103'!I26</f>
        <v>0</v>
      </c>
      <c r="ET18" s="195">
        <f>'1028-1103'!J26</f>
        <v>0</v>
      </c>
      <c r="EU18" s="209">
        <f>'1028-1103'!K26</f>
        <v>0</v>
      </c>
      <c r="EV18" s="195">
        <f>'1028-1103'!L26</f>
        <v>0</v>
      </c>
      <c r="EW18" s="209">
        <f>'1028-1103'!M26</f>
        <v>0</v>
      </c>
      <c r="EX18" s="195">
        <f>'1028-1103'!N26</f>
        <v>0</v>
      </c>
      <c r="EY18" s="209">
        <f>'1028-1103'!O26</f>
        <v>0</v>
      </c>
      <c r="EZ18" s="195">
        <f>'1028-1103'!P26</f>
        <v>0</v>
      </c>
      <c r="FA18" s="209">
        <f>班表10!C26</f>
        <v>0</v>
      </c>
      <c r="FB18" s="209">
        <f>班表10!D26</f>
        <v>0</v>
      </c>
      <c r="FC18" s="209">
        <f>班表10!E26</f>
        <v>0</v>
      </c>
      <c r="FD18" s="209">
        <f>班表10!F26</f>
        <v>0</v>
      </c>
      <c r="FE18" s="209">
        <f>班表10!G26</f>
        <v>0</v>
      </c>
      <c r="FF18" s="209">
        <f>班表10!H26</f>
        <v>0</v>
      </c>
      <c r="FG18" s="209">
        <f>班表10!I26</f>
        <v>0</v>
      </c>
      <c r="FH18" s="209">
        <f>班表10!J26</f>
        <v>0</v>
      </c>
      <c r="FI18" s="209">
        <f>班表10!K26</f>
        <v>0</v>
      </c>
      <c r="FJ18" s="209">
        <f>班表10!L26</f>
        <v>0</v>
      </c>
      <c r="FK18" s="209">
        <f>班表10!M26</f>
        <v>0</v>
      </c>
      <c r="FL18" s="209">
        <f>班表10!N26</f>
        <v>0</v>
      </c>
      <c r="FM18" s="209">
        <f>班表10!O26</f>
        <v>0</v>
      </c>
      <c r="FN18" s="209">
        <f>班表10!P26</f>
        <v>0</v>
      </c>
      <c r="FO18" s="149" t="s">
        <v>155</v>
      </c>
      <c r="FP18" s="149">
        <f t="shared" ref="FP18" si="19">COUNTIF(AM19:CT19,$FV$5)</f>
        <v>0</v>
      </c>
      <c r="FQ18" s="149">
        <f>FS$2-FP18</f>
        <v>4</v>
      </c>
      <c r="FR18" s="149" t="s">
        <v>155</v>
      </c>
      <c r="FS18" s="149">
        <f t="shared" ref="FS18" si="20">COUNTIF(CU19:FD19,$FV$6)</f>
        <v>0</v>
      </c>
      <c r="FT18" s="149">
        <f>FS$3-FS18</f>
        <v>4</v>
      </c>
      <c r="FU18" s="149"/>
    </row>
    <row r="19" spans="1:177" ht="11.25" hidden="1" customHeight="1" thickTop="1" thickBot="1">
      <c r="A19" s="482" t="str">
        <f>IF('0902-0908'!A27=0,"",'0902-0908'!A27)</f>
        <v/>
      </c>
      <c r="B19" s="483"/>
      <c r="C19" s="501"/>
      <c r="D19" s="502"/>
      <c r="E19" s="501"/>
      <c r="F19" s="502"/>
      <c r="G19" s="501"/>
      <c r="H19" s="502"/>
      <c r="I19" s="501"/>
      <c r="J19" s="502"/>
      <c r="K19" s="501"/>
      <c r="L19" s="502"/>
      <c r="M19" s="501"/>
      <c r="N19" s="502"/>
      <c r="O19" s="501"/>
      <c r="P19" s="502"/>
      <c r="Q19" s="501"/>
      <c r="R19" s="502"/>
      <c r="S19" s="501"/>
      <c r="T19" s="502"/>
      <c r="U19" s="501"/>
      <c r="V19" s="502"/>
      <c r="W19" s="501"/>
      <c r="X19" s="502"/>
      <c r="Y19" s="501"/>
      <c r="Z19" s="502"/>
      <c r="AA19" s="501"/>
      <c r="AB19" s="502"/>
      <c r="AC19" s="499"/>
      <c r="AD19" s="500"/>
      <c r="AE19" s="413"/>
      <c r="AF19" s="414"/>
      <c r="AG19" s="413"/>
      <c r="AH19" s="414"/>
      <c r="AI19" s="413"/>
      <c r="AJ19" s="414"/>
      <c r="AK19" s="413"/>
      <c r="AL19" s="414"/>
      <c r="AM19" s="413"/>
      <c r="AN19" s="414"/>
      <c r="AO19" s="413"/>
      <c r="AP19" s="414"/>
      <c r="AQ19" s="413"/>
      <c r="AR19" s="414"/>
      <c r="AS19" s="413"/>
      <c r="AT19" s="414"/>
      <c r="AU19" s="413"/>
      <c r="AV19" s="414"/>
      <c r="AW19" s="413"/>
      <c r="AX19" s="414"/>
      <c r="AY19" s="413"/>
      <c r="AZ19" s="414"/>
      <c r="BA19" s="413"/>
      <c r="BB19" s="414"/>
      <c r="BC19" s="413"/>
      <c r="BD19" s="414"/>
      <c r="BE19" s="413"/>
      <c r="BF19" s="414"/>
      <c r="BG19" s="413"/>
      <c r="BH19" s="414"/>
      <c r="BI19" s="413"/>
      <c r="BJ19" s="414"/>
      <c r="BK19" s="413"/>
      <c r="BL19" s="414"/>
      <c r="BM19" s="413"/>
      <c r="BN19" s="414"/>
      <c r="BO19" s="413"/>
      <c r="BP19" s="414"/>
      <c r="BQ19" s="413"/>
      <c r="BR19" s="414"/>
      <c r="BS19" s="413"/>
      <c r="BT19" s="414"/>
      <c r="BU19" s="413"/>
      <c r="BV19" s="414"/>
      <c r="BW19" s="413"/>
      <c r="BX19" s="414"/>
      <c r="BY19" s="413"/>
      <c r="BZ19" s="414"/>
      <c r="CA19" s="413"/>
      <c r="CB19" s="414"/>
      <c r="CC19" s="413"/>
      <c r="CD19" s="414"/>
      <c r="CE19" s="413"/>
      <c r="CF19" s="414"/>
      <c r="CG19" s="413"/>
      <c r="CH19" s="414"/>
      <c r="CI19" s="413"/>
      <c r="CJ19" s="414"/>
      <c r="CK19" s="413"/>
      <c r="CL19" s="414"/>
      <c r="CM19" s="413"/>
      <c r="CN19" s="414"/>
      <c r="CO19" s="413"/>
      <c r="CP19" s="414"/>
      <c r="CQ19" s="413"/>
      <c r="CR19" s="414"/>
      <c r="CS19" s="413"/>
      <c r="CT19" s="414"/>
      <c r="CU19" s="413"/>
      <c r="CV19" s="414"/>
      <c r="CW19" s="413"/>
      <c r="CX19" s="414"/>
      <c r="CY19" s="413"/>
      <c r="CZ19" s="414"/>
      <c r="DA19" s="413"/>
      <c r="DB19" s="414"/>
      <c r="DC19" s="413"/>
      <c r="DD19" s="414"/>
      <c r="DE19" s="413"/>
      <c r="DF19" s="414"/>
      <c r="DG19" s="413"/>
      <c r="DH19" s="414"/>
      <c r="DI19" s="413"/>
      <c r="DJ19" s="475"/>
      <c r="DK19" s="413"/>
      <c r="DL19" s="475"/>
      <c r="DM19" s="413"/>
      <c r="DN19" s="475"/>
      <c r="DO19" s="413"/>
      <c r="DP19" s="475"/>
      <c r="DQ19" s="413"/>
      <c r="DR19" s="475"/>
      <c r="DS19" s="413"/>
      <c r="DT19" s="475"/>
      <c r="DU19" s="413"/>
      <c r="DV19" s="475"/>
      <c r="DW19" s="413"/>
      <c r="DX19" s="475"/>
      <c r="DY19" s="413"/>
      <c r="DZ19" s="475"/>
      <c r="EA19" s="413"/>
      <c r="EB19" s="475"/>
      <c r="EC19" s="413"/>
      <c r="ED19" s="475"/>
      <c r="EE19" s="413"/>
      <c r="EF19" s="475"/>
      <c r="EG19" s="413"/>
      <c r="EH19" s="475"/>
      <c r="EI19" s="413"/>
      <c r="EJ19" s="475"/>
      <c r="EK19" s="413"/>
      <c r="EL19" s="475"/>
      <c r="EM19" s="413"/>
      <c r="EN19" s="475"/>
      <c r="EO19" s="413"/>
      <c r="EP19" s="475"/>
      <c r="EQ19" s="413"/>
      <c r="ER19" s="475"/>
      <c r="ES19" s="413"/>
      <c r="ET19" s="475"/>
      <c r="EU19" s="413"/>
      <c r="EV19" s="475"/>
      <c r="EW19" s="413"/>
      <c r="EX19" s="475"/>
      <c r="EY19" s="413"/>
      <c r="EZ19" s="475"/>
      <c r="FA19" s="413"/>
      <c r="FB19" s="475"/>
      <c r="FC19" s="413"/>
      <c r="FD19" s="475"/>
      <c r="FE19" s="413"/>
      <c r="FF19" s="475"/>
      <c r="FG19" s="413"/>
      <c r="FH19" s="475"/>
      <c r="FI19" s="413"/>
      <c r="FJ19" s="475"/>
      <c r="FK19" s="413"/>
      <c r="FL19" s="475"/>
      <c r="FM19" s="413"/>
      <c r="FN19" s="475"/>
      <c r="FO19" s="149" t="s">
        <v>161</v>
      </c>
      <c r="FP19" s="149">
        <f t="shared" ref="FP19" si="21">COUNTIF(AM19:CT19,$FV$7)+COUNTIF(AM19:CT19,$FV$8)*0.5</f>
        <v>0</v>
      </c>
      <c r="FQ19" s="149">
        <f>FU$2-FP19</f>
        <v>1</v>
      </c>
      <c r="FR19" s="149" t="s">
        <v>161</v>
      </c>
      <c r="FS19" s="149">
        <f t="shared" ref="FS19" si="22">COUNTIF(CU19:FD19,$FV$7)+COUNTIF(CU19:FD19,$FV$8)*0.5</f>
        <v>0</v>
      </c>
      <c r="FT19" s="149">
        <f>FU$3-FS19</f>
        <v>1</v>
      </c>
      <c r="FU19" s="149"/>
    </row>
    <row r="20" spans="1:177" ht="15" hidden="1">
      <c r="A20" s="490" t="str">
        <f>IF('0902-0908'!A28=0,"",'0902-0908'!A28)</f>
        <v>支援</v>
      </c>
      <c r="B20" s="491"/>
      <c r="C20" s="206"/>
      <c r="D20" s="207"/>
      <c r="E20" s="206"/>
      <c r="F20" s="207"/>
      <c r="G20" s="206"/>
      <c r="H20" s="207"/>
      <c r="I20" s="206"/>
      <c r="J20" s="207"/>
      <c r="K20" s="206"/>
      <c r="L20" s="207"/>
      <c r="M20" s="206"/>
      <c r="N20" s="207"/>
      <c r="O20" s="206"/>
      <c r="P20" s="207"/>
      <c r="Q20" s="206"/>
      <c r="R20" s="207"/>
      <c r="S20" s="206"/>
      <c r="T20" s="207"/>
      <c r="U20" s="206"/>
      <c r="V20" s="207"/>
      <c r="W20" s="206"/>
      <c r="X20" s="207"/>
      <c r="Y20" s="206"/>
      <c r="Z20" s="207"/>
      <c r="AA20" s="206"/>
      <c r="AB20" s="207"/>
      <c r="AC20" s="206"/>
      <c r="AD20" s="207"/>
      <c r="AE20" s="206">
        <f>'0902-0908'!C28</f>
        <v>0</v>
      </c>
      <c r="AF20" s="207">
        <f>'0902-0908'!D28</f>
        <v>0</v>
      </c>
      <c r="AG20" s="206">
        <f>'0902-0908'!E28</f>
        <v>0</v>
      </c>
      <c r="AH20" s="207">
        <f>'0902-0908'!F28</f>
        <v>0</v>
      </c>
      <c r="AI20" s="206">
        <f>'0902-0908'!G28</f>
        <v>0</v>
      </c>
      <c r="AJ20" s="207">
        <f>'0902-0908'!H28</f>
        <v>0</v>
      </c>
      <c r="AK20" s="206">
        <f>'0902-0908'!I28</f>
        <v>0</v>
      </c>
      <c r="AL20" s="207">
        <f>'0902-0908'!J28</f>
        <v>0</v>
      </c>
      <c r="AM20" s="206">
        <f>'0902-0908'!K28</f>
        <v>0</v>
      </c>
      <c r="AN20" s="207">
        <f>'0902-0908'!L28</f>
        <v>0</v>
      </c>
      <c r="AO20" s="206">
        <f>'0902-0908'!M28</f>
        <v>0</v>
      </c>
      <c r="AP20" s="207">
        <f>'0902-0908'!N28</f>
        <v>0</v>
      </c>
      <c r="AQ20" s="206">
        <f>'0902-0908'!O28</f>
        <v>12</v>
      </c>
      <c r="AR20" s="207">
        <f>'0902-0908'!P28</f>
        <v>22</v>
      </c>
      <c r="AS20" s="206">
        <f>'0909-0915'!C28</f>
        <v>0</v>
      </c>
      <c r="AT20" s="207">
        <f>'0909-0915'!D28</f>
        <v>0</v>
      </c>
      <c r="AU20" s="206">
        <f>'0909-0915'!E28</f>
        <v>0</v>
      </c>
      <c r="AV20" s="207">
        <f>'0909-0915'!F28</f>
        <v>0</v>
      </c>
      <c r="AW20" s="206">
        <f>'0909-0915'!G28</f>
        <v>0</v>
      </c>
      <c r="AX20" s="207">
        <f>'0909-0915'!H28</f>
        <v>0</v>
      </c>
      <c r="AY20" s="206">
        <f>'0909-0915'!I28</f>
        <v>0</v>
      </c>
      <c r="AZ20" s="207">
        <f>'0909-0915'!J28</f>
        <v>0</v>
      </c>
      <c r="BA20" s="206">
        <f>'0909-0915'!K28</f>
        <v>0</v>
      </c>
      <c r="BB20" s="207">
        <f>'0909-0915'!L28</f>
        <v>0</v>
      </c>
      <c r="BC20" s="206">
        <f>'0909-0915'!M28</f>
        <v>0</v>
      </c>
      <c r="BD20" s="207">
        <f>'0909-0915'!N28</f>
        <v>0</v>
      </c>
      <c r="BE20" s="206">
        <f>'0909-0915'!O28</f>
        <v>0</v>
      </c>
      <c r="BF20" s="207">
        <f>'0909-0915'!P28</f>
        <v>0</v>
      </c>
      <c r="BG20" s="206">
        <f>'0916-0922'!C28</f>
        <v>0</v>
      </c>
      <c r="BH20" s="207">
        <f>'0916-0922'!D28</f>
        <v>0</v>
      </c>
      <c r="BI20" s="206">
        <f>'0916-0922'!E28</f>
        <v>0</v>
      </c>
      <c r="BJ20" s="207">
        <f>'0916-0922'!F28</f>
        <v>0</v>
      </c>
      <c r="BK20" s="206">
        <f>'0916-0922'!G28</f>
        <v>0</v>
      </c>
      <c r="BL20" s="207">
        <f>'0916-0922'!H28</f>
        <v>0</v>
      </c>
      <c r="BM20" s="206">
        <f>'0916-0922'!I28</f>
        <v>0</v>
      </c>
      <c r="BN20" s="207">
        <f>'0916-0922'!J28</f>
        <v>0</v>
      </c>
      <c r="BO20" s="206">
        <f>'0916-0922'!K28</f>
        <v>0</v>
      </c>
      <c r="BP20" s="207">
        <f>'0916-0922'!L28</f>
        <v>0</v>
      </c>
      <c r="BQ20" s="206">
        <f>'0916-0922'!M28</f>
        <v>0</v>
      </c>
      <c r="BR20" s="207">
        <f>'0916-0922'!N28</f>
        <v>0</v>
      </c>
      <c r="BS20" s="206">
        <f>'0916-0922'!O28</f>
        <v>0</v>
      </c>
      <c r="BT20" s="207">
        <f>'0916-0922'!P28</f>
        <v>0</v>
      </c>
      <c r="BU20" s="206">
        <f>'0923-0929'!C28</f>
        <v>0</v>
      </c>
      <c r="BV20" s="207">
        <f>'0923-0929'!D28</f>
        <v>0</v>
      </c>
      <c r="BW20" s="206">
        <f>'0923-0929'!E28</f>
        <v>0</v>
      </c>
      <c r="BX20" s="207">
        <f>'0923-0929'!F28</f>
        <v>0</v>
      </c>
      <c r="BY20" s="206">
        <f>'0923-0929'!G28</f>
        <v>0</v>
      </c>
      <c r="BZ20" s="207">
        <f>'0923-0929'!H28</f>
        <v>0</v>
      </c>
      <c r="CA20" s="206">
        <f>'0923-0929'!I28</f>
        <v>0</v>
      </c>
      <c r="CB20" s="207">
        <f>'0923-0929'!J28</f>
        <v>0</v>
      </c>
      <c r="CC20" s="206">
        <f>'0923-0929'!K28</f>
        <v>0</v>
      </c>
      <c r="CD20" s="207">
        <f>'0923-0929'!L28</f>
        <v>0</v>
      </c>
      <c r="CE20" s="206">
        <f>'0923-0929'!M28</f>
        <v>0</v>
      </c>
      <c r="CF20" s="207">
        <f>'0923-0929'!N28</f>
        <v>0</v>
      </c>
      <c r="CG20" s="206">
        <f>'0923-0929'!O28</f>
        <v>0</v>
      </c>
      <c r="CH20" s="207">
        <f>'0923-0929'!P28</f>
        <v>0</v>
      </c>
      <c r="CI20" s="206">
        <f>'0930-1006'!C28</f>
        <v>0</v>
      </c>
      <c r="CJ20" s="207">
        <f>'0930-1006'!D28</f>
        <v>0</v>
      </c>
      <c r="CK20" s="206">
        <f>'0930-1006'!E28</f>
        <v>0</v>
      </c>
      <c r="CL20" s="207">
        <f>'0930-1006'!F28</f>
        <v>0</v>
      </c>
      <c r="CM20" s="206">
        <f>'0930-1006'!G28</f>
        <v>0</v>
      </c>
      <c r="CN20" s="207">
        <f>'0930-1006'!H28</f>
        <v>0</v>
      </c>
      <c r="CO20" s="206">
        <f>'0930-1006'!I28</f>
        <v>0</v>
      </c>
      <c r="CP20" s="207">
        <f>'0930-1006'!J28</f>
        <v>0</v>
      </c>
      <c r="CQ20" s="206">
        <f>'0930-1006'!K28</f>
        <v>0</v>
      </c>
      <c r="CR20" s="207">
        <f>'0930-1006'!L28</f>
        <v>0</v>
      </c>
      <c r="CS20" s="206">
        <f>'0930-1006'!M28</f>
        <v>0</v>
      </c>
      <c r="CT20" s="207">
        <f>'0930-1006'!N28</f>
        <v>0</v>
      </c>
      <c r="CU20" s="206">
        <f>'0930-1006'!O28</f>
        <v>0</v>
      </c>
      <c r="CV20" s="207">
        <f>'0930-1006'!P28</f>
        <v>0</v>
      </c>
      <c r="CW20" s="206">
        <f>'1007-1013'!C28</f>
        <v>0</v>
      </c>
      <c r="CX20" s="207">
        <f>'1007-1013'!D28</f>
        <v>0</v>
      </c>
      <c r="CY20" s="206">
        <f>'1007-1013'!E28</f>
        <v>0</v>
      </c>
      <c r="CZ20" s="207">
        <f>'1007-1013'!F28</f>
        <v>0</v>
      </c>
      <c r="DA20" s="206">
        <f>'1007-1013'!G28</f>
        <v>0</v>
      </c>
      <c r="DB20" s="207">
        <f>'1007-1013'!H28</f>
        <v>0</v>
      </c>
      <c r="DC20" s="206">
        <f>'1007-1013'!I28</f>
        <v>0</v>
      </c>
      <c r="DD20" s="207">
        <f>'1007-1013'!J28</f>
        <v>0</v>
      </c>
      <c r="DE20" s="206">
        <f>'1007-1013'!K28</f>
        <v>0</v>
      </c>
      <c r="DF20" s="207">
        <f>'1007-1013'!L28</f>
        <v>0</v>
      </c>
      <c r="DG20" s="206">
        <f>'1007-1013'!M28</f>
        <v>0</v>
      </c>
      <c r="DH20" s="207">
        <f>'1007-1013'!N28</f>
        <v>0</v>
      </c>
      <c r="DI20" s="206">
        <f>'1007-1013'!O28</f>
        <v>0</v>
      </c>
      <c r="DJ20" s="238">
        <f>'1007-1013'!P28</f>
        <v>0</v>
      </c>
      <c r="DK20" s="206">
        <f>'1014-1020'!C28</f>
        <v>0</v>
      </c>
      <c r="DL20" s="238">
        <f>'1014-1020'!D28</f>
        <v>0</v>
      </c>
      <c r="DM20" s="206">
        <f>'1014-1020'!E28</f>
        <v>0</v>
      </c>
      <c r="DN20" s="238">
        <f>'1014-1020'!F28</f>
        <v>0</v>
      </c>
      <c r="DO20" s="206">
        <f>'1014-1020'!G28</f>
        <v>0</v>
      </c>
      <c r="DP20" s="238">
        <f>'1014-1020'!H28</f>
        <v>0</v>
      </c>
      <c r="DQ20" s="206">
        <f>'1014-1020'!I28</f>
        <v>0</v>
      </c>
      <c r="DR20" s="238">
        <f>'1014-1020'!J28</f>
        <v>0</v>
      </c>
      <c r="DS20" s="206">
        <f>'1014-1020'!K28</f>
        <v>0</v>
      </c>
      <c r="DT20" s="238">
        <f>'1014-1020'!L28</f>
        <v>0</v>
      </c>
      <c r="DU20" s="206">
        <f>'1014-1020'!M28</f>
        <v>0</v>
      </c>
      <c r="DV20" s="238">
        <f>'1014-1020'!N28</f>
        <v>0</v>
      </c>
      <c r="DW20" s="206">
        <f>'1014-1020'!O28</f>
        <v>0</v>
      </c>
      <c r="DX20" s="238">
        <f>'1014-1020'!P28</f>
        <v>0</v>
      </c>
      <c r="DY20" s="206">
        <f>'1021-1027'!C28</f>
        <v>0</v>
      </c>
      <c r="DZ20" s="238">
        <f>'1021-1027'!D28</f>
        <v>0</v>
      </c>
      <c r="EA20" s="206">
        <f>'1021-1027'!E28</f>
        <v>0</v>
      </c>
      <c r="EB20" s="238">
        <f>'1021-1027'!F28</f>
        <v>0</v>
      </c>
      <c r="EC20" s="206">
        <f>'1021-1027'!G28</f>
        <v>0</v>
      </c>
      <c r="ED20" s="238">
        <f>'1021-1027'!H28</f>
        <v>0</v>
      </c>
      <c r="EE20" s="206">
        <f>'1021-1027'!I28</f>
        <v>0</v>
      </c>
      <c r="EF20" s="238">
        <f>'1021-1027'!J28</f>
        <v>0</v>
      </c>
      <c r="EG20" s="206">
        <f>'1021-1027'!K28</f>
        <v>0</v>
      </c>
      <c r="EH20" s="238">
        <f>'1021-1027'!L28</f>
        <v>0</v>
      </c>
      <c r="EI20" s="206">
        <f>'1021-1027'!M28</f>
        <v>0</v>
      </c>
      <c r="EJ20" s="238">
        <f>'1021-1027'!N28</f>
        <v>0</v>
      </c>
      <c r="EK20" s="206">
        <f>'1021-1027'!O28</f>
        <v>0</v>
      </c>
      <c r="EL20" s="238">
        <f>'1021-1027'!P28</f>
        <v>0</v>
      </c>
      <c r="EM20" s="206">
        <f>'1028-1103'!C28</f>
        <v>0</v>
      </c>
      <c r="EN20" s="238">
        <f>'1028-1103'!D28</f>
        <v>0</v>
      </c>
      <c r="EO20" s="206">
        <f>'1028-1103'!E28</f>
        <v>0</v>
      </c>
      <c r="EP20" s="238">
        <f>'1028-1103'!F28</f>
        <v>0</v>
      </c>
      <c r="EQ20" s="206">
        <f>'1028-1103'!G28</f>
        <v>0</v>
      </c>
      <c r="ER20" s="238">
        <f>'1028-1103'!H28</f>
        <v>0</v>
      </c>
      <c r="ES20" s="206">
        <f>'1028-1103'!I28</f>
        <v>0</v>
      </c>
      <c r="ET20" s="238">
        <f>'1028-1103'!J28</f>
        <v>0</v>
      </c>
      <c r="EU20" s="206">
        <f>'1028-1103'!K28</f>
        <v>0</v>
      </c>
      <c r="EV20" s="238">
        <f>'1028-1103'!L28</f>
        <v>0</v>
      </c>
      <c r="EW20" s="206">
        <f>'1028-1103'!M28</f>
        <v>0</v>
      </c>
      <c r="EX20" s="238">
        <f>'1028-1103'!N28</f>
        <v>0</v>
      </c>
      <c r="EY20" s="206">
        <f>'1028-1103'!O28</f>
        <v>0</v>
      </c>
      <c r="EZ20" s="238">
        <f>'1028-1103'!P28</f>
        <v>0</v>
      </c>
      <c r="FA20" s="206">
        <f>班表10!C28</f>
        <v>0</v>
      </c>
      <c r="FB20" s="206">
        <f>班表10!D28</f>
        <v>0</v>
      </c>
      <c r="FC20" s="206">
        <f>班表10!E28</f>
        <v>0</v>
      </c>
      <c r="FD20" s="206">
        <f>班表10!F28</f>
        <v>0</v>
      </c>
      <c r="FE20" s="206">
        <f>班表10!G28</f>
        <v>0</v>
      </c>
      <c r="FF20" s="206">
        <f>班表10!H28</f>
        <v>0</v>
      </c>
      <c r="FG20" s="206">
        <f>班表10!I28</f>
        <v>0</v>
      </c>
      <c r="FH20" s="206">
        <f>班表10!J28</f>
        <v>0</v>
      </c>
      <c r="FI20" s="206">
        <f>班表10!K28</f>
        <v>0</v>
      </c>
      <c r="FJ20" s="206">
        <f>班表10!L28</f>
        <v>0</v>
      </c>
      <c r="FK20" s="206">
        <f>班表10!M28</f>
        <v>0</v>
      </c>
      <c r="FL20" s="206">
        <f>班表10!N28</f>
        <v>0</v>
      </c>
      <c r="FM20" s="206">
        <f>班表10!O28</f>
        <v>0</v>
      </c>
      <c r="FN20" s="206">
        <f>班表10!P28</f>
        <v>0</v>
      </c>
      <c r="FO20" s="149" t="s">
        <v>160</v>
      </c>
      <c r="FP20" s="149">
        <f t="shared" ref="FP20" si="23">COUNTIF(AM22:CT22,$FV$5)</f>
        <v>0</v>
      </c>
      <c r="FQ20" s="149">
        <f>FQ$2-FP20</f>
        <v>4</v>
      </c>
      <c r="FR20" s="149" t="s">
        <v>160</v>
      </c>
      <c r="FS20" s="149">
        <f t="shared" ref="FS20" si="24">COUNTIF(CU22:FD22,$FV$5)</f>
        <v>0</v>
      </c>
      <c r="FT20" s="149">
        <f>FQ$3-FS20</f>
        <v>5</v>
      </c>
      <c r="FU20" s="239"/>
    </row>
    <row r="21" spans="1:177" ht="11.25" hidden="1" customHeight="1" thickBot="1">
      <c r="A21" s="480" t="str">
        <f>IF('0902-0908'!A29=0,"",'0902-0908'!A29)</f>
        <v/>
      </c>
      <c r="B21" s="481"/>
      <c r="C21" s="209"/>
      <c r="D21" s="58">
        <f>IF(C20="",0,IF(D20-C20&lt;=6,D20-C20-4,IF(D20-C20&gt;6,D20-C20-C21-8,0)))</f>
        <v>0</v>
      </c>
      <c r="E21" s="209"/>
      <c r="F21" s="58">
        <f>IF(E20="",0,IF(F20-E20&lt;=6,F20-E20-4,IF(F20-E20&gt;6,F20-E20-E21-8,0)))</f>
        <v>0</v>
      </c>
      <c r="G21" s="209"/>
      <c r="H21" s="58">
        <f>IF(G20="",0,IF(H20-G20&lt;=6,H20-G20-4,IF(H20-G20&gt;6,H20-G20-G21-8,0)))</f>
        <v>0</v>
      </c>
      <c r="I21" s="209"/>
      <c r="J21" s="58">
        <f>IF(I20="",0,IF(J20-I20&lt;=6,J20-I20-4,IF(J20-I20&gt;6,J20-I20-I21-8,0)))</f>
        <v>0</v>
      </c>
      <c r="K21" s="209"/>
      <c r="L21" s="58">
        <f>IF(K20="",0,IF(L20-K20&lt;=6,L20-K20-4,IF(L20-K20&gt;6,L20-K20-K21-8,0)))</f>
        <v>0</v>
      </c>
      <c r="M21" s="209"/>
      <c r="N21" s="58">
        <f>IF(M20="",0,IF(N20-M20&lt;=6,N20-M20-4,IF(N20-M20&gt;6,N20-M20-M21-8,0)))</f>
        <v>0</v>
      </c>
      <c r="O21" s="209"/>
      <c r="P21" s="58">
        <f>IF(O20="",0,IF(P20-O20&lt;=6,P20-O20-4,IF(P20-O20&gt;6,P20-O20-O21-8,0)))</f>
        <v>0</v>
      </c>
      <c r="Q21" s="209"/>
      <c r="R21" s="58">
        <f>IF(Q20="",0,IF(R20-Q20&lt;=6,R20-Q20-4,IF(R20-Q20&gt;6,R20-Q20-Q21-8,0)))</f>
        <v>0</v>
      </c>
      <c r="S21" s="209"/>
      <c r="T21" s="58">
        <f>IF(S20="",0,IF(T20-S20&lt;=6,T20-S20-4,IF(T20-S20&gt;6,T20-S20-S21-8,0)))</f>
        <v>0</v>
      </c>
      <c r="U21" s="209"/>
      <c r="V21" s="58">
        <f>IF(U20="",0,IF(V20-U20&lt;=6,V20-U20-4,IF(V20-U20&gt;6,V20-U20-U21-8,0)))</f>
        <v>0</v>
      </c>
      <c r="W21" s="209"/>
      <c r="X21" s="58">
        <f>IF(W20="",0,IF(X20-W20&lt;=6,X20-W20-4,IF(X20-W20&gt;6,X20-W20-W21-8,0)))</f>
        <v>0</v>
      </c>
      <c r="Y21" s="209"/>
      <c r="Z21" s="58">
        <f>IF(Y20="",0,IF(Z20-Y20&lt;=6,Z20-Y20-4,IF(Z20-Y20&gt;6,Z20-Y20-Y21-8,0)))</f>
        <v>0</v>
      </c>
      <c r="AA21" s="209"/>
      <c r="AB21" s="58">
        <f>IF(AA20="",0,IF(AB20-AA20&lt;=6,AB20-AA20-4,IF(AB20-AA20&gt;6,AB20-AA20-AA21-8,0)))</f>
        <v>0</v>
      </c>
      <c r="AC21" s="209"/>
      <c r="AD21" s="58">
        <f>IF(AC20="",0,IF(AD20-AC20&lt;=6,AD20-AC20-4,IF(AD20-AC20&gt;6,AD20-AC20-AC21-8,0)))</f>
        <v>0</v>
      </c>
      <c r="AE21" s="209">
        <f>'0902-0908'!C29</f>
        <v>0</v>
      </c>
      <c r="AF21" s="58">
        <f>'0902-0908'!D29</f>
        <v>0</v>
      </c>
      <c r="AG21" s="209">
        <f>'0902-0908'!E29</f>
        <v>0</v>
      </c>
      <c r="AH21" s="58">
        <f>'0902-0908'!F29</f>
        <v>0</v>
      </c>
      <c r="AI21" s="209">
        <f>'0902-0908'!G29</f>
        <v>0</v>
      </c>
      <c r="AJ21" s="58">
        <f>'0902-0908'!H29</f>
        <v>0</v>
      </c>
      <c r="AK21" s="209">
        <f>'0902-0908'!I29</f>
        <v>0</v>
      </c>
      <c r="AL21" s="58">
        <f>'0902-0908'!J29</f>
        <v>0</v>
      </c>
      <c r="AM21" s="209">
        <f>'0902-0908'!K29</f>
        <v>0</v>
      </c>
      <c r="AN21" s="58">
        <f>'0902-0908'!L29</f>
        <v>0</v>
      </c>
      <c r="AO21" s="209">
        <f>'0902-0908'!M29</f>
        <v>0</v>
      </c>
      <c r="AP21" s="58">
        <f>'0902-0908'!N29</f>
        <v>0</v>
      </c>
      <c r="AQ21" s="209">
        <f>'0902-0908'!O29</f>
        <v>2</v>
      </c>
      <c r="AR21" s="58">
        <f>'0902-0908'!P29</f>
        <v>8</v>
      </c>
      <c r="AS21" s="209">
        <f>'0909-0915'!C29</f>
        <v>0</v>
      </c>
      <c r="AT21" s="58">
        <f>'0909-0915'!D29</f>
        <v>0</v>
      </c>
      <c r="AU21" s="209">
        <f>'0909-0915'!E29</f>
        <v>0</v>
      </c>
      <c r="AV21" s="58">
        <f>'0909-0915'!F29</f>
        <v>0</v>
      </c>
      <c r="AW21" s="209">
        <f>'0909-0915'!G29</f>
        <v>0</v>
      </c>
      <c r="AX21" s="58">
        <f>'0909-0915'!H29</f>
        <v>0</v>
      </c>
      <c r="AY21" s="209">
        <f>'0909-0915'!I29</f>
        <v>0</v>
      </c>
      <c r="AZ21" s="58">
        <f>'0909-0915'!J29</f>
        <v>0</v>
      </c>
      <c r="BA21" s="209">
        <f>'0909-0915'!K29</f>
        <v>0</v>
      </c>
      <c r="BB21" s="58">
        <f>'0909-0915'!L29</f>
        <v>0</v>
      </c>
      <c r="BC21" s="209">
        <f>'0909-0915'!M29</f>
        <v>0</v>
      </c>
      <c r="BD21" s="58">
        <f>'0909-0915'!N29</f>
        <v>0</v>
      </c>
      <c r="BE21" s="209">
        <f>'0909-0915'!O29</f>
        <v>0</v>
      </c>
      <c r="BF21" s="58">
        <f>'0909-0915'!P29</f>
        <v>0</v>
      </c>
      <c r="BG21" s="209">
        <f>'0916-0922'!C29</f>
        <v>0</v>
      </c>
      <c r="BH21" s="58">
        <f>'0916-0922'!D29</f>
        <v>0</v>
      </c>
      <c r="BI21" s="209">
        <f>'0916-0922'!E29</f>
        <v>0</v>
      </c>
      <c r="BJ21" s="58">
        <f>'0916-0922'!F29</f>
        <v>0</v>
      </c>
      <c r="BK21" s="209">
        <f>'0916-0922'!G29</f>
        <v>0</v>
      </c>
      <c r="BL21" s="58">
        <f>'0916-0922'!H29</f>
        <v>0</v>
      </c>
      <c r="BM21" s="209">
        <f>'0916-0922'!I29</f>
        <v>0</v>
      </c>
      <c r="BN21" s="58">
        <f>'0916-0922'!J29</f>
        <v>0</v>
      </c>
      <c r="BO21" s="209">
        <f>'0916-0922'!K29</f>
        <v>0</v>
      </c>
      <c r="BP21" s="58">
        <f>'0916-0922'!L29</f>
        <v>0</v>
      </c>
      <c r="BQ21" s="209">
        <f>'0916-0922'!M29</f>
        <v>0</v>
      </c>
      <c r="BR21" s="58">
        <f>'0916-0922'!N29</f>
        <v>0</v>
      </c>
      <c r="BS21" s="209">
        <f>'0916-0922'!O29</f>
        <v>0</v>
      </c>
      <c r="BT21" s="58">
        <f>'0916-0922'!P29</f>
        <v>0</v>
      </c>
      <c r="BU21" s="209">
        <f>'0923-0929'!C29</f>
        <v>0</v>
      </c>
      <c r="BV21" s="58">
        <f>'0923-0929'!D29</f>
        <v>0</v>
      </c>
      <c r="BW21" s="209">
        <f>'0923-0929'!E29</f>
        <v>0</v>
      </c>
      <c r="BX21" s="58">
        <f>'0923-0929'!F29</f>
        <v>0</v>
      </c>
      <c r="BY21" s="209">
        <f>'0923-0929'!G29</f>
        <v>0</v>
      </c>
      <c r="BZ21" s="58">
        <f>'0923-0929'!H29</f>
        <v>0</v>
      </c>
      <c r="CA21" s="209">
        <f>'0923-0929'!I29</f>
        <v>0</v>
      </c>
      <c r="CB21" s="58">
        <f>'0923-0929'!J29</f>
        <v>0</v>
      </c>
      <c r="CC21" s="209">
        <f>'0923-0929'!K29</f>
        <v>0</v>
      </c>
      <c r="CD21" s="58">
        <f>'0923-0929'!L29</f>
        <v>0</v>
      </c>
      <c r="CE21" s="209">
        <f>'0923-0929'!M29</f>
        <v>0</v>
      </c>
      <c r="CF21" s="58">
        <f>'0923-0929'!N29</f>
        <v>0</v>
      </c>
      <c r="CG21" s="209">
        <f>'0923-0929'!O29</f>
        <v>0</v>
      </c>
      <c r="CH21" s="58">
        <f>'0923-0929'!P29</f>
        <v>0</v>
      </c>
      <c r="CI21" s="209">
        <f>'0930-1006'!C29</f>
        <v>0</v>
      </c>
      <c r="CJ21" s="58">
        <f>'0930-1006'!D29</f>
        <v>0</v>
      </c>
      <c r="CK21" s="209">
        <f>'0930-1006'!E29</f>
        <v>0</v>
      </c>
      <c r="CL21" s="58">
        <f>'0930-1006'!F29</f>
        <v>0</v>
      </c>
      <c r="CM21" s="209">
        <f>'0930-1006'!G29</f>
        <v>0</v>
      </c>
      <c r="CN21" s="58">
        <f>'0930-1006'!H29</f>
        <v>0</v>
      </c>
      <c r="CO21" s="209">
        <f>'0930-1006'!I29</f>
        <v>0</v>
      </c>
      <c r="CP21" s="58">
        <f>'0930-1006'!J29</f>
        <v>0</v>
      </c>
      <c r="CQ21" s="209">
        <f>'0930-1006'!K29</f>
        <v>0</v>
      </c>
      <c r="CR21" s="58">
        <f>'0930-1006'!L29</f>
        <v>0</v>
      </c>
      <c r="CS21" s="209">
        <f>'0930-1006'!M29</f>
        <v>0</v>
      </c>
      <c r="CT21" s="58">
        <f>'0930-1006'!N29</f>
        <v>0</v>
      </c>
      <c r="CU21" s="209">
        <f>'0930-1006'!O29</f>
        <v>0</v>
      </c>
      <c r="CV21" s="58">
        <f>'0930-1006'!P29</f>
        <v>0</v>
      </c>
      <c r="CW21" s="209">
        <f>'1007-1013'!C29</f>
        <v>0</v>
      </c>
      <c r="CX21" s="58">
        <f>'1007-1013'!D29</f>
        <v>0</v>
      </c>
      <c r="CY21" s="209">
        <f>'1007-1013'!E29</f>
        <v>0</v>
      </c>
      <c r="CZ21" s="58">
        <f>'1007-1013'!F29</f>
        <v>0</v>
      </c>
      <c r="DA21" s="209">
        <f>'1007-1013'!G29</f>
        <v>0</v>
      </c>
      <c r="DB21" s="58">
        <f>'1007-1013'!H29</f>
        <v>0</v>
      </c>
      <c r="DC21" s="209">
        <f>'1007-1013'!I29</f>
        <v>0</v>
      </c>
      <c r="DD21" s="58">
        <f>'1007-1013'!J29</f>
        <v>0</v>
      </c>
      <c r="DE21" s="209">
        <f>'1007-1013'!K29</f>
        <v>0</v>
      </c>
      <c r="DF21" s="58">
        <f>'1007-1013'!L29</f>
        <v>0</v>
      </c>
      <c r="DG21" s="209">
        <f>'1007-1013'!M29</f>
        <v>0</v>
      </c>
      <c r="DH21" s="58">
        <f>'1007-1013'!N29</f>
        <v>0</v>
      </c>
      <c r="DI21" s="209">
        <f>'1007-1013'!O29</f>
        <v>0</v>
      </c>
      <c r="DJ21" s="195">
        <f>'1007-1013'!P29</f>
        <v>0</v>
      </c>
      <c r="DK21" s="209">
        <f>'1014-1020'!C29</f>
        <v>0</v>
      </c>
      <c r="DL21" s="195">
        <f>'1014-1020'!D29</f>
        <v>0</v>
      </c>
      <c r="DM21" s="209">
        <f>'1014-1020'!E29</f>
        <v>0</v>
      </c>
      <c r="DN21" s="195">
        <f>'1014-1020'!F29</f>
        <v>0</v>
      </c>
      <c r="DO21" s="209">
        <f>'1014-1020'!G29</f>
        <v>0</v>
      </c>
      <c r="DP21" s="195">
        <f>'1014-1020'!H29</f>
        <v>0</v>
      </c>
      <c r="DQ21" s="209">
        <f>'1014-1020'!I29</f>
        <v>0</v>
      </c>
      <c r="DR21" s="195">
        <f>'1014-1020'!J29</f>
        <v>0</v>
      </c>
      <c r="DS21" s="209">
        <f>'1014-1020'!K29</f>
        <v>0</v>
      </c>
      <c r="DT21" s="195">
        <f>'1014-1020'!L29</f>
        <v>0</v>
      </c>
      <c r="DU21" s="209">
        <f>'1014-1020'!M29</f>
        <v>0</v>
      </c>
      <c r="DV21" s="195">
        <f>'1014-1020'!N29</f>
        <v>0</v>
      </c>
      <c r="DW21" s="209">
        <f>'1014-1020'!O29</f>
        <v>0</v>
      </c>
      <c r="DX21" s="195">
        <f>'1014-1020'!P29</f>
        <v>0</v>
      </c>
      <c r="DY21" s="209">
        <f>'1021-1027'!C29</f>
        <v>0</v>
      </c>
      <c r="DZ21" s="195">
        <f>'1021-1027'!D29</f>
        <v>0</v>
      </c>
      <c r="EA21" s="209">
        <f>'1021-1027'!E29</f>
        <v>0</v>
      </c>
      <c r="EB21" s="195">
        <f>'1021-1027'!F29</f>
        <v>0</v>
      </c>
      <c r="EC21" s="209">
        <f>'1021-1027'!G29</f>
        <v>0</v>
      </c>
      <c r="ED21" s="195">
        <f>'1021-1027'!H29</f>
        <v>0</v>
      </c>
      <c r="EE21" s="209">
        <f>'1021-1027'!I29</f>
        <v>0</v>
      </c>
      <c r="EF21" s="195">
        <f>'1021-1027'!J29</f>
        <v>0</v>
      </c>
      <c r="EG21" s="209">
        <f>'1021-1027'!K29</f>
        <v>0</v>
      </c>
      <c r="EH21" s="195">
        <f>'1021-1027'!L29</f>
        <v>0</v>
      </c>
      <c r="EI21" s="209">
        <f>'1021-1027'!M29</f>
        <v>0</v>
      </c>
      <c r="EJ21" s="195">
        <f>'1021-1027'!N29</f>
        <v>0</v>
      </c>
      <c r="EK21" s="209">
        <f>'1021-1027'!O29</f>
        <v>0</v>
      </c>
      <c r="EL21" s="195">
        <f>'1021-1027'!P29</f>
        <v>0</v>
      </c>
      <c r="EM21" s="209">
        <f>'1028-1103'!C29</f>
        <v>0</v>
      </c>
      <c r="EN21" s="195">
        <f>'1028-1103'!D29</f>
        <v>0</v>
      </c>
      <c r="EO21" s="209">
        <f>'1028-1103'!E29</f>
        <v>0</v>
      </c>
      <c r="EP21" s="195">
        <f>'1028-1103'!F29</f>
        <v>0</v>
      </c>
      <c r="EQ21" s="209">
        <f>'1028-1103'!G29</f>
        <v>0</v>
      </c>
      <c r="ER21" s="195">
        <f>'1028-1103'!H29</f>
        <v>0</v>
      </c>
      <c r="ES21" s="209">
        <f>'1028-1103'!I29</f>
        <v>0</v>
      </c>
      <c r="ET21" s="195">
        <f>'1028-1103'!J29</f>
        <v>0</v>
      </c>
      <c r="EU21" s="209">
        <f>'1028-1103'!K29</f>
        <v>0</v>
      </c>
      <c r="EV21" s="195">
        <f>'1028-1103'!L29</f>
        <v>0</v>
      </c>
      <c r="EW21" s="209">
        <f>'1028-1103'!M29</f>
        <v>0</v>
      </c>
      <c r="EX21" s="195">
        <f>'1028-1103'!N29</f>
        <v>0</v>
      </c>
      <c r="EY21" s="209">
        <f>'1028-1103'!O29</f>
        <v>0</v>
      </c>
      <c r="EZ21" s="195">
        <f>'1028-1103'!P29</f>
        <v>0</v>
      </c>
      <c r="FA21" s="209">
        <f>班表10!C29</f>
        <v>0</v>
      </c>
      <c r="FB21" s="209">
        <f>班表10!D29</f>
        <v>0</v>
      </c>
      <c r="FC21" s="209">
        <f>班表10!E29</f>
        <v>0</v>
      </c>
      <c r="FD21" s="209">
        <f>班表10!F29</f>
        <v>0</v>
      </c>
      <c r="FE21" s="209">
        <f>班表10!G29</f>
        <v>0</v>
      </c>
      <c r="FF21" s="209">
        <f>班表10!H29</f>
        <v>0</v>
      </c>
      <c r="FG21" s="209">
        <f>班表10!I29</f>
        <v>0</v>
      </c>
      <c r="FH21" s="209">
        <f>班表10!J29</f>
        <v>0</v>
      </c>
      <c r="FI21" s="209">
        <f>班表10!K29</f>
        <v>0</v>
      </c>
      <c r="FJ21" s="209">
        <f>班表10!L29</f>
        <v>0</v>
      </c>
      <c r="FK21" s="209">
        <f>班表10!M29</f>
        <v>0</v>
      </c>
      <c r="FL21" s="209">
        <f>班表10!N29</f>
        <v>0</v>
      </c>
      <c r="FM21" s="209">
        <f>班表10!O29</f>
        <v>0</v>
      </c>
      <c r="FN21" s="209">
        <f>班表10!P29</f>
        <v>0</v>
      </c>
      <c r="FO21" s="149" t="s">
        <v>155</v>
      </c>
      <c r="FP21" s="149">
        <f t="shared" ref="FP21" si="25">COUNTIF(AM22:CT22,$FV$5)</f>
        <v>0</v>
      </c>
      <c r="FQ21" s="149">
        <f>FS$2-FP21</f>
        <v>4</v>
      </c>
      <c r="FR21" s="149" t="s">
        <v>155</v>
      </c>
      <c r="FS21" s="149">
        <f t="shared" ref="FS21" si="26">COUNTIF(CU22:FD22,$FV$6)</f>
        <v>0</v>
      </c>
      <c r="FT21" s="149">
        <f>FS$3-FS21</f>
        <v>4</v>
      </c>
      <c r="FU21" s="149"/>
    </row>
    <row r="22" spans="1:177" ht="11.25" hidden="1" customHeight="1" thickTop="1" thickBot="1">
      <c r="A22" s="482" t="str">
        <f>IF('0902-0908'!A30=0,"",'0902-0908'!A30)</f>
        <v/>
      </c>
      <c r="B22" s="483"/>
      <c r="C22" s="501"/>
      <c r="D22" s="502"/>
      <c r="E22" s="501"/>
      <c r="F22" s="502"/>
      <c r="G22" s="501"/>
      <c r="H22" s="502"/>
      <c r="I22" s="501"/>
      <c r="J22" s="502"/>
      <c r="K22" s="501"/>
      <c r="L22" s="502"/>
      <c r="M22" s="501"/>
      <c r="N22" s="502"/>
      <c r="O22" s="501"/>
      <c r="P22" s="502"/>
      <c r="Q22" s="501"/>
      <c r="R22" s="502"/>
      <c r="S22" s="501"/>
      <c r="T22" s="502"/>
      <c r="U22" s="501"/>
      <c r="V22" s="502"/>
      <c r="W22" s="501"/>
      <c r="X22" s="502"/>
      <c r="Y22" s="501"/>
      <c r="Z22" s="502"/>
      <c r="AA22" s="501"/>
      <c r="AB22" s="502"/>
      <c r="AC22" s="499"/>
      <c r="AD22" s="500"/>
      <c r="AE22" s="413"/>
      <c r="AF22" s="414"/>
      <c r="AG22" s="413"/>
      <c r="AH22" s="414"/>
      <c r="AI22" s="413"/>
      <c r="AJ22" s="414"/>
      <c r="AK22" s="413"/>
      <c r="AL22" s="414"/>
      <c r="AM22" s="413"/>
      <c r="AN22" s="414"/>
      <c r="AO22" s="413"/>
      <c r="AP22" s="414"/>
      <c r="AQ22" s="413"/>
      <c r="AR22" s="414"/>
      <c r="AS22" s="413"/>
      <c r="AT22" s="414"/>
      <c r="AU22" s="413"/>
      <c r="AV22" s="414"/>
      <c r="AW22" s="413"/>
      <c r="AX22" s="414"/>
      <c r="AY22" s="413"/>
      <c r="AZ22" s="414"/>
      <c r="BA22" s="413"/>
      <c r="BB22" s="414"/>
      <c r="BC22" s="413"/>
      <c r="BD22" s="414"/>
      <c r="BE22" s="413"/>
      <c r="BF22" s="414"/>
      <c r="BG22" s="413"/>
      <c r="BH22" s="414"/>
      <c r="BI22" s="413"/>
      <c r="BJ22" s="414"/>
      <c r="BK22" s="413"/>
      <c r="BL22" s="414"/>
      <c r="BM22" s="413"/>
      <c r="BN22" s="414"/>
      <c r="BO22" s="413"/>
      <c r="BP22" s="414"/>
      <c r="BQ22" s="413"/>
      <c r="BR22" s="414"/>
      <c r="BS22" s="413"/>
      <c r="BT22" s="414"/>
      <c r="BU22" s="413"/>
      <c r="BV22" s="414"/>
      <c r="BW22" s="413"/>
      <c r="BX22" s="414"/>
      <c r="BY22" s="413"/>
      <c r="BZ22" s="414"/>
      <c r="CA22" s="413"/>
      <c r="CB22" s="414"/>
      <c r="CC22" s="413"/>
      <c r="CD22" s="414"/>
      <c r="CE22" s="413"/>
      <c r="CF22" s="414"/>
      <c r="CG22" s="413"/>
      <c r="CH22" s="414"/>
      <c r="CI22" s="413"/>
      <c r="CJ22" s="414"/>
      <c r="CK22" s="413"/>
      <c r="CL22" s="414"/>
      <c r="CM22" s="413"/>
      <c r="CN22" s="414"/>
      <c r="CO22" s="413"/>
      <c r="CP22" s="414"/>
      <c r="CQ22" s="413"/>
      <c r="CR22" s="414"/>
      <c r="CS22" s="413"/>
      <c r="CT22" s="414"/>
      <c r="CU22" s="413"/>
      <c r="CV22" s="414"/>
      <c r="CW22" s="413"/>
      <c r="CX22" s="414"/>
      <c r="CY22" s="413"/>
      <c r="CZ22" s="414"/>
      <c r="DA22" s="413"/>
      <c r="DB22" s="414"/>
      <c r="DC22" s="413"/>
      <c r="DD22" s="414"/>
      <c r="DE22" s="413"/>
      <c r="DF22" s="414"/>
      <c r="DG22" s="413"/>
      <c r="DH22" s="414"/>
      <c r="DI22" s="413"/>
      <c r="DJ22" s="475"/>
      <c r="DK22" s="413"/>
      <c r="DL22" s="475"/>
      <c r="DM22" s="413"/>
      <c r="DN22" s="475"/>
      <c r="DO22" s="413"/>
      <c r="DP22" s="475"/>
      <c r="DQ22" s="413"/>
      <c r="DR22" s="475"/>
      <c r="DS22" s="413"/>
      <c r="DT22" s="475"/>
      <c r="DU22" s="413"/>
      <c r="DV22" s="475"/>
      <c r="DW22" s="413"/>
      <c r="DX22" s="475"/>
      <c r="DY22" s="413"/>
      <c r="DZ22" s="475"/>
      <c r="EA22" s="413"/>
      <c r="EB22" s="475"/>
      <c r="EC22" s="413"/>
      <c r="ED22" s="475"/>
      <c r="EE22" s="413"/>
      <c r="EF22" s="475"/>
      <c r="EG22" s="413"/>
      <c r="EH22" s="475"/>
      <c r="EI22" s="413"/>
      <c r="EJ22" s="475"/>
      <c r="EK22" s="413"/>
      <c r="EL22" s="475"/>
      <c r="EM22" s="413"/>
      <c r="EN22" s="475"/>
      <c r="EO22" s="413"/>
      <c r="EP22" s="475"/>
      <c r="EQ22" s="413"/>
      <c r="ER22" s="475"/>
      <c r="ES22" s="413"/>
      <c r="ET22" s="475"/>
      <c r="EU22" s="413"/>
      <c r="EV22" s="475"/>
      <c r="EW22" s="413"/>
      <c r="EX22" s="475"/>
      <c r="EY22" s="413"/>
      <c r="EZ22" s="475"/>
      <c r="FA22" s="413"/>
      <c r="FB22" s="475"/>
      <c r="FC22" s="413"/>
      <c r="FD22" s="475"/>
      <c r="FE22" s="413"/>
      <c r="FF22" s="475"/>
      <c r="FG22" s="413"/>
      <c r="FH22" s="475"/>
      <c r="FI22" s="413"/>
      <c r="FJ22" s="475"/>
      <c r="FK22" s="413"/>
      <c r="FL22" s="475"/>
      <c r="FM22" s="413"/>
      <c r="FN22" s="475"/>
      <c r="FO22" s="149" t="s">
        <v>161</v>
      </c>
      <c r="FP22" s="149">
        <f t="shared" ref="FP22" si="27">COUNTIF(AM22:CT22,$FV$7)+COUNTIF(AM22:CT22,$FV$8)*0.5</f>
        <v>0</v>
      </c>
      <c r="FQ22" s="149">
        <f>FU$2-FP22</f>
        <v>1</v>
      </c>
      <c r="FR22" s="149" t="s">
        <v>161</v>
      </c>
      <c r="FS22" s="149">
        <f t="shared" ref="FS22" si="28">COUNTIF(CU22:FD22,$FV$7)+COUNTIF(CU22:FD22,$FV$8)*0.5</f>
        <v>0</v>
      </c>
      <c r="FT22" s="149">
        <f>FU$3-FS22</f>
        <v>1</v>
      </c>
      <c r="FU22" s="149"/>
    </row>
    <row r="23" spans="1:177" ht="15" hidden="1">
      <c r="A23" s="490" t="str">
        <f>IF('0902-0908'!A31=0,"",'0902-0908'!A31)</f>
        <v/>
      </c>
      <c r="B23" s="491"/>
      <c r="C23" s="206"/>
      <c r="D23" s="207"/>
      <c r="E23" s="206"/>
      <c r="F23" s="207"/>
      <c r="G23" s="206"/>
      <c r="H23" s="207"/>
      <c r="I23" s="206"/>
      <c r="J23" s="207"/>
      <c r="K23" s="206"/>
      <c r="L23" s="207"/>
      <c r="M23" s="206"/>
      <c r="N23" s="207"/>
      <c r="O23" s="206"/>
      <c r="P23" s="207"/>
      <c r="Q23" s="206"/>
      <c r="R23" s="207"/>
      <c r="S23" s="206"/>
      <c r="T23" s="207"/>
      <c r="U23" s="206"/>
      <c r="V23" s="207"/>
      <c r="W23" s="206"/>
      <c r="X23" s="207"/>
      <c r="Y23" s="206"/>
      <c r="Z23" s="207"/>
      <c r="AA23" s="206"/>
      <c r="AB23" s="207"/>
      <c r="AC23" s="206"/>
      <c r="AD23" s="207"/>
      <c r="AE23" s="206">
        <f>'0902-0908'!C31</f>
        <v>0</v>
      </c>
      <c r="AF23" s="207">
        <f>'0902-0908'!D31</f>
        <v>0</v>
      </c>
      <c r="AG23" s="206">
        <f>'0902-0908'!E31</f>
        <v>0</v>
      </c>
      <c r="AH23" s="207">
        <f>'0902-0908'!F31</f>
        <v>0</v>
      </c>
      <c r="AI23" s="206">
        <f>'0902-0908'!G31</f>
        <v>0</v>
      </c>
      <c r="AJ23" s="207">
        <f>'0902-0908'!H31</f>
        <v>0</v>
      </c>
      <c r="AK23" s="206">
        <f>'0902-0908'!I31</f>
        <v>0</v>
      </c>
      <c r="AL23" s="207">
        <f>'0902-0908'!J31</f>
        <v>0</v>
      </c>
      <c r="AM23" s="206">
        <f>'0902-0908'!K31</f>
        <v>0</v>
      </c>
      <c r="AN23" s="207">
        <f>'0902-0908'!L31</f>
        <v>0</v>
      </c>
      <c r="AO23" s="206">
        <f>'0902-0908'!M31</f>
        <v>0</v>
      </c>
      <c r="AP23" s="207">
        <f>'0902-0908'!N31</f>
        <v>0</v>
      </c>
      <c r="AQ23" s="206">
        <f>'0902-0908'!O31</f>
        <v>0</v>
      </c>
      <c r="AR23" s="207">
        <f>'0902-0908'!P31</f>
        <v>0</v>
      </c>
      <c r="AS23" s="206">
        <f>'0909-0915'!C31</f>
        <v>0</v>
      </c>
      <c r="AT23" s="207">
        <f>'0909-0915'!D31</f>
        <v>0</v>
      </c>
      <c r="AU23" s="206">
        <f>'0909-0915'!E31</f>
        <v>0</v>
      </c>
      <c r="AV23" s="207">
        <f>'0909-0915'!F31</f>
        <v>0</v>
      </c>
      <c r="AW23" s="206">
        <f>'0909-0915'!G31</f>
        <v>0</v>
      </c>
      <c r="AX23" s="207">
        <f>'0909-0915'!H31</f>
        <v>0</v>
      </c>
      <c r="AY23" s="206">
        <f>'0909-0915'!I31</f>
        <v>0</v>
      </c>
      <c r="AZ23" s="207">
        <f>'0909-0915'!J31</f>
        <v>0</v>
      </c>
      <c r="BA23" s="206">
        <f>'0909-0915'!K31</f>
        <v>0</v>
      </c>
      <c r="BB23" s="207">
        <f>'0909-0915'!L31</f>
        <v>0</v>
      </c>
      <c r="BC23" s="206">
        <f>'0909-0915'!M31</f>
        <v>0</v>
      </c>
      <c r="BD23" s="207">
        <f>'0909-0915'!N31</f>
        <v>0</v>
      </c>
      <c r="BE23" s="206">
        <f>'0909-0915'!O31</f>
        <v>0</v>
      </c>
      <c r="BF23" s="207">
        <f>'0909-0915'!P31</f>
        <v>0</v>
      </c>
      <c r="BG23" s="206">
        <f>'0916-0922'!C31</f>
        <v>0</v>
      </c>
      <c r="BH23" s="207">
        <f>'0916-0922'!D31</f>
        <v>0</v>
      </c>
      <c r="BI23" s="206">
        <f>'0916-0922'!E31</f>
        <v>0</v>
      </c>
      <c r="BJ23" s="207">
        <f>'0916-0922'!F31</f>
        <v>0</v>
      </c>
      <c r="BK23" s="206">
        <f>'0916-0922'!G31</f>
        <v>0</v>
      </c>
      <c r="BL23" s="207">
        <f>'0916-0922'!H31</f>
        <v>0</v>
      </c>
      <c r="BM23" s="206">
        <f>'0916-0922'!I31</f>
        <v>0</v>
      </c>
      <c r="BN23" s="207">
        <f>'0916-0922'!J31</f>
        <v>0</v>
      </c>
      <c r="BO23" s="206">
        <f>'0916-0922'!K31</f>
        <v>0</v>
      </c>
      <c r="BP23" s="207">
        <f>'0916-0922'!L31</f>
        <v>0</v>
      </c>
      <c r="BQ23" s="206">
        <f>'0916-0922'!M31</f>
        <v>0</v>
      </c>
      <c r="BR23" s="207">
        <f>'0916-0922'!N31</f>
        <v>0</v>
      </c>
      <c r="BS23" s="206">
        <f>'0916-0922'!O31</f>
        <v>0</v>
      </c>
      <c r="BT23" s="207">
        <f>'0916-0922'!P31</f>
        <v>0</v>
      </c>
      <c r="BU23" s="206">
        <f>'0923-0929'!C31</f>
        <v>0</v>
      </c>
      <c r="BV23" s="207">
        <f>'0923-0929'!D31</f>
        <v>0</v>
      </c>
      <c r="BW23" s="206">
        <f>'0923-0929'!E31</f>
        <v>0</v>
      </c>
      <c r="BX23" s="207">
        <f>'0923-0929'!F31</f>
        <v>0</v>
      </c>
      <c r="BY23" s="206">
        <f>'0923-0929'!G31</f>
        <v>0</v>
      </c>
      <c r="BZ23" s="207">
        <f>'0923-0929'!H31</f>
        <v>0</v>
      </c>
      <c r="CA23" s="206">
        <f>'0923-0929'!I31</f>
        <v>0</v>
      </c>
      <c r="CB23" s="207">
        <f>'0923-0929'!J31</f>
        <v>0</v>
      </c>
      <c r="CC23" s="206">
        <f>'0923-0929'!K31</f>
        <v>0</v>
      </c>
      <c r="CD23" s="207">
        <f>'0923-0929'!L31</f>
        <v>0</v>
      </c>
      <c r="CE23" s="206">
        <f>'0923-0929'!M31</f>
        <v>0</v>
      </c>
      <c r="CF23" s="207">
        <f>'0923-0929'!N31</f>
        <v>0</v>
      </c>
      <c r="CG23" s="206">
        <f>'0923-0929'!O31</f>
        <v>0</v>
      </c>
      <c r="CH23" s="207">
        <f>'0923-0929'!P31</f>
        <v>0</v>
      </c>
      <c r="CI23" s="206">
        <f>'0930-1006'!C31</f>
        <v>0</v>
      </c>
      <c r="CJ23" s="207">
        <f>'0930-1006'!D31</f>
        <v>0</v>
      </c>
      <c r="CK23" s="206">
        <f>'0930-1006'!E31</f>
        <v>0</v>
      </c>
      <c r="CL23" s="207">
        <f>'0930-1006'!F31</f>
        <v>0</v>
      </c>
      <c r="CM23" s="206">
        <f>'0930-1006'!G31</f>
        <v>0</v>
      </c>
      <c r="CN23" s="207">
        <f>'0930-1006'!H31</f>
        <v>0</v>
      </c>
      <c r="CO23" s="206">
        <f>'0930-1006'!I31</f>
        <v>0</v>
      </c>
      <c r="CP23" s="207">
        <f>'0930-1006'!J31</f>
        <v>0</v>
      </c>
      <c r="CQ23" s="206">
        <f>'0930-1006'!K31</f>
        <v>0</v>
      </c>
      <c r="CR23" s="207">
        <f>'0930-1006'!L31</f>
        <v>0</v>
      </c>
      <c r="CS23" s="206">
        <f>'0930-1006'!M31</f>
        <v>0</v>
      </c>
      <c r="CT23" s="207">
        <f>'0930-1006'!N31</f>
        <v>0</v>
      </c>
      <c r="CU23" s="206">
        <f>'0930-1006'!O31</f>
        <v>0</v>
      </c>
      <c r="CV23" s="207">
        <f>'0930-1006'!P31</f>
        <v>0</v>
      </c>
      <c r="CW23" s="206">
        <f>'1007-1013'!C31</f>
        <v>0</v>
      </c>
      <c r="CX23" s="207">
        <f>'1007-1013'!D31</f>
        <v>0</v>
      </c>
      <c r="CY23" s="206">
        <f>'1007-1013'!E31</f>
        <v>0</v>
      </c>
      <c r="CZ23" s="207">
        <f>'1007-1013'!F31</f>
        <v>0</v>
      </c>
      <c r="DA23" s="206">
        <f>'1007-1013'!G31</f>
        <v>0</v>
      </c>
      <c r="DB23" s="207">
        <f>'1007-1013'!H31</f>
        <v>0</v>
      </c>
      <c r="DC23" s="206">
        <f>'1007-1013'!I31</f>
        <v>0</v>
      </c>
      <c r="DD23" s="207">
        <f>'1007-1013'!J31</f>
        <v>0</v>
      </c>
      <c r="DE23" s="206">
        <f>'1007-1013'!K31</f>
        <v>0</v>
      </c>
      <c r="DF23" s="207">
        <f>'1007-1013'!L31</f>
        <v>0</v>
      </c>
      <c r="DG23" s="206">
        <f>'1007-1013'!M31</f>
        <v>0</v>
      </c>
      <c r="DH23" s="207">
        <f>'1007-1013'!N31</f>
        <v>0</v>
      </c>
      <c r="DI23" s="206">
        <f>'1007-1013'!O31</f>
        <v>0</v>
      </c>
      <c r="DJ23" s="238">
        <f>'1007-1013'!P31</f>
        <v>0</v>
      </c>
      <c r="DK23" s="206">
        <f>'1014-1020'!C31</f>
        <v>0</v>
      </c>
      <c r="DL23" s="238">
        <f>'1014-1020'!D31</f>
        <v>0</v>
      </c>
      <c r="DM23" s="206">
        <f>'1014-1020'!E31</f>
        <v>0</v>
      </c>
      <c r="DN23" s="238">
        <f>'1014-1020'!F31</f>
        <v>0</v>
      </c>
      <c r="DO23" s="206">
        <f>'1014-1020'!G31</f>
        <v>0</v>
      </c>
      <c r="DP23" s="238">
        <f>'1014-1020'!H31</f>
        <v>0</v>
      </c>
      <c r="DQ23" s="206">
        <f>'1014-1020'!I31</f>
        <v>0</v>
      </c>
      <c r="DR23" s="238">
        <f>'1014-1020'!J31</f>
        <v>0</v>
      </c>
      <c r="DS23" s="206">
        <f>'1014-1020'!K31</f>
        <v>0</v>
      </c>
      <c r="DT23" s="238">
        <f>'1014-1020'!L31</f>
        <v>0</v>
      </c>
      <c r="DU23" s="206">
        <f>'1014-1020'!M31</f>
        <v>0</v>
      </c>
      <c r="DV23" s="238">
        <f>'1014-1020'!N31</f>
        <v>0</v>
      </c>
      <c r="DW23" s="206">
        <f>'1014-1020'!O31</f>
        <v>0</v>
      </c>
      <c r="DX23" s="238">
        <f>'1014-1020'!P31</f>
        <v>0</v>
      </c>
      <c r="DY23" s="206">
        <f>'1021-1027'!C31</f>
        <v>0</v>
      </c>
      <c r="DZ23" s="238">
        <f>'1021-1027'!D31</f>
        <v>0</v>
      </c>
      <c r="EA23" s="206">
        <f>'1021-1027'!E31</f>
        <v>0</v>
      </c>
      <c r="EB23" s="238">
        <f>'1021-1027'!F31</f>
        <v>0</v>
      </c>
      <c r="EC23" s="206">
        <f>'1021-1027'!G31</f>
        <v>0</v>
      </c>
      <c r="ED23" s="238">
        <f>'1021-1027'!H31</f>
        <v>0</v>
      </c>
      <c r="EE23" s="206">
        <f>'1021-1027'!I31</f>
        <v>0</v>
      </c>
      <c r="EF23" s="238">
        <f>'1021-1027'!J31</f>
        <v>0</v>
      </c>
      <c r="EG23" s="206">
        <f>'1021-1027'!K31</f>
        <v>0</v>
      </c>
      <c r="EH23" s="238">
        <f>'1021-1027'!L31</f>
        <v>0</v>
      </c>
      <c r="EI23" s="206">
        <f>'1021-1027'!M31</f>
        <v>0</v>
      </c>
      <c r="EJ23" s="238">
        <f>'1021-1027'!N31</f>
        <v>0</v>
      </c>
      <c r="EK23" s="206">
        <f>'1021-1027'!O31</f>
        <v>0</v>
      </c>
      <c r="EL23" s="238">
        <f>'1021-1027'!P31</f>
        <v>0</v>
      </c>
      <c r="EM23" s="206">
        <f>'1028-1103'!C31</f>
        <v>0</v>
      </c>
      <c r="EN23" s="238">
        <f>'1028-1103'!D31</f>
        <v>0</v>
      </c>
      <c r="EO23" s="206">
        <f>'1028-1103'!E31</f>
        <v>0</v>
      </c>
      <c r="EP23" s="238">
        <f>'1028-1103'!F31</f>
        <v>0</v>
      </c>
      <c r="EQ23" s="206">
        <f>'1028-1103'!G31</f>
        <v>0</v>
      </c>
      <c r="ER23" s="238">
        <f>'1028-1103'!H31</f>
        <v>0</v>
      </c>
      <c r="ES23" s="206">
        <f>'1028-1103'!I31</f>
        <v>0</v>
      </c>
      <c r="ET23" s="238">
        <f>'1028-1103'!J31</f>
        <v>0</v>
      </c>
      <c r="EU23" s="206">
        <f>'1028-1103'!K31</f>
        <v>0</v>
      </c>
      <c r="EV23" s="238">
        <f>'1028-1103'!L31</f>
        <v>0</v>
      </c>
      <c r="EW23" s="206">
        <f>'1028-1103'!M31</f>
        <v>0</v>
      </c>
      <c r="EX23" s="238">
        <f>'1028-1103'!N31</f>
        <v>0</v>
      </c>
      <c r="EY23" s="206">
        <f>'1028-1103'!O31</f>
        <v>0</v>
      </c>
      <c r="EZ23" s="238">
        <f>'1028-1103'!P31</f>
        <v>0</v>
      </c>
      <c r="FA23" s="206">
        <f>班表10!C31</f>
        <v>0</v>
      </c>
      <c r="FB23" s="206">
        <f>班表10!D31</f>
        <v>0</v>
      </c>
      <c r="FC23" s="206">
        <f>班表10!E31</f>
        <v>0</v>
      </c>
      <c r="FD23" s="206">
        <f>班表10!F31</f>
        <v>0</v>
      </c>
      <c r="FE23" s="206">
        <f>班表10!G31</f>
        <v>0</v>
      </c>
      <c r="FF23" s="206">
        <f>班表10!H31</f>
        <v>0</v>
      </c>
      <c r="FG23" s="206">
        <f>班表10!I31</f>
        <v>0</v>
      </c>
      <c r="FH23" s="206">
        <f>班表10!J31</f>
        <v>0</v>
      </c>
      <c r="FI23" s="206">
        <f>班表10!K31</f>
        <v>0</v>
      </c>
      <c r="FJ23" s="206">
        <f>班表10!L31</f>
        <v>0</v>
      </c>
      <c r="FK23" s="206">
        <f>班表10!M31</f>
        <v>0</v>
      </c>
      <c r="FL23" s="206">
        <f>班表10!N31</f>
        <v>0</v>
      </c>
      <c r="FM23" s="206">
        <f>班表10!O31</f>
        <v>0</v>
      </c>
      <c r="FN23" s="206">
        <f>班表10!P31</f>
        <v>0</v>
      </c>
      <c r="FO23" s="149" t="s">
        <v>160</v>
      </c>
      <c r="FP23" s="149">
        <f t="shared" ref="FP23" si="29">COUNTIF(AM25:CT25,$FV$5)</f>
        <v>0</v>
      </c>
      <c r="FQ23" s="149">
        <f>FQ$2-FP23</f>
        <v>4</v>
      </c>
      <c r="FR23" s="149" t="s">
        <v>160</v>
      </c>
      <c r="FS23" s="149">
        <f t="shared" ref="FS23" si="30">COUNTIF(CU25:FD25,$FV$5)</f>
        <v>0</v>
      </c>
      <c r="FT23" s="149">
        <f>FQ$3-FS23</f>
        <v>5</v>
      </c>
      <c r="FU23" s="239"/>
    </row>
    <row r="24" spans="1:177" ht="11.25" hidden="1" customHeight="1" thickBot="1">
      <c r="A24" s="480" t="str">
        <f>IF('0902-0908'!A32=0,"",'0902-0908'!A32)</f>
        <v/>
      </c>
      <c r="B24" s="481"/>
      <c r="C24" s="209"/>
      <c r="D24" s="58">
        <f>IF(C23="",0,IF(D23-C23&lt;=6,D23-C23-4,IF(D23-C23&gt;6,D23-C23-C24-8,0)))</f>
        <v>0</v>
      </c>
      <c r="E24" s="209"/>
      <c r="F24" s="58">
        <f>IF(E23="",0,IF(F23-E23&lt;=6,F23-E23-4,IF(F23-E23&gt;6,F23-E23-E24-8,0)))</f>
        <v>0</v>
      </c>
      <c r="G24" s="209"/>
      <c r="H24" s="58">
        <f>IF(G23="",0,IF(H23-G23&lt;=6,H23-G23-4,IF(H23-G23&gt;6,H23-G23-G24-8,0)))</f>
        <v>0</v>
      </c>
      <c r="I24" s="209"/>
      <c r="J24" s="58">
        <f>IF(I23="",0,IF(J23-I23&lt;=6,J23-I23-4,IF(J23-I23&gt;6,J23-I23-I24-8,0)))</f>
        <v>0</v>
      </c>
      <c r="K24" s="209"/>
      <c r="L24" s="58">
        <f>IF(K23="",0,IF(L23-K23&lt;=6,L23-K23-4,IF(L23-K23&gt;6,L23-K23-K24-8,0)))</f>
        <v>0</v>
      </c>
      <c r="M24" s="209"/>
      <c r="N24" s="58">
        <f>IF(M23="",0,IF(N23-M23&lt;=6,N23-M23-4,IF(N23-M23&gt;6,N23-M23-M24-8,0)))</f>
        <v>0</v>
      </c>
      <c r="O24" s="209"/>
      <c r="P24" s="58">
        <f>IF(O23="",0,IF(P23-O23&lt;=6,P23-O23-4,IF(P23-O23&gt;6,P23-O23-O24-8,0)))</f>
        <v>0</v>
      </c>
      <c r="Q24" s="209"/>
      <c r="R24" s="58">
        <f>IF(Q23="",0,IF(R23-Q23&lt;=6,R23-Q23-4,IF(R23-Q23&gt;6,R23-Q23-Q24-8,0)))</f>
        <v>0</v>
      </c>
      <c r="S24" s="209"/>
      <c r="T24" s="58">
        <f>IF(S23="",0,IF(T23-S23&lt;=6,T23-S23-4,IF(T23-S23&gt;6,T23-S23-S24-8,0)))</f>
        <v>0</v>
      </c>
      <c r="U24" s="209"/>
      <c r="V24" s="58">
        <f>IF(U23="",0,IF(V23-U23&lt;=6,V23-U23-4,IF(V23-U23&gt;6,V23-U23-U24-8,0)))</f>
        <v>0</v>
      </c>
      <c r="W24" s="209"/>
      <c r="X24" s="58">
        <f>IF(W23="",0,IF(X23-W23&lt;=6,X23-W23-4,IF(X23-W23&gt;6,X23-W23-W24-8,0)))</f>
        <v>0</v>
      </c>
      <c r="Y24" s="209"/>
      <c r="Z24" s="58">
        <f>IF(Y23="",0,IF(Z23-Y23&lt;=6,Z23-Y23-4,IF(Z23-Y23&gt;6,Z23-Y23-Y24-8,0)))</f>
        <v>0</v>
      </c>
      <c r="AA24" s="209"/>
      <c r="AB24" s="58">
        <f>IF(AA23="",0,IF(AB23-AA23&lt;=6,AB23-AA23-4,IF(AB23-AA23&gt;6,AB23-AA23-AA24-8,0)))</f>
        <v>0</v>
      </c>
      <c r="AC24" s="209"/>
      <c r="AD24" s="58">
        <f>IF(AC23="",0,IF(AD23-AC23&lt;=6,AD23-AC23-4,IF(AD23-AC23&gt;6,AD23-AC23-AC24-8,0)))</f>
        <v>0</v>
      </c>
      <c r="AE24" s="209">
        <f>'0902-0908'!C32</f>
        <v>0</v>
      </c>
      <c r="AF24" s="58">
        <f>'0902-0908'!D32</f>
        <v>0</v>
      </c>
      <c r="AG24" s="209">
        <f>'0902-0908'!E32</f>
        <v>0</v>
      </c>
      <c r="AH24" s="58">
        <f>'0902-0908'!F32</f>
        <v>0</v>
      </c>
      <c r="AI24" s="209">
        <f>'0902-0908'!G32</f>
        <v>0</v>
      </c>
      <c r="AJ24" s="58">
        <f>'0902-0908'!H32</f>
        <v>0</v>
      </c>
      <c r="AK24" s="209">
        <f>'0902-0908'!I32</f>
        <v>0</v>
      </c>
      <c r="AL24" s="58">
        <f>'0902-0908'!J32</f>
        <v>0</v>
      </c>
      <c r="AM24" s="209">
        <f>'0902-0908'!K32</f>
        <v>0</v>
      </c>
      <c r="AN24" s="58">
        <f>'0902-0908'!L32</f>
        <v>0</v>
      </c>
      <c r="AO24" s="209">
        <f>'0902-0908'!M32</f>
        <v>0</v>
      </c>
      <c r="AP24" s="58">
        <f>'0902-0908'!N32</f>
        <v>0</v>
      </c>
      <c r="AQ24" s="209">
        <f>'0902-0908'!O32</f>
        <v>0</v>
      </c>
      <c r="AR24" s="58">
        <f>'0902-0908'!P32</f>
        <v>0</v>
      </c>
      <c r="AS24" s="209">
        <f>'0909-0915'!C32</f>
        <v>0</v>
      </c>
      <c r="AT24" s="58">
        <f>'0909-0915'!D32</f>
        <v>0</v>
      </c>
      <c r="AU24" s="209">
        <f>'0909-0915'!E32</f>
        <v>0</v>
      </c>
      <c r="AV24" s="58">
        <f>'0909-0915'!F32</f>
        <v>0</v>
      </c>
      <c r="AW24" s="209">
        <f>'0909-0915'!G32</f>
        <v>0</v>
      </c>
      <c r="AX24" s="58">
        <f>'0909-0915'!H32</f>
        <v>0</v>
      </c>
      <c r="AY24" s="209">
        <f>'0909-0915'!I32</f>
        <v>0</v>
      </c>
      <c r="AZ24" s="58">
        <f>'0909-0915'!J32</f>
        <v>0</v>
      </c>
      <c r="BA24" s="209">
        <f>'0909-0915'!K32</f>
        <v>0</v>
      </c>
      <c r="BB24" s="58">
        <f>'0909-0915'!L32</f>
        <v>0</v>
      </c>
      <c r="BC24" s="209">
        <f>'0909-0915'!M32</f>
        <v>0</v>
      </c>
      <c r="BD24" s="58">
        <f>'0909-0915'!N32</f>
        <v>0</v>
      </c>
      <c r="BE24" s="209">
        <f>'0909-0915'!O32</f>
        <v>0</v>
      </c>
      <c r="BF24" s="58">
        <f>'0909-0915'!P32</f>
        <v>0</v>
      </c>
      <c r="BG24" s="209">
        <f>'0916-0922'!C32</f>
        <v>0</v>
      </c>
      <c r="BH24" s="58">
        <f>'0916-0922'!D32</f>
        <v>0</v>
      </c>
      <c r="BI24" s="209">
        <f>'0916-0922'!E32</f>
        <v>0</v>
      </c>
      <c r="BJ24" s="58">
        <f>'0916-0922'!F32</f>
        <v>0</v>
      </c>
      <c r="BK24" s="209">
        <f>'0916-0922'!G32</f>
        <v>0</v>
      </c>
      <c r="BL24" s="58">
        <f>'0916-0922'!H32</f>
        <v>0</v>
      </c>
      <c r="BM24" s="209">
        <f>'0916-0922'!I32</f>
        <v>0</v>
      </c>
      <c r="BN24" s="58">
        <f>'0916-0922'!J32</f>
        <v>0</v>
      </c>
      <c r="BO24" s="209">
        <f>'0916-0922'!K32</f>
        <v>0</v>
      </c>
      <c r="BP24" s="58">
        <f>'0916-0922'!L32</f>
        <v>0</v>
      </c>
      <c r="BQ24" s="209">
        <f>'0916-0922'!M32</f>
        <v>0</v>
      </c>
      <c r="BR24" s="58">
        <f>'0916-0922'!N32</f>
        <v>0</v>
      </c>
      <c r="BS24" s="209">
        <f>'0916-0922'!O32</f>
        <v>0</v>
      </c>
      <c r="BT24" s="58">
        <f>'0916-0922'!P32</f>
        <v>0</v>
      </c>
      <c r="BU24" s="209">
        <f>'0923-0929'!C32</f>
        <v>0</v>
      </c>
      <c r="BV24" s="58">
        <f>'0923-0929'!D32</f>
        <v>0</v>
      </c>
      <c r="BW24" s="209">
        <f>'0923-0929'!E32</f>
        <v>0</v>
      </c>
      <c r="BX24" s="58">
        <f>'0923-0929'!F32</f>
        <v>0</v>
      </c>
      <c r="BY24" s="209">
        <f>'0923-0929'!G32</f>
        <v>0</v>
      </c>
      <c r="BZ24" s="58">
        <f>'0923-0929'!H32</f>
        <v>0</v>
      </c>
      <c r="CA24" s="209">
        <f>'0923-0929'!I32</f>
        <v>0</v>
      </c>
      <c r="CB24" s="58">
        <f>'0923-0929'!J32</f>
        <v>0</v>
      </c>
      <c r="CC24" s="209">
        <f>'0923-0929'!K32</f>
        <v>0</v>
      </c>
      <c r="CD24" s="58">
        <f>'0923-0929'!L32</f>
        <v>0</v>
      </c>
      <c r="CE24" s="209">
        <f>'0923-0929'!M32</f>
        <v>0</v>
      </c>
      <c r="CF24" s="58">
        <f>'0923-0929'!N32</f>
        <v>0</v>
      </c>
      <c r="CG24" s="209">
        <f>'0923-0929'!O32</f>
        <v>0</v>
      </c>
      <c r="CH24" s="58">
        <f>'0923-0929'!P32</f>
        <v>0</v>
      </c>
      <c r="CI24" s="209">
        <f>'0930-1006'!C32</f>
        <v>0</v>
      </c>
      <c r="CJ24" s="58">
        <f>'0930-1006'!D32</f>
        <v>0</v>
      </c>
      <c r="CK24" s="209">
        <f>'0930-1006'!E32</f>
        <v>0</v>
      </c>
      <c r="CL24" s="58">
        <f>'0930-1006'!F32</f>
        <v>0</v>
      </c>
      <c r="CM24" s="209">
        <f>'0930-1006'!G32</f>
        <v>0</v>
      </c>
      <c r="CN24" s="58">
        <f>'0930-1006'!H32</f>
        <v>0</v>
      </c>
      <c r="CO24" s="209">
        <f>'0930-1006'!I32</f>
        <v>0</v>
      </c>
      <c r="CP24" s="58">
        <f>'0930-1006'!J32</f>
        <v>0</v>
      </c>
      <c r="CQ24" s="209">
        <f>'0930-1006'!K32</f>
        <v>0</v>
      </c>
      <c r="CR24" s="58">
        <f>'0930-1006'!L32</f>
        <v>0</v>
      </c>
      <c r="CS24" s="209">
        <f>'0930-1006'!M32</f>
        <v>0</v>
      </c>
      <c r="CT24" s="58">
        <f>'0930-1006'!N32</f>
        <v>0</v>
      </c>
      <c r="CU24" s="209">
        <f>'0930-1006'!O32</f>
        <v>0</v>
      </c>
      <c r="CV24" s="58">
        <f>'0930-1006'!P32</f>
        <v>0</v>
      </c>
      <c r="CW24" s="209">
        <f>'1007-1013'!C32</f>
        <v>0</v>
      </c>
      <c r="CX24" s="58">
        <f>'1007-1013'!D32</f>
        <v>0</v>
      </c>
      <c r="CY24" s="209">
        <f>'1007-1013'!E32</f>
        <v>0</v>
      </c>
      <c r="CZ24" s="58">
        <f>'1007-1013'!F32</f>
        <v>0</v>
      </c>
      <c r="DA24" s="209">
        <f>'1007-1013'!G32</f>
        <v>0</v>
      </c>
      <c r="DB24" s="58">
        <f>'1007-1013'!H32</f>
        <v>0</v>
      </c>
      <c r="DC24" s="209">
        <f>'1007-1013'!I32</f>
        <v>0</v>
      </c>
      <c r="DD24" s="58">
        <f>'1007-1013'!J32</f>
        <v>0</v>
      </c>
      <c r="DE24" s="209">
        <f>'1007-1013'!K32</f>
        <v>0</v>
      </c>
      <c r="DF24" s="58">
        <f>'1007-1013'!L32</f>
        <v>0</v>
      </c>
      <c r="DG24" s="209">
        <f>'1007-1013'!M32</f>
        <v>0</v>
      </c>
      <c r="DH24" s="58">
        <f>'1007-1013'!N32</f>
        <v>0</v>
      </c>
      <c r="DI24" s="209">
        <f>'1007-1013'!O32</f>
        <v>0</v>
      </c>
      <c r="DJ24" s="195">
        <f>'1007-1013'!P32</f>
        <v>0</v>
      </c>
      <c r="DK24" s="209">
        <f>'1014-1020'!C32</f>
        <v>0</v>
      </c>
      <c r="DL24" s="195">
        <f>'1014-1020'!D32</f>
        <v>0</v>
      </c>
      <c r="DM24" s="209">
        <f>'1014-1020'!E32</f>
        <v>0</v>
      </c>
      <c r="DN24" s="195">
        <f>'1014-1020'!F32</f>
        <v>0</v>
      </c>
      <c r="DO24" s="209">
        <f>'1014-1020'!G32</f>
        <v>0</v>
      </c>
      <c r="DP24" s="195">
        <f>'1014-1020'!H32</f>
        <v>0</v>
      </c>
      <c r="DQ24" s="209">
        <f>'1014-1020'!I32</f>
        <v>0</v>
      </c>
      <c r="DR24" s="195">
        <f>'1014-1020'!J32</f>
        <v>0</v>
      </c>
      <c r="DS24" s="209">
        <f>'1014-1020'!K32</f>
        <v>0</v>
      </c>
      <c r="DT24" s="195">
        <f>'1014-1020'!L32</f>
        <v>0</v>
      </c>
      <c r="DU24" s="209">
        <f>'1014-1020'!M32</f>
        <v>0</v>
      </c>
      <c r="DV24" s="195">
        <f>'1014-1020'!N32</f>
        <v>0</v>
      </c>
      <c r="DW24" s="209">
        <f>'1014-1020'!O32</f>
        <v>0</v>
      </c>
      <c r="DX24" s="195">
        <f>'1014-1020'!P32</f>
        <v>0</v>
      </c>
      <c r="DY24" s="209">
        <f>'1021-1027'!C32</f>
        <v>0</v>
      </c>
      <c r="DZ24" s="195">
        <f>'1021-1027'!D32</f>
        <v>0</v>
      </c>
      <c r="EA24" s="209">
        <f>'1021-1027'!E32</f>
        <v>0</v>
      </c>
      <c r="EB24" s="195">
        <f>'1021-1027'!F32</f>
        <v>0</v>
      </c>
      <c r="EC24" s="209">
        <f>'1021-1027'!G32</f>
        <v>0</v>
      </c>
      <c r="ED24" s="195">
        <f>'1021-1027'!H32</f>
        <v>0</v>
      </c>
      <c r="EE24" s="209">
        <f>'1021-1027'!I32</f>
        <v>0</v>
      </c>
      <c r="EF24" s="195">
        <f>'1021-1027'!J32</f>
        <v>0</v>
      </c>
      <c r="EG24" s="209">
        <f>'1021-1027'!K32</f>
        <v>0</v>
      </c>
      <c r="EH24" s="195">
        <f>'1021-1027'!L32</f>
        <v>0</v>
      </c>
      <c r="EI24" s="209">
        <f>'1021-1027'!M32</f>
        <v>0</v>
      </c>
      <c r="EJ24" s="195">
        <f>'1021-1027'!N32</f>
        <v>0</v>
      </c>
      <c r="EK24" s="209">
        <f>'1021-1027'!O32</f>
        <v>0</v>
      </c>
      <c r="EL24" s="195">
        <f>'1021-1027'!P32</f>
        <v>0</v>
      </c>
      <c r="EM24" s="209">
        <f>'1028-1103'!C32</f>
        <v>0</v>
      </c>
      <c r="EN24" s="195">
        <f>'1028-1103'!D32</f>
        <v>0</v>
      </c>
      <c r="EO24" s="209">
        <f>'1028-1103'!E32</f>
        <v>0</v>
      </c>
      <c r="EP24" s="195">
        <f>'1028-1103'!F32</f>
        <v>0</v>
      </c>
      <c r="EQ24" s="209">
        <f>'1028-1103'!G32</f>
        <v>0</v>
      </c>
      <c r="ER24" s="195">
        <f>'1028-1103'!H32</f>
        <v>0</v>
      </c>
      <c r="ES24" s="209">
        <f>'1028-1103'!I32</f>
        <v>0</v>
      </c>
      <c r="ET24" s="195">
        <f>'1028-1103'!J32</f>
        <v>0</v>
      </c>
      <c r="EU24" s="209">
        <f>'1028-1103'!K32</f>
        <v>0</v>
      </c>
      <c r="EV24" s="195">
        <f>'1028-1103'!L32</f>
        <v>0</v>
      </c>
      <c r="EW24" s="209">
        <f>'1028-1103'!M32</f>
        <v>0</v>
      </c>
      <c r="EX24" s="195">
        <f>'1028-1103'!N32</f>
        <v>0</v>
      </c>
      <c r="EY24" s="209">
        <f>'1028-1103'!O32</f>
        <v>0</v>
      </c>
      <c r="EZ24" s="195">
        <f>'1028-1103'!P32</f>
        <v>0</v>
      </c>
      <c r="FA24" s="209">
        <f>班表10!C32</f>
        <v>0</v>
      </c>
      <c r="FB24" s="209">
        <f>班表10!D32</f>
        <v>0</v>
      </c>
      <c r="FC24" s="209">
        <f>班表10!E32</f>
        <v>0</v>
      </c>
      <c r="FD24" s="209">
        <f>班表10!F32</f>
        <v>0</v>
      </c>
      <c r="FE24" s="209">
        <f>班表10!G32</f>
        <v>0</v>
      </c>
      <c r="FF24" s="209">
        <f>班表10!H32</f>
        <v>0</v>
      </c>
      <c r="FG24" s="209">
        <f>班表10!I32</f>
        <v>0</v>
      </c>
      <c r="FH24" s="209">
        <f>班表10!J32</f>
        <v>0</v>
      </c>
      <c r="FI24" s="209">
        <f>班表10!K32</f>
        <v>0</v>
      </c>
      <c r="FJ24" s="209">
        <f>班表10!L32</f>
        <v>0</v>
      </c>
      <c r="FK24" s="209">
        <f>班表10!M32</f>
        <v>0</v>
      </c>
      <c r="FL24" s="209">
        <f>班表10!N32</f>
        <v>0</v>
      </c>
      <c r="FM24" s="209">
        <f>班表10!O32</f>
        <v>0</v>
      </c>
      <c r="FN24" s="209">
        <f>班表10!P32</f>
        <v>0</v>
      </c>
      <c r="FO24" s="149" t="s">
        <v>155</v>
      </c>
      <c r="FP24" s="149">
        <f t="shared" ref="FP24" si="31">COUNTIF(AM25:CT25,$FV$5)</f>
        <v>0</v>
      </c>
      <c r="FQ24" s="149">
        <f>FS$2-FP24</f>
        <v>4</v>
      </c>
      <c r="FR24" s="149" t="s">
        <v>155</v>
      </c>
      <c r="FS24" s="149">
        <f t="shared" ref="FS24" si="32">COUNTIF(CU25:FD25,$FV$6)</f>
        <v>0</v>
      </c>
      <c r="FT24" s="149">
        <f>FS$3-FS24</f>
        <v>4</v>
      </c>
      <c r="FU24" s="149"/>
    </row>
    <row r="25" spans="1:177" ht="11.25" hidden="1" customHeight="1" thickTop="1" thickBot="1">
      <c r="A25" s="482" t="str">
        <f>IF('0902-0908'!A33=0,"",'0902-0908'!A33)</f>
        <v/>
      </c>
      <c r="B25" s="483"/>
      <c r="C25" s="501"/>
      <c r="D25" s="502"/>
      <c r="E25" s="501"/>
      <c r="F25" s="502"/>
      <c r="G25" s="501"/>
      <c r="H25" s="502"/>
      <c r="I25" s="501"/>
      <c r="J25" s="502"/>
      <c r="K25" s="501"/>
      <c r="L25" s="502"/>
      <c r="M25" s="501"/>
      <c r="N25" s="502"/>
      <c r="O25" s="501"/>
      <c r="P25" s="502"/>
      <c r="Q25" s="501"/>
      <c r="R25" s="502"/>
      <c r="S25" s="501"/>
      <c r="T25" s="502"/>
      <c r="U25" s="501"/>
      <c r="V25" s="502"/>
      <c r="W25" s="501"/>
      <c r="X25" s="502"/>
      <c r="Y25" s="501"/>
      <c r="Z25" s="502"/>
      <c r="AA25" s="501"/>
      <c r="AB25" s="502"/>
      <c r="AC25" s="499"/>
      <c r="AD25" s="500"/>
      <c r="AE25" s="413"/>
      <c r="AF25" s="414"/>
      <c r="AG25" s="413"/>
      <c r="AH25" s="414"/>
      <c r="AI25" s="413"/>
      <c r="AJ25" s="414"/>
      <c r="AK25" s="413"/>
      <c r="AL25" s="414"/>
      <c r="AM25" s="413"/>
      <c r="AN25" s="414"/>
      <c r="AO25" s="413"/>
      <c r="AP25" s="414"/>
      <c r="AQ25" s="413"/>
      <c r="AR25" s="414"/>
      <c r="AS25" s="413"/>
      <c r="AT25" s="414"/>
      <c r="AU25" s="413"/>
      <c r="AV25" s="414"/>
      <c r="AW25" s="413"/>
      <c r="AX25" s="414"/>
      <c r="AY25" s="413"/>
      <c r="AZ25" s="414"/>
      <c r="BA25" s="413"/>
      <c r="BB25" s="414"/>
      <c r="BC25" s="413"/>
      <c r="BD25" s="414"/>
      <c r="BE25" s="413"/>
      <c r="BF25" s="414"/>
      <c r="BG25" s="413"/>
      <c r="BH25" s="414"/>
      <c r="BI25" s="413"/>
      <c r="BJ25" s="414"/>
      <c r="BK25" s="413"/>
      <c r="BL25" s="414"/>
      <c r="BM25" s="413"/>
      <c r="BN25" s="414"/>
      <c r="BO25" s="413"/>
      <c r="BP25" s="414"/>
      <c r="BQ25" s="413"/>
      <c r="BR25" s="414"/>
      <c r="BS25" s="413"/>
      <c r="BT25" s="414"/>
      <c r="BU25" s="413"/>
      <c r="BV25" s="414"/>
      <c r="BW25" s="413"/>
      <c r="BX25" s="414"/>
      <c r="BY25" s="413"/>
      <c r="BZ25" s="414"/>
      <c r="CA25" s="413"/>
      <c r="CB25" s="414"/>
      <c r="CC25" s="413"/>
      <c r="CD25" s="414"/>
      <c r="CE25" s="413"/>
      <c r="CF25" s="414"/>
      <c r="CG25" s="413"/>
      <c r="CH25" s="414"/>
      <c r="CI25" s="413"/>
      <c r="CJ25" s="414"/>
      <c r="CK25" s="413"/>
      <c r="CL25" s="414"/>
      <c r="CM25" s="413"/>
      <c r="CN25" s="414"/>
      <c r="CO25" s="413"/>
      <c r="CP25" s="414"/>
      <c r="CQ25" s="413"/>
      <c r="CR25" s="414"/>
      <c r="CS25" s="413"/>
      <c r="CT25" s="414"/>
      <c r="CU25" s="413"/>
      <c r="CV25" s="414"/>
      <c r="CW25" s="413"/>
      <c r="CX25" s="414"/>
      <c r="CY25" s="413"/>
      <c r="CZ25" s="414"/>
      <c r="DA25" s="413"/>
      <c r="DB25" s="414"/>
      <c r="DC25" s="413"/>
      <c r="DD25" s="414"/>
      <c r="DE25" s="413"/>
      <c r="DF25" s="414"/>
      <c r="DG25" s="413"/>
      <c r="DH25" s="414"/>
      <c r="DI25" s="413"/>
      <c r="DJ25" s="475"/>
      <c r="DK25" s="413"/>
      <c r="DL25" s="475"/>
      <c r="DM25" s="413"/>
      <c r="DN25" s="475"/>
      <c r="DO25" s="413"/>
      <c r="DP25" s="475"/>
      <c r="DQ25" s="413"/>
      <c r="DR25" s="475"/>
      <c r="DS25" s="413"/>
      <c r="DT25" s="475"/>
      <c r="DU25" s="413"/>
      <c r="DV25" s="475"/>
      <c r="DW25" s="413"/>
      <c r="DX25" s="475"/>
      <c r="DY25" s="413"/>
      <c r="DZ25" s="475"/>
      <c r="EA25" s="413"/>
      <c r="EB25" s="475"/>
      <c r="EC25" s="413"/>
      <c r="ED25" s="475"/>
      <c r="EE25" s="413"/>
      <c r="EF25" s="475"/>
      <c r="EG25" s="413"/>
      <c r="EH25" s="475"/>
      <c r="EI25" s="413"/>
      <c r="EJ25" s="475"/>
      <c r="EK25" s="413"/>
      <c r="EL25" s="475"/>
      <c r="EM25" s="413"/>
      <c r="EN25" s="475"/>
      <c r="EO25" s="413"/>
      <c r="EP25" s="475"/>
      <c r="EQ25" s="413"/>
      <c r="ER25" s="475"/>
      <c r="ES25" s="413"/>
      <c r="ET25" s="475"/>
      <c r="EU25" s="413"/>
      <c r="EV25" s="475"/>
      <c r="EW25" s="413"/>
      <c r="EX25" s="475"/>
      <c r="EY25" s="413"/>
      <c r="EZ25" s="475"/>
      <c r="FA25" s="413"/>
      <c r="FB25" s="475"/>
      <c r="FC25" s="413"/>
      <c r="FD25" s="475"/>
      <c r="FE25" s="413"/>
      <c r="FF25" s="475"/>
      <c r="FG25" s="413"/>
      <c r="FH25" s="475"/>
      <c r="FI25" s="413"/>
      <c r="FJ25" s="475"/>
      <c r="FK25" s="413"/>
      <c r="FL25" s="475"/>
      <c r="FM25" s="413"/>
      <c r="FN25" s="475"/>
      <c r="FO25" s="149" t="s">
        <v>161</v>
      </c>
      <c r="FP25" s="149">
        <f t="shared" ref="FP25" si="33">COUNTIF(AM25:CT25,$FV$7)+COUNTIF(AM25:CT25,$FV$8)*0.5</f>
        <v>0</v>
      </c>
      <c r="FQ25" s="149">
        <f>FU$2-FP25</f>
        <v>1</v>
      </c>
      <c r="FR25" s="149" t="s">
        <v>161</v>
      </c>
      <c r="FS25" s="149">
        <f t="shared" ref="FS25" si="34">COUNTIF(CU25:FD25,$FV$7)+COUNTIF(CU25:FD25,$FV$8)*0.5</f>
        <v>0</v>
      </c>
      <c r="FT25" s="149">
        <f>FU$3-FS25</f>
        <v>1</v>
      </c>
      <c r="FU25" s="149"/>
    </row>
    <row r="26" spans="1:177" ht="15" hidden="1">
      <c r="A26" s="490" t="str">
        <f>IF('0902-0908'!A34=0,"",'0902-0908'!A34)</f>
        <v/>
      </c>
      <c r="B26" s="491"/>
      <c r="C26" s="206"/>
      <c r="D26" s="207"/>
      <c r="E26" s="206"/>
      <c r="F26" s="207"/>
      <c r="G26" s="206"/>
      <c r="H26" s="207"/>
      <c r="I26" s="206"/>
      <c r="J26" s="207"/>
      <c r="K26" s="206"/>
      <c r="L26" s="207"/>
      <c r="M26" s="206"/>
      <c r="N26" s="207"/>
      <c r="O26" s="206"/>
      <c r="P26" s="207"/>
      <c r="Q26" s="206"/>
      <c r="R26" s="207"/>
      <c r="S26" s="206"/>
      <c r="T26" s="207"/>
      <c r="U26" s="206"/>
      <c r="V26" s="207"/>
      <c r="W26" s="206"/>
      <c r="X26" s="207"/>
      <c r="Y26" s="206"/>
      <c r="Z26" s="207"/>
      <c r="AA26" s="206"/>
      <c r="AB26" s="207"/>
      <c r="AC26" s="206"/>
      <c r="AD26" s="207"/>
      <c r="AE26" s="206">
        <f>'0902-0908'!C34</f>
        <v>0</v>
      </c>
      <c r="AF26" s="207">
        <f>'0902-0908'!D34</f>
        <v>0</v>
      </c>
      <c r="AG26" s="206">
        <f>'0902-0908'!E34</f>
        <v>0</v>
      </c>
      <c r="AH26" s="207">
        <f>'0902-0908'!F34</f>
        <v>0</v>
      </c>
      <c r="AI26" s="206">
        <f>'0902-0908'!G34</f>
        <v>0</v>
      </c>
      <c r="AJ26" s="207">
        <f>'0902-0908'!H34</f>
        <v>0</v>
      </c>
      <c r="AK26" s="206">
        <f>'0902-0908'!I34</f>
        <v>0</v>
      </c>
      <c r="AL26" s="207">
        <f>'0902-0908'!J34</f>
        <v>0</v>
      </c>
      <c r="AM26" s="206">
        <f>'0902-0908'!K34</f>
        <v>0</v>
      </c>
      <c r="AN26" s="207">
        <f>'0902-0908'!L34</f>
        <v>0</v>
      </c>
      <c r="AO26" s="206">
        <f>'0902-0908'!M34</f>
        <v>0</v>
      </c>
      <c r="AP26" s="207">
        <f>'0902-0908'!N34</f>
        <v>0</v>
      </c>
      <c r="AQ26" s="206">
        <f>'0902-0908'!O34</f>
        <v>0</v>
      </c>
      <c r="AR26" s="207">
        <f>'0902-0908'!P34</f>
        <v>0</v>
      </c>
      <c r="AS26" s="206">
        <f>'0909-0915'!C34</f>
        <v>0</v>
      </c>
      <c r="AT26" s="207">
        <f>'0909-0915'!D34</f>
        <v>0</v>
      </c>
      <c r="AU26" s="206">
        <f>'0909-0915'!E34</f>
        <v>0</v>
      </c>
      <c r="AV26" s="207">
        <f>'0909-0915'!F34</f>
        <v>0</v>
      </c>
      <c r="AW26" s="206">
        <f>'0909-0915'!G34</f>
        <v>0</v>
      </c>
      <c r="AX26" s="207">
        <f>'0909-0915'!H34</f>
        <v>0</v>
      </c>
      <c r="AY26" s="206">
        <f>'0909-0915'!I34</f>
        <v>0</v>
      </c>
      <c r="AZ26" s="207">
        <f>'0909-0915'!J34</f>
        <v>0</v>
      </c>
      <c r="BA26" s="206">
        <f>'0909-0915'!K34</f>
        <v>0</v>
      </c>
      <c r="BB26" s="207">
        <f>'0909-0915'!L34</f>
        <v>0</v>
      </c>
      <c r="BC26" s="206">
        <f>'0909-0915'!M34</f>
        <v>0</v>
      </c>
      <c r="BD26" s="207">
        <f>'0909-0915'!N34</f>
        <v>0</v>
      </c>
      <c r="BE26" s="206">
        <f>'0909-0915'!O34</f>
        <v>0</v>
      </c>
      <c r="BF26" s="207">
        <f>'0909-0915'!P34</f>
        <v>0</v>
      </c>
      <c r="BG26" s="206">
        <f>'0916-0922'!C34</f>
        <v>0</v>
      </c>
      <c r="BH26" s="207">
        <f>'0916-0922'!D34</f>
        <v>0</v>
      </c>
      <c r="BI26" s="206">
        <f>'0916-0922'!E34</f>
        <v>0</v>
      </c>
      <c r="BJ26" s="207">
        <f>'0916-0922'!F34</f>
        <v>0</v>
      </c>
      <c r="BK26" s="206">
        <f>'0916-0922'!G34</f>
        <v>0</v>
      </c>
      <c r="BL26" s="207">
        <f>'0916-0922'!H34</f>
        <v>0</v>
      </c>
      <c r="BM26" s="206">
        <f>'0916-0922'!I34</f>
        <v>0</v>
      </c>
      <c r="BN26" s="207">
        <f>'0916-0922'!J34</f>
        <v>0</v>
      </c>
      <c r="BO26" s="206">
        <f>'0916-0922'!K34</f>
        <v>0</v>
      </c>
      <c r="BP26" s="207">
        <f>'0916-0922'!L34</f>
        <v>0</v>
      </c>
      <c r="BQ26" s="206">
        <f>'0916-0922'!M34</f>
        <v>0</v>
      </c>
      <c r="BR26" s="207">
        <f>'0916-0922'!N34</f>
        <v>0</v>
      </c>
      <c r="BS26" s="206">
        <f>'0916-0922'!O34</f>
        <v>0</v>
      </c>
      <c r="BT26" s="207">
        <f>'0916-0922'!P34</f>
        <v>0</v>
      </c>
      <c r="BU26" s="206">
        <f>'0923-0929'!C34</f>
        <v>0</v>
      </c>
      <c r="BV26" s="207">
        <f>'0923-0929'!D34</f>
        <v>0</v>
      </c>
      <c r="BW26" s="206">
        <f>'0923-0929'!E34</f>
        <v>0</v>
      </c>
      <c r="BX26" s="207">
        <f>'0923-0929'!F34</f>
        <v>0</v>
      </c>
      <c r="BY26" s="206">
        <f>'0923-0929'!G34</f>
        <v>0</v>
      </c>
      <c r="BZ26" s="207">
        <f>'0923-0929'!H34</f>
        <v>0</v>
      </c>
      <c r="CA26" s="206">
        <f>'0923-0929'!I34</f>
        <v>0</v>
      </c>
      <c r="CB26" s="207">
        <f>'0923-0929'!J34</f>
        <v>0</v>
      </c>
      <c r="CC26" s="206">
        <f>'0923-0929'!K34</f>
        <v>0</v>
      </c>
      <c r="CD26" s="207">
        <f>'0923-0929'!L34</f>
        <v>0</v>
      </c>
      <c r="CE26" s="206">
        <f>'0923-0929'!M34</f>
        <v>0</v>
      </c>
      <c r="CF26" s="207">
        <f>'0923-0929'!N34</f>
        <v>0</v>
      </c>
      <c r="CG26" s="206">
        <f>'0923-0929'!O34</f>
        <v>0</v>
      </c>
      <c r="CH26" s="207">
        <f>'0923-0929'!P34</f>
        <v>0</v>
      </c>
      <c r="CI26" s="206">
        <f>'0930-1006'!C34</f>
        <v>0</v>
      </c>
      <c r="CJ26" s="207">
        <f>'0930-1006'!D34</f>
        <v>0</v>
      </c>
      <c r="CK26" s="206">
        <f>'0930-1006'!E34</f>
        <v>0</v>
      </c>
      <c r="CL26" s="207">
        <f>'0930-1006'!F34</f>
        <v>0</v>
      </c>
      <c r="CM26" s="206">
        <f>'0930-1006'!G34</f>
        <v>0</v>
      </c>
      <c r="CN26" s="207">
        <f>'0930-1006'!H34</f>
        <v>0</v>
      </c>
      <c r="CO26" s="206">
        <f>'0930-1006'!I34</f>
        <v>0</v>
      </c>
      <c r="CP26" s="207">
        <f>'0930-1006'!J34</f>
        <v>0</v>
      </c>
      <c r="CQ26" s="206">
        <f>'0930-1006'!K34</f>
        <v>0</v>
      </c>
      <c r="CR26" s="207">
        <f>'0930-1006'!L34</f>
        <v>0</v>
      </c>
      <c r="CS26" s="206">
        <f>'0930-1006'!M34</f>
        <v>0</v>
      </c>
      <c r="CT26" s="207">
        <f>'0930-1006'!N34</f>
        <v>0</v>
      </c>
      <c r="CU26" s="206">
        <f>'0930-1006'!O34</f>
        <v>0</v>
      </c>
      <c r="CV26" s="207">
        <f>'0930-1006'!P34</f>
        <v>0</v>
      </c>
      <c r="CW26" s="206">
        <f>'1007-1013'!C34</f>
        <v>0</v>
      </c>
      <c r="CX26" s="207">
        <f>'1007-1013'!D34</f>
        <v>0</v>
      </c>
      <c r="CY26" s="206">
        <f>'1007-1013'!E34</f>
        <v>0</v>
      </c>
      <c r="CZ26" s="207">
        <f>'1007-1013'!F34</f>
        <v>0</v>
      </c>
      <c r="DA26" s="206">
        <f>'1007-1013'!G34</f>
        <v>0</v>
      </c>
      <c r="DB26" s="207">
        <f>'1007-1013'!H34</f>
        <v>0</v>
      </c>
      <c r="DC26" s="206">
        <f>'1007-1013'!I34</f>
        <v>0</v>
      </c>
      <c r="DD26" s="207">
        <f>'1007-1013'!J34</f>
        <v>0</v>
      </c>
      <c r="DE26" s="206">
        <f>'1007-1013'!K34</f>
        <v>0</v>
      </c>
      <c r="DF26" s="207">
        <f>'1007-1013'!L34</f>
        <v>0</v>
      </c>
      <c r="DG26" s="206">
        <f>'1007-1013'!M34</f>
        <v>0</v>
      </c>
      <c r="DH26" s="207">
        <f>'1007-1013'!N34</f>
        <v>0</v>
      </c>
      <c r="DI26" s="206">
        <f>'1007-1013'!O34</f>
        <v>0</v>
      </c>
      <c r="DJ26" s="238">
        <f>'1007-1013'!P34</f>
        <v>0</v>
      </c>
      <c r="DK26" s="206">
        <f>'1014-1020'!C34</f>
        <v>0</v>
      </c>
      <c r="DL26" s="238">
        <f>'1014-1020'!D34</f>
        <v>0</v>
      </c>
      <c r="DM26" s="206">
        <f>'1014-1020'!E34</f>
        <v>0</v>
      </c>
      <c r="DN26" s="238">
        <f>'1014-1020'!F34</f>
        <v>0</v>
      </c>
      <c r="DO26" s="206">
        <f>'1014-1020'!G34</f>
        <v>0</v>
      </c>
      <c r="DP26" s="238">
        <f>'1014-1020'!H34</f>
        <v>0</v>
      </c>
      <c r="DQ26" s="206">
        <f>'1014-1020'!I34</f>
        <v>0</v>
      </c>
      <c r="DR26" s="238">
        <f>'1014-1020'!J34</f>
        <v>0</v>
      </c>
      <c r="DS26" s="206">
        <f>'1014-1020'!K34</f>
        <v>0</v>
      </c>
      <c r="DT26" s="238">
        <f>'1014-1020'!L34</f>
        <v>0</v>
      </c>
      <c r="DU26" s="206">
        <f>'1014-1020'!M34</f>
        <v>0</v>
      </c>
      <c r="DV26" s="238">
        <f>'1014-1020'!N34</f>
        <v>0</v>
      </c>
      <c r="DW26" s="206">
        <f>'1014-1020'!O34</f>
        <v>0</v>
      </c>
      <c r="DX26" s="238">
        <f>'1014-1020'!P34</f>
        <v>0</v>
      </c>
      <c r="DY26" s="206">
        <f>'1021-1027'!C34</f>
        <v>0</v>
      </c>
      <c r="DZ26" s="238">
        <f>'1021-1027'!D34</f>
        <v>0</v>
      </c>
      <c r="EA26" s="206">
        <f>'1021-1027'!E34</f>
        <v>0</v>
      </c>
      <c r="EB26" s="238">
        <f>'1021-1027'!F34</f>
        <v>0</v>
      </c>
      <c r="EC26" s="206">
        <f>'1021-1027'!G34</f>
        <v>0</v>
      </c>
      <c r="ED26" s="238">
        <f>'1021-1027'!H34</f>
        <v>0</v>
      </c>
      <c r="EE26" s="206">
        <f>'1021-1027'!I34</f>
        <v>0</v>
      </c>
      <c r="EF26" s="238">
        <f>'1021-1027'!J34</f>
        <v>0</v>
      </c>
      <c r="EG26" s="206">
        <f>'1021-1027'!K34</f>
        <v>0</v>
      </c>
      <c r="EH26" s="238">
        <f>'1021-1027'!L34</f>
        <v>0</v>
      </c>
      <c r="EI26" s="206">
        <f>'1021-1027'!M34</f>
        <v>0</v>
      </c>
      <c r="EJ26" s="238">
        <f>'1021-1027'!N34</f>
        <v>0</v>
      </c>
      <c r="EK26" s="206">
        <f>'1021-1027'!O34</f>
        <v>0</v>
      </c>
      <c r="EL26" s="238">
        <f>'1021-1027'!P34</f>
        <v>0</v>
      </c>
      <c r="EM26" s="206">
        <f>'1028-1103'!C34</f>
        <v>0</v>
      </c>
      <c r="EN26" s="238">
        <f>'1028-1103'!D34</f>
        <v>0</v>
      </c>
      <c r="EO26" s="206">
        <f>'1028-1103'!E34</f>
        <v>0</v>
      </c>
      <c r="EP26" s="238">
        <f>'1028-1103'!F34</f>
        <v>0</v>
      </c>
      <c r="EQ26" s="206">
        <f>'1028-1103'!G34</f>
        <v>0</v>
      </c>
      <c r="ER26" s="238">
        <f>'1028-1103'!H34</f>
        <v>0</v>
      </c>
      <c r="ES26" s="206">
        <f>'1028-1103'!I34</f>
        <v>0</v>
      </c>
      <c r="ET26" s="238">
        <f>'1028-1103'!J34</f>
        <v>0</v>
      </c>
      <c r="EU26" s="206">
        <f>'1028-1103'!K34</f>
        <v>0</v>
      </c>
      <c r="EV26" s="238">
        <f>'1028-1103'!L34</f>
        <v>0</v>
      </c>
      <c r="EW26" s="206">
        <f>'1028-1103'!M34</f>
        <v>0</v>
      </c>
      <c r="EX26" s="238">
        <f>'1028-1103'!N34</f>
        <v>0</v>
      </c>
      <c r="EY26" s="206">
        <f>'1028-1103'!O34</f>
        <v>0</v>
      </c>
      <c r="EZ26" s="238">
        <f>'1028-1103'!P34</f>
        <v>0</v>
      </c>
      <c r="FA26" s="206">
        <f>班表10!C34</f>
        <v>0</v>
      </c>
      <c r="FB26" s="206">
        <f>班表10!D34</f>
        <v>0</v>
      </c>
      <c r="FC26" s="206">
        <f>班表10!E34</f>
        <v>0</v>
      </c>
      <c r="FD26" s="206">
        <f>班表10!F34</f>
        <v>0</v>
      </c>
      <c r="FE26" s="206">
        <f>班表10!G34</f>
        <v>0</v>
      </c>
      <c r="FF26" s="206">
        <f>班表10!H34</f>
        <v>0</v>
      </c>
      <c r="FG26" s="206">
        <f>班表10!I34</f>
        <v>0</v>
      </c>
      <c r="FH26" s="206">
        <f>班表10!J34</f>
        <v>0</v>
      </c>
      <c r="FI26" s="206">
        <f>班表10!K34</f>
        <v>0</v>
      </c>
      <c r="FJ26" s="206">
        <f>班表10!L34</f>
        <v>0</v>
      </c>
      <c r="FK26" s="206">
        <f>班表10!M34</f>
        <v>0</v>
      </c>
      <c r="FL26" s="206">
        <f>班表10!N34</f>
        <v>0</v>
      </c>
      <c r="FM26" s="206">
        <f>班表10!O34</f>
        <v>0</v>
      </c>
      <c r="FN26" s="206">
        <f>班表10!P34</f>
        <v>0</v>
      </c>
      <c r="FO26" s="149" t="s">
        <v>160</v>
      </c>
      <c r="FP26" s="149">
        <f t="shared" ref="FP26" si="35">COUNTIF(AM28:CT28,$FV$5)</f>
        <v>0</v>
      </c>
      <c r="FQ26" s="149">
        <f>FQ$2-FP26</f>
        <v>4</v>
      </c>
      <c r="FR26" s="149" t="s">
        <v>160</v>
      </c>
      <c r="FS26" s="149">
        <f t="shared" ref="FS26" si="36">COUNTIF(CU28:FD28,$FV$5)</f>
        <v>0</v>
      </c>
      <c r="FT26" s="149">
        <f>FQ$3-FS26</f>
        <v>5</v>
      </c>
      <c r="FU26" s="239"/>
    </row>
    <row r="27" spans="1:177" ht="11.25" hidden="1" customHeight="1" thickBot="1">
      <c r="A27" s="480" t="str">
        <f>IF('0902-0908'!A35=0,"",'0902-0908'!A35)</f>
        <v/>
      </c>
      <c r="B27" s="481"/>
      <c r="C27" s="209"/>
      <c r="D27" s="58">
        <f>IF(C26="",0,IF(D26-C26&lt;=6,D26-C26-4,IF(D26-C26&gt;6,D26-C26-C27-8,0)))</f>
        <v>0</v>
      </c>
      <c r="E27" s="209"/>
      <c r="F27" s="58">
        <f>IF(E26="",0,IF(F26-E26&lt;=6,F26-E26-4,IF(F26-E26&gt;6,F26-E26-E27-8,0)))</f>
        <v>0</v>
      </c>
      <c r="G27" s="209"/>
      <c r="H27" s="58">
        <f>IF(G26="",0,IF(H26-G26&lt;=6,H26-G26-4,IF(H26-G26&gt;6,H26-G26-G27-8,0)))</f>
        <v>0</v>
      </c>
      <c r="I27" s="209"/>
      <c r="J27" s="58">
        <f>IF(I26="",0,IF(J26-I26&lt;=6,J26-I26-4,IF(J26-I26&gt;6,J26-I26-I27-8,0)))</f>
        <v>0</v>
      </c>
      <c r="K27" s="209"/>
      <c r="L27" s="58">
        <f>IF(K26="",0,IF(L26-K26&lt;=6,L26-K26-4,IF(L26-K26&gt;6,L26-K26-K27-8,0)))</f>
        <v>0</v>
      </c>
      <c r="M27" s="209"/>
      <c r="N27" s="58">
        <f>IF(M26="",0,IF(N26-M26&lt;=6,N26-M26-4,IF(N26-M26&gt;6,N26-M26-M27-8,0)))</f>
        <v>0</v>
      </c>
      <c r="O27" s="209"/>
      <c r="P27" s="58">
        <f>IF(O26="",0,IF(P26-O26&lt;=6,P26-O26-4,IF(P26-O26&gt;6,P26-O26-O27-8,0)))</f>
        <v>0</v>
      </c>
      <c r="Q27" s="209"/>
      <c r="R27" s="58">
        <f>IF(Q26="",0,IF(R26-Q26&lt;=6,R26-Q26-4,IF(R26-Q26&gt;6,R26-Q26-Q27-8,0)))</f>
        <v>0</v>
      </c>
      <c r="S27" s="209"/>
      <c r="T27" s="58">
        <f>IF(S26="",0,IF(T26-S26&lt;=6,T26-S26-4,IF(T26-S26&gt;6,T26-S26-S27-8,0)))</f>
        <v>0</v>
      </c>
      <c r="U27" s="209"/>
      <c r="V27" s="58">
        <f>IF(U26="",0,IF(V26-U26&lt;=6,V26-U26-4,IF(V26-U26&gt;6,V26-U26-U27-8,0)))</f>
        <v>0</v>
      </c>
      <c r="W27" s="209"/>
      <c r="X27" s="58">
        <f>IF(W26="",0,IF(X26-W26&lt;=6,X26-W26-4,IF(X26-W26&gt;6,X26-W26-W27-8,0)))</f>
        <v>0</v>
      </c>
      <c r="Y27" s="209"/>
      <c r="Z27" s="58">
        <f>IF(Y26="",0,IF(Z26-Y26&lt;=6,Z26-Y26-4,IF(Z26-Y26&gt;6,Z26-Y26-Y27-8,0)))</f>
        <v>0</v>
      </c>
      <c r="AA27" s="209"/>
      <c r="AB27" s="58">
        <f>IF(AA26="",0,IF(AB26-AA26&lt;=6,AB26-AA26-4,IF(AB26-AA26&gt;6,AB26-AA26-AA27-8,0)))</f>
        <v>0</v>
      </c>
      <c r="AC27" s="209"/>
      <c r="AD27" s="58">
        <f>IF(AC26="",0,IF(AD26-AC26&lt;=6,AD26-AC26-4,IF(AD26-AC26&gt;6,AD26-AC26-AC27-8,0)))</f>
        <v>0</v>
      </c>
      <c r="AE27" s="209">
        <f>'0902-0908'!C35</f>
        <v>0</v>
      </c>
      <c r="AF27" s="58">
        <f>'0902-0908'!D35</f>
        <v>0</v>
      </c>
      <c r="AG27" s="209">
        <f>'0902-0908'!E35</f>
        <v>0</v>
      </c>
      <c r="AH27" s="58">
        <f>'0902-0908'!F35</f>
        <v>0</v>
      </c>
      <c r="AI27" s="209">
        <f>'0902-0908'!G35</f>
        <v>0</v>
      </c>
      <c r="AJ27" s="58">
        <f>'0902-0908'!H35</f>
        <v>0</v>
      </c>
      <c r="AK27" s="209">
        <f>'0902-0908'!I35</f>
        <v>0</v>
      </c>
      <c r="AL27" s="58">
        <f>'0902-0908'!J35</f>
        <v>0</v>
      </c>
      <c r="AM27" s="209">
        <f>'0902-0908'!K35</f>
        <v>0</v>
      </c>
      <c r="AN27" s="58">
        <f>'0902-0908'!L35</f>
        <v>0</v>
      </c>
      <c r="AO27" s="209">
        <f>'0902-0908'!M35</f>
        <v>0</v>
      </c>
      <c r="AP27" s="58">
        <f>'0902-0908'!N35</f>
        <v>0</v>
      </c>
      <c r="AQ27" s="209">
        <f>'0902-0908'!O35</f>
        <v>0</v>
      </c>
      <c r="AR27" s="58">
        <f>'0902-0908'!P35</f>
        <v>0</v>
      </c>
      <c r="AS27" s="209">
        <f>'0909-0915'!C35</f>
        <v>0</v>
      </c>
      <c r="AT27" s="58">
        <f>'0909-0915'!D35</f>
        <v>0</v>
      </c>
      <c r="AU27" s="209">
        <f>'0909-0915'!E35</f>
        <v>0</v>
      </c>
      <c r="AV27" s="58">
        <f>'0909-0915'!F35</f>
        <v>0</v>
      </c>
      <c r="AW27" s="209">
        <f>'0909-0915'!G35</f>
        <v>0</v>
      </c>
      <c r="AX27" s="58">
        <f>'0909-0915'!H35</f>
        <v>0</v>
      </c>
      <c r="AY27" s="209">
        <f>'0909-0915'!I35</f>
        <v>0</v>
      </c>
      <c r="AZ27" s="58">
        <f>'0909-0915'!J35</f>
        <v>0</v>
      </c>
      <c r="BA27" s="209">
        <f>'0909-0915'!K35</f>
        <v>0</v>
      </c>
      <c r="BB27" s="58">
        <f>'0909-0915'!L35</f>
        <v>0</v>
      </c>
      <c r="BC27" s="209">
        <f>'0909-0915'!M35</f>
        <v>0</v>
      </c>
      <c r="BD27" s="58">
        <f>'0909-0915'!N35</f>
        <v>0</v>
      </c>
      <c r="BE27" s="209">
        <f>'0909-0915'!O35</f>
        <v>0</v>
      </c>
      <c r="BF27" s="58">
        <f>'0909-0915'!P35</f>
        <v>0</v>
      </c>
      <c r="BG27" s="209">
        <f>'0916-0922'!C35</f>
        <v>0</v>
      </c>
      <c r="BH27" s="58">
        <f>'0916-0922'!D35</f>
        <v>0</v>
      </c>
      <c r="BI27" s="209">
        <f>'0916-0922'!E35</f>
        <v>0</v>
      </c>
      <c r="BJ27" s="58">
        <f>'0916-0922'!F35</f>
        <v>0</v>
      </c>
      <c r="BK27" s="209">
        <f>'0916-0922'!G35</f>
        <v>0</v>
      </c>
      <c r="BL27" s="58">
        <f>'0916-0922'!H35</f>
        <v>0</v>
      </c>
      <c r="BM27" s="209">
        <f>'0916-0922'!I35</f>
        <v>0</v>
      </c>
      <c r="BN27" s="58">
        <f>'0916-0922'!J35</f>
        <v>0</v>
      </c>
      <c r="BO27" s="209">
        <f>'0916-0922'!K35</f>
        <v>0</v>
      </c>
      <c r="BP27" s="58">
        <f>'0916-0922'!L35</f>
        <v>0</v>
      </c>
      <c r="BQ27" s="209">
        <f>'0916-0922'!M35</f>
        <v>0</v>
      </c>
      <c r="BR27" s="58">
        <f>'0916-0922'!N35</f>
        <v>0</v>
      </c>
      <c r="BS27" s="209">
        <f>'0916-0922'!O35</f>
        <v>0</v>
      </c>
      <c r="BT27" s="58">
        <f>'0916-0922'!P35</f>
        <v>0</v>
      </c>
      <c r="BU27" s="209">
        <f>'0923-0929'!C35</f>
        <v>0</v>
      </c>
      <c r="BV27" s="58">
        <f>'0923-0929'!D35</f>
        <v>0</v>
      </c>
      <c r="BW27" s="209">
        <f>'0923-0929'!E35</f>
        <v>0</v>
      </c>
      <c r="BX27" s="58">
        <f>'0923-0929'!F35</f>
        <v>0</v>
      </c>
      <c r="BY27" s="209">
        <f>'0923-0929'!G35</f>
        <v>0</v>
      </c>
      <c r="BZ27" s="58">
        <f>'0923-0929'!H35</f>
        <v>0</v>
      </c>
      <c r="CA27" s="209">
        <f>'0923-0929'!I35</f>
        <v>0</v>
      </c>
      <c r="CB27" s="58">
        <f>'0923-0929'!J35</f>
        <v>0</v>
      </c>
      <c r="CC27" s="209">
        <f>'0923-0929'!K35</f>
        <v>0</v>
      </c>
      <c r="CD27" s="58">
        <f>'0923-0929'!L35</f>
        <v>0</v>
      </c>
      <c r="CE27" s="209">
        <f>'0923-0929'!M35</f>
        <v>0</v>
      </c>
      <c r="CF27" s="58">
        <f>'0923-0929'!N35</f>
        <v>0</v>
      </c>
      <c r="CG27" s="209">
        <f>'0923-0929'!O35</f>
        <v>0</v>
      </c>
      <c r="CH27" s="58">
        <f>'0923-0929'!P35</f>
        <v>0</v>
      </c>
      <c r="CI27" s="209">
        <f>'0930-1006'!C35</f>
        <v>0</v>
      </c>
      <c r="CJ27" s="58">
        <f>'0930-1006'!D35</f>
        <v>0</v>
      </c>
      <c r="CK27" s="209">
        <f>'0930-1006'!E35</f>
        <v>0</v>
      </c>
      <c r="CL27" s="58">
        <f>'0930-1006'!F35</f>
        <v>0</v>
      </c>
      <c r="CM27" s="209">
        <f>'0930-1006'!G35</f>
        <v>0</v>
      </c>
      <c r="CN27" s="58">
        <f>'0930-1006'!H35</f>
        <v>0</v>
      </c>
      <c r="CO27" s="209">
        <f>'0930-1006'!I35</f>
        <v>0</v>
      </c>
      <c r="CP27" s="58">
        <f>'0930-1006'!J35</f>
        <v>0</v>
      </c>
      <c r="CQ27" s="209">
        <f>'0930-1006'!K35</f>
        <v>0</v>
      </c>
      <c r="CR27" s="58">
        <f>'0930-1006'!L35</f>
        <v>0</v>
      </c>
      <c r="CS27" s="209">
        <f>'0930-1006'!M35</f>
        <v>0</v>
      </c>
      <c r="CT27" s="58">
        <f>'0930-1006'!N35</f>
        <v>0</v>
      </c>
      <c r="CU27" s="209">
        <f>'0930-1006'!O35</f>
        <v>0</v>
      </c>
      <c r="CV27" s="58">
        <f>'0930-1006'!P35</f>
        <v>0</v>
      </c>
      <c r="CW27" s="209">
        <f>'1007-1013'!C35</f>
        <v>0</v>
      </c>
      <c r="CX27" s="58">
        <f>'1007-1013'!D35</f>
        <v>0</v>
      </c>
      <c r="CY27" s="209">
        <f>'1007-1013'!E35</f>
        <v>0</v>
      </c>
      <c r="CZ27" s="58">
        <f>'1007-1013'!F35</f>
        <v>0</v>
      </c>
      <c r="DA27" s="209">
        <f>'1007-1013'!G35</f>
        <v>0</v>
      </c>
      <c r="DB27" s="58">
        <f>'1007-1013'!H35</f>
        <v>0</v>
      </c>
      <c r="DC27" s="209">
        <f>'1007-1013'!I35</f>
        <v>0</v>
      </c>
      <c r="DD27" s="58">
        <f>'1007-1013'!J35</f>
        <v>0</v>
      </c>
      <c r="DE27" s="209">
        <f>'1007-1013'!K35</f>
        <v>0</v>
      </c>
      <c r="DF27" s="58">
        <f>'1007-1013'!L35</f>
        <v>0</v>
      </c>
      <c r="DG27" s="209">
        <f>'1007-1013'!M35</f>
        <v>0</v>
      </c>
      <c r="DH27" s="58">
        <f>'1007-1013'!N35</f>
        <v>0</v>
      </c>
      <c r="DI27" s="209">
        <f>'1007-1013'!O35</f>
        <v>0</v>
      </c>
      <c r="DJ27" s="195">
        <f>'1007-1013'!P35</f>
        <v>0</v>
      </c>
      <c r="DK27" s="209">
        <f>'1014-1020'!C35</f>
        <v>0</v>
      </c>
      <c r="DL27" s="195">
        <f>'1014-1020'!D35</f>
        <v>0</v>
      </c>
      <c r="DM27" s="209">
        <f>'1014-1020'!E35</f>
        <v>0</v>
      </c>
      <c r="DN27" s="195">
        <f>'1014-1020'!F35</f>
        <v>0</v>
      </c>
      <c r="DO27" s="209">
        <f>'1014-1020'!G35</f>
        <v>0</v>
      </c>
      <c r="DP27" s="195">
        <f>'1014-1020'!H35</f>
        <v>0</v>
      </c>
      <c r="DQ27" s="209">
        <f>'1014-1020'!I35</f>
        <v>0</v>
      </c>
      <c r="DR27" s="195">
        <f>'1014-1020'!J35</f>
        <v>0</v>
      </c>
      <c r="DS27" s="209">
        <f>'1014-1020'!K35</f>
        <v>0</v>
      </c>
      <c r="DT27" s="195">
        <f>'1014-1020'!L35</f>
        <v>0</v>
      </c>
      <c r="DU27" s="209">
        <f>'1014-1020'!M35</f>
        <v>0</v>
      </c>
      <c r="DV27" s="195">
        <f>'1014-1020'!N35</f>
        <v>0</v>
      </c>
      <c r="DW27" s="209">
        <f>'1014-1020'!O35</f>
        <v>0</v>
      </c>
      <c r="DX27" s="195">
        <f>'1014-1020'!P35</f>
        <v>0</v>
      </c>
      <c r="DY27" s="209">
        <f>'1021-1027'!C35</f>
        <v>0</v>
      </c>
      <c r="DZ27" s="195">
        <f>'1021-1027'!D35</f>
        <v>0</v>
      </c>
      <c r="EA27" s="209">
        <f>'1021-1027'!E35</f>
        <v>0</v>
      </c>
      <c r="EB27" s="195">
        <f>'1021-1027'!F35</f>
        <v>0</v>
      </c>
      <c r="EC27" s="209">
        <f>'1021-1027'!G35</f>
        <v>0</v>
      </c>
      <c r="ED27" s="195">
        <f>'1021-1027'!H35</f>
        <v>0</v>
      </c>
      <c r="EE27" s="209">
        <f>'1021-1027'!I35</f>
        <v>0</v>
      </c>
      <c r="EF27" s="195">
        <f>'1021-1027'!J35</f>
        <v>0</v>
      </c>
      <c r="EG27" s="209">
        <f>'1021-1027'!K35</f>
        <v>0</v>
      </c>
      <c r="EH27" s="195">
        <f>'1021-1027'!L35</f>
        <v>0</v>
      </c>
      <c r="EI27" s="209">
        <f>'1021-1027'!M35</f>
        <v>0</v>
      </c>
      <c r="EJ27" s="195">
        <f>'1021-1027'!N35</f>
        <v>0</v>
      </c>
      <c r="EK27" s="209">
        <f>'1021-1027'!O35</f>
        <v>0</v>
      </c>
      <c r="EL27" s="195">
        <f>'1021-1027'!P35</f>
        <v>0</v>
      </c>
      <c r="EM27" s="209">
        <f>'1028-1103'!C35</f>
        <v>0</v>
      </c>
      <c r="EN27" s="195">
        <f>'1028-1103'!D35</f>
        <v>0</v>
      </c>
      <c r="EO27" s="209">
        <f>'1028-1103'!E35</f>
        <v>0</v>
      </c>
      <c r="EP27" s="195">
        <f>'1028-1103'!F35</f>
        <v>0</v>
      </c>
      <c r="EQ27" s="209">
        <f>'1028-1103'!G35</f>
        <v>0</v>
      </c>
      <c r="ER27" s="195">
        <f>'1028-1103'!H35</f>
        <v>0</v>
      </c>
      <c r="ES27" s="209">
        <f>'1028-1103'!I35</f>
        <v>0</v>
      </c>
      <c r="ET27" s="195">
        <f>'1028-1103'!J35</f>
        <v>0</v>
      </c>
      <c r="EU27" s="209">
        <f>'1028-1103'!K35</f>
        <v>0</v>
      </c>
      <c r="EV27" s="195">
        <f>'1028-1103'!L35</f>
        <v>0</v>
      </c>
      <c r="EW27" s="209">
        <f>'1028-1103'!M35</f>
        <v>0</v>
      </c>
      <c r="EX27" s="195">
        <f>'1028-1103'!N35</f>
        <v>0</v>
      </c>
      <c r="EY27" s="209">
        <f>'1028-1103'!O35</f>
        <v>0</v>
      </c>
      <c r="EZ27" s="195">
        <f>'1028-1103'!P35</f>
        <v>0</v>
      </c>
      <c r="FA27" s="209">
        <f>班表10!C35</f>
        <v>0</v>
      </c>
      <c r="FB27" s="209">
        <f>班表10!D35</f>
        <v>0</v>
      </c>
      <c r="FC27" s="209">
        <f>班表10!E35</f>
        <v>0</v>
      </c>
      <c r="FD27" s="209">
        <f>班表10!F35</f>
        <v>0</v>
      </c>
      <c r="FE27" s="209">
        <f>班表10!G35</f>
        <v>0</v>
      </c>
      <c r="FF27" s="209">
        <f>班表10!H35</f>
        <v>0</v>
      </c>
      <c r="FG27" s="209">
        <f>班表10!I35</f>
        <v>0</v>
      </c>
      <c r="FH27" s="209">
        <f>班表10!J35</f>
        <v>0</v>
      </c>
      <c r="FI27" s="209">
        <f>班表10!K35</f>
        <v>0</v>
      </c>
      <c r="FJ27" s="209">
        <f>班表10!L35</f>
        <v>0</v>
      </c>
      <c r="FK27" s="209">
        <f>班表10!M35</f>
        <v>0</v>
      </c>
      <c r="FL27" s="209">
        <f>班表10!N35</f>
        <v>0</v>
      </c>
      <c r="FM27" s="209">
        <f>班表10!O35</f>
        <v>0</v>
      </c>
      <c r="FN27" s="209">
        <f>班表10!P35</f>
        <v>0</v>
      </c>
      <c r="FO27" s="149" t="s">
        <v>155</v>
      </c>
      <c r="FP27" s="149">
        <f t="shared" ref="FP27" si="37">COUNTIF(AM28:CT28,$FV$5)</f>
        <v>0</v>
      </c>
      <c r="FQ27" s="149">
        <f>FS$2-FP27</f>
        <v>4</v>
      </c>
      <c r="FR27" s="149" t="s">
        <v>155</v>
      </c>
      <c r="FS27" s="149">
        <f t="shared" ref="FS27" si="38">COUNTIF(CU28:FD28,$FV$6)</f>
        <v>0</v>
      </c>
      <c r="FT27" s="149">
        <f>FS$3-FS27</f>
        <v>4</v>
      </c>
      <c r="FU27" s="149"/>
    </row>
    <row r="28" spans="1:177" ht="11.25" hidden="1" customHeight="1" thickTop="1" thickBot="1">
      <c r="A28" s="482" t="str">
        <f>IF('0902-0908'!A36=0,"",'0902-0908'!A36)</f>
        <v/>
      </c>
      <c r="B28" s="483"/>
      <c r="C28" s="501"/>
      <c r="D28" s="502"/>
      <c r="E28" s="501"/>
      <c r="F28" s="502"/>
      <c r="G28" s="501"/>
      <c r="H28" s="502"/>
      <c r="I28" s="501"/>
      <c r="J28" s="502"/>
      <c r="K28" s="501"/>
      <c r="L28" s="502"/>
      <c r="M28" s="501"/>
      <c r="N28" s="502"/>
      <c r="O28" s="501"/>
      <c r="P28" s="502"/>
      <c r="Q28" s="501"/>
      <c r="R28" s="502"/>
      <c r="S28" s="501"/>
      <c r="T28" s="502"/>
      <c r="U28" s="501"/>
      <c r="V28" s="502"/>
      <c r="W28" s="501"/>
      <c r="X28" s="502"/>
      <c r="Y28" s="501"/>
      <c r="Z28" s="502"/>
      <c r="AA28" s="501"/>
      <c r="AB28" s="502"/>
      <c r="AC28" s="499"/>
      <c r="AD28" s="500"/>
      <c r="AE28" s="413"/>
      <c r="AF28" s="414"/>
      <c r="AG28" s="413"/>
      <c r="AH28" s="414"/>
      <c r="AI28" s="413"/>
      <c r="AJ28" s="414"/>
      <c r="AK28" s="413"/>
      <c r="AL28" s="414"/>
      <c r="AM28" s="413"/>
      <c r="AN28" s="414"/>
      <c r="AO28" s="413"/>
      <c r="AP28" s="414"/>
      <c r="AQ28" s="413"/>
      <c r="AR28" s="414"/>
      <c r="AS28" s="413"/>
      <c r="AT28" s="414"/>
      <c r="AU28" s="413"/>
      <c r="AV28" s="414"/>
      <c r="AW28" s="413"/>
      <c r="AX28" s="414"/>
      <c r="AY28" s="413"/>
      <c r="AZ28" s="414"/>
      <c r="BA28" s="413"/>
      <c r="BB28" s="414"/>
      <c r="BC28" s="413"/>
      <c r="BD28" s="414"/>
      <c r="BE28" s="413"/>
      <c r="BF28" s="414"/>
      <c r="BG28" s="413"/>
      <c r="BH28" s="414"/>
      <c r="BI28" s="413"/>
      <c r="BJ28" s="414"/>
      <c r="BK28" s="413"/>
      <c r="BL28" s="414"/>
      <c r="BM28" s="413"/>
      <c r="BN28" s="414"/>
      <c r="BO28" s="413"/>
      <c r="BP28" s="414"/>
      <c r="BQ28" s="413"/>
      <c r="BR28" s="414"/>
      <c r="BS28" s="413"/>
      <c r="BT28" s="414"/>
      <c r="BU28" s="413"/>
      <c r="BV28" s="414"/>
      <c r="BW28" s="413"/>
      <c r="BX28" s="414"/>
      <c r="BY28" s="413"/>
      <c r="BZ28" s="414"/>
      <c r="CA28" s="413"/>
      <c r="CB28" s="414"/>
      <c r="CC28" s="413"/>
      <c r="CD28" s="414"/>
      <c r="CE28" s="413"/>
      <c r="CF28" s="414"/>
      <c r="CG28" s="413"/>
      <c r="CH28" s="414"/>
      <c r="CI28" s="413"/>
      <c r="CJ28" s="414"/>
      <c r="CK28" s="413"/>
      <c r="CL28" s="414"/>
      <c r="CM28" s="413"/>
      <c r="CN28" s="414"/>
      <c r="CO28" s="413"/>
      <c r="CP28" s="414"/>
      <c r="CQ28" s="413"/>
      <c r="CR28" s="414"/>
      <c r="CS28" s="413"/>
      <c r="CT28" s="414"/>
      <c r="CU28" s="413"/>
      <c r="CV28" s="414"/>
      <c r="CW28" s="413"/>
      <c r="CX28" s="414"/>
      <c r="CY28" s="413"/>
      <c r="CZ28" s="414"/>
      <c r="DA28" s="413"/>
      <c r="DB28" s="414"/>
      <c r="DC28" s="413"/>
      <c r="DD28" s="414"/>
      <c r="DE28" s="413"/>
      <c r="DF28" s="414"/>
      <c r="DG28" s="413"/>
      <c r="DH28" s="414"/>
      <c r="DI28" s="413"/>
      <c r="DJ28" s="475"/>
      <c r="DK28" s="413"/>
      <c r="DL28" s="475"/>
      <c r="DM28" s="413"/>
      <c r="DN28" s="475"/>
      <c r="DO28" s="413"/>
      <c r="DP28" s="475"/>
      <c r="DQ28" s="413"/>
      <c r="DR28" s="475"/>
      <c r="DS28" s="413"/>
      <c r="DT28" s="475"/>
      <c r="DU28" s="413"/>
      <c r="DV28" s="475"/>
      <c r="DW28" s="413"/>
      <c r="DX28" s="475"/>
      <c r="DY28" s="413"/>
      <c r="DZ28" s="475"/>
      <c r="EA28" s="413"/>
      <c r="EB28" s="475"/>
      <c r="EC28" s="413"/>
      <c r="ED28" s="475"/>
      <c r="EE28" s="413"/>
      <c r="EF28" s="475"/>
      <c r="EG28" s="413"/>
      <c r="EH28" s="475"/>
      <c r="EI28" s="413"/>
      <c r="EJ28" s="475"/>
      <c r="EK28" s="413"/>
      <c r="EL28" s="475"/>
      <c r="EM28" s="413"/>
      <c r="EN28" s="475"/>
      <c r="EO28" s="413"/>
      <c r="EP28" s="475"/>
      <c r="EQ28" s="413"/>
      <c r="ER28" s="475"/>
      <c r="ES28" s="413"/>
      <c r="ET28" s="475"/>
      <c r="EU28" s="413"/>
      <c r="EV28" s="475"/>
      <c r="EW28" s="413"/>
      <c r="EX28" s="475"/>
      <c r="EY28" s="413"/>
      <c r="EZ28" s="475"/>
      <c r="FA28" s="413"/>
      <c r="FB28" s="475"/>
      <c r="FC28" s="413"/>
      <c r="FD28" s="475"/>
      <c r="FE28" s="413"/>
      <c r="FF28" s="475"/>
      <c r="FG28" s="413"/>
      <c r="FH28" s="475"/>
      <c r="FI28" s="413"/>
      <c r="FJ28" s="475"/>
      <c r="FK28" s="413"/>
      <c r="FL28" s="475"/>
      <c r="FM28" s="413"/>
      <c r="FN28" s="475"/>
      <c r="FO28" s="149" t="s">
        <v>161</v>
      </c>
      <c r="FP28" s="149">
        <f t="shared" ref="FP28" si="39">COUNTIF(AM28:CT28,$FV$7)+COUNTIF(AM28:CT28,$FV$8)*0.5</f>
        <v>0</v>
      </c>
      <c r="FQ28" s="149">
        <f>FU$2-FP28</f>
        <v>1</v>
      </c>
      <c r="FR28" s="149" t="s">
        <v>161</v>
      </c>
      <c r="FS28" s="149">
        <f t="shared" ref="FS28" si="40">COUNTIF(CU28:FD28,$FV$7)+COUNTIF(CU28:FD28,$FV$8)*0.5</f>
        <v>0</v>
      </c>
      <c r="FT28" s="149">
        <f>FU$3-FS28</f>
        <v>1</v>
      </c>
      <c r="FU28" s="149"/>
    </row>
    <row r="29" spans="1:177" ht="15" hidden="1">
      <c r="A29" s="490" t="str">
        <f>IF('0902-0908'!A37=0,"",'0902-0908'!A37)</f>
        <v/>
      </c>
      <c r="B29" s="491"/>
      <c r="C29" s="206"/>
      <c r="D29" s="207"/>
      <c r="E29" s="206"/>
      <c r="F29" s="207"/>
      <c r="G29" s="206"/>
      <c r="H29" s="207"/>
      <c r="I29" s="206"/>
      <c r="J29" s="207"/>
      <c r="K29" s="206"/>
      <c r="L29" s="207"/>
      <c r="M29" s="206"/>
      <c r="N29" s="207"/>
      <c r="O29" s="206"/>
      <c r="P29" s="207"/>
      <c r="Q29" s="206"/>
      <c r="R29" s="207"/>
      <c r="S29" s="206"/>
      <c r="T29" s="207"/>
      <c r="U29" s="206"/>
      <c r="V29" s="207"/>
      <c r="W29" s="206"/>
      <c r="X29" s="207"/>
      <c r="Y29" s="206"/>
      <c r="Z29" s="207"/>
      <c r="AA29" s="206"/>
      <c r="AB29" s="207"/>
      <c r="AC29" s="206"/>
      <c r="AD29" s="207"/>
      <c r="AE29" s="206">
        <f>'0902-0908'!C37</f>
        <v>0</v>
      </c>
      <c r="AF29" s="207">
        <f>'0902-0908'!D37</f>
        <v>0</v>
      </c>
      <c r="AG29" s="206">
        <f>'0902-0908'!E37</f>
        <v>0</v>
      </c>
      <c r="AH29" s="207">
        <f>'0902-0908'!F37</f>
        <v>0</v>
      </c>
      <c r="AI29" s="206">
        <f>'0902-0908'!G37</f>
        <v>0</v>
      </c>
      <c r="AJ29" s="207">
        <f>'0902-0908'!H37</f>
        <v>0</v>
      </c>
      <c r="AK29" s="206">
        <f>'0902-0908'!I37</f>
        <v>0</v>
      </c>
      <c r="AL29" s="207">
        <f>'0902-0908'!J37</f>
        <v>0</v>
      </c>
      <c r="AM29" s="206">
        <f>'0902-0908'!K37</f>
        <v>0</v>
      </c>
      <c r="AN29" s="207">
        <f>'0902-0908'!L37</f>
        <v>0</v>
      </c>
      <c r="AO29" s="206">
        <f>'0902-0908'!M37</f>
        <v>0</v>
      </c>
      <c r="AP29" s="207">
        <f>'0902-0908'!N37</f>
        <v>0</v>
      </c>
      <c r="AQ29" s="206">
        <f>'0902-0908'!O37</f>
        <v>0</v>
      </c>
      <c r="AR29" s="207">
        <f>'0902-0908'!P37</f>
        <v>0</v>
      </c>
      <c r="AS29" s="206">
        <f>'0909-0915'!C37</f>
        <v>0</v>
      </c>
      <c r="AT29" s="207">
        <f>'0909-0915'!D37</f>
        <v>0</v>
      </c>
      <c r="AU29" s="206">
        <f>'0909-0915'!E37</f>
        <v>0</v>
      </c>
      <c r="AV29" s="207">
        <f>'0909-0915'!F37</f>
        <v>0</v>
      </c>
      <c r="AW29" s="206">
        <f>'0909-0915'!G37</f>
        <v>0</v>
      </c>
      <c r="AX29" s="207">
        <f>'0909-0915'!H37</f>
        <v>0</v>
      </c>
      <c r="AY29" s="206">
        <f>'0909-0915'!I37</f>
        <v>0</v>
      </c>
      <c r="AZ29" s="207">
        <f>'0909-0915'!J37</f>
        <v>0</v>
      </c>
      <c r="BA29" s="206">
        <f>'0909-0915'!K37</f>
        <v>0</v>
      </c>
      <c r="BB29" s="207">
        <f>'0909-0915'!L37</f>
        <v>0</v>
      </c>
      <c r="BC29" s="206">
        <f>'0909-0915'!M37</f>
        <v>0</v>
      </c>
      <c r="BD29" s="207">
        <f>'0909-0915'!N37</f>
        <v>0</v>
      </c>
      <c r="BE29" s="206">
        <f>'0909-0915'!O37</f>
        <v>0</v>
      </c>
      <c r="BF29" s="207">
        <f>'0909-0915'!P37</f>
        <v>0</v>
      </c>
      <c r="BG29" s="206">
        <f>'0916-0922'!C37</f>
        <v>0</v>
      </c>
      <c r="BH29" s="207">
        <f>'0916-0922'!D37</f>
        <v>0</v>
      </c>
      <c r="BI29" s="206">
        <f>'0916-0922'!E37</f>
        <v>0</v>
      </c>
      <c r="BJ29" s="207">
        <f>'0916-0922'!F37</f>
        <v>0</v>
      </c>
      <c r="BK29" s="206">
        <f>'0916-0922'!G37</f>
        <v>0</v>
      </c>
      <c r="BL29" s="207">
        <f>'0916-0922'!H37</f>
        <v>0</v>
      </c>
      <c r="BM29" s="206">
        <f>'0916-0922'!I37</f>
        <v>0</v>
      </c>
      <c r="BN29" s="207">
        <f>'0916-0922'!J37</f>
        <v>0</v>
      </c>
      <c r="BO29" s="206">
        <f>'0916-0922'!K37</f>
        <v>0</v>
      </c>
      <c r="BP29" s="207">
        <f>'0916-0922'!L37</f>
        <v>0</v>
      </c>
      <c r="BQ29" s="206">
        <f>'0916-0922'!M37</f>
        <v>0</v>
      </c>
      <c r="BR29" s="207">
        <f>'0916-0922'!N37</f>
        <v>0</v>
      </c>
      <c r="BS29" s="206">
        <f>'0916-0922'!O37</f>
        <v>0</v>
      </c>
      <c r="BT29" s="207">
        <f>'0916-0922'!P37</f>
        <v>0</v>
      </c>
      <c r="BU29" s="206">
        <f>'0923-0929'!C37</f>
        <v>0</v>
      </c>
      <c r="BV29" s="207">
        <f>'0923-0929'!D37</f>
        <v>0</v>
      </c>
      <c r="BW29" s="206">
        <f>'0923-0929'!E37</f>
        <v>0</v>
      </c>
      <c r="BX29" s="207">
        <f>'0923-0929'!F37</f>
        <v>0</v>
      </c>
      <c r="BY29" s="206">
        <f>'0923-0929'!G37</f>
        <v>0</v>
      </c>
      <c r="BZ29" s="207">
        <f>'0923-0929'!H37</f>
        <v>0</v>
      </c>
      <c r="CA29" s="206">
        <f>'0923-0929'!I37</f>
        <v>0</v>
      </c>
      <c r="CB29" s="207">
        <f>'0923-0929'!J37</f>
        <v>0</v>
      </c>
      <c r="CC29" s="206">
        <f>'0923-0929'!K37</f>
        <v>0</v>
      </c>
      <c r="CD29" s="207">
        <f>'0923-0929'!L37</f>
        <v>0</v>
      </c>
      <c r="CE29" s="206">
        <f>'0923-0929'!M37</f>
        <v>0</v>
      </c>
      <c r="CF29" s="207">
        <f>'0923-0929'!N37</f>
        <v>0</v>
      </c>
      <c r="CG29" s="206">
        <f>'0923-0929'!O37</f>
        <v>0</v>
      </c>
      <c r="CH29" s="207">
        <f>'0923-0929'!P37</f>
        <v>0</v>
      </c>
      <c r="CI29" s="206">
        <f>'0930-1006'!C37</f>
        <v>0</v>
      </c>
      <c r="CJ29" s="207">
        <f>'0930-1006'!D37</f>
        <v>0</v>
      </c>
      <c r="CK29" s="206">
        <f>'0930-1006'!E37</f>
        <v>0</v>
      </c>
      <c r="CL29" s="207">
        <f>'0930-1006'!F37</f>
        <v>0</v>
      </c>
      <c r="CM29" s="206">
        <f>'0930-1006'!G37</f>
        <v>0</v>
      </c>
      <c r="CN29" s="207">
        <f>'0930-1006'!H37</f>
        <v>0</v>
      </c>
      <c r="CO29" s="206">
        <f>'0930-1006'!I37</f>
        <v>0</v>
      </c>
      <c r="CP29" s="207">
        <f>'0930-1006'!J37</f>
        <v>0</v>
      </c>
      <c r="CQ29" s="206">
        <f>'0930-1006'!K37</f>
        <v>0</v>
      </c>
      <c r="CR29" s="207">
        <f>'0930-1006'!L37</f>
        <v>0</v>
      </c>
      <c r="CS29" s="206">
        <f>'0930-1006'!M37</f>
        <v>0</v>
      </c>
      <c r="CT29" s="207">
        <f>'0930-1006'!N37</f>
        <v>0</v>
      </c>
      <c r="CU29" s="206">
        <f>'0930-1006'!O37</f>
        <v>0</v>
      </c>
      <c r="CV29" s="207">
        <f>'0930-1006'!P37</f>
        <v>0</v>
      </c>
      <c r="CW29" s="206">
        <f>'1007-1013'!C37</f>
        <v>0</v>
      </c>
      <c r="CX29" s="207">
        <f>'1007-1013'!D37</f>
        <v>0</v>
      </c>
      <c r="CY29" s="206">
        <f>'1007-1013'!E37</f>
        <v>0</v>
      </c>
      <c r="CZ29" s="207">
        <f>'1007-1013'!F37</f>
        <v>0</v>
      </c>
      <c r="DA29" s="206">
        <f>'1007-1013'!G37</f>
        <v>0</v>
      </c>
      <c r="DB29" s="207">
        <f>'1007-1013'!H37</f>
        <v>0</v>
      </c>
      <c r="DC29" s="206">
        <f>'1007-1013'!I37</f>
        <v>0</v>
      </c>
      <c r="DD29" s="207">
        <f>'1007-1013'!J37</f>
        <v>0</v>
      </c>
      <c r="DE29" s="206">
        <f>'1007-1013'!K37</f>
        <v>0</v>
      </c>
      <c r="DF29" s="207">
        <f>'1007-1013'!L37</f>
        <v>0</v>
      </c>
      <c r="DG29" s="206">
        <f>'1007-1013'!M37</f>
        <v>0</v>
      </c>
      <c r="DH29" s="207">
        <f>'1007-1013'!N37</f>
        <v>0</v>
      </c>
      <c r="DI29" s="206">
        <f>'1007-1013'!O37</f>
        <v>0</v>
      </c>
      <c r="DJ29" s="238">
        <f>'1007-1013'!P37</f>
        <v>0</v>
      </c>
      <c r="DK29" s="206">
        <f>'1014-1020'!C37</f>
        <v>0</v>
      </c>
      <c r="DL29" s="238">
        <f>'1014-1020'!D37</f>
        <v>0</v>
      </c>
      <c r="DM29" s="206">
        <f>'1014-1020'!E37</f>
        <v>0</v>
      </c>
      <c r="DN29" s="238">
        <f>'1014-1020'!F37</f>
        <v>0</v>
      </c>
      <c r="DO29" s="206">
        <f>'1014-1020'!G37</f>
        <v>0</v>
      </c>
      <c r="DP29" s="238">
        <f>'1014-1020'!H37</f>
        <v>0</v>
      </c>
      <c r="DQ29" s="206">
        <f>'1014-1020'!I37</f>
        <v>0</v>
      </c>
      <c r="DR29" s="238">
        <f>'1014-1020'!J37</f>
        <v>0</v>
      </c>
      <c r="DS29" s="206">
        <f>'1014-1020'!K37</f>
        <v>0</v>
      </c>
      <c r="DT29" s="238">
        <f>'1014-1020'!L37</f>
        <v>0</v>
      </c>
      <c r="DU29" s="206">
        <f>'1014-1020'!M37</f>
        <v>0</v>
      </c>
      <c r="DV29" s="238">
        <f>'1014-1020'!N37</f>
        <v>0</v>
      </c>
      <c r="DW29" s="206">
        <f>'1014-1020'!O37</f>
        <v>0</v>
      </c>
      <c r="DX29" s="238">
        <f>'1014-1020'!P37</f>
        <v>0</v>
      </c>
      <c r="DY29" s="206">
        <f>'1021-1027'!C37</f>
        <v>0</v>
      </c>
      <c r="DZ29" s="238">
        <f>'1021-1027'!D37</f>
        <v>0</v>
      </c>
      <c r="EA29" s="206">
        <f>'1021-1027'!E37</f>
        <v>0</v>
      </c>
      <c r="EB29" s="238">
        <f>'1021-1027'!F37</f>
        <v>0</v>
      </c>
      <c r="EC29" s="206">
        <f>'1021-1027'!G37</f>
        <v>0</v>
      </c>
      <c r="ED29" s="238">
        <f>'1021-1027'!H37</f>
        <v>0</v>
      </c>
      <c r="EE29" s="206">
        <f>'1021-1027'!I37</f>
        <v>0</v>
      </c>
      <c r="EF29" s="238">
        <f>'1021-1027'!J37</f>
        <v>0</v>
      </c>
      <c r="EG29" s="206">
        <f>'1021-1027'!K37</f>
        <v>0</v>
      </c>
      <c r="EH29" s="238">
        <f>'1021-1027'!L37</f>
        <v>0</v>
      </c>
      <c r="EI29" s="206">
        <f>'1021-1027'!M37</f>
        <v>0</v>
      </c>
      <c r="EJ29" s="238">
        <f>'1021-1027'!N37</f>
        <v>0</v>
      </c>
      <c r="EK29" s="206">
        <f>'1021-1027'!O37</f>
        <v>0</v>
      </c>
      <c r="EL29" s="238">
        <f>'1021-1027'!P37</f>
        <v>0</v>
      </c>
      <c r="EM29" s="206">
        <f>'1028-1103'!C37</f>
        <v>0</v>
      </c>
      <c r="EN29" s="238">
        <f>'1028-1103'!D37</f>
        <v>0</v>
      </c>
      <c r="EO29" s="206">
        <f>'1028-1103'!E37</f>
        <v>0</v>
      </c>
      <c r="EP29" s="238">
        <f>'1028-1103'!F37</f>
        <v>0</v>
      </c>
      <c r="EQ29" s="206">
        <f>'1028-1103'!G37</f>
        <v>0</v>
      </c>
      <c r="ER29" s="238">
        <f>'1028-1103'!H37</f>
        <v>0</v>
      </c>
      <c r="ES29" s="206">
        <f>'1028-1103'!I37</f>
        <v>0</v>
      </c>
      <c r="ET29" s="238">
        <f>'1028-1103'!J37</f>
        <v>0</v>
      </c>
      <c r="EU29" s="206">
        <f>'1028-1103'!K37</f>
        <v>0</v>
      </c>
      <c r="EV29" s="238">
        <f>'1028-1103'!L37</f>
        <v>0</v>
      </c>
      <c r="EW29" s="206">
        <f>'1028-1103'!M37</f>
        <v>0</v>
      </c>
      <c r="EX29" s="238">
        <f>'1028-1103'!N37</f>
        <v>0</v>
      </c>
      <c r="EY29" s="206">
        <f>'1028-1103'!O37</f>
        <v>0</v>
      </c>
      <c r="EZ29" s="238">
        <f>'1028-1103'!P37</f>
        <v>0</v>
      </c>
      <c r="FA29" s="206">
        <f>班表10!C37</f>
        <v>0</v>
      </c>
      <c r="FB29" s="206">
        <f>班表10!D37</f>
        <v>0</v>
      </c>
      <c r="FC29" s="206">
        <f>班表10!E37</f>
        <v>0</v>
      </c>
      <c r="FD29" s="206">
        <f>班表10!F37</f>
        <v>0</v>
      </c>
      <c r="FE29" s="206">
        <f>班表10!G37</f>
        <v>0</v>
      </c>
      <c r="FF29" s="206">
        <f>班表10!H37</f>
        <v>0</v>
      </c>
      <c r="FG29" s="206">
        <f>班表10!I37</f>
        <v>0</v>
      </c>
      <c r="FH29" s="206">
        <f>班表10!J37</f>
        <v>0</v>
      </c>
      <c r="FI29" s="206">
        <f>班表10!K37</f>
        <v>0</v>
      </c>
      <c r="FJ29" s="206">
        <f>班表10!L37</f>
        <v>0</v>
      </c>
      <c r="FK29" s="206">
        <f>班表10!M37</f>
        <v>0</v>
      </c>
      <c r="FL29" s="206">
        <f>班表10!N37</f>
        <v>0</v>
      </c>
      <c r="FM29" s="206">
        <f>班表10!O37</f>
        <v>0</v>
      </c>
      <c r="FN29" s="206">
        <f>班表10!P37</f>
        <v>0</v>
      </c>
      <c r="FO29" s="149" t="s">
        <v>160</v>
      </c>
      <c r="FP29" s="149">
        <f t="shared" ref="FP29" si="41">COUNTIF(AM31:CT31,$FV$5)</f>
        <v>0</v>
      </c>
      <c r="FQ29" s="149">
        <f>FQ$2-FP29</f>
        <v>4</v>
      </c>
      <c r="FR29" s="149" t="s">
        <v>160</v>
      </c>
      <c r="FS29" s="149">
        <f t="shared" ref="FS29" si="42">COUNTIF(CU31:FD31,$FV$5)</f>
        <v>0</v>
      </c>
      <c r="FT29" s="149">
        <f>FQ$3-FS29</f>
        <v>5</v>
      </c>
      <c r="FU29" s="239"/>
    </row>
    <row r="30" spans="1:177" ht="11.25" hidden="1" customHeight="1" thickBot="1">
      <c r="A30" s="480" t="str">
        <f>IF('0902-0908'!A38=0,"",'0902-0908'!A38)</f>
        <v/>
      </c>
      <c r="B30" s="481"/>
      <c r="C30" s="209"/>
      <c r="D30" s="58">
        <f>IF(C29="",0,IF(D29-C29&lt;=6,D29-C29-4,IF(D29-C29&gt;6,D29-C29-C30-8,0)))</f>
        <v>0</v>
      </c>
      <c r="E30" s="209"/>
      <c r="F30" s="58">
        <f>IF(E29="",0,IF(F29-E29&lt;=6,F29-E29-4,IF(F29-E29&gt;6,F29-E29-E30-8,0)))</f>
        <v>0</v>
      </c>
      <c r="G30" s="209"/>
      <c r="H30" s="58">
        <f>IF(G29="",0,IF(H29-G29&lt;=6,H29-G29-4,IF(H29-G29&gt;6,H29-G29-G30-8,0)))</f>
        <v>0</v>
      </c>
      <c r="I30" s="209"/>
      <c r="J30" s="58">
        <f>IF(I29="",0,IF(J29-I29&lt;=6,J29-I29-4,IF(J29-I29&gt;6,J29-I29-I30-8,0)))</f>
        <v>0</v>
      </c>
      <c r="K30" s="209"/>
      <c r="L30" s="58">
        <f>IF(K29="",0,IF(L29-K29&lt;=6,L29-K29-4,IF(L29-K29&gt;6,L29-K29-K30-8,0)))</f>
        <v>0</v>
      </c>
      <c r="M30" s="209"/>
      <c r="N30" s="58">
        <f>IF(M29="",0,IF(N29-M29&lt;=6,N29-M29-4,IF(N29-M29&gt;6,N29-M29-M30-8,0)))</f>
        <v>0</v>
      </c>
      <c r="O30" s="209"/>
      <c r="P30" s="58">
        <f>IF(O29="",0,IF(P29-O29&lt;=6,P29-O29-4,IF(P29-O29&gt;6,P29-O29-O30-8,0)))</f>
        <v>0</v>
      </c>
      <c r="Q30" s="209"/>
      <c r="R30" s="58">
        <f>IF(Q29="",0,IF(R29-Q29&lt;=6,R29-Q29-4,IF(R29-Q29&gt;6,R29-Q29-Q30-8,0)))</f>
        <v>0</v>
      </c>
      <c r="S30" s="209"/>
      <c r="T30" s="58">
        <f>IF(S29="",0,IF(T29-S29&lt;=6,T29-S29-4,IF(T29-S29&gt;6,T29-S29-S30-8,0)))</f>
        <v>0</v>
      </c>
      <c r="U30" s="209"/>
      <c r="V30" s="58">
        <f>IF(U29="",0,IF(V29-U29&lt;=6,V29-U29-4,IF(V29-U29&gt;6,V29-U29-U30-8,0)))</f>
        <v>0</v>
      </c>
      <c r="W30" s="209"/>
      <c r="X30" s="58">
        <f>IF(W29="",0,IF(X29-W29&lt;=6,X29-W29-4,IF(X29-W29&gt;6,X29-W29-W30-8,0)))</f>
        <v>0</v>
      </c>
      <c r="Y30" s="209"/>
      <c r="Z30" s="58">
        <f>IF(Y29="",0,IF(Z29-Y29&lt;=6,Z29-Y29-4,IF(Z29-Y29&gt;6,Z29-Y29-Y30-8,0)))</f>
        <v>0</v>
      </c>
      <c r="AA30" s="209"/>
      <c r="AB30" s="58">
        <f>IF(AA29="",0,IF(AB29-AA29&lt;=6,AB29-AA29-4,IF(AB29-AA29&gt;6,AB29-AA29-AA30-8,0)))</f>
        <v>0</v>
      </c>
      <c r="AC30" s="209"/>
      <c r="AD30" s="58">
        <f>IF(AC29="",0,IF(AD29-AC29&lt;=6,AD29-AC29-4,IF(AD29-AC29&gt;6,AD29-AC29-AC30-8,0)))</f>
        <v>0</v>
      </c>
      <c r="AE30" s="209">
        <f>'0902-0908'!C38</f>
        <v>0</v>
      </c>
      <c r="AF30" s="58">
        <f>'0902-0908'!D38</f>
        <v>0</v>
      </c>
      <c r="AG30" s="209">
        <f>'0902-0908'!E38</f>
        <v>0</v>
      </c>
      <c r="AH30" s="58">
        <f>'0902-0908'!F38</f>
        <v>0</v>
      </c>
      <c r="AI30" s="209">
        <f>'0902-0908'!G38</f>
        <v>0</v>
      </c>
      <c r="AJ30" s="58">
        <f>'0902-0908'!H38</f>
        <v>0</v>
      </c>
      <c r="AK30" s="209">
        <f>'0902-0908'!I38</f>
        <v>0</v>
      </c>
      <c r="AL30" s="58">
        <f>'0902-0908'!J38</f>
        <v>0</v>
      </c>
      <c r="AM30" s="209">
        <f>'0902-0908'!K38</f>
        <v>0</v>
      </c>
      <c r="AN30" s="58">
        <f>'0902-0908'!L38</f>
        <v>0</v>
      </c>
      <c r="AO30" s="209">
        <f>'0902-0908'!M38</f>
        <v>0</v>
      </c>
      <c r="AP30" s="58">
        <f>'0902-0908'!N38</f>
        <v>0</v>
      </c>
      <c r="AQ30" s="209">
        <f>'0902-0908'!O38</f>
        <v>0</v>
      </c>
      <c r="AR30" s="58">
        <f>'0902-0908'!P38</f>
        <v>0</v>
      </c>
      <c r="AS30" s="209">
        <f>'0909-0915'!C38</f>
        <v>0</v>
      </c>
      <c r="AT30" s="58">
        <f>'0909-0915'!D38</f>
        <v>0</v>
      </c>
      <c r="AU30" s="209">
        <f>'0909-0915'!E38</f>
        <v>0</v>
      </c>
      <c r="AV30" s="58">
        <f>'0909-0915'!F38</f>
        <v>0</v>
      </c>
      <c r="AW30" s="209">
        <f>'0909-0915'!G38</f>
        <v>0</v>
      </c>
      <c r="AX30" s="58">
        <f>'0909-0915'!H38</f>
        <v>0</v>
      </c>
      <c r="AY30" s="209">
        <f>'0909-0915'!I38</f>
        <v>0</v>
      </c>
      <c r="AZ30" s="58">
        <f>'0909-0915'!J38</f>
        <v>0</v>
      </c>
      <c r="BA30" s="209">
        <f>'0909-0915'!K38</f>
        <v>0</v>
      </c>
      <c r="BB30" s="58">
        <f>'0909-0915'!L38</f>
        <v>0</v>
      </c>
      <c r="BC30" s="209">
        <f>'0909-0915'!M38</f>
        <v>0</v>
      </c>
      <c r="BD30" s="58">
        <f>'0909-0915'!N38</f>
        <v>0</v>
      </c>
      <c r="BE30" s="209">
        <f>'0909-0915'!O38</f>
        <v>0</v>
      </c>
      <c r="BF30" s="58">
        <f>'0909-0915'!P38</f>
        <v>0</v>
      </c>
      <c r="BG30" s="209">
        <f>'0916-0922'!C38</f>
        <v>0</v>
      </c>
      <c r="BH30" s="58">
        <f>'0916-0922'!D38</f>
        <v>0</v>
      </c>
      <c r="BI30" s="209">
        <f>'0916-0922'!E38</f>
        <v>0</v>
      </c>
      <c r="BJ30" s="58">
        <f>'0916-0922'!F38</f>
        <v>0</v>
      </c>
      <c r="BK30" s="209">
        <f>'0916-0922'!G38</f>
        <v>0</v>
      </c>
      <c r="BL30" s="58">
        <f>'0916-0922'!H38</f>
        <v>0</v>
      </c>
      <c r="BM30" s="209">
        <f>'0916-0922'!I38</f>
        <v>0</v>
      </c>
      <c r="BN30" s="58">
        <f>'0916-0922'!J38</f>
        <v>0</v>
      </c>
      <c r="BO30" s="209">
        <f>'0916-0922'!K38</f>
        <v>0</v>
      </c>
      <c r="BP30" s="58">
        <f>'0916-0922'!L38</f>
        <v>0</v>
      </c>
      <c r="BQ30" s="209">
        <f>'0916-0922'!M38</f>
        <v>0</v>
      </c>
      <c r="BR30" s="58">
        <f>'0916-0922'!N38</f>
        <v>0</v>
      </c>
      <c r="BS30" s="209">
        <f>'0916-0922'!O38</f>
        <v>0</v>
      </c>
      <c r="BT30" s="58">
        <f>'0916-0922'!P38</f>
        <v>0</v>
      </c>
      <c r="BU30" s="209">
        <f>'0923-0929'!C38</f>
        <v>0</v>
      </c>
      <c r="BV30" s="58">
        <f>'0923-0929'!D38</f>
        <v>0</v>
      </c>
      <c r="BW30" s="209">
        <f>'0923-0929'!E38</f>
        <v>0</v>
      </c>
      <c r="BX30" s="58">
        <f>'0923-0929'!F38</f>
        <v>0</v>
      </c>
      <c r="BY30" s="209">
        <f>'0923-0929'!G38</f>
        <v>0</v>
      </c>
      <c r="BZ30" s="58">
        <f>'0923-0929'!H38</f>
        <v>0</v>
      </c>
      <c r="CA30" s="209">
        <f>'0923-0929'!I38</f>
        <v>0</v>
      </c>
      <c r="CB30" s="58">
        <f>'0923-0929'!J38</f>
        <v>0</v>
      </c>
      <c r="CC30" s="209">
        <f>'0923-0929'!K38</f>
        <v>0</v>
      </c>
      <c r="CD30" s="58">
        <f>'0923-0929'!L38</f>
        <v>0</v>
      </c>
      <c r="CE30" s="209">
        <f>'0923-0929'!M38</f>
        <v>0</v>
      </c>
      <c r="CF30" s="58">
        <f>'0923-0929'!N38</f>
        <v>0</v>
      </c>
      <c r="CG30" s="209">
        <f>'0923-0929'!O38</f>
        <v>0</v>
      </c>
      <c r="CH30" s="58">
        <f>'0923-0929'!P38</f>
        <v>0</v>
      </c>
      <c r="CI30" s="209">
        <f>'0930-1006'!C38</f>
        <v>0</v>
      </c>
      <c r="CJ30" s="58">
        <f>'0930-1006'!D38</f>
        <v>0</v>
      </c>
      <c r="CK30" s="209">
        <f>'0930-1006'!E38</f>
        <v>0</v>
      </c>
      <c r="CL30" s="58">
        <f>'0930-1006'!F38</f>
        <v>0</v>
      </c>
      <c r="CM30" s="209">
        <f>'0930-1006'!G38</f>
        <v>0</v>
      </c>
      <c r="CN30" s="58">
        <f>'0930-1006'!H38</f>
        <v>0</v>
      </c>
      <c r="CO30" s="209">
        <f>'0930-1006'!I38</f>
        <v>0</v>
      </c>
      <c r="CP30" s="58">
        <f>'0930-1006'!J38</f>
        <v>0</v>
      </c>
      <c r="CQ30" s="209">
        <f>'0930-1006'!K38</f>
        <v>0</v>
      </c>
      <c r="CR30" s="58">
        <f>'0930-1006'!L38</f>
        <v>0</v>
      </c>
      <c r="CS30" s="209">
        <f>'0930-1006'!M38</f>
        <v>0</v>
      </c>
      <c r="CT30" s="58">
        <f>'0930-1006'!N38</f>
        <v>0</v>
      </c>
      <c r="CU30" s="209">
        <f>'0930-1006'!O38</f>
        <v>0</v>
      </c>
      <c r="CV30" s="58">
        <f>'0930-1006'!P38</f>
        <v>0</v>
      </c>
      <c r="CW30" s="209">
        <f>'1007-1013'!C38</f>
        <v>0</v>
      </c>
      <c r="CX30" s="58">
        <f>'1007-1013'!D38</f>
        <v>0</v>
      </c>
      <c r="CY30" s="209">
        <f>'1007-1013'!E38</f>
        <v>0</v>
      </c>
      <c r="CZ30" s="58">
        <f>'1007-1013'!F38</f>
        <v>0</v>
      </c>
      <c r="DA30" s="209">
        <f>'1007-1013'!G38</f>
        <v>0</v>
      </c>
      <c r="DB30" s="58">
        <f>'1007-1013'!H38</f>
        <v>0</v>
      </c>
      <c r="DC30" s="209">
        <f>'1007-1013'!I38</f>
        <v>0</v>
      </c>
      <c r="DD30" s="58">
        <f>'1007-1013'!J38</f>
        <v>0</v>
      </c>
      <c r="DE30" s="209">
        <f>'1007-1013'!K38</f>
        <v>0</v>
      </c>
      <c r="DF30" s="58">
        <f>'1007-1013'!L38</f>
        <v>0</v>
      </c>
      <c r="DG30" s="209">
        <f>'1007-1013'!M38</f>
        <v>0</v>
      </c>
      <c r="DH30" s="58">
        <f>'1007-1013'!N38</f>
        <v>0</v>
      </c>
      <c r="DI30" s="209">
        <f>'1007-1013'!O38</f>
        <v>0</v>
      </c>
      <c r="DJ30" s="195">
        <f>'1007-1013'!P38</f>
        <v>0</v>
      </c>
      <c r="DK30" s="209">
        <f>'1014-1020'!C38</f>
        <v>0</v>
      </c>
      <c r="DL30" s="195">
        <f>'1014-1020'!D38</f>
        <v>0</v>
      </c>
      <c r="DM30" s="209">
        <f>'1014-1020'!E38</f>
        <v>0</v>
      </c>
      <c r="DN30" s="195">
        <f>'1014-1020'!F38</f>
        <v>0</v>
      </c>
      <c r="DO30" s="209">
        <f>'1014-1020'!G38</f>
        <v>0</v>
      </c>
      <c r="DP30" s="195">
        <f>'1014-1020'!H38</f>
        <v>0</v>
      </c>
      <c r="DQ30" s="209">
        <f>'1014-1020'!I38</f>
        <v>0</v>
      </c>
      <c r="DR30" s="195">
        <f>'1014-1020'!J38</f>
        <v>0</v>
      </c>
      <c r="DS30" s="209">
        <f>'1014-1020'!K38</f>
        <v>0</v>
      </c>
      <c r="DT30" s="195">
        <f>'1014-1020'!L38</f>
        <v>0</v>
      </c>
      <c r="DU30" s="209">
        <f>'1014-1020'!M38</f>
        <v>0</v>
      </c>
      <c r="DV30" s="195">
        <f>'1014-1020'!N38</f>
        <v>0</v>
      </c>
      <c r="DW30" s="209">
        <f>'1014-1020'!O38</f>
        <v>0</v>
      </c>
      <c r="DX30" s="195">
        <f>'1014-1020'!P38</f>
        <v>0</v>
      </c>
      <c r="DY30" s="209">
        <f>'1021-1027'!C38</f>
        <v>0</v>
      </c>
      <c r="DZ30" s="195">
        <f>'1021-1027'!D38</f>
        <v>0</v>
      </c>
      <c r="EA30" s="209">
        <f>'1021-1027'!E38</f>
        <v>0</v>
      </c>
      <c r="EB30" s="195">
        <f>'1021-1027'!F38</f>
        <v>0</v>
      </c>
      <c r="EC30" s="209">
        <f>'1021-1027'!G38</f>
        <v>0</v>
      </c>
      <c r="ED30" s="195">
        <f>'1021-1027'!H38</f>
        <v>0</v>
      </c>
      <c r="EE30" s="209">
        <f>'1021-1027'!I38</f>
        <v>0</v>
      </c>
      <c r="EF30" s="195">
        <f>'1021-1027'!J38</f>
        <v>0</v>
      </c>
      <c r="EG30" s="209">
        <f>'1021-1027'!K38</f>
        <v>0</v>
      </c>
      <c r="EH30" s="195">
        <f>'1021-1027'!L38</f>
        <v>0</v>
      </c>
      <c r="EI30" s="209">
        <f>'1021-1027'!M38</f>
        <v>0</v>
      </c>
      <c r="EJ30" s="195">
        <f>'1021-1027'!N38</f>
        <v>0</v>
      </c>
      <c r="EK30" s="209">
        <f>'1021-1027'!O38</f>
        <v>0</v>
      </c>
      <c r="EL30" s="195">
        <f>'1021-1027'!P38</f>
        <v>0</v>
      </c>
      <c r="EM30" s="209">
        <f>'1028-1103'!C38</f>
        <v>0</v>
      </c>
      <c r="EN30" s="195">
        <f>'1028-1103'!D38</f>
        <v>0</v>
      </c>
      <c r="EO30" s="209">
        <f>'1028-1103'!E38</f>
        <v>0</v>
      </c>
      <c r="EP30" s="195">
        <f>'1028-1103'!F38</f>
        <v>0</v>
      </c>
      <c r="EQ30" s="209">
        <f>'1028-1103'!G38</f>
        <v>0</v>
      </c>
      <c r="ER30" s="195">
        <f>'1028-1103'!H38</f>
        <v>0</v>
      </c>
      <c r="ES30" s="209">
        <f>'1028-1103'!I38</f>
        <v>0</v>
      </c>
      <c r="ET30" s="195">
        <f>'1028-1103'!J38</f>
        <v>0</v>
      </c>
      <c r="EU30" s="209">
        <f>'1028-1103'!K38</f>
        <v>0</v>
      </c>
      <c r="EV30" s="195">
        <f>'1028-1103'!L38</f>
        <v>0</v>
      </c>
      <c r="EW30" s="209">
        <f>'1028-1103'!M38</f>
        <v>0</v>
      </c>
      <c r="EX30" s="195">
        <f>'1028-1103'!N38</f>
        <v>0</v>
      </c>
      <c r="EY30" s="209">
        <f>'1028-1103'!O38</f>
        <v>0</v>
      </c>
      <c r="EZ30" s="195">
        <f>'1028-1103'!P38</f>
        <v>0</v>
      </c>
      <c r="FA30" s="209">
        <f>班表10!C38</f>
        <v>0</v>
      </c>
      <c r="FB30" s="209">
        <f>班表10!D38</f>
        <v>0</v>
      </c>
      <c r="FC30" s="209">
        <f>班表10!E38</f>
        <v>0</v>
      </c>
      <c r="FD30" s="209">
        <f>班表10!F38</f>
        <v>0</v>
      </c>
      <c r="FE30" s="209">
        <f>班表10!G38</f>
        <v>0</v>
      </c>
      <c r="FF30" s="209">
        <f>班表10!H38</f>
        <v>0</v>
      </c>
      <c r="FG30" s="209">
        <f>班表10!I38</f>
        <v>0</v>
      </c>
      <c r="FH30" s="209">
        <f>班表10!J38</f>
        <v>0</v>
      </c>
      <c r="FI30" s="209">
        <f>班表10!K38</f>
        <v>0</v>
      </c>
      <c r="FJ30" s="209">
        <f>班表10!L38</f>
        <v>0</v>
      </c>
      <c r="FK30" s="209">
        <f>班表10!M38</f>
        <v>0</v>
      </c>
      <c r="FL30" s="209">
        <f>班表10!N38</f>
        <v>0</v>
      </c>
      <c r="FM30" s="209">
        <f>班表10!O38</f>
        <v>0</v>
      </c>
      <c r="FN30" s="209">
        <f>班表10!P38</f>
        <v>0</v>
      </c>
      <c r="FO30" s="149" t="s">
        <v>155</v>
      </c>
      <c r="FP30" s="149">
        <f t="shared" ref="FP30" si="43">COUNTIF(AM31:CT31,$FV$5)</f>
        <v>0</v>
      </c>
      <c r="FQ30" s="149">
        <f>FS$2-FP30</f>
        <v>4</v>
      </c>
      <c r="FR30" s="149" t="s">
        <v>155</v>
      </c>
      <c r="FS30" s="149">
        <f t="shared" ref="FS30" si="44">COUNTIF(CU31:FD31,$FV$6)</f>
        <v>0</v>
      </c>
      <c r="FT30" s="149">
        <f>FS$3-FS30</f>
        <v>4</v>
      </c>
      <c r="FU30" s="149"/>
    </row>
    <row r="31" spans="1:177" ht="11.25" hidden="1" customHeight="1" thickTop="1" thickBot="1">
      <c r="A31" s="482" t="str">
        <f>IF('0902-0908'!A39=0,"",'0902-0908'!A39)</f>
        <v/>
      </c>
      <c r="B31" s="483"/>
      <c r="C31" s="501"/>
      <c r="D31" s="502"/>
      <c r="E31" s="501"/>
      <c r="F31" s="502"/>
      <c r="G31" s="501"/>
      <c r="H31" s="502"/>
      <c r="I31" s="501"/>
      <c r="J31" s="502"/>
      <c r="K31" s="501"/>
      <c r="L31" s="502"/>
      <c r="M31" s="501"/>
      <c r="N31" s="502"/>
      <c r="O31" s="501"/>
      <c r="P31" s="502"/>
      <c r="Q31" s="501"/>
      <c r="R31" s="502"/>
      <c r="S31" s="501"/>
      <c r="T31" s="502"/>
      <c r="U31" s="501"/>
      <c r="V31" s="502"/>
      <c r="W31" s="501"/>
      <c r="X31" s="502"/>
      <c r="Y31" s="501"/>
      <c r="Z31" s="502"/>
      <c r="AA31" s="501"/>
      <c r="AB31" s="502"/>
      <c r="AC31" s="499"/>
      <c r="AD31" s="500"/>
      <c r="AE31" s="413"/>
      <c r="AF31" s="414"/>
      <c r="AG31" s="413"/>
      <c r="AH31" s="414"/>
      <c r="AI31" s="413"/>
      <c r="AJ31" s="414"/>
      <c r="AK31" s="413"/>
      <c r="AL31" s="414"/>
      <c r="AM31" s="413"/>
      <c r="AN31" s="414"/>
      <c r="AO31" s="413"/>
      <c r="AP31" s="414"/>
      <c r="AQ31" s="413"/>
      <c r="AR31" s="414"/>
      <c r="AS31" s="413"/>
      <c r="AT31" s="414"/>
      <c r="AU31" s="413"/>
      <c r="AV31" s="414"/>
      <c r="AW31" s="413"/>
      <c r="AX31" s="414"/>
      <c r="AY31" s="413"/>
      <c r="AZ31" s="414"/>
      <c r="BA31" s="413"/>
      <c r="BB31" s="414"/>
      <c r="BC31" s="413"/>
      <c r="BD31" s="414"/>
      <c r="BE31" s="413"/>
      <c r="BF31" s="414"/>
      <c r="BG31" s="413"/>
      <c r="BH31" s="414"/>
      <c r="BI31" s="413"/>
      <c r="BJ31" s="414"/>
      <c r="BK31" s="413"/>
      <c r="BL31" s="414"/>
      <c r="BM31" s="413"/>
      <c r="BN31" s="414"/>
      <c r="BO31" s="413"/>
      <c r="BP31" s="414"/>
      <c r="BQ31" s="413"/>
      <c r="BR31" s="414"/>
      <c r="BS31" s="413"/>
      <c r="BT31" s="414"/>
      <c r="BU31" s="413"/>
      <c r="BV31" s="414"/>
      <c r="BW31" s="413"/>
      <c r="BX31" s="414"/>
      <c r="BY31" s="413"/>
      <c r="BZ31" s="414"/>
      <c r="CA31" s="413"/>
      <c r="CB31" s="414"/>
      <c r="CC31" s="413"/>
      <c r="CD31" s="414"/>
      <c r="CE31" s="413"/>
      <c r="CF31" s="414"/>
      <c r="CG31" s="413"/>
      <c r="CH31" s="414"/>
      <c r="CI31" s="413"/>
      <c r="CJ31" s="414"/>
      <c r="CK31" s="413"/>
      <c r="CL31" s="414"/>
      <c r="CM31" s="413"/>
      <c r="CN31" s="414"/>
      <c r="CO31" s="413"/>
      <c r="CP31" s="414"/>
      <c r="CQ31" s="413"/>
      <c r="CR31" s="414"/>
      <c r="CS31" s="413"/>
      <c r="CT31" s="414"/>
      <c r="CU31" s="413"/>
      <c r="CV31" s="414"/>
      <c r="CW31" s="413"/>
      <c r="CX31" s="414"/>
      <c r="CY31" s="413"/>
      <c r="CZ31" s="414"/>
      <c r="DA31" s="413"/>
      <c r="DB31" s="414"/>
      <c r="DC31" s="413"/>
      <c r="DD31" s="414"/>
      <c r="DE31" s="413"/>
      <c r="DF31" s="414"/>
      <c r="DG31" s="413"/>
      <c r="DH31" s="414"/>
      <c r="DI31" s="413"/>
      <c r="DJ31" s="475"/>
      <c r="DK31" s="413"/>
      <c r="DL31" s="475"/>
      <c r="DM31" s="413"/>
      <c r="DN31" s="475"/>
      <c r="DO31" s="413"/>
      <c r="DP31" s="475"/>
      <c r="DQ31" s="413"/>
      <c r="DR31" s="475"/>
      <c r="DS31" s="413"/>
      <c r="DT31" s="475"/>
      <c r="DU31" s="413"/>
      <c r="DV31" s="475"/>
      <c r="DW31" s="413"/>
      <c r="DX31" s="475"/>
      <c r="DY31" s="413"/>
      <c r="DZ31" s="475"/>
      <c r="EA31" s="413"/>
      <c r="EB31" s="475"/>
      <c r="EC31" s="413"/>
      <c r="ED31" s="475"/>
      <c r="EE31" s="413"/>
      <c r="EF31" s="475"/>
      <c r="EG31" s="413"/>
      <c r="EH31" s="475"/>
      <c r="EI31" s="413"/>
      <c r="EJ31" s="475"/>
      <c r="EK31" s="413"/>
      <c r="EL31" s="475"/>
      <c r="EM31" s="413"/>
      <c r="EN31" s="475"/>
      <c r="EO31" s="413"/>
      <c r="EP31" s="475"/>
      <c r="EQ31" s="413"/>
      <c r="ER31" s="475"/>
      <c r="ES31" s="413"/>
      <c r="ET31" s="475"/>
      <c r="EU31" s="413"/>
      <c r="EV31" s="475"/>
      <c r="EW31" s="413"/>
      <c r="EX31" s="475"/>
      <c r="EY31" s="413"/>
      <c r="EZ31" s="475"/>
      <c r="FA31" s="413"/>
      <c r="FB31" s="475"/>
      <c r="FC31" s="413"/>
      <c r="FD31" s="475"/>
      <c r="FE31" s="413"/>
      <c r="FF31" s="475"/>
      <c r="FG31" s="413"/>
      <c r="FH31" s="475"/>
      <c r="FI31" s="413"/>
      <c r="FJ31" s="475"/>
      <c r="FK31" s="413"/>
      <c r="FL31" s="475"/>
      <c r="FM31" s="413"/>
      <c r="FN31" s="475"/>
      <c r="FO31" s="149" t="s">
        <v>161</v>
      </c>
      <c r="FP31" s="149">
        <f t="shared" ref="FP31" si="45">COUNTIF(AM31:CT31,$FV$7)+COUNTIF(AM31:CT31,$FV$8)*0.5</f>
        <v>0</v>
      </c>
      <c r="FQ31" s="149">
        <f>FU$2-FP31</f>
        <v>1</v>
      </c>
      <c r="FR31" s="149" t="s">
        <v>161</v>
      </c>
      <c r="FS31" s="149">
        <f t="shared" ref="FS31" si="46">COUNTIF(CU31:FD31,$FV$7)+COUNTIF(CU31:FD31,$FV$8)*0.5</f>
        <v>0</v>
      </c>
      <c r="FT31" s="149">
        <f>FU$3-FS31</f>
        <v>1</v>
      </c>
      <c r="FU31" s="149"/>
    </row>
    <row r="32" spans="1:177" ht="15" hidden="1">
      <c r="A32" s="490" t="str">
        <f>IF('0902-0908'!A40=0,"",'0902-0908'!A40)</f>
        <v/>
      </c>
      <c r="B32" s="491"/>
      <c r="C32" s="206"/>
      <c r="D32" s="207"/>
      <c r="E32" s="206"/>
      <c r="F32" s="207"/>
      <c r="G32" s="206"/>
      <c r="H32" s="207"/>
      <c r="I32" s="206"/>
      <c r="J32" s="207"/>
      <c r="K32" s="206"/>
      <c r="L32" s="207"/>
      <c r="M32" s="206"/>
      <c r="N32" s="207"/>
      <c r="O32" s="206"/>
      <c r="P32" s="207"/>
      <c r="Q32" s="206"/>
      <c r="R32" s="207"/>
      <c r="S32" s="206"/>
      <c r="T32" s="207"/>
      <c r="U32" s="206"/>
      <c r="V32" s="207"/>
      <c r="W32" s="206"/>
      <c r="X32" s="207"/>
      <c r="Y32" s="206"/>
      <c r="Z32" s="207"/>
      <c r="AA32" s="206"/>
      <c r="AB32" s="207"/>
      <c r="AC32" s="206"/>
      <c r="AD32" s="207"/>
      <c r="AE32" s="206">
        <f>'0902-0908'!C40</f>
        <v>0</v>
      </c>
      <c r="AF32" s="207">
        <f>'0902-0908'!D40</f>
        <v>0</v>
      </c>
      <c r="AG32" s="206">
        <f>'0902-0908'!E40</f>
        <v>0</v>
      </c>
      <c r="AH32" s="207">
        <f>'0902-0908'!F40</f>
        <v>0</v>
      </c>
      <c r="AI32" s="206">
        <f>'0902-0908'!G40</f>
        <v>0</v>
      </c>
      <c r="AJ32" s="207">
        <f>'0902-0908'!H40</f>
        <v>0</v>
      </c>
      <c r="AK32" s="206">
        <f>'0902-0908'!I40</f>
        <v>0</v>
      </c>
      <c r="AL32" s="207">
        <f>'0902-0908'!J40</f>
        <v>0</v>
      </c>
      <c r="AM32" s="206">
        <f>'0902-0908'!K40</f>
        <v>0</v>
      </c>
      <c r="AN32" s="207">
        <f>'0902-0908'!L40</f>
        <v>0</v>
      </c>
      <c r="AO32" s="206">
        <f>'0902-0908'!M40</f>
        <v>0</v>
      </c>
      <c r="AP32" s="207">
        <f>'0902-0908'!N40</f>
        <v>0</v>
      </c>
      <c r="AQ32" s="206">
        <f>'0902-0908'!O40</f>
        <v>0</v>
      </c>
      <c r="AR32" s="207">
        <f>'0902-0908'!P40</f>
        <v>0</v>
      </c>
      <c r="AS32" s="206">
        <f>'0909-0915'!C40</f>
        <v>0</v>
      </c>
      <c r="AT32" s="207">
        <f>'0909-0915'!D40</f>
        <v>0</v>
      </c>
      <c r="AU32" s="206">
        <f>'0909-0915'!E40</f>
        <v>0</v>
      </c>
      <c r="AV32" s="207">
        <f>'0909-0915'!F40</f>
        <v>0</v>
      </c>
      <c r="AW32" s="206">
        <f>'0909-0915'!G40</f>
        <v>0</v>
      </c>
      <c r="AX32" s="207">
        <f>'0909-0915'!H40</f>
        <v>0</v>
      </c>
      <c r="AY32" s="206">
        <f>'0909-0915'!I40</f>
        <v>0</v>
      </c>
      <c r="AZ32" s="207">
        <f>'0909-0915'!J40</f>
        <v>0</v>
      </c>
      <c r="BA32" s="206">
        <f>'0909-0915'!K40</f>
        <v>0</v>
      </c>
      <c r="BB32" s="207">
        <f>'0909-0915'!L40</f>
        <v>0</v>
      </c>
      <c r="BC32" s="206">
        <f>'0909-0915'!M40</f>
        <v>0</v>
      </c>
      <c r="BD32" s="207">
        <f>'0909-0915'!N40</f>
        <v>0</v>
      </c>
      <c r="BE32" s="206">
        <f>'0909-0915'!O40</f>
        <v>0</v>
      </c>
      <c r="BF32" s="207">
        <f>'0909-0915'!P40</f>
        <v>0</v>
      </c>
      <c r="BG32" s="206">
        <f>'0916-0922'!C40</f>
        <v>0</v>
      </c>
      <c r="BH32" s="207">
        <f>'0916-0922'!D40</f>
        <v>0</v>
      </c>
      <c r="BI32" s="206">
        <f>'0916-0922'!E40</f>
        <v>0</v>
      </c>
      <c r="BJ32" s="207">
        <f>'0916-0922'!F40</f>
        <v>0</v>
      </c>
      <c r="BK32" s="206">
        <f>'0916-0922'!G40</f>
        <v>0</v>
      </c>
      <c r="BL32" s="207">
        <f>'0916-0922'!H40</f>
        <v>0</v>
      </c>
      <c r="BM32" s="206">
        <f>'0916-0922'!I40</f>
        <v>0</v>
      </c>
      <c r="BN32" s="207">
        <f>'0916-0922'!J40</f>
        <v>0</v>
      </c>
      <c r="BO32" s="206">
        <f>'0916-0922'!K40</f>
        <v>0</v>
      </c>
      <c r="BP32" s="207">
        <f>'0916-0922'!L40</f>
        <v>0</v>
      </c>
      <c r="BQ32" s="206">
        <f>'0916-0922'!M40</f>
        <v>0</v>
      </c>
      <c r="BR32" s="207">
        <f>'0916-0922'!N40</f>
        <v>0</v>
      </c>
      <c r="BS32" s="206">
        <f>'0916-0922'!O40</f>
        <v>0</v>
      </c>
      <c r="BT32" s="207">
        <f>'0916-0922'!P40</f>
        <v>0</v>
      </c>
      <c r="BU32" s="206">
        <f>'0923-0929'!C40</f>
        <v>0</v>
      </c>
      <c r="BV32" s="207">
        <f>'0923-0929'!D40</f>
        <v>0</v>
      </c>
      <c r="BW32" s="206">
        <f>'0923-0929'!E40</f>
        <v>0</v>
      </c>
      <c r="BX32" s="207">
        <f>'0923-0929'!F40</f>
        <v>0</v>
      </c>
      <c r="BY32" s="206">
        <f>'0923-0929'!G40</f>
        <v>0</v>
      </c>
      <c r="BZ32" s="207">
        <f>'0923-0929'!H40</f>
        <v>0</v>
      </c>
      <c r="CA32" s="206">
        <f>'0923-0929'!I40</f>
        <v>0</v>
      </c>
      <c r="CB32" s="207">
        <f>'0923-0929'!J40</f>
        <v>0</v>
      </c>
      <c r="CC32" s="206">
        <f>'0923-0929'!K40</f>
        <v>0</v>
      </c>
      <c r="CD32" s="207">
        <f>'0923-0929'!L40</f>
        <v>0</v>
      </c>
      <c r="CE32" s="206">
        <f>'0923-0929'!M40</f>
        <v>0</v>
      </c>
      <c r="CF32" s="207">
        <f>'0923-0929'!N40</f>
        <v>0</v>
      </c>
      <c r="CG32" s="206">
        <f>'0923-0929'!O40</f>
        <v>0</v>
      </c>
      <c r="CH32" s="207">
        <f>'0923-0929'!P40</f>
        <v>0</v>
      </c>
      <c r="CI32" s="206">
        <f>'0930-1006'!C40</f>
        <v>0</v>
      </c>
      <c r="CJ32" s="207">
        <f>'0930-1006'!D40</f>
        <v>0</v>
      </c>
      <c r="CK32" s="206">
        <f>'0930-1006'!E40</f>
        <v>0</v>
      </c>
      <c r="CL32" s="207">
        <f>'0930-1006'!F40</f>
        <v>0</v>
      </c>
      <c r="CM32" s="206">
        <f>'0930-1006'!G40</f>
        <v>0</v>
      </c>
      <c r="CN32" s="207">
        <f>'0930-1006'!H40</f>
        <v>0</v>
      </c>
      <c r="CO32" s="206">
        <f>'0930-1006'!I40</f>
        <v>0</v>
      </c>
      <c r="CP32" s="207">
        <f>'0930-1006'!J40</f>
        <v>0</v>
      </c>
      <c r="CQ32" s="206">
        <f>'0930-1006'!K40</f>
        <v>0</v>
      </c>
      <c r="CR32" s="207">
        <f>'0930-1006'!L40</f>
        <v>0</v>
      </c>
      <c r="CS32" s="206">
        <f>'0930-1006'!M40</f>
        <v>0</v>
      </c>
      <c r="CT32" s="207">
        <f>'0930-1006'!N40</f>
        <v>0</v>
      </c>
      <c r="CU32" s="206">
        <f>'0930-1006'!O40</f>
        <v>0</v>
      </c>
      <c r="CV32" s="207">
        <f>'0930-1006'!P40</f>
        <v>0</v>
      </c>
      <c r="CW32" s="206">
        <f>'1007-1013'!C40</f>
        <v>0</v>
      </c>
      <c r="CX32" s="207">
        <f>'1007-1013'!D40</f>
        <v>0</v>
      </c>
      <c r="CY32" s="206">
        <f>'1007-1013'!E40</f>
        <v>0</v>
      </c>
      <c r="CZ32" s="207">
        <f>'1007-1013'!F40</f>
        <v>0</v>
      </c>
      <c r="DA32" s="206">
        <f>'1007-1013'!G40</f>
        <v>0</v>
      </c>
      <c r="DB32" s="207">
        <f>'1007-1013'!H40</f>
        <v>0</v>
      </c>
      <c r="DC32" s="206">
        <f>'1007-1013'!I40</f>
        <v>0</v>
      </c>
      <c r="DD32" s="207">
        <f>'1007-1013'!J40</f>
        <v>0</v>
      </c>
      <c r="DE32" s="206">
        <f>'1007-1013'!K40</f>
        <v>0</v>
      </c>
      <c r="DF32" s="207">
        <f>'1007-1013'!L40</f>
        <v>0</v>
      </c>
      <c r="DG32" s="206">
        <f>'1007-1013'!M40</f>
        <v>0</v>
      </c>
      <c r="DH32" s="207">
        <f>'1007-1013'!N40</f>
        <v>0</v>
      </c>
      <c r="DI32" s="206">
        <f>'1007-1013'!O40</f>
        <v>0</v>
      </c>
      <c r="DJ32" s="238">
        <f>'1007-1013'!P40</f>
        <v>0</v>
      </c>
      <c r="DK32" s="206">
        <f>'1014-1020'!C40</f>
        <v>0</v>
      </c>
      <c r="DL32" s="238">
        <f>'1014-1020'!D40</f>
        <v>0</v>
      </c>
      <c r="DM32" s="206">
        <f>'1014-1020'!E40</f>
        <v>0</v>
      </c>
      <c r="DN32" s="238">
        <f>'1014-1020'!F40</f>
        <v>0</v>
      </c>
      <c r="DO32" s="206">
        <f>'1014-1020'!G40</f>
        <v>0</v>
      </c>
      <c r="DP32" s="238">
        <f>'1014-1020'!H40</f>
        <v>0</v>
      </c>
      <c r="DQ32" s="206">
        <f>'1014-1020'!I40</f>
        <v>0</v>
      </c>
      <c r="DR32" s="238">
        <f>'1014-1020'!J40</f>
        <v>0</v>
      </c>
      <c r="DS32" s="206">
        <f>'1014-1020'!K40</f>
        <v>0</v>
      </c>
      <c r="DT32" s="238">
        <f>'1014-1020'!L40</f>
        <v>0</v>
      </c>
      <c r="DU32" s="206">
        <f>'1014-1020'!M40</f>
        <v>0</v>
      </c>
      <c r="DV32" s="238">
        <f>'1014-1020'!N40</f>
        <v>0</v>
      </c>
      <c r="DW32" s="206">
        <f>'1014-1020'!O40</f>
        <v>0</v>
      </c>
      <c r="DX32" s="238">
        <f>'1014-1020'!P40</f>
        <v>0</v>
      </c>
      <c r="DY32" s="206">
        <f>'1021-1027'!C40</f>
        <v>0</v>
      </c>
      <c r="DZ32" s="238">
        <f>'1021-1027'!D40</f>
        <v>0</v>
      </c>
      <c r="EA32" s="206">
        <f>'1021-1027'!E40</f>
        <v>0</v>
      </c>
      <c r="EB32" s="238">
        <f>'1021-1027'!F40</f>
        <v>0</v>
      </c>
      <c r="EC32" s="206">
        <f>'1021-1027'!G40</f>
        <v>0</v>
      </c>
      <c r="ED32" s="238">
        <f>'1021-1027'!H40</f>
        <v>0</v>
      </c>
      <c r="EE32" s="206">
        <f>'1021-1027'!I40</f>
        <v>0</v>
      </c>
      <c r="EF32" s="238">
        <f>'1021-1027'!J40</f>
        <v>0</v>
      </c>
      <c r="EG32" s="206">
        <f>'1021-1027'!K40</f>
        <v>0</v>
      </c>
      <c r="EH32" s="238">
        <f>'1021-1027'!L40</f>
        <v>0</v>
      </c>
      <c r="EI32" s="206">
        <f>'1021-1027'!M40</f>
        <v>0</v>
      </c>
      <c r="EJ32" s="238">
        <f>'1021-1027'!N40</f>
        <v>0</v>
      </c>
      <c r="EK32" s="206">
        <f>'1021-1027'!O40</f>
        <v>0</v>
      </c>
      <c r="EL32" s="238">
        <f>'1021-1027'!P40</f>
        <v>0</v>
      </c>
      <c r="EM32" s="206">
        <f>'1028-1103'!C40</f>
        <v>0</v>
      </c>
      <c r="EN32" s="238">
        <f>'1028-1103'!D40</f>
        <v>0</v>
      </c>
      <c r="EO32" s="206">
        <f>'1028-1103'!E40</f>
        <v>0</v>
      </c>
      <c r="EP32" s="238">
        <f>'1028-1103'!F40</f>
        <v>0</v>
      </c>
      <c r="EQ32" s="206">
        <f>'1028-1103'!G40</f>
        <v>0</v>
      </c>
      <c r="ER32" s="238">
        <f>'1028-1103'!H40</f>
        <v>0</v>
      </c>
      <c r="ES32" s="206">
        <f>'1028-1103'!I40</f>
        <v>0</v>
      </c>
      <c r="ET32" s="238">
        <f>'1028-1103'!J40</f>
        <v>0</v>
      </c>
      <c r="EU32" s="206">
        <f>'1028-1103'!K40</f>
        <v>0</v>
      </c>
      <c r="EV32" s="238">
        <f>'1028-1103'!L40</f>
        <v>0</v>
      </c>
      <c r="EW32" s="206">
        <f>'1028-1103'!M40</f>
        <v>0</v>
      </c>
      <c r="EX32" s="238">
        <f>'1028-1103'!N40</f>
        <v>0</v>
      </c>
      <c r="EY32" s="206">
        <f>'1028-1103'!O40</f>
        <v>0</v>
      </c>
      <c r="EZ32" s="238">
        <f>'1028-1103'!P40</f>
        <v>0</v>
      </c>
      <c r="FA32" s="206">
        <f>班表10!C40</f>
        <v>0</v>
      </c>
      <c r="FB32" s="206">
        <f>班表10!D40</f>
        <v>0</v>
      </c>
      <c r="FC32" s="206">
        <f>班表10!E40</f>
        <v>0</v>
      </c>
      <c r="FD32" s="206">
        <f>班表10!F40</f>
        <v>0</v>
      </c>
      <c r="FE32" s="206">
        <f>班表10!G40</f>
        <v>0</v>
      </c>
      <c r="FF32" s="206">
        <f>班表10!H40</f>
        <v>0</v>
      </c>
      <c r="FG32" s="206">
        <f>班表10!I40</f>
        <v>0</v>
      </c>
      <c r="FH32" s="206">
        <f>班表10!J40</f>
        <v>0</v>
      </c>
      <c r="FI32" s="206">
        <f>班表10!K40</f>
        <v>0</v>
      </c>
      <c r="FJ32" s="206">
        <f>班表10!L40</f>
        <v>0</v>
      </c>
      <c r="FK32" s="206">
        <f>班表10!M40</f>
        <v>0</v>
      </c>
      <c r="FL32" s="206">
        <f>班表10!N40</f>
        <v>0</v>
      </c>
      <c r="FM32" s="206">
        <f>班表10!O40</f>
        <v>0</v>
      </c>
      <c r="FN32" s="206">
        <f>班表10!P40</f>
        <v>0</v>
      </c>
      <c r="FO32" s="149" t="s">
        <v>160</v>
      </c>
      <c r="FP32" s="149">
        <f t="shared" ref="FP32" si="47">COUNTIF(AM34:CT34,$FV$5)</f>
        <v>0</v>
      </c>
      <c r="FQ32" s="149">
        <f>FQ$2-FP32</f>
        <v>4</v>
      </c>
      <c r="FR32" s="149" t="s">
        <v>160</v>
      </c>
      <c r="FS32" s="149">
        <f t="shared" ref="FS32" si="48">COUNTIF(CU34:FD34,$FV$5)</f>
        <v>0</v>
      </c>
      <c r="FT32" s="149">
        <f>FQ$3-FS32</f>
        <v>5</v>
      </c>
      <c r="FU32" s="239"/>
    </row>
    <row r="33" spans="1:177" ht="11.25" hidden="1" customHeight="1" thickBot="1">
      <c r="A33" s="480" t="str">
        <f>IF('0902-0908'!A41=0,"",'0902-0908'!A41)</f>
        <v/>
      </c>
      <c r="B33" s="481"/>
      <c r="C33" s="209"/>
      <c r="D33" s="58">
        <f>IF(C32="",0,IF(D32-C32&lt;=6,D32-C32-4,IF(D32-C32&gt;6,D32-C32-C33-8,0)))</f>
        <v>0</v>
      </c>
      <c r="E33" s="209"/>
      <c r="F33" s="58">
        <f>IF(E32="",0,IF(F32-E32&lt;=6,F32-E32-4,IF(F32-E32&gt;6,F32-E32-E33-8,0)))</f>
        <v>0</v>
      </c>
      <c r="G33" s="209"/>
      <c r="H33" s="58">
        <f>IF(G32="",0,IF(H32-G32&lt;=6,H32-G32-4,IF(H32-G32&gt;6,H32-G32-G33-8,0)))</f>
        <v>0</v>
      </c>
      <c r="I33" s="209"/>
      <c r="J33" s="58">
        <f>IF(I32="",0,IF(J32-I32&lt;=6,J32-I32-4,IF(J32-I32&gt;6,J32-I32-I33-8,0)))</f>
        <v>0</v>
      </c>
      <c r="K33" s="209"/>
      <c r="L33" s="58">
        <f>IF(K32="",0,IF(L32-K32&lt;=6,L32-K32-4,IF(L32-K32&gt;6,L32-K32-K33-8,0)))</f>
        <v>0</v>
      </c>
      <c r="M33" s="209"/>
      <c r="N33" s="58">
        <f>IF(M32="",0,IF(N32-M32&lt;=6,N32-M32-4,IF(N32-M32&gt;6,N32-M32-M33-8,0)))</f>
        <v>0</v>
      </c>
      <c r="O33" s="209"/>
      <c r="P33" s="58">
        <f>IF(O32="",0,IF(P32-O32&lt;=6,P32-O32-4,IF(P32-O32&gt;6,P32-O32-O33-8,0)))</f>
        <v>0</v>
      </c>
      <c r="Q33" s="209"/>
      <c r="R33" s="58">
        <f>IF(Q32="",0,IF(R32-Q32&lt;=6,R32-Q32-4,IF(R32-Q32&gt;6,R32-Q32-Q33-8,0)))</f>
        <v>0</v>
      </c>
      <c r="S33" s="209"/>
      <c r="T33" s="58">
        <f>IF(S32="",0,IF(T32-S32&lt;=6,T32-S32-4,IF(T32-S32&gt;6,T32-S32-S33-8,0)))</f>
        <v>0</v>
      </c>
      <c r="U33" s="209"/>
      <c r="V33" s="58">
        <f>IF(U32="",0,IF(V32-U32&lt;=6,V32-U32-4,IF(V32-U32&gt;6,V32-U32-U33-8,0)))</f>
        <v>0</v>
      </c>
      <c r="W33" s="209"/>
      <c r="X33" s="58">
        <f>IF(W32="",0,IF(X32-W32&lt;=6,X32-W32-4,IF(X32-W32&gt;6,X32-W32-W33-8,0)))</f>
        <v>0</v>
      </c>
      <c r="Y33" s="209"/>
      <c r="Z33" s="58">
        <f>IF(Y32="",0,IF(Z32-Y32&lt;=6,Z32-Y32-4,IF(Z32-Y32&gt;6,Z32-Y32-Y33-8,0)))</f>
        <v>0</v>
      </c>
      <c r="AA33" s="209"/>
      <c r="AB33" s="58">
        <f>IF(AA32="",0,IF(AB32-AA32&lt;=6,AB32-AA32-4,IF(AB32-AA32&gt;6,AB32-AA32-AA33-8,0)))</f>
        <v>0</v>
      </c>
      <c r="AC33" s="209"/>
      <c r="AD33" s="58">
        <f>IF(AC32="",0,IF(AD32-AC32&lt;=6,AD32-AC32-4,IF(AD32-AC32&gt;6,AD32-AC32-AC33-8,0)))</f>
        <v>0</v>
      </c>
      <c r="AE33" s="209">
        <f>'0902-0908'!C41</f>
        <v>0</v>
      </c>
      <c r="AF33" s="58">
        <f>'0902-0908'!D41</f>
        <v>0</v>
      </c>
      <c r="AG33" s="209">
        <f>'0902-0908'!E41</f>
        <v>0</v>
      </c>
      <c r="AH33" s="58">
        <f>'0902-0908'!F41</f>
        <v>0</v>
      </c>
      <c r="AI33" s="209">
        <f>'0902-0908'!G41</f>
        <v>0</v>
      </c>
      <c r="AJ33" s="58">
        <f>'0902-0908'!H41</f>
        <v>0</v>
      </c>
      <c r="AK33" s="209">
        <f>'0902-0908'!I41</f>
        <v>0</v>
      </c>
      <c r="AL33" s="58">
        <f>'0902-0908'!J41</f>
        <v>0</v>
      </c>
      <c r="AM33" s="209">
        <f>'0902-0908'!K41</f>
        <v>0</v>
      </c>
      <c r="AN33" s="58">
        <f>'0902-0908'!L41</f>
        <v>0</v>
      </c>
      <c r="AO33" s="209">
        <f>'0902-0908'!M41</f>
        <v>0</v>
      </c>
      <c r="AP33" s="58">
        <f>'0902-0908'!N41</f>
        <v>0</v>
      </c>
      <c r="AQ33" s="209">
        <f>'0902-0908'!O41</f>
        <v>0</v>
      </c>
      <c r="AR33" s="58">
        <f>'0902-0908'!P41</f>
        <v>0</v>
      </c>
      <c r="AS33" s="209">
        <f>'0909-0915'!C41</f>
        <v>0</v>
      </c>
      <c r="AT33" s="58">
        <f>'0909-0915'!D41</f>
        <v>0</v>
      </c>
      <c r="AU33" s="209">
        <f>'0909-0915'!E41</f>
        <v>0</v>
      </c>
      <c r="AV33" s="58">
        <f>'0909-0915'!F41</f>
        <v>0</v>
      </c>
      <c r="AW33" s="209">
        <f>'0909-0915'!G41</f>
        <v>0</v>
      </c>
      <c r="AX33" s="58">
        <f>'0909-0915'!H41</f>
        <v>0</v>
      </c>
      <c r="AY33" s="209">
        <f>'0909-0915'!I41</f>
        <v>0</v>
      </c>
      <c r="AZ33" s="58">
        <f>'0909-0915'!J41</f>
        <v>0</v>
      </c>
      <c r="BA33" s="209">
        <f>'0909-0915'!K41</f>
        <v>0</v>
      </c>
      <c r="BB33" s="58">
        <f>'0909-0915'!L41</f>
        <v>0</v>
      </c>
      <c r="BC33" s="209">
        <f>'0909-0915'!M41</f>
        <v>0</v>
      </c>
      <c r="BD33" s="58">
        <f>'0909-0915'!N41</f>
        <v>0</v>
      </c>
      <c r="BE33" s="209">
        <f>'0909-0915'!O41</f>
        <v>0</v>
      </c>
      <c r="BF33" s="58">
        <f>'0909-0915'!P41</f>
        <v>0</v>
      </c>
      <c r="BG33" s="209">
        <f>'0916-0922'!C41</f>
        <v>0</v>
      </c>
      <c r="BH33" s="58">
        <f>'0916-0922'!D41</f>
        <v>0</v>
      </c>
      <c r="BI33" s="209">
        <f>'0916-0922'!E41</f>
        <v>0</v>
      </c>
      <c r="BJ33" s="58">
        <f>'0916-0922'!F41</f>
        <v>0</v>
      </c>
      <c r="BK33" s="209">
        <f>'0916-0922'!G41</f>
        <v>0</v>
      </c>
      <c r="BL33" s="58">
        <f>'0916-0922'!H41</f>
        <v>0</v>
      </c>
      <c r="BM33" s="209">
        <f>'0916-0922'!I41</f>
        <v>0</v>
      </c>
      <c r="BN33" s="58">
        <f>'0916-0922'!J41</f>
        <v>0</v>
      </c>
      <c r="BO33" s="209">
        <f>'0916-0922'!K41</f>
        <v>0</v>
      </c>
      <c r="BP33" s="58">
        <f>'0916-0922'!L41</f>
        <v>0</v>
      </c>
      <c r="BQ33" s="209">
        <f>'0916-0922'!M41</f>
        <v>0</v>
      </c>
      <c r="BR33" s="58">
        <f>'0916-0922'!N41</f>
        <v>0</v>
      </c>
      <c r="BS33" s="209">
        <f>'0916-0922'!O41</f>
        <v>0</v>
      </c>
      <c r="BT33" s="58">
        <f>'0916-0922'!P41</f>
        <v>0</v>
      </c>
      <c r="BU33" s="209">
        <f>'0923-0929'!C41</f>
        <v>0</v>
      </c>
      <c r="BV33" s="58">
        <f>'0923-0929'!D41</f>
        <v>0</v>
      </c>
      <c r="BW33" s="209">
        <f>'0923-0929'!E41</f>
        <v>0</v>
      </c>
      <c r="BX33" s="58">
        <f>'0923-0929'!F41</f>
        <v>0</v>
      </c>
      <c r="BY33" s="209">
        <f>'0923-0929'!G41</f>
        <v>0</v>
      </c>
      <c r="BZ33" s="58">
        <f>'0923-0929'!H41</f>
        <v>0</v>
      </c>
      <c r="CA33" s="209">
        <f>'0923-0929'!I41</f>
        <v>0</v>
      </c>
      <c r="CB33" s="58">
        <f>'0923-0929'!J41</f>
        <v>0</v>
      </c>
      <c r="CC33" s="209">
        <f>'0923-0929'!K41</f>
        <v>0</v>
      </c>
      <c r="CD33" s="58">
        <f>'0923-0929'!L41</f>
        <v>0</v>
      </c>
      <c r="CE33" s="209">
        <f>'0923-0929'!M41</f>
        <v>0</v>
      </c>
      <c r="CF33" s="58">
        <f>'0923-0929'!N41</f>
        <v>0</v>
      </c>
      <c r="CG33" s="209">
        <f>'0923-0929'!O41</f>
        <v>0</v>
      </c>
      <c r="CH33" s="58">
        <f>'0923-0929'!P41</f>
        <v>0</v>
      </c>
      <c r="CI33" s="209">
        <f>'0930-1006'!C41</f>
        <v>0</v>
      </c>
      <c r="CJ33" s="58">
        <f>'0930-1006'!D41</f>
        <v>0</v>
      </c>
      <c r="CK33" s="209">
        <f>'0930-1006'!E41</f>
        <v>0</v>
      </c>
      <c r="CL33" s="58">
        <f>'0930-1006'!F41</f>
        <v>0</v>
      </c>
      <c r="CM33" s="209">
        <f>'0930-1006'!G41</f>
        <v>0</v>
      </c>
      <c r="CN33" s="58">
        <f>'0930-1006'!H41</f>
        <v>0</v>
      </c>
      <c r="CO33" s="209">
        <f>'0930-1006'!I41</f>
        <v>0</v>
      </c>
      <c r="CP33" s="58">
        <f>'0930-1006'!J41</f>
        <v>0</v>
      </c>
      <c r="CQ33" s="209">
        <f>'0930-1006'!K41</f>
        <v>0</v>
      </c>
      <c r="CR33" s="58">
        <f>'0930-1006'!L41</f>
        <v>0</v>
      </c>
      <c r="CS33" s="209">
        <f>'0930-1006'!M41</f>
        <v>0</v>
      </c>
      <c r="CT33" s="58">
        <f>'0930-1006'!N41</f>
        <v>0</v>
      </c>
      <c r="CU33" s="209">
        <f>'0930-1006'!O41</f>
        <v>0</v>
      </c>
      <c r="CV33" s="58">
        <f>'0930-1006'!P41</f>
        <v>0</v>
      </c>
      <c r="CW33" s="209">
        <f>'1007-1013'!C41</f>
        <v>0</v>
      </c>
      <c r="CX33" s="58">
        <f>'1007-1013'!D41</f>
        <v>0</v>
      </c>
      <c r="CY33" s="209">
        <f>'1007-1013'!E41</f>
        <v>0</v>
      </c>
      <c r="CZ33" s="58">
        <f>'1007-1013'!F41</f>
        <v>0</v>
      </c>
      <c r="DA33" s="209">
        <f>'1007-1013'!G41</f>
        <v>0</v>
      </c>
      <c r="DB33" s="58">
        <f>'1007-1013'!H41</f>
        <v>0</v>
      </c>
      <c r="DC33" s="209">
        <f>'1007-1013'!I41</f>
        <v>0</v>
      </c>
      <c r="DD33" s="58">
        <f>'1007-1013'!J41</f>
        <v>0</v>
      </c>
      <c r="DE33" s="209">
        <f>'1007-1013'!K41</f>
        <v>0</v>
      </c>
      <c r="DF33" s="58">
        <f>'1007-1013'!L41</f>
        <v>0</v>
      </c>
      <c r="DG33" s="209">
        <f>'1007-1013'!M41</f>
        <v>0</v>
      </c>
      <c r="DH33" s="58">
        <f>'1007-1013'!N41</f>
        <v>0</v>
      </c>
      <c r="DI33" s="209">
        <f>'1007-1013'!O41</f>
        <v>0</v>
      </c>
      <c r="DJ33" s="195">
        <f>'1007-1013'!P41</f>
        <v>0</v>
      </c>
      <c r="DK33" s="209">
        <f>'1014-1020'!C41</f>
        <v>0</v>
      </c>
      <c r="DL33" s="195">
        <f>'1014-1020'!D41</f>
        <v>0</v>
      </c>
      <c r="DM33" s="209">
        <f>'1014-1020'!E41</f>
        <v>0</v>
      </c>
      <c r="DN33" s="195">
        <f>'1014-1020'!F41</f>
        <v>0</v>
      </c>
      <c r="DO33" s="209">
        <f>'1014-1020'!G41</f>
        <v>0</v>
      </c>
      <c r="DP33" s="195">
        <f>'1014-1020'!H41</f>
        <v>0</v>
      </c>
      <c r="DQ33" s="209">
        <f>'1014-1020'!I41</f>
        <v>0</v>
      </c>
      <c r="DR33" s="195">
        <f>'1014-1020'!J41</f>
        <v>0</v>
      </c>
      <c r="DS33" s="209">
        <f>'1014-1020'!K41</f>
        <v>0</v>
      </c>
      <c r="DT33" s="195">
        <f>'1014-1020'!L41</f>
        <v>0</v>
      </c>
      <c r="DU33" s="209">
        <f>'1014-1020'!M41</f>
        <v>0</v>
      </c>
      <c r="DV33" s="195">
        <f>'1014-1020'!N41</f>
        <v>0</v>
      </c>
      <c r="DW33" s="209">
        <f>'1014-1020'!O41</f>
        <v>0</v>
      </c>
      <c r="DX33" s="195">
        <f>'1014-1020'!P41</f>
        <v>0</v>
      </c>
      <c r="DY33" s="209">
        <f>'1021-1027'!C41</f>
        <v>0</v>
      </c>
      <c r="DZ33" s="195">
        <f>'1021-1027'!D41</f>
        <v>0</v>
      </c>
      <c r="EA33" s="209">
        <f>'1021-1027'!E41</f>
        <v>0</v>
      </c>
      <c r="EB33" s="195">
        <f>'1021-1027'!F41</f>
        <v>0</v>
      </c>
      <c r="EC33" s="209">
        <f>'1021-1027'!G41</f>
        <v>0</v>
      </c>
      <c r="ED33" s="195">
        <f>'1021-1027'!H41</f>
        <v>0</v>
      </c>
      <c r="EE33" s="209">
        <f>'1021-1027'!I41</f>
        <v>0</v>
      </c>
      <c r="EF33" s="195">
        <f>'1021-1027'!J41</f>
        <v>0</v>
      </c>
      <c r="EG33" s="209">
        <f>'1021-1027'!K41</f>
        <v>0</v>
      </c>
      <c r="EH33" s="195">
        <f>'1021-1027'!L41</f>
        <v>0</v>
      </c>
      <c r="EI33" s="209">
        <f>'1021-1027'!M41</f>
        <v>0</v>
      </c>
      <c r="EJ33" s="195">
        <f>'1021-1027'!N41</f>
        <v>0</v>
      </c>
      <c r="EK33" s="209">
        <f>'1021-1027'!O41</f>
        <v>0</v>
      </c>
      <c r="EL33" s="195">
        <f>'1021-1027'!P41</f>
        <v>0</v>
      </c>
      <c r="EM33" s="209">
        <f>'1028-1103'!C41</f>
        <v>0</v>
      </c>
      <c r="EN33" s="195">
        <f>'1028-1103'!D41</f>
        <v>0</v>
      </c>
      <c r="EO33" s="209">
        <f>'1028-1103'!E41</f>
        <v>0</v>
      </c>
      <c r="EP33" s="195">
        <f>'1028-1103'!F41</f>
        <v>0</v>
      </c>
      <c r="EQ33" s="209">
        <f>'1028-1103'!G41</f>
        <v>0</v>
      </c>
      <c r="ER33" s="195">
        <f>'1028-1103'!H41</f>
        <v>0</v>
      </c>
      <c r="ES33" s="209">
        <f>'1028-1103'!I41</f>
        <v>0</v>
      </c>
      <c r="ET33" s="195">
        <f>'1028-1103'!J41</f>
        <v>0</v>
      </c>
      <c r="EU33" s="209">
        <f>'1028-1103'!K41</f>
        <v>0</v>
      </c>
      <c r="EV33" s="195">
        <f>'1028-1103'!L41</f>
        <v>0</v>
      </c>
      <c r="EW33" s="209">
        <f>'1028-1103'!M41</f>
        <v>0</v>
      </c>
      <c r="EX33" s="195">
        <f>'1028-1103'!N41</f>
        <v>0</v>
      </c>
      <c r="EY33" s="209">
        <f>'1028-1103'!O41</f>
        <v>0</v>
      </c>
      <c r="EZ33" s="195">
        <f>'1028-1103'!P41</f>
        <v>0</v>
      </c>
      <c r="FA33" s="209">
        <f>班表10!C41</f>
        <v>0</v>
      </c>
      <c r="FB33" s="209">
        <f>班表10!D41</f>
        <v>0</v>
      </c>
      <c r="FC33" s="209">
        <f>班表10!E41</f>
        <v>0</v>
      </c>
      <c r="FD33" s="209">
        <f>班表10!F41</f>
        <v>0</v>
      </c>
      <c r="FE33" s="209">
        <f>班表10!G41</f>
        <v>0</v>
      </c>
      <c r="FF33" s="209">
        <f>班表10!H41</f>
        <v>0</v>
      </c>
      <c r="FG33" s="209">
        <f>班表10!I41</f>
        <v>0</v>
      </c>
      <c r="FH33" s="209">
        <f>班表10!J41</f>
        <v>0</v>
      </c>
      <c r="FI33" s="209">
        <f>班表10!K41</f>
        <v>0</v>
      </c>
      <c r="FJ33" s="209">
        <f>班表10!L41</f>
        <v>0</v>
      </c>
      <c r="FK33" s="209">
        <f>班表10!M41</f>
        <v>0</v>
      </c>
      <c r="FL33" s="209">
        <f>班表10!N41</f>
        <v>0</v>
      </c>
      <c r="FM33" s="209">
        <f>班表10!O41</f>
        <v>0</v>
      </c>
      <c r="FN33" s="209">
        <f>班表10!P41</f>
        <v>0</v>
      </c>
      <c r="FO33" s="149" t="s">
        <v>155</v>
      </c>
      <c r="FP33" s="149">
        <f t="shared" ref="FP33" si="49">COUNTIF(AM34:CT34,$FV$5)</f>
        <v>0</v>
      </c>
      <c r="FQ33" s="149">
        <f>FS$2-FP33</f>
        <v>4</v>
      </c>
      <c r="FR33" s="149" t="s">
        <v>155</v>
      </c>
      <c r="FS33" s="149">
        <f t="shared" ref="FS33" si="50">COUNTIF(CU34:FD34,$FV$6)</f>
        <v>0</v>
      </c>
      <c r="FT33" s="149">
        <f>FS$3-FS33</f>
        <v>4</v>
      </c>
      <c r="FU33" s="149"/>
    </row>
    <row r="34" spans="1:177" ht="11.25" hidden="1" customHeight="1" thickTop="1" thickBot="1">
      <c r="A34" s="482" t="str">
        <f>IF('0902-0908'!A42=0,"",'0902-0908'!A42)</f>
        <v/>
      </c>
      <c r="B34" s="483"/>
      <c r="C34" s="501"/>
      <c r="D34" s="502"/>
      <c r="E34" s="501"/>
      <c r="F34" s="502"/>
      <c r="G34" s="501"/>
      <c r="H34" s="502"/>
      <c r="I34" s="501"/>
      <c r="J34" s="502"/>
      <c r="K34" s="501"/>
      <c r="L34" s="502"/>
      <c r="M34" s="501"/>
      <c r="N34" s="502"/>
      <c r="O34" s="501"/>
      <c r="P34" s="502"/>
      <c r="Q34" s="501"/>
      <c r="R34" s="502"/>
      <c r="S34" s="501"/>
      <c r="T34" s="502"/>
      <c r="U34" s="501"/>
      <c r="V34" s="502"/>
      <c r="W34" s="501"/>
      <c r="X34" s="502"/>
      <c r="Y34" s="501"/>
      <c r="Z34" s="502"/>
      <c r="AA34" s="501"/>
      <c r="AB34" s="502"/>
      <c r="AC34" s="499"/>
      <c r="AD34" s="500"/>
      <c r="AE34" s="413"/>
      <c r="AF34" s="414"/>
      <c r="AG34" s="413"/>
      <c r="AH34" s="414"/>
      <c r="AI34" s="413"/>
      <c r="AJ34" s="414"/>
      <c r="AK34" s="413"/>
      <c r="AL34" s="414"/>
      <c r="AM34" s="413"/>
      <c r="AN34" s="414"/>
      <c r="AO34" s="413"/>
      <c r="AP34" s="414"/>
      <c r="AQ34" s="413"/>
      <c r="AR34" s="414"/>
      <c r="AS34" s="413"/>
      <c r="AT34" s="414"/>
      <c r="AU34" s="413"/>
      <c r="AV34" s="414"/>
      <c r="AW34" s="413"/>
      <c r="AX34" s="414"/>
      <c r="AY34" s="413"/>
      <c r="AZ34" s="414"/>
      <c r="BA34" s="413"/>
      <c r="BB34" s="414"/>
      <c r="BC34" s="413"/>
      <c r="BD34" s="414"/>
      <c r="BE34" s="413"/>
      <c r="BF34" s="414"/>
      <c r="BG34" s="413"/>
      <c r="BH34" s="414"/>
      <c r="BI34" s="413"/>
      <c r="BJ34" s="414"/>
      <c r="BK34" s="413"/>
      <c r="BL34" s="414"/>
      <c r="BM34" s="413"/>
      <c r="BN34" s="414"/>
      <c r="BO34" s="413"/>
      <c r="BP34" s="414"/>
      <c r="BQ34" s="413"/>
      <c r="BR34" s="414"/>
      <c r="BS34" s="413"/>
      <c r="BT34" s="414"/>
      <c r="BU34" s="413"/>
      <c r="BV34" s="414"/>
      <c r="BW34" s="413"/>
      <c r="BX34" s="414"/>
      <c r="BY34" s="413"/>
      <c r="BZ34" s="414"/>
      <c r="CA34" s="413"/>
      <c r="CB34" s="414"/>
      <c r="CC34" s="413"/>
      <c r="CD34" s="414"/>
      <c r="CE34" s="413"/>
      <c r="CF34" s="414"/>
      <c r="CG34" s="413"/>
      <c r="CH34" s="414"/>
      <c r="CI34" s="413"/>
      <c r="CJ34" s="414"/>
      <c r="CK34" s="413"/>
      <c r="CL34" s="414"/>
      <c r="CM34" s="413"/>
      <c r="CN34" s="414"/>
      <c r="CO34" s="413"/>
      <c r="CP34" s="414"/>
      <c r="CQ34" s="413"/>
      <c r="CR34" s="414"/>
      <c r="CS34" s="413"/>
      <c r="CT34" s="414"/>
      <c r="CU34" s="413"/>
      <c r="CV34" s="414"/>
      <c r="CW34" s="413"/>
      <c r="CX34" s="414"/>
      <c r="CY34" s="413"/>
      <c r="CZ34" s="414"/>
      <c r="DA34" s="413"/>
      <c r="DB34" s="414"/>
      <c r="DC34" s="413"/>
      <c r="DD34" s="414"/>
      <c r="DE34" s="413"/>
      <c r="DF34" s="414"/>
      <c r="DG34" s="413"/>
      <c r="DH34" s="414"/>
      <c r="DI34" s="413"/>
      <c r="DJ34" s="475"/>
      <c r="DK34" s="413"/>
      <c r="DL34" s="475"/>
      <c r="DM34" s="413"/>
      <c r="DN34" s="475"/>
      <c r="DO34" s="413"/>
      <c r="DP34" s="475"/>
      <c r="DQ34" s="413"/>
      <c r="DR34" s="475"/>
      <c r="DS34" s="413"/>
      <c r="DT34" s="475"/>
      <c r="DU34" s="413"/>
      <c r="DV34" s="475"/>
      <c r="DW34" s="413"/>
      <c r="DX34" s="475"/>
      <c r="DY34" s="413"/>
      <c r="DZ34" s="475"/>
      <c r="EA34" s="413"/>
      <c r="EB34" s="475"/>
      <c r="EC34" s="413"/>
      <c r="ED34" s="475"/>
      <c r="EE34" s="413"/>
      <c r="EF34" s="475"/>
      <c r="EG34" s="413"/>
      <c r="EH34" s="475"/>
      <c r="EI34" s="413"/>
      <c r="EJ34" s="475"/>
      <c r="EK34" s="413"/>
      <c r="EL34" s="475"/>
      <c r="EM34" s="413"/>
      <c r="EN34" s="475"/>
      <c r="EO34" s="413"/>
      <c r="EP34" s="475"/>
      <c r="EQ34" s="413"/>
      <c r="ER34" s="475"/>
      <c r="ES34" s="413"/>
      <c r="ET34" s="475"/>
      <c r="EU34" s="413"/>
      <c r="EV34" s="475"/>
      <c r="EW34" s="413"/>
      <c r="EX34" s="475"/>
      <c r="EY34" s="413"/>
      <c r="EZ34" s="475"/>
      <c r="FA34" s="413"/>
      <c r="FB34" s="475"/>
      <c r="FC34" s="413"/>
      <c r="FD34" s="475"/>
      <c r="FE34" s="413"/>
      <c r="FF34" s="475"/>
      <c r="FG34" s="413"/>
      <c r="FH34" s="475"/>
      <c r="FI34" s="413"/>
      <c r="FJ34" s="475"/>
      <c r="FK34" s="413"/>
      <c r="FL34" s="475"/>
      <c r="FM34" s="413"/>
      <c r="FN34" s="475"/>
      <c r="FO34" s="149" t="s">
        <v>161</v>
      </c>
      <c r="FP34" s="149">
        <f t="shared" ref="FP34" si="51">COUNTIF(AM34:CT34,$FV$7)+COUNTIF(AM34:CT34,$FV$8)*0.5</f>
        <v>0</v>
      </c>
      <c r="FQ34" s="149">
        <f>FU$2-FP34</f>
        <v>1</v>
      </c>
      <c r="FR34" s="149" t="s">
        <v>161</v>
      </c>
      <c r="FS34" s="149">
        <f t="shared" ref="FS34" si="52">COUNTIF(CU34:FD34,$FV$7)+COUNTIF(CU34:FD34,$FV$8)*0.5</f>
        <v>0</v>
      </c>
      <c r="FT34" s="149">
        <f>FU$3-FS34</f>
        <v>1</v>
      </c>
      <c r="FU34" s="149"/>
    </row>
    <row r="35" spans="1:177" ht="15.75" hidden="1" customHeight="1">
      <c r="A35" s="490" t="str">
        <f>IF('0902-0908'!A43=0,"",'0902-0908'!A43)</f>
        <v/>
      </c>
      <c r="B35" s="491"/>
      <c r="C35" s="206"/>
      <c r="D35" s="207"/>
      <c r="E35" s="206"/>
      <c r="F35" s="207"/>
      <c r="G35" s="206"/>
      <c r="H35" s="207"/>
      <c r="I35" s="206"/>
      <c r="J35" s="207"/>
      <c r="K35" s="206"/>
      <c r="L35" s="207"/>
      <c r="M35" s="206"/>
      <c r="N35" s="207"/>
      <c r="O35" s="206"/>
      <c r="P35" s="207"/>
      <c r="Q35" s="206"/>
      <c r="R35" s="207"/>
      <c r="S35" s="206"/>
      <c r="T35" s="207"/>
      <c r="U35" s="206"/>
      <c r="V35" s="207"/>
      <c r="W35" s="206"/>
      <c r="X35" s="207"/>
      <c r="Y35" s="206"/>
      <c r="Z35" s="207"/>
      <c r="AA35" s="206"/>
      <c r="AB35" s="207"/>
      <c r="AC35" s="206"/>
      <c r="AD35" s="207"/>
      <c r="AE35" s="206">
        <f>'0902-0908'!C43</f>
        <v>0</v>
      </c>
      <c r="AF35" s="207">
        <f>'0902-0908'!D43</f>
        <v>0</v>
      </c>
      <c r="AG35" s="206">
        <f>'0902-0908'!E43</f>
        <v>0</v>
      </c>
      <c r="AH35" s="207">
        <f>'0902-0908'!F43</f>
        <v>0</v>
      </c>
      <c r="AI35" s="206">
        <f>'0902-0908'!G43</f>
        <v>0</v>
      </c>
      <c r="AJ35" s="207">
        <f>'0902-0908'!H43</f>
        <v>0</v>
      </c>
      <c r="AK35" s="206">
        <f>'0902-0908'!I43</f>
        <v>0</v>
      </c>
      <c r="AL35" s="207">
        <f>'0902-0908'!J43</f>
        <v>0</v>
      </c>
      <c r="AM35" s="206">
        <f>'0902-0908'!K43</f>
        <v>0</v>
      </c>
      <c r="AN35" s="207">
        <f>'0902-0908'!L43</f>
        <v>0</v>
      </c>
      <c r="AO35" s="206">
        <f>'0902-0908'!M43</f>
        <v>0</v>
      </c>
      <c r="AP35" s="207">
        <f>'0902-0908'!N43</f>
        <v>0</v>
      </c>
      <c r="AQ35" s="206">
        <f>'0902-0908'!O43</f>
        <v>0</v>
      </c>
      <c r="AR35" s="207">
        <f>'0902-0908'!P43</f>
        <v>0</v>
      </c>
      <c r="AS35" s="206">
        <f>'0909-0915'!C43</f>
        <v>0</v>
      </c>
      <c r="AT35" s="207">
        <f>'0909-0915'!D43</f>
        <v>0</v>
      </c>
      <c r="AU35" s="206">
        <f>'0909-0915'!E43</f>
        <v>0</v>
      </c>
      <c r="AV35" s="207">
        <f>'0909-0915'!F43</f>
        <v>0</v>
      </c>
      <c r="AW35" s="206">
        <f>'0909-0915'!G43</f>
        <v>0</v>
      </c>
      <c r="AX35" s="207">
        <f>'0909-0915'!H43</f>
        <v>0</v>
      </c>
      <c r="AY35" s="206">
        <f>'0909-0915'!I43</f>
        <v>0</v>
      </c>
      <c r="AZ35" s="207">
        <f>'0909-0915'!J43</f>
        <v>0</v>
      </c>
      <c r="BA35" s="206">
        <f>'0909-0915'!K43</f>
        <v>0</v>
      </c>
      <c r="BB35" s="207">
        <f>'0909-0915'!L43</f>
        <v>0</v>
      </c>
      <c r="BC35" s="206">
        <f>'0909-0915'!M43</f>
        <v>0</v>
      </c>
      <c r="BD35" s="207">
        <f>'0909-0915'!N43</f>
        <v>0</v>
      </c>
      <c r="BE35" s="206">
        <f>'0909-0915'!O43</f>
        <v>0</v>
      </c>
      <c r="BF35" s="207">
        <f>'0909-0915'!P43</f>
        <v>0</v>
      </c>
      <c r="BG35" s="206">
        <f>'0916-0922'!C43</f>
        <v>0</v>
      </c>
      <c r="BH35" s="207">
        <f>'0916-0922'!D43</f>
        <v>0</v>
      </c>
      <c r="BI35" s="206">
        <f>'0916-0922'!E43</f>
        <v>0</v>
      </c>
      <c r="BJ35" s="207">
        <f>'0916-0922'!F43</f>
        <v>0</v>
      </c>
      <c r="BK35" s="206">
        <f>'0916-0922'!G43</f>
        <v>0</v>
      </c>
      <c r="BL35" s="207">
        <f>'0916-0922'!H43</f>
        <v>0</v>
      </c>
      <c r="BM35" s="206">
        <f>'0916-0922'!I43</f>
        <v>0</v>
      </c>
      <c r="BN35" s="207">
        <f>'0916-0922'!J43</f>
        <v>0</v>
      </c>
      <c r="BO35" s="206">
        <f>'0916-0922'!K43</f>
        <v>0</v>
      </c>
      <c r="BP35" s="207">
        <f>'0916-0922'!L43</f>
        <v>0</v>
      </c>
      <c r="BQ35" s="206">
        <f>'0916-0922'!M43</f>
        <v>0</v>
      </c>
      <c r="BR35" s="207">
        <f>'0916-0922'!N43</f>
        <v>0</v>
      </c>
      <c r="BS35" s="206">
        <f>'0916-0922'!O43</f>
        <v>0</v>
      </c>
      <c r="BT35" s="207">
        <f>'0916-0922'!P43</f>
        <v>0</v>
      </c>
      <c r="BU35" s="206">
        <f>'0923-0929'!C43</f>
        <v>0</v>
      </c>
      <c r="BV35" s="207">
        <f>'0923-0929'!D43</f>
        <v>0</v>
      </c>
      <c r="BW35" s="206">
        <f>'0923-0929'!E43</f>
        <v>0</v>
      </c>
      <c r="BX35" s="207">
        <f>'0923-0929'!F43</f>
        <v>0</v>
      </c>
      <c r="BY35" s="206">
        <f>'0923-0929'!G43</f>
        <v>0</v>
      </c>
      <c r="BZ35" s="207">
        <f>'0923-0929'!H43</f>
        <v>0</v>
      </c>
      <c r="CA35" s="206">
        <f>'0923-0929'!I43</f>
        <v>0</v>
      </c>
      <c r="CB35" s="207">
        <f>'0923-0929'!J43</f>
        <v>0</v>
      </c>
      <c r="CC35" s="206">
        <f>'0923-0929'!K43</f>
        <v>0</v>
      </c>
      <c r="CD35" s="207">
        <f>'0923-0929'!L43</f>
        <v>0</v>
      </c>
      <c r="CE35" s="206">
        <f>'0923-0929'!M43</f>
        <v>0</v>
      </c>
      <c r="CF35" s="207">
        <f>'0923-0929'!N43</f>
        <v>0</v>
      </c>
      <c r="CG35" s="206">
        <f>'0923-0929'!O43</f>
        <v>0</v>
      </c>
      <c r="CH35" s="207">
        <f>'0923-0929'!P43</f>
        <v>0</v>
      </c>
      <c r="CI35" s="206">
        <f>'0930-1006'!C43</f>
        <v>0</v>
      </c>
      <c r="CJ35" s="207">
        <f>'0930-1006'!D43</f>
        <v>0</v>
      </c>
      <c r="CK35" s="206">
        <f>'0930-1006'!E43</f>
        <v>0</v>
      </c>
      <c r="CL35" s="207">
        <f>'0930-1006'!F43</f>
        <v>0</v>
      </c>
      <c r="CM35" s="206">
        <f>'0930-1006'!G43</f>
        <v>0</v>
      </c>
      <c r="CN35" s="207">
        <f>'0930-1006'!H43</f>
        <v>0</v>
      </c>
      <c r="CO35" s="206">
        <f>'0930-1006'!I43</f>
        <v>0</v>
      </c>
      <c r="CP35" s="207">
        <f>'0930-1006'!J43</f>
        <v>0</v>
      </c>
      <c r="CQ35" s="206">
        <f>'0930-1006'!K43</f>
        <v>0</v>
      </c>
      <c r="CR35" s="207">
        <f>'0930-1006'!L43</f>
        <v>0</v>
      </c>
      <c r="CS35" s="206">
        <f>'0930-1006'!M43</f>
        <v>0</v>
      </c>
      <c r="CT35" s="207">
        <f>'0930-1006'!N43</f>
        <v>0</v>
      </c>
      <c r="CU35" s="206">
        <f>'0930-1006'!O43</f>
        <v>0</v>
      </c>
      <c r="CV35" s="207">
        <f>'0930-1006'!P43</f>
        <v>0</v>
      </c>
      <c r="CW35" s="206">
        <f>'1007-1013'!C43</f>
        <v>0</v>
      </c>
      <c r="CX35" s="207">
        <f>'1007-1013'!D43</f>
        <v>0</v>
      </c>
      <c r="CY35" s="206">
        <f>'1007-1013'!E43</f>
        <v>0</v>
      </c>
      <c r="CZ35" s="207">
        <f>'1007-1013'!F43</f>
        <v>0</v>
      </c>
      <c r="DA35" s="206">
        <f>'1007-1013'!G43</f>
        <v>0</v>
      </c>
      <c r="DB35" s="207">
        <f>'1007-1013'!H43</f>
        <v>0</v>
      </c>
      <c r="DC35" s="206">
        <f>'1007-1013'!I43</f>
        <v>0</v>
      </c>
      <c r="DD35" s="207">
        <f>'1007-1013'!J43</f>
        <v>0</v>
      </c>
      <c r="DE35" s="206">
        <f>'1007-1013'!K43</f>
        <v>0</v>
      </c>
      <c r="DF35" s="207">
        <f>'1007-1013'!L43</f>
        <v>0</v>
      </c>
      <c r="DG35" s="206">
        <f>'1007-1013'!M43</f>
        <v>0</v>
      </c>
      <c r="DH35" s="207">
        <f>'1007-1013'!N43</f>
        <v>0</v>
      </c>
      <c r="DI35" s="206">
        <f>'1007-1013'!O43</f>
        <v>0</v>
      </c>
      <c r="DJ35" s="238">
        <f>'1007-1013'!P43</f>
        <v>0</v>
      </c>
      <c r="DK35" s="206">
        <f>'1014-1020'!C43</f>
        <v>0</v>
      </c>
      <c r="DL35" s="238">
        <f>'1014-1020'!D43</f>
        <v>0</v>
      </c>
      <c r="DM35" s="206">
        <f>'1014-1020'!E43</f>
        <v>0</v>
      </c>
      <c r="DN35" s="238">
        <f>'1014-1020'!F43</f>
        <v>0</v>
      </c>
      <c r="DO35" s="206">
        <f>'1014-1020'!G43</f>
        <v>0</v>
      </c>
      <c r="DP35" s="238">
        <f>'1014-1020'!H43</f>
        <v>0</v>
      </c>
      <c r="DQ35" s="206">
        <f>'1014-1020'!I43</f>
        <v>0</v>
      </c>
      <c r="DR35" s="238">
        <f>'1014-1020'!J43</f>
        <v>0</v>
      </c>
      <c r="DS35" s="206">
        <f>'1014-1020'!K43</f>
        <v>0</v>
      </c>
      <c r="DT35" s="238">
        <f>'1014-1020'!L43</f>
        <v>0</v>
      </c>
      <c r="DU35" s="206">
        <f>'1014-1020'!M43</f>
        <v>0</v>
      </c>
      <c r="DV35" s="238">
        <f>'1014-1020'!N43</f>
        <v>0</v>
      </c>
      <c r="DW35" s="206">
        <f>'1014-1020'!O43</f>
        <v>0</v>
      </c>
      <c r="DX35" s="238">
        <f>'1014-1020'!P43</f>
        <v>0</v>
      </c>
      <c r="DY35" s="206">
        <f>'1021-1027'!C43</f>
        <v>0</v>
      </c>
      <c r="DZ35" s="238">
        <f>'1021-1027'!D43</f>
        <v>0</v>
      </c>
      <c r="EA35" s="206">
        <f>'1021-1027'!E43</f>
        <v>0</v>
      </c>
      <c r="EB35" s="238">
        <f>'1021-1027'!F43</f>
        <v>0</v>
      </c>
      <c r="EC35" s="206">
        <f>'1021-1027'!G43</f>
        <v>0</v>
      </c>
      <c r="ED35" s="238">
        <f>'1021-1027'!H43</f>
        <v>0</v>
      </c>
      <c r="EE35" s="206">
        <f>'1021-1027'!I43</f>
        <v>0</v>
      </c>
      <c r="EF35" s="238">
        <f>'1021-1027'!J43</f>
        <v>0</v>
      </c>
      <c r="EG35" s="206">
        <f>'1021-1027'!K43</f>
        <v>0</v>
      </c>
      <c r="EH35" s="238">
        <f>'1021-1027'!L43</f>
        <v>0</v>
      </c>
      <c r="EI35" s="206">
        <f>'1021-1027'!M43</f>
        <v>0</v>
      </c>
      <c r="EJ35" s="238">
        <f>'1021-1027'!N43</f>
        <v>0</v>
      </c>
      <c r="EK35" s="206">
        <f>'1021-1027'!O43</f>
        <v>0</v>
      </c>
      <c r="EL35" s="238">
        <f>'1021-1027'!P43</f>
        <v>0</v>
      </c>
      <c r="EM35" s="206">
        <f>'1028-1103'!C43</f>
        <v>0</v>
      </c>
      <c r="EN35" s="238">
        <f>'1028-1103'!D43</f>
        <v>0</v>
      </c>
      <c r="EO35" s="206">
        <f>'1028-1103'!E43</f>
        <v>0</v>
      </c>
      <c r="EP35" s="238">
        <f>'1028-1103'!F43</f>
        <v>0</v>
      </c>
      <c r="EQ35" s="206">
        <f>'1028-1103'!G43</f>
        <v>0</v>
      </c>
      <c r="ER35" s="238">
        <f>'1028-1103'!H43</f>
        <v>0</v>
      </c>
      <c r="ES35" s="206">
        <f>'1028-1103'!I43</f>
        <v>0</v>
      </c>
      <c r="ET35" s="238">
        <f>'1028-1103'!J43</f>
        <v>0</v>
      </c>
      <c r="EU35" s="206">
        <f>'1028-1103'!K43</f>
        <v>0</v>
      </c>
      <c r="EV35" s="238">
        <f>'1028-1103'!L43</f>
        <v>0</v>
      </c>
      <c r="EW35" s="206">
        <f>'1028-1103'!M43</f>
        <v>0</v>
      </c>
      <c r="EX35" s="238">
        <f>'1028-1103'!N43</f>
        <v>0</v>
      </c>
      <c r="EY35" s="206">
        <f>'1028-1103'!O43</f>
        <v>0</v>
      </c>
      <c r="EZ35" s="238">
        <f>'1028-1103'!P43</f>
        <v>0</v>
      </c>
      <c r="FA35" s="206">
        <f>班表10!C43</f>
        <v>0</v>
      </c>
      <c r="FB35" s="206">
        <f>班表10!D43</f>
        <v>0</v>
      </c>
      <c r="FC35" s="206">
        <f>班表10!E43</f>
        <v>0</v>
      </c>
      <c r="FD35" s="206">
        <f>班表10!F43</f>
        <v>0</v>
      </c>
      <c r="FE35" s="206">
        <f>班表10!G43</f>
        <v>0</v>
      </c>
      <c r="FF35" s="206">
        <f>班表10!H43</f>
        <v>0</v>
      </c>
      <c r="FG35" s="206">
        <f>班表10!I43</f>
        <v>0</v>
      </c>
      <c r="FH35" s="206">
        <f>班表10!J43</f>
        <v>0</v>
      </c>
      <c r="FI35" s="206">
        <f>班表10!K43</f>
        <v>0</v>
      </c>
      <c r="FJ35" s="206">
        <f>班表10!L43</f>
        <v>0</v>
      </c>
      <c r="FK35" s="206">
        <f>班表10!M43</f>
        <v>0</v>
      </c>
      <c r="FL35" s="206">
        <f>班表10!N43</f>
        <v>0</v>
      </c>
      <c r="FM35" s="206">
        <f>班表10!O43</f>
        <v>0</v>
      </c>
      <c r="FN35" s="206">
        <f>班表10!P43</f>
        <v>0</v>
      </c>
      <c r="FO35" s="149" t="s">
        <v>160</v>
      </c>
      <c r="FP35" s="149">
        <f t="shared" ref="FP35" si="53">COUNTIF(AM37:CT37,$FV$5)</f>
        <v>0</v>
      </c>
      <c r="FQ35" s="149">
        <f>FQ$2-FP35</f>
        <v>4</v>
      </c>
      <c r="FR35" s="149" t="s">
        <v>160</v>
      </c>
      <c r="FS35" s="149">
        <f t="shared" ref="FS35" si="54">COUNTIF(CU37:FD37,$FV$5)</f>
        <v>0</v>
      </c>
      <c r="FT35" s="149">
        <f>FQ$3-FS35</f>
        <v>5</v>
      </c>
      <c r="FU35" s="239"/>
    </row>
    <row r="36" spans="1:177" ht="9" hidden="1" customHeight="1" thickBot="1">
      <c r="A36" s="480" t="str">
        <f>IF('0902-0908'!A44=0,"",'0902-0908'!A44)</f>
        <v/>
      </c>
      <c r="B36" s="481"/>
      <c r="C36" s="209"/>
      <c r="D36" s="58">
        <f>IF(C35="",0,IF(D35-C35&lt;=6,D35-C35-4,IF(D35-C35&gt;6,D35-C35-C36-8,0)))</f>
        <v>0</v>
      </c>
      <c r="E36" s="209"/>
      <c r="F36" s="58">
        <f>IF(E35="",0,IF(F35-E35&lt;=6,F35-E35-4,IF(F35-E35&gt;6,F35-E35-E36-8,0)))</f>
        <v>0</v>
      </c>
      <c r="G36" s="209"/>
      <c r="H36" s="58">
        <f>IF(G35="",0,IF(H35-G35&lt;=6,H35-G35-4,IF(H35-G35&gt;6,H35-G35-G36-8,0)))</f>
        <v>0</v>
      </c>
      <c r="I36" s="209"/>
      <c r="J36" s="58">
        <f>IF(I35="",0,IF(J35-I35&lt;=6,J35-I35-4,IF(J35-I35&gt;6,J35-I35-I36-8,0)))</f>
        <v>0</v>
      </c>
      <c r="K36" s="209"/>
      <c r="L36" s="58">
        <f>IF(K35="",0,IF(L35-K35&lt;=6,L35-K35-4,IF(L35-K35&gt;6,L35-K35-K36-8,0)))</f>
        <v>0</v>
      </c>
      <c r="M36" s="209"/>
      <c r="N36" s="58">
        <f>IF(M35="",0,IF(N35-M35&lt;=6,N35-M35-4,IF(N35-M35&gt;6,N35-M35-M36-8,0)))</f>
        <v>0</v>
      </c>
      <c r="O36" s="209"/>
      <c r="P36" s="58">
        <f>IF(O35="",0,IF(P35-O35&lt;=6,P35-O35-4,IF(P35-O35&gt;6,P35-O35-O36-8,0)))</f>
        <v>0</v>
      </c>
      <c r="Q36" s="209"/>
      <c r="R36" s="58">
        <f>IF(Q35="",0,IF(R35-Q35&lt;=6,R35-Q35-4,IF(R35-Q35&gt;6,R35-Q35-Q36-8,0)))</f>
        <v>0</v>
      </c>
      <c r="S36" s="209"/>
      <c r="T36" s="58">
        <f>IF(S35="",0,IF(T35-S35&lt;=6,T35-S35-4,IF(T35-S35&gt;6,T35-S35-S36-8,0)))</f>
        <v>0</v>
      </c>
      <c r="U36" s="209"/>
      <c r="V36" s="58">
        <f>IF(U35="",0,IF(V35-U35&lt;=6,V35-U35-4,IF(V35-U35&gt;6,V35-U35-U36-8,0)))</f>
        <v>0</v>
      </c>
      <c r="W36" s="209"/>
      <c r="X36" s="58">
        <f>IF(W35="",0,IF(X35-W35&lt;=6,X35-W35-4,IF(X35-W35&gt;6,X35-W35-W36-8,0)))</f>
        <v>0</v>
      </c>
      <c r="Y36" s="209"/>
      <c r="Z36" s="58">
        <f>IF(Y35="",0,IF(Z35-Y35&lt;=6,Z35-Y35-4,IF(Z35-Y35&gt;6,Z35-Y35-Y36-8,0)))</f>
        <v>0</v>
      </c>
      <c r="AA36" s="209"/>
      <c r="AB36" s="58">
        <f>IF(AA35="",0,IF(AB35-AA35&lt;=6,AB35-AA35-4,IF(AB35-AA35&gt;6,AB35-AA35-AA36-8,0)))</f>
        <v>0</v>
      </c>
      <c r="AC36" s="209"/>
      <c r="AD36" s="58">
        <f>IF(AC35="",0,IF(AD35-AC35&lt;=6,AD35-AC35-4,IF(AD35-AC35&gt;6,AD35-AC35-AC36-8,0)))</f>
        <v>0</v>
      </c>
      <c r="AE36" s="209">
        <f>'0902-0908'!C44</f>
        <v>0</v>
      </c>
      <c r="AF36" s="58">
        <f>'0902-0908'!D44</f>
        <v>0</v>
      </c>
      <c r="AG36" s="209">
        <f>'0902-0908'!E44</f>
        <v>0</v>
      </c>
      <c r="AH36" s="58">
        <f>'0902-0908'!F44</f>
        <v>0</v>
      </c>
      <c r="AI36" s="209">
        <f>'0902-0908'!G44</f>
        <v>0</v>
      </c>
      <c r="AJ36" s="58">
        <f>'0902-0908'!H44</f>
        <v>0</v>
      </c>
      <c r="AK36" s="209">
        <f>'0902-0908'!I44</f>
        <v>0</v>
      </c>
      <c r="AL36" s="58">
        <f>'0902-0908'!J44</f>
        <v>0</v>
      </c>
      <c r="AM36" s="209">
        <f>'0902-0908'!K44</f>
        <v>0</v>
      </c>
      <c r="AN36" s="58">
        <f>'0902-0908'!L44</f>
        <v>0</v>
      </c>
      <c r="AO36" s="209">
        <f>'0902-0908'!M44</f>
        <v>0</v>
      </c>
      <c r="AP36" s="58">
        <f>'0902-0908'!N44</f>
        <v>0</v>
      </c>
      <c r="AQ36" s="209">
        <f>'0902-0908'!O44</f>
        <v>0</v>
      </c>
      <c r="AR36" s="58">
        <f>'0902-0908'!P44</f>
        <v>0</v>
      </c>
      <c r="AS36" s="209">
        <f>'0909-0915'!C44</f>
        <v>0</v>
      </c>
      <c r="AT36" s="58">
        <f>'0909-0915'!D44</f>
        <v>0</v>
      </c>
      <c r="AU36" s="209">
        <f>'0909-0915'!E44</f>
        <v>0</v>
      </c>
      <c r="AV36" s="58">
        <f>'0909-0915'!F44</f>
        <v>0</v>
      </c>
      <c r="AW36" s="209">
        <f>'0909-0915'!G44</f>
        <v>0</v>
      </c>
      <c r="AX36" s="58">
        <f>'0909-0915'!H44</f>
        <v>0</v>
      </c>
      <c r="AY36" s="209">
        <f>'0909-0915'!I44</f>
        <v>0</v>
      </c>
      <c r="AZ36" s="58">
        <f>'0909-0915'!J44</f>
        <v>0</v>
      </c>
      <c r="BA36" s="209">
        <f>'0909-0915'!K44</f>
        <v>0</v>
      </c>
      <c r="BB36" s="58">
        <f>'0909-0915'!L44</f>
        <v>0</v>
      </c>
      <c r="BC36" s="209">
        <f>'0909-0915'!M44</f>
        <v>0</v>
      </c>
      <c r="BD36" s="58">
        <f>'0909-0915'!N44</f>
        <v>0</v>
      </c>
      <c r="BE36" s="209">
        <f>'0909-0915'!O44</f>
        <v>0</v>
      </c>
      <c r="BF36" s="58">
        <f>'0909-0915'!P44</f>
        <v>0</v>
      </c>
      <c r="BG36" s="209">
        <f>'0916-0922'!C44</f>
        <v>0</v>
      </c>
      <c r="BH36" s="58">
        <f>'0916-0922'!D44</f>
        <v>0</v>
      </c>
      <c r="BI36" s="209">
        <f>'0916-0922'!E44</f>
        <v>0</v>
      </c>
      <c r="BJ36" s="58">
        <f>'0916-0922'!F44</f>
        <v>0</v>
      </c>
      <c r="BK36" s="209">
        <f>'0916-0922'!G44</f>
        <v>0</v>
      </c>
      <c r="BL36" s="58">
        <f>'0916-0922'!H44</f>
        <v>0</v>
      </c>
      <c r="BM36" s="209">
        <f>'0916-0922'!I44</f>
        <v>0</v>
      </c>
      <c r="BN36" s="58">
        <f>'0916-0922'!J44</f>
        <v>0</v>
      </c>
      <c r="BO36" s="209">
        <f>'0916-0922'!K44</f>
        <v>0</v>
      </c>
      <c r="BP36" s="58">
        <f>'0916-0922'!L44</f>
        <v>0</v>
      </c>
      <c r="BQ36" s="209">
        <f>'0916-0922'!M44</f>
        <v>0</v>
      </c>
      <c r="BR36" s="58">
        <f>'0916-0922'!N44</f>
        <v>0</v>
      </c>
      <c r="BS36" s="209">
        <f>'0916-0922'!O44</f>
        <v>0</v>
      </c>
      <c r="BT36" s="58">
        <f>'0916-0922'!P44</f>
        <v>0</v>
      </c>
      <c r="BU36" s="209">
        <f>'0923-0929'!C44</f>
        <v>0</v>
      </c>
      <c r="BV36" s="58">
        <f>'0923-0929'!D44</f>
        <v>0</v>
      </c>
      <c r="BW36" s="209">
        <f>'0923-0929'!E44</f>
        <v>0</v>
      </c>
      <c r="BX36" s="58">
        <f>'0923-0929'!F44</f>
        <v>0</v>
      </c>
      <c r="BY36" s="209">
        <f>'0923-0929'!G44</f>
        <v>0</v>
      </c>
      <c r="BZ36" s="58">
        <f>'0923-0929'!H44</f>
        <v>0</v>
      </c>
      <c r="CA36" s="209">
        <f>'0923-0929'!I44</f>
        <v>0</v>
      </c>
      <c r="CB36" s="58">
        <f>'0923-0929'!J44</f>
        <v>0</v>
      </c>
      <c r="CC36" s="209">
        <f>'0923-0929'!K44</f>
        <v>0</v>
      </c>
      <c r="CD36" s="58">
        <f>'0923-0929'!L44</f>
        <v>0</v>
      </c>
      <c r="CE36" s="209">
        <f>'0923-0929'!M44</f>
        <v>0</v>
      </c>
      <c r="CF36" s="58">
        <f>'0923-0929'!N44</f>
        <v>0</v>
      </c>
      <c r="CG36" s="209">
        <f>'0923-0929'!O44</f>
        <v>0</v>
      </c>
      <c r="CH36" s="58">
        <f>'0923-0929'!P44</f>
        <v>0</v>
      </c>
      <c r="CI36" s="209">
        <f>'0930-1006'!C44</f>
        <v>0</v>
      </c>
      <c r="CJ36" s="58">
        <f>'0930-1006'!D44</f>
        <v>0</v>
      </c>
      <c r="CK36" s="209">
        <f>'0930-1006'!E44</f>
        <v>0</v>
      </c>
      <c r="CL36" s="58">
        <f>'0930-1006'!F44</f>
        <v>0</v>
      </c>
      <c r="CM36" s="209">
        <f>'0930-1006'!G44</f>
        <v>0</v>
      </c>
      <c r="CN36" s="58">
        <f>'0930-1006'!H44</f>
        <v>0</v>
      </c>
      <c r="CO36" s="209">
        <f>'0930-1006'!I44</f>
        <v>0</v>
      </c>
      <c r="CP36" s="58">
        <f>'0930-1006'!J44</f>
        <v>0</v>
      </c>
      <c r="CQ36" s="209">
        <f>'0930-1006'!K44</f>
        <v>0</v>
      </c>
      <c r="CR36" s="58">
        <f>'0930-1006'!L44</f>
        <v>0</v>
      </c>
      <c r="CS36" s="209">
        <f>'0930-1006'!M44</f>
        <v>0</v>
      </c>
      <c r="CT36" s="58">
        <f>'0930-1006'!N44</f>
        <v>0</v>
      </c>
      <c r="CU36" s="209">
        <f>'0930-1006'!O44</f>
        <v>0</v>
      </c>
      <c r="CV36" s="58">
        <f>'0930-1006'!P44</f>
        <v>0</v>
      </c>
      <c r="CW36" s="209">
        <f>'1007-1013'!C44</f>
        <v>0</v>
      </c>
      <c r="CX36" s="58">
        <f>'1007-1013'!D44</f>
        <v>0</v>
      </c>
      <c r="CY36" s="209">
        <f>'1007-1013'!E44</f>
        <v>0</v>
      </c>
      <c r="CZ36" s="58">
        <f>'1007-1013'!F44</f>
        <v>0</v>
      </c>
      <c r="DA36" s="209">
        <f>'1007-1013'!G44</f>
        <v>0</v>
      </c>
      <c r="DB36" s="58">
        <f>'1007-1013'!H44</f>
        <v>0</v>
      </c>
      <c r="DC36" s="209">
        <f>'1007-1013'!I44</f>
        <v>0</v>
      </c>
      <c r="DD36" s="58">
        <f>'1007-1013'!J44</f>
        <v>0</v>
      </c>
      <c r="DE36" s="209">
        <f>'1007-1013'!K44</f>
        <v>0</v>
      </c>
      <c r="DF36" s="58">
        <f>'1007-1013'!L44</f>
        <v>0</v>
      </c>
      <c r="DG36" s="209">
        <f>'1007-1013'!M44</f>
        <v>0</v>
      </c>
      <c r="DH36" s="58">
        <f>'1007-1013'!N44</f>
        <v>0</v>
      </c>
      <c r="DI36" s="209">
        <f>'1007-1013'!O44</f>
        <v>0</v>
      </c>
      <c r="DJ36" s="195">
        <f>'1007-1013'!P44</f>
        <v>0</v>
      </c>
      <c r="DK36" s="209">
        <f>'1014-1020'!C44</f>
        <v>0</v>
      </c>
      <c r="DL36" s="195">
        <f>'1014-1020'!D44</f>
        <v>0</v>
      </c>
      <c r="DM36" s="209">
        <f>'1014-1020'!E44</f>
        <v>0</v>
      </c>
      <c r="DN36" s="195">
        <f>'1014-1020'!F44</f>
        <v>0</v>
      </c>
      <c r="DO36" s="209">
        <f>'1014-1020'!G44</f>
        <v>0</v>
      </c>
      <c r="DP36" s="195">
        <f>'1014-1020'!H44</f>
        <v>0</v>
      </c>
      <c r="DQ36" s="209">
        <f>'1014-1020'!I44</f>
        <v>0</v>
      </c>
      <c r="DR36" s="195">
        <f>'1014-1020'!J44</f>
        <v>0</v>
      </c>
      <c r="DS36" s="209">
        <f>'1014-1020'!K44</f>
        <v>0</v>
      </c>
      <c r="DT36" s="195">
        <f>'1014-1020'!L44</f>
        <v>0</v>
      </c>
      <c r="DU36" s="209">
        <f>'1014-1020'!M44</f>
        <v>0</v>
      </c>
      <c r="DV36" s="195">
        <f>'1014-1020'!N44</f>
        <v>0</v>
      </c>
      <c r="DW36" s="209">
        <f>'1014-1020'!O44</f>
        <v>0</v>
      </c>
      <c r="DX36" s="195">
        <f>'1014-1020'!P44</f>
        <v>0</v>
      </c>
      <c r="DY36" s="209">
        <f>'1021-1027'!C44</f>
        <v>0</v>
      </c>
      <c r="DZ36" s="195">
        <f>'1021-1027'!D44</f>
        <v>0</v>
      </c>
      <c r="EA36" s="209">
        <f>'1021-1027'!E44</f>
        <v>0</v>
      </c>
      <c r="EB36" s="195">
        <f>'1021-1027'!F44</f>
        <v>0</v>
      </c>
      <c r="EC36" s="209">
        <f>'1021-1027'!G44</f>
        <v>0</v>
      </c>
      <c r="ED36" s="195">
        <f>'1021-1027'!H44</f>
        <v>0</v>
      </c>
      <c r="EE36" s="209">
        <f>'1021-1027'!I44</f>
        <v>0</v>
      </c>
      <c r="EF36" s="195">
        <f>'1021-1027'!J44</f>
        <v>0</v>
      </c>
      <c r="EG36" s="209">
        <f>'1021-1027'!K44</f>
        <v>0</v>
      </c>
      <c r="EH36" s="195">
        <f>'1021-1027'!L44</f>
        <v>0</v>
      </c>
      <c r="EI36" s="209">
        <f>'1021-1027'!M44</f>
        <v>0</v>
      </c>
      <c r="EJ36" s="195">
        <f>'1021-1027'!N44</f>
        <v>0</v>
      </c>
      <c r="EK36" s="209">
        <f>'1021-1027'!O44</f>
        <v>0</v>
      </c>
      <c r="EL36" s="195">
        <f>'1021-1027'!P44</f>
        <v>0</v>
      </c>
      <c r="EM36" s="209">
        <f>'1028-1103'!C44</f>
        <v>0</v>
      </c>
      <c r="EN36" s="195">
        <f>'1028-1103'!D44</f>
        <v>0</v>
      </c>
      <c r="EO36" s="209">
        <f>'1028-1103'!E44</f>
        <v>0</v>
      </c>
      <c r="EP36" s="195">
        <f>'1028-1103'!F44</f>
        <v>0</v>
      </c>
      <c r="EQ36" s="209">
        <f>'1028-1103'!G44</f>
        <v>0</v>
      </c>
      <c r="ER36" s="195">
        <f>'1028-1103'!H44</f>
        <v>0</v>
      </c>
      <c r="ES36" s="209">
        <f>'1028-1103'!I44</f>
        <v>0</v>
      </c>
      <c r="ET36" s="195">
        <f>'1028-1103'!J44</f>
        <v>0</v>
      </c>
      <c r="EU36" s="209">
        <f>'1028-1103'!K44</f>
        <v>0</v>
      </c>
      <c r="EV36" s="195">
        <f>'1028-1103'!L44</f>
        <v>0</v>
      </c>
      <c r="EW36" s="209">
        <f>'1028-1103'!M44</f>
        <v>0</v>
      </c>
      <c r="EX36" s="195">
        <f>'1028-1103'!N44</f>
        <v>0</v>
      </c>
      <c r="EY36" s="209">
        <f>'1028-1103'!O44</f>
        <v>0</v>
      </c>
      <c r="EZ36" s="195">
        <f>'1028-1103'!P44</f>
        <v>0</v>
      </c>
      <c r="FA36" s="209">
        <f>班表10!C44</f>
        <v>0</v>
      </c>
      <c r="FB36" s="209">
        <f>班表10!D44</f>
        <v>0</v>
      </c>
      <c r="FC36" s="209">
        <f>班表10!E44</f>
        <v>0</v>
      </c>
      <c r="FD36" s="209">
        <f>班表10!F44</f>
        <v>0</v>
      </c>
      <c r="FE36" s="209">
        <f>班表10!G44</f>
        <v>0</v>
      </c>
      <c r="FF36" s="209">
        <f>班表10!H44</f>
        <v>0</v>
      </c>
      <c r="FG36" s="209">
        <f>班表10!I44</f>
        <v>0</v>
      </c>
      <c r="FH36" s="209">
        <f>班表10!J44</f>
        <v>0</v>
      </c>
      <c r="FI36" s="209">
        <f>班表10!K44</f>
        <v>0</v>
      </c>
      <c r="FJ36" s="209">
        <f>班表10!L44</f>
        <v>0</v>
      </c>
      <c r="FK36" s="209">
        <f>班表10!M44</f>
        <v>0</v>
      </c>
      <c r="FL36" s="209">
        <f>班表10!N44</f>
        <v>0</v>
      </c>
      <c r="FM36" s="209">
        <f>班表10!O44</f>
        <v>0</v>
      </c>
      <c r="FN36" s="209">
        <f>班表10!P44</f>
        <v>0</v>
      </c>
      <c r="FO36" s="149" t="s">
        <v>155</v>
      </c>
      <c r="FP36" s="149">
        <f t="shared" ref="FP36" si="55">COUNTIF(AM37:CT37,$FV$5)</f>
        <v>0</v>
      </c>
      <c r="FQ36" s="149">
        <f>FS$2-FP36</f>
        <v>4</v>
      </c>
      <c r="FR36" s="149" t="s">
        <v>155</v>
      </c>
      <c r="FS36" s="149">
        <f t="shared" ref="FS36" si="56">COUNTIF(CU37:FD37,$FV$6)</f>
        <v>0</v>
      </c>
      <c r="FT36" s="149">
        <f>FS$3-FS36</f>
        <v>4</v>
      </c>
      <c r="FU36" s="237"/>
    </row>
    <row r="37" spans="1:177" ht="9" hidden="1" customHeight="1" thickTop="1" thickBot="1">
      <c r="A37" s="482" t="str">
        <f>IF('0902-0908'!A45=0,"",'0902-0908'!A45)</f>
        <v/>
      </c>
      <c r="B37" s="483"/>
      <c r="C37" s="501"/>
      <c r="D37" s="502"/>
      <c r="E37" s="501"/>
      <c r="F37" s="502"/>
      <c r="G37" s="501"/>
      <c r="H37" s="502"/>
      <c r="I37" s="501"/>
      <c r="J37" s="502"/>
      <c r="K37" s="501"/>
      <c r="L37" s="502"/>
      <c r="M37" s="501"/>
      <c r="N37" s="502"/>
      <c r="O37" s="501"/>
      <c r="P37" s="502"/>
      <c r="Q37" s="501"/>
      <c r="R37" s="502"/>
      <c r="S37" s="501"/>
      <c r="T37" s="502"/>
      <c r="U37" s="501"/>
      <c r="V37" s="502"/>
      <c r="W37" s="501"/>
      <c r="X37" s="502"/>
      <c r="Y37" s="501"/>
      <c r="Z37" s="502"/>
      <c r="AA37" s="501"/>
      <c r="AB37" s="502"/>
      <c r="AC37" s="501"/>
      <c r="AD37" s="502"/>
      <c r="AE37" s="413"/>
      <c r="AF37" s="414"/>
      <c r="AG37" s="413"/>
      <c r="AH37" s="414"/>
      <c r="AI37" s="413"/>
      <c r="AJ37" s="414"/>
      <c r="AK37" s="413"/>
      <c r="AL37" s="414"/>
      <c r="AM37" s="413"/>
      <c r="AN37" s="414"/>
      <c r="AO37" s="413"/>
      <c r="AP37" s="414"/>
      <c r="AQ37" s="413"/>
      <c r="AR37" s="414"/>
      <c r="AS37" s="413"/>
      <c r="AT37" s="414"/>
      <c r="AU37" s="413"/>
      <c r="AV37" s="414"/>
      <c r="AW37" s="413"/>
      <c r="AX37" s="414"/>
      <c r="AY37" s="413"/>
      <c r="AZ37" s="414"/>
      <c r="BA37" s="413"/>
      <c r="BB37" s="414"/>
      <c r="BC37" s="413"/>
      <c r="BD37" s="414"/>
      <c r="BE37" s="413"/>
      <c r="BF37" s="414"/>
      <c r="BG37" s="413"/>
      <c r="BH37" s="414"/>
      <c r="BI37" s="413"/>
      <c r="BJ37" s="414"/>
      <c r="BK37" s="413"/>
      <c r="BL37" s="414"/>
      <c r="BM37" s="413"/>
      <c r="BN37" s="414"/>
      <c r="BO37" s="413"/>
      <c r="BP37" s="414"/>
      <c r="BQ37" s="413"/>
      <c r="BR37" s="414"/>
      <c r="BS37" s="413"/>
      <c r="BT37" s="414"/>
      <c r="BU37" s="413"/>
      <c r="BV37" s="414"/>
      <c r="BW37" s="413"/>
      <c r="BX37" s="414"/>
      <c r="BY37" s="413"/>
      <c r="BZ37" s="414"/>
      <c r="CA37" s="413"/>
      <c r="CB37" s="414"/>
      <c r="CC37" s="413"/>
      <c r="CD37" s="414"/>
      <c r="CE37" s="413"/>
      <c r="CF37" s="414"/>
      <c r="CG37" s="413"/>
      <c r="CH37" s="414"/>
      <c r="CI37" s="413"/>
      <c r="CJ37" s="414"/>
      <c r="CK37" s="413"/>
      <c r="CL37" s="414"/>
      <c r="CM37" s="413"/>
      <c r="CN37" s="414"/>
      <c r="CO37" s="413"/>
      <c r="CP37" s="414"/>
      <c r="CQ37" s="413"/>
      <c r="CR37" s="414"/>
      <c r="CS37" s="413"/>
      <c r="CT37" s="414"/>
      <c r="CU37" s="413"/>
      <c r="CV37" s="414"/>
      <c r="CW37" s="413"/>
      <c r="CX37" s="414"/>
      <c r="CY37" s="413"/>
      <c r="CZ37" s="414"/>
      <c r="DA37" s="413"/>
      <c r="DB37" s="414"/>
      <c r="DC37" s="413"/>
      <c r="DD37" s="414"/>
      <c r="DE37" s="413"/>
      <c r="DF37" s="414"/>
      <c r="DG37" s="413"/>
      <c r="DH37" s="414"/>
      <c r="DI37" s="413"/>
      <c r="DJ37" s="475"/>
      <c r="DK37" s="413"/>
      <c r="DL37" s="475"/>
      <c r="DM37" s="413"/>
      <c r="DN37" s="475"/>
      <c r="DO37" s="413"/>
      <c r="DP37" s="475"/>
      <c r="DQ37" s="413"/>
      <c r="DR37" s="475"/>
      <c r="DS37" s="413"/>
      <c r="DT37" s="475"/>
      <c r="DU37" s="413"/>
      <c r="DV37" s="475"/>
      <c r="DW37" s="413"/>
      <c r="DX37" s="475"/>
      <c r="DY37" s="413"/>
      <c r="DZ37" s="475"/>
      <c r="EA37" s="413"/>
      <c r="EB37" s="475"/>
      <c r="EC37" s="413"/>
      <c r="ED37" s="475"/>
      <c r="EE37" s="413"/>
      <c r="EF37" s="475"/>
      <c r="EG37" s="413"/>
      <c r="EH37" s="475"/>
      <c r="EI37" s="413"/>
      <c r="EJ37" s="475"/>
      <c r="EK37" s="413"/>
      <c r="EL37" s="475"/>
      <c r="EM37" s="413"/>
      <c r="EN37" s="475"/>
      <c r="EO37" s="413"/>
      <c r="EP37" s="475"/>
      <c r="EQ37" s="413"/>
      <c r="ER37" s="475"/>
      <c r="ES37" s="413"/>
      <c r="ET37" s="475"/>
      <c r="EU37" s="413"/>
      <c r="EV37" s="475"/>
      <c r="EW37" s="413"/>
      <c r="EX37" s="475"/>
      <c r="EY37" s="413"/>
      <c r="EZ37" s="475"/>
      <c r="FA37" s="413"/>
      <c r="FB37" s="475"/>
      <c r="FC37" s="413"/>
      <c r="FD37" s="475"/>
      <c r="FE37" s="413"/>
      <c r="FF37" s="475"/>
      <c r="FG37" s="413"/>
      <c r="FH37" s="475"/>
      <c r="FI37" s="413"/>
      <c r="FJ37" s="475"/>
      <c r="FK37" s="413"/>
      <c r="FL37" s="475"/>
      <c r="FM37" s="413"/>
      <c r="FN37" s="475"/>
      <c r="FO37" s="149" t="s">
        <v>161</v>
      </c>
      <c r="FP37" s="149">
        <f t="shared" ref="FP37" si="57">COUNTIF(AM37:CT37,$FV$7)+COUNTIF(AM37:CT37,$FV$8)*0.5</f>
        <v>0</v>
      </c>
      <c r="FQ37" s="149">
        <f>FU$2-FP37</f>
        <v>1</v>
      </c>
      <c r="FR37" s="149" t="s">
        <v>161</v>
      </c>
      <c r="FS37" s="149">
        <f t="shared" ref="FS37" si="58">COUNTIF(CU37:FD37,$FV$7)+COUNTIF(CU37:FD37,$FV$8)*0.5</f>
        <v>0</v>
      </c>
      <c r="FT37" s="149">
        <f>FU$3-FS37</f>
        <v>1</v>
      </c>
      <c r="FU37" s="237"/>
    </row>
    <row r="38" spans="1:177" ht="15.75" hidden="1" customHeight="1">
      <c r="A38" s="490" t="str">
        <f>IF('0902-0908'!A46=0,"",'0902-0908'!A46)</f>
        <v/>
      </c>
      <c r="B38" s="491"/>
      <c r="C38" s="206"/>
      <c r="D38" s="207"/>
      <c r="E38" s="206"/>
      <c r="F38" s="207"/>
      <c r="G38" s="206"/>
      <c r="H38" s="207"/>
      <c r="I38" s="206"/>
      <c r="J38" s="207"/>
      <c r="K38" s="206"/>
      <c r="L38" s="207"/>
      <c r="M38" s="206"/>
      <c r="N38" s="207"/>
      <c r="O38" s="206"/>
      <c r="P38" s="207"/>
      <c r="Q38" s="206"/>
      <c r="R38" s="207"/>
      <c r="S38" s="206"/>
      <c r="T38" s="207"/>
      <c r="U38" s="206"/>
      <c r="V38" s="207"/>
      <c r="W38" s="206"/>
      <c r="X38" s="207"/>
      <c r="Y38" s="206"/>
      <c r="Z38" s="207"/>
      <c r="AA38" s="206"/>
      <c r="AB38" s="207"/>
      <c r="AC38" s="206"/>
      <c r="AD38" s="207"/>
      <c r="AE38" s="206">
        <f>'0902-0908'!C46</f>
        <v>0</v>
      </c>
      <c r="AF38" s="207">
        <f>'0902-0908'!D46</f>
        <v>0</v>
      </c>
      <c r="AG38" s="206">
        <f>'0902-0908'!E46</f>
        <v>0</v>
      </c>
      <c r="AH38" s="207">
        <f>'0902-0908'!F46</f>
        <v>0</v>
      </c>
      <c r="AI38" s="206">
        <f>'0902-0908'!G46</f>
        <v>0</v>
      </c>
      <c r="AJ38" s="207">
        <f>'0902-0908'!H46</f>
        <v>0</v>
      </c>
      <c r="AK38" s="206">
        <f>'0902-0908'!I46</f>
        <v>0</v>
      </c>
      <c r="AL38" s="207">
        <f>'0902-0908'!J46</f>
        <v>0</v>
      </c>
      <c r="AM38" s="206">
        <f>'0902-0908'!K46</f>
        <v>0</v>
      </c>
      <c r="AN38" s="207">
        <f>'0902-0908'!L46</f>
        <v>0</v>
      </c>
      <c r="AO38" s="206">
        <f>'0902-0908'!M46</f>
        <v>0</v>
      </c>
      <c r="AP38" s="207">
        <f>'0902-0908'!N46</f>
        <v>0</v>
      </c>
      <c r="AQ38" s="206">
        <f>'0902-0908'!O46</f>
        <v>0</v>
      </c>
      <c r="AR38" s="207">
        <f>'0902-0908'!P46</f>
        <v>0</v>
      </c>
      <c r="AS38" s="206">
        <f>'0909-0915'!C46</f>
        <v>0</v>
      </c>
      <c r="AT38" s="207">
        <f>'0909-0915'!D46</f>
        <v>0</v>
      </c>
      <c r="AU38" s="206">
        <f>'0909-0915'!E46</f>
        <v>0</v>
      </c>
      <c r="AV38" s="207">
        <f>'0909-0915'!F46</f>
        <v>0</v>
      </c>
      <c r="AW38" s="206">
        <f>'0909-0915'!G46</f>
        <v>0</v>
      </c>
      <c r="AX38" s="207">
        <f>'0909-0915'!H46</f>
        <v>0</v>
      </c>
      <c r="AY38" s="206">
        <f>'0909-0915'!I46</f>
        <v>0</v>
      </c>
      <c r="AZ38" s="207">
        <f>'0909-0915'!J46</f>
        <v>0</v>
      </c>
      <c r="BA38" s="206">
        <f>'0909-0915'!K46</f>
        <v>0</v>
      </c>
      <c r="BB38" s="207">
        <f>'0909-0915'!L46</f>
        <v>0</v>
      </c>
      <c r="BC38" s="206">
        <f>'0909-0915'!M46</f>
        <v>0</v>
      </c>
      <c r="BD38" s="207">
        <f>'0909-0915'!N46</f>
        <v>0</v>
      </c>
      <c r="BE38" s="206">
        <f>'0909-0915'!O46</f>
        <v>0</v>
      </c>
      <c r="BF38" s="207">
        <f>'0909-0915'!P46</f>
        <v>0</v>
      </c>
      <c r="BG38" s="206">
        <f>'0916-0922'!C46</f>
        <v>0</v>
      </c>
      <c r="BH38" s="207">
        <f>'0916-0922'!D46</f>
        <v>0</v>
      </c>
      <c r="BI38" s="206">
        <f>'0916-0922'!E46</f>
        <v>0</v>
      </c>
      <c r="BJ38" s="207">
        <f>'0916-0922'!F46</f>
        <v>0</v>
      </c>
      <c r="BK38" s="206">
        <f>'0916-0922'!G46</f>
        <v>0</v>
      </c>
      <c r="BL38" s="207">
        <f>'0916-0922'!H46</f>
        <v>0</v>
      </c>
      <c r="BM38" s="206">
        <f>'0916-0922'!I46</f>
        <v>0</v>
      </c>
      <c r="BN38" s="207">
        <f>'0916-0922'!J46</f>
        <v>0</v>
      </c>
      <c r="BO38" s="206">
        <f>'0916-0922'!K46</f>
        <v>0</v>
      </c>
      <c r="BP38" s="207">
        <f>'0916-0922'!L46</f>
        <v>0</v>
      </c>
      <c r="BQ38" s="206">
        <f>'0916-0922'!M46</f>
        <v>0</v>
      </c>
      <c r="BR38" s="207">
        <f>'0916-0922'!N46</f>
        <v>0</v>
      </c>
      <c r="BS38" s="206">
        <f>'0916-0922'!O46</f>
        <v>0</v>
      </c>
      <c r="BT38" s="207">
        <f>'0916-0922'!P46</f>
        <v>0</v>
      </c>
      <c r="BU38" s="206">
        <f>'0923-0929'!C46</f>
        <v>0</v>
      </c>
      <c r="BV38" s="207">
        <f>'0923-0929'!D46</f>
        <v>0</v>
      </c>
      <c r="BW38" s="206">
        <f>'0923-0929'!E46</f>
        <v>0</v>
      </c>
      <c r="BX38" s="207">
        <f>'0923-0929'!F46</f>
        <v>0</v>
      </c>
      <c r="BY38" s="206">
        <f>'0923-0929'!G46</f>
        <v>0</v>
      </c>
      <c r="BZ38" s="207">
        <f>'0923-0929'!H46</f>
        <v>0</v>
      </c>
      <c r="CA38" s="206">
        <f>'0923-0929'!I46</f>
        <v>0</v>
      </c>
      <c r="CB38" s="207">
        <f>'0923-0929'!J46</f>
        <v>0</v>
      </c>
      <c r="CC38" s="206">
        <f>'0923-0929'!K46</f>
        <v>0</v>
      </c>
      <c r="CD38" s="207">
        <f>'0923-0929'!L46</f>
        <v>0</v>
      </c>
      <c r="CE38" s="206">
        <f>'0923-0929'!M46</f>
        <v>0</v>
      </c>
      <c r="CF38" s="207">
        <f>'0923-0929'!N46</f>
        <v>0</v>
      </c>
      <c r="CG38" s="206">
        <f>'0923-0929'!O46</f>
        <v>0</v>
      </c>
      <c r="CH38" s="207">
        <f>'0923-0929'!P46</f>
        <v>0</v>
      </c>
      <c r="CI38" s="206">
        <f>'0930-1006'!C46</f>
        <v>0</v>
      </c>
      <c r="CJ38" s="207">
        <f>'0930-1006'!D46</f>
        <v>0</v>
      </c>
      <c r="CK38" s="206">
        <f>'0930-1006'!E46</f>
        <v>0</v>
      </c>
      <c r="CL38" s="207">
        <f>'0930-1006'!F46</f>
        <v>0</v>
      </c>
      <c r="CM38" s="206">
        <f>'0930-1006'!G46</f>
        <v>0</v>
      </c>
      <c r="CN38" s="207">
        <f>'0930-1006'!H46</f>
        <v>0</v>
      </c>
      <c r="CO38" s="206">
        <f>'0930-1006'!I46</f>
        <v>0</v>
      </c>
      <c r="CP38" s="207">
        <f>'0930-1006'!J46</f>
        <v>0</v>
      </c>
      <c r="CQ38" s="206">
        <f>'0930-1006'!K46</f>
        <v>0</v>
      </c>
      <c r="CR38" s="207">
        <f>'0930-1006'!L46</f>
        <v>0</v>
      </c>
      <c r="CS38" s="206">
        <f>'0930-1006'!M46</f>
        <v>0</v>
      </c>
      <c r="CT38" s="207">
        <f>'0930-1006'!N46</f>
        <v>0</v>
      </c>
      <c r="CU38" s="206">
        <f>'0930-1006'!O46</f>
        <v>0</v>
      </c>
      <c r="CV38" s="207">
        <f>'0930-1006'!P46</f>
        <v>0</v>
      </c>
      <c r="CW38" s="206">
        <f>'1007-1013'!C46</f>
        <v>0</v>
      </c>
      <c r="CX38" s="207">
        <f>'1007-1013'!D46</f>
        <v>0</v>
      </c>
      <c r="CY38" s="206">
        <f>'1007-1013'!E46</f>
        <v>0</v>
      </c>
      <c r="CZ38" s="207">
        <f>'1007-1013'!F46</f>
        <v>0</v>
      </c>
      <c r="DA38" s="206">
        <f>'1007-1013'!G46</f>
        <v>0</v>
      </c>
      <c r="DB38" s="207">
        <f>'1007-1013'!H46</f>
        <v>0</v>
      </c>
      <c r="DC38" s="206">
        <f>'1007-1013'!I46</f>
        <v>0</v>
      </c>
      <c r="DD38" s="207">
        <f>'1007-1013'!J46</f>
        <v>0</v>
      </c>
      <c r="DE38" s="206">
        <f>'1007-1013'!K46</f>
        <v>0</v>
      </c>
      <c r="DF38" s="207">
        <f>'1007-1013'!L46</f>
        <v>0</v>
      </c>
      <c r="DG38" s="206">
        <f>'1007-1013'!M46</f>
        <v>0</v>
      </c>
      <c r="DH38" s="207">
        <f>'1007-1013'!N46</f>
        <v>0</v>
      </c>
      <c r="DI38" s="206">
        <f>'1007-1013'!O46</f>
        <v>0</v>
      </c>
      <c r="DJ38" s="238">
        <f>'1007-1013'!P46</f>
        <v>0</v>
      </c>
      <c r="DK38" s="206">
        <f>'1014-1020'!C46</f>
        <v>0</v>
      </c>
      <c r="DL38" s="238">
        <f>'1014-1020'!D46</f>
        <v>0</v>
      </c>
      <c r="DM38" s="206">
        <f>'1014-1020'!E46</f>
        <v>0</v>
      </c>
      <c r="DN38" s="238">
        <f>'1014-1020'!F46</f>
        <v>0</v>
      </c>
      <c r="DO38" s="206">
        <f>'1014-1020'!G46</f>
        <v>0</v>
      </c>
      <c r="DP38" s="238">
        <f>'1014-1020'!H46</f>
        <v>0</v>
      </c>
      <c r="DQ38" s="206">
        <f>'1014-1020'!I46</f>
        <v>0</v>
      </c>
      <c r="DR38" s="238">
        <f>'1014-1020'!J46</f>
        <v>0</v>
      </c>
      <c r="DS38" s="206">
        <f>'1014-1020'!K46</f>
        <v>0</v>
      </c>
      <c r="DT38" s="238">
        <f>'1014-1020'!L46</f>
        <v>0</v>
      </c>
      <c r="DU38" s="206">
        <f>'1014-1020'!M46</f>
        <v>0</v>
      </c>
      <c r="DV38" s="238">
        <f>'1014-1020'!N46</f>
        <v>0</v>
      </c>
      <c r="DW38" s="206">
        <f>'1014-1020'!O46</f>
        <v>0</v>
      </c>
      <c r="DX38" s="238">
        <f>'1014-1020'!P46</f>
        <v>0</v>
      </c>
      <c r="DY38" s="206">
        <f>'1021-1027'!C46</f>
        <v>0</v>
      </c>
      <c r="DZ38" s="238">
        <f>'1021-1027'!D46</f>
        <v>0</v>
      </c>
      <c r="EA38" s="206">
        <f>'1021-1027'!E46</f>
        <v>0</v>
      </c>
      <c r="EB38" s="238">
        <f>'1021-1027'!F46</f>
        <v>0</v>
      </c>
      <c r="EC38" s="206">
        <f>'1021-1027'!G46</f>
        <v>0</v>
      </c>
      <c r="ED38" s="238">
        <f>'1021-1027'!H46</f>
        <v>0</v>
      </c>
      <c r="EE38" s="206">
        <f>'1021-1027'!I46</f>
        <v>0</v>
      </c>
      <c r="EF38" s="238">
        <f>'1021-1027'!J46</f>
        <v>0</v>
      </c>
      <c r="EG38" s="206">
        <f>'1021-1027'!K46</f>
        <v>0</v>
      </c>
      <c r="EH38" s="238">
        <f>'1021-1027'!L46</f>
        <v>0</v>
      </c>
      <c r="EI38" s="206">
        <f>'1021-1027'!M46</f>
        <v>0</v>
      </c>
      <c r="EJ38" s="238">
        <f>'1021-1027'!N46</f>
        <v>0</v>
      </c>
      <c r="EK38" s="206">
        <f>'1021-1027'!O46</f>
        <v>0</v>
      </c>
      <c r="EL38" s="238">
        <f>'1021-1027'!P46</f>
        <v>0</v>
      </c>
      <c r="EM38" s="206">
        <f>'1028-1103'!C46</f>
        <v>0</v>
      </c>
      <c r="EN38" s="238">
        <f>'1028-1103'!D46</f>
        <v>0</v>
      </c>
      <c r="EO38" s="206">
        <f>'1028-1103'!E46</f>
        <v>0</v>
      </c>
      <c r="EP38" s="238">
        <f>'1028-1103'!F46</f>
        <v>0</v>
      </c>
      <c r="EQ38" s="206">
        <f>'1028-1103'!G46</f>
        <v>0</v>
      </c>
      <c r="ER38" s="238">
        <f>'1028-1103'!H46</f>
        <v>0</v>
      </c>
      <c r="ES38" s="206">
        <f>'1028-1103'!I46</f>
        <v>0</v>
      </c>
      <c r="ET38" s="238">
        <f>'1028-1103'!J46</f>
        <v>0</v>
      </c>
      <c r="EU38" s="206">
        <f>'1028-1103'!K46</f>
        <v>0</v>
      </c>
      <c r="EV38" s="238">
        <f>'1028-1103'!L46</f>
        <v>0</v>
      </c>
      <c r="EW38" s="206">
        <f>'1028-1103'!M46</f>
        <v>0</v>
      </c>
      <c r="EX38" s="238">
        <f>'1028-1103'!N46</f>
        <v>0</v>
      </c>
      <c r="EY38" s="206">
        <f>'1028-1103'!O46</f>
        <v>0</v>
      </c>
      <c r="EZ38" s="238">
        <f>'1028-1103'!P46</f>
        <v>0</v>
      </c>
      <c r="FA38" s="206">
        <f>班表10!C46</f>
        <v>0</v>
      </c>
      <c r="FB38" s="206">
        <f>班表10!D46</f>
        <v>0</v>
      </c>
      <c r="FC38" s="206">
        <f>班表10!E46</f>
        <v>0</v>
      </c>
      <c r="FD38" s="206">
        <f>班表10!F46</f>
        <v>0</v>
      </c>
      <c r="FE38" s="206">
        <f>班表10!G46</f>
        <v>0</v>
      </c>
      <c r="FF38" s="206">
        <f>班表10!H46</f>
        <v>0</v>
      </c>
      <c r="FG38" s="206">
        <f>班表10!I46</f>
        <v>0</v>
      </c>
      <c r="FH38" s="206">
        <f>班表10!J46</f>
        <v>0</v>
      </c>
      <c r="FI38" s="206">
        <f>班表10!K46</f>
        <v>0</v>
      </c>
      <c r="FJ38" s="206">
        <f>班表10!L46</f>
        <v>0</v>
      </c>
      <c r="FK38" s="206">
        <f>班表10!M46</f>
        <v>0</v>
      </c>
      <c r="FL38" s="206">
        <f>班表10!N46</f>
        <v>0</v>
      </c>
      <c r="FM38" s="206">
        <f>班表10!O46</f>
        <v>0</v>
      </c>
      <c r="FN38" s="206">
        <f>班表10!P46</f>
        <v>0</v>
      </c>
      <c r="FO38" s="149" t="s">
        <v>160</v>
      </c>
      <c r="FP38" s="149">
        <f t="shared" ref="FP38" si="59">COUNTIF(AM40:CT40,$FV$5)</f>
        <v>0</v>
      </c>
      <c r="FQ38" s="149">
        <f>FQ$2-FP38</f>
        <v>4</v>
      </c>
      <c r="FR38" s="149" t="s">
        <v>160</v>
      </c>
      <c r="FS38" s="149">
        <f t="shared" ref="FS38" si="60">COUNTIF(CU40:FD40,$FV$5)</f>
        <v>0</v>
      </c>
      <c r="FT38" s="149">
        <f>FQ$3-FS38</f>
        <v>5</v>
      </c>
      <c r="FU38" s="239"/>
    </row>
    <row r="39" spans="1:177" ht="9" hidden="1" customHeight="1" thickBot="1">
      <c r="A39" s="480" t="str">
        <f>IF('0902-0908'!A47=0,"",'0902-0908'!A47)</f>
        <v/>
      </c>
      <c r="B39" s="481"/>
      <c r="C39" s="209"/>
      <c r="D39" s="58">
        <f>IF(C38="",0,IF(D38-C38&lt;=6,D38-C38-4,IF(D38-C38&gt;6,D38-C38-C39-8,0)))</f>
        <v>0</v>
      </c>
      <c r="E39" s="209"/>
      <c r="F39" s="58">
        <f>IF(E38="",0,IF(F38-E38&lt;=6,F38-E38-4,IF(F38-E38&gt;6,F38-E38-E39-8,0)))</f>
        <v>0</v>
      </c>
      <c r="G39" s="209"/>
      <c r="H39" s="58">
        <f>IF(G38="",0,IF(H38-G38&lt;=6,H38-G38-4,IF(H38-G38&gt;6,H38-G38-G39-8,0)))</f>
        <v>0</v>
      </c>
      <c r="I39" s="209"/>
      <c r="J39" s="58">
        <f>IF(I38="",0,IF(J38-I38&lt;=6,J38-I38-4,IF(J38-I38&gt;6,J38-I38-I39-8,0)))</f>
        <v>0</v>
      </c>
      <c r="K39" s="209"/>
      <c r="L39" s="58">
        <f>IF(K38="",0,IF(L38-K38&lt;=6,L38-K38-4,IF(L38-K38&gt;6,L38-K38-K39-8,0)))</f>
        <v>0</v>
      </c>
      <c r="M39" s="209"/>
      <c r="N39" s="58">
        <f>IF(M38="",0,IF(N38-M38&lt;=6,N38-M38-4,IF(N38-M38&gt;6,N38-M38-M39-8,0)))</f>
        <v>0</v>
      </c>
      <c r="O39" s="209"/>
      <c r="P39" s="58">
        <f>IF(O38="",0,IF(P38-O38&lt;=6,P38-O38-4,IF(P38-O38&gt;6,P38-O38-O39-8,0)))</f>
        <v>0</v>
      </c>
      <c r="Q39" s="209"/>
      <c r="R39" s="58">
        <f>IF(Q38="",0,IF(R38-Q38&lt;=6,R38-Q38-4,IF(R38-Q38&gt;6,R38-Q38-Q39-8,0)))</f>
        <v>0</v>
      </c>
      <c r="S39" s="209"/>
      <c r="T39" s="58">
        <f>IF(S38="",0,IF(T38-S38&lt;=6,T38-S38-4,IF(T38-S38&gt;6,T38-S38-S39-8,0)))</f>
        <v>0</v>
      </c>
      <c r="U39" s="209"/>
      <c r="V39" s="58">
        <f>IF(U38="",0,IF(V38-U38&lt;=6,V38-U38-4,IF(V38-U38&gt;6,V38-U38-U39-8,0)))</f>
        <v>0</v>
      </c>
      <c r="W39" s="209"/>
      <c r="X39" s="58">
        <f>IF(W38="",0,IF(X38-W38&lt;=6,X38-W38-4,IF(X38-W38&gt;6,X38-W38-W39-8,0)))</f>
        <v>0</v>
      </c>
      <c r="Y39" s="209"/>
      <c r="Z39" s="58">
        <f>IF(Y38="",0,IF(Z38-Y38&lt;=6,Z38-Y38-4,IF(Z38-Y38&gt;6,Z38-Y38-Y39-8,0)))</f>
        <v>0</v>
      </c>
      <c r="AA39" s="209"/>
      <c r="AB39" s="58">
        <f>IF(AA38="",0,IF(AB38-AA38&lt;=6,AB38-AA38-4,IF(AB38-AA38&gt;6,AB38-AA38-AA39-8,0)))</f>
        <v>0</v>
      </c>
      <c r="AC39" s="209"/>
      <c r="AD39" s="58">
        <f>IF(AC38="",0,IF(AD38-AC38&lt;=6,AD38-AC38-4,IF(AD38-AC38&gt;6,AD38-AC38-AC39-8,0)))</f>
        <v>0</v>
      </c>
      <c r="AE39" s="209">
        <f>'0902-0908'!C47</f>
        <v>0</v>
      </c>
      <c r="AF39" s="58">
        <f>'0902-0908'!D47</f>
        <v>0</v>
      </c>
      <c r="AG39" s="209">
        <f>'0902-0908'!E47</f>
        <v>0</v>
      </c>
      <c r="AH39" s="58">
        <f>'0902-0908'!F47</f>
        <v>0</v>
      </c>
      <c r="AI39" s="209">
        <f>'0902-0908'!G47</f>
        <v>0</v>
      </c>
      <c r="AJ39" s="58">
        <f>'0902-0908'!H47</f>
        <v>0</v>
      </c>
      <c r="AK39" s="209">
        <f>'0902-0908'!I47</f>
        <v>0</v>
      </c>
      <c r="AL39" s="58">
        <f>'0902-0908'!J47</f>
        <v>0</v>
      </c>
      <c r="AM39" s="209">
        <f>'0902-0908'!K47</f>
        <v>0</v>
      </c>
      <c r="AN39" s="58">
        <f>'0902-0908'!L47</f>
        <v>0</v>
      </c>
      <c r="AO39" s="209">
        <f>'0902-0908'!M47</f>
        <v>0</v>
      </c>
      <c r="AP39" s="58">
        <f>'0902-0908'!N47</f>
        <v>0</v>
      </c>
      <c r="AQ39" s="209">
        <f>'0902-0908'!O47</f>
        <v>0</v>
      </c>
      <c r="AR39" s="58">
        <f>'0902-0908'!P47</f>
        <v>0</v>
      </c>
      <c r="AS39" s="209">
        <f>'0909-0915'!C47</f>
        <v>0</v>
      </c>
      <c r="AT39" s="58">
        <f>'0909-0915'!D47</f>
        <v>0</v>
      </c>
      <c r="AU39" s="209">
        <f>'0909-0915'!E47</f>
        <v>0</v>
      </c>
      <c r="AV39" s="58">
        <f>'0909-0915'!F47</f>
        <v>0</v>
      </c>
      <c r="AW39" s="209">
        <f>'0909-0915'!G47</f>
        <v>0</v>
      </c>
      <c r="AX39" s="58">
        <f>'0909-0915'!H47</f>
        <v>0</v>
      </c>
      <c r="AY39" s="209">
        <f>'0909-0915'!I47</f>
        <v>0</v>
      </c>
      <c r="AZ39" s="58">
        <f>'0909-0915'!J47</f>
        <v>0</v>
      </c>
      <c r="BA39" s="209">
        <f>'0909-0915'!K47</f>
        <v>0</v>
      </c>
      <c r="BB39" s="58">
        <f>'0909-0915'!L47</f>
        <v>0</v>
      </c>
      <c r="BC39" s="209">
        <f>'0909-0915'!M47</f>
        <v>0</v>
      </c>
      <c r="BD39" s="58">
        <f>'0909-0915'!N47</f>
        <v>0</v>
      </c>
      <c r="BE39" s="209">
        <f>'0909-0915'!O47</f>
        <v>0</v>
      </c>
      <c r="BF39" s="58">
        <f>'0909-0915'!P47</f>
        <v>0</v>
      </c>
      <c r="BG39" s="209">
        <f>'0916-0922'!C47</f>
        <v>0</v>
      </c>
      <c r="BH39" s="58">
        <f>'0916-0922'!D47</f>
        <v>0</v>
      </c>
      <c r="BI39" s="209">
        <f>'0916-0922'!E47</f>
        <v>0</v>
      </c>
      <c r="BJ39" s="58">
        <f>'0916-0922'!F47</f>
        <v>0</v>
      </c>
      <c r="BK39" s="209">
        <f>'0916-0922'!G47</f>
        <v>0</v>
      </c>
      <c r="BL39" s="58">
        <f>'0916-0922'!H47</f>
        <v>0</v>
      </c>
      <c r="BM39" s="209">
        <f>'0916-0922'!I47</f>
        <v>0</v>
      </c>
      <c r="BN39" s="58">
        <f>'0916-0922'!J47</f>
        <v>0</v>
      </c>
      <c r="BO39" s="209">
        <f>'0916-0922'!K47</f>
        <v>0</v>
      </c>
      <c r="BP39" s="58">
        <f>'0916-0922'!L47</f>
        <v>0</v>
      </c>
      <c r="BQ39" s="209">
        <f>'0916-0922'!M47</f>
        <v>0</v>
      </c>
      <c r="BR39" s="58">
        <f>'0916-0922'!N47</f>
        <v>0</v>
      </c>
      <c r="BS39" s="209">
        <f>'0916-0922'!O47</f>
        <v>0</v>
      </c>
      <c r="BT39" s="58">
        <f>'0916-0922'!P47</f>
        <v>0</v>
      </c>
      <c r="BU39" s="209">
        <f>'0923-0929'!C47</f>
        <v>0</v>
      </c>
      <c r="BV39" s="58">
        <f>'0923-0929'!D47</f>
        <v>0</v>
      </c>
      <c r="BW39" s="209">
        <f>'0923-0929'!E47</f>
        <v>0</v>
      </c>
      <c r="BX39" s="58">
        <f>'0923-0929'!F47</f>
        <v>0</v>
      </c>
      <c r="BY39" s="209">
        <f>'0923-0929'!G47</f>
        <v>0</v>
      </c>
      <c r="BZ39" s="58">
        <f>'0923-0929'!H47</f>
        <v>0</v>
      </c>
      <c r="CA39" s="209">
        <f>'0923-0929'!I47</f>
        <v>0</v>
      </c>
      <c r="CB39" s="58">
        <f>'0923-0929'!J47</f>
        <v>0</v>
      </c>
      <c r="CC39" s="209">
        <f>'0923-0929'!K47</f>
        <v>0</v>
      </c>
      <c r="CD39" s="58">
        <f>'0923-0929'!L47</f>
        <v>0</v>
      </c>
      <c r="CE39" s="209">
        <f>'0923-0929'!M47</f>
        <v>0</v>
      </c>
      <c r="CF39" s="58">
        <f>'0923-0929'!N47</f>
        <v>0</v>
      </c>
      <c r="CG39" s="209">
        <f>'0923-0929'!O47</f>
        <v>0</v>
      </c>
      <c r="CH39" s="58">
        <f>'0923-0929'!P47</f>
        <v>0</v>
      </c>
      <c r="CI39" s="209">
        <f>'0930-1006'!C47</f>
        <v>0</v>
      </c>
      <c r="CJ39" s="58">
        <f>'0930-1006'!D47</f>
        <v>0</v>
      </c>
      <c r="CK39" s="209">
        <f>'0930-1006'!E47</f>
        <v>0</v>
      </c>
      <c r="CL39" s="58">
        <f>'0930-1006'!F47</f>
        <v>0</v>
      </c>
      <c r="CM39" s="209">
        <f>'0930-1006'!G47</f>
        <v>0</v>
      </c>
      <c r="CN39" s="58">
        <f>'0930-1006'!H47</f>
        <v>0</v>
      </c>
      <c r="CO39" s="209">
        <f>'0930-1006'!I47</f>
        <v>0</v>
      </c>
      <c r="CP39" s="58">
        <f>'0930-1006'!J47</f>
        <v>0</v>
      </c>
      <c r="CQ39" s="209">
        <f>'0930-1006'!K47</f>
        <v>0</v>
      </c>
      <c r="CR39" s="58">
        <f>'0930-1006'!L47</f>
        <v>0</v>
      </c>
      <c r="CS39" s="209">
        <f>'0930-1006'!M47</f>
        <v>0</v>
      </c>
      <c r="CT39" s="58">
        <f>'0930-1006'!N47</f>
        <v>0</v>
      </c>
      <c r="CU39" s="209">
        <f>'0930-1006'!O47</f>
        <v>0</v>
      </c>
      <c r="CV39" s="58">
        <f>'0930-1006'!P47</f>
        <v>0</v>
      </c>
      <c r="CW39" s="209">
        <f>'1007-1013'!C47</f>
        <v>0</v>
      </c>
      <c r="CX39" s="58">
        <f>'1007-1013'!D47</f>
        <v>0</v>
      </c>
      <c r="CY39" s="209">
        <f>'1007-1013'!E47</f>
        <v>0</v>
      </c>
      <c r="CZ39" s="58">
        <f>'1007-1013'!F47</f>
        <v>0</v>
      </c>
      <c r="DA39" s="209">
        <f>'1007-1013'!G47</f>
        <v>0</v>
      </c>
      <c r="DB39" s="58">
        <f>'1007-1013'!H47</f>
        <v>0</v>
      </c>
      <c r="DC39" s="209">
        <f>'1007-1013'!I47</f>
        <v>0</v>
      </c>
      <c r="DD39" s="58">
        <f>'1007-1013'!J47</f>
        <v>0</v>
      </c>
      <c r="DE39" s="209">
        <f>'1007-1013'!K47</f>
        <v>0</v>
      </c>
      <c r="DF39" s="58">
        <f>'1007-1013'!L47</f>
        <v>0</v>
      </c>
      <c r="DG39" s="209">
        <f>'1007-1013'!M47</f>
        <v>0</v>
      </c>
      <c r="DH39" s="58">
        <f>'1007-1013'!N47</f>
        <v>0</v>
      </c>
      <c r="DI39" s="209">
        <f>'1007-1013'!O47</f>
        <v>0</v>
      </c>
      <c r="DJ39" s="195">
        <f>'1007-1013'!P47</f>
        <v>0</v>
      </c>
      <c r="DK39" s="209">
        <f>'1014-1020'!C47</f>
        <v>0</v>
      </c>
      <c r="DL39" s="195">
        <f>'1014-1020'!D47</f>
        <v>0</v>
      </c>
      <c r="DM39" s="209">
        <f>'1014-1020'!E47</f>
        <v>0</v>
      </c>
      <c r="DN39" s="195">
        <f>'1014-1020'!F47</f>
        <v>0</v>
      </c>
      <c r="DO39" s="209">
        <f>'1014-1020'!G47</f>
        <v>0</v>
      </c>
      <c r="DP39" s="195">
        <f>'1014-1020'!H47</f>
        <v>0</v>
      </c>
      <c r="DQ39" s="209">
        <f>'1014-1020'!I47</f>
        <v>0</v>
      </c>
      <c r="DR39" s="195">
        <f>'1014-1020'!J47</f>
        <v>0</v>
      </c>
      <c r="DS39" s="209">
        <f>'1014-1020'!K47</f>
        <v>0</v>
      </c>
      <c r="DT39" s="195">
        <f>'1014-1020'!L47</f>
        <v>0</v>
      </c>
      <c r="DU39" s="209">
        <f>'1014-1020'!M47</f>
        <v>0</v>
      </c>
      <c r="DV39" s="195">
        <f>'1014-1020'!N47</f>
        <v>0</v>
      </c>
      <c r="DW39" s="209">
        <f>'1014-1020'!O47</f>
        <v>0</v>
      </c>
      <c r="DX39" s="195">
        <f>'1014-1020'!P47</f>
        <v>0</v>
      </c>
      <c r="DY39" s="209">
        <f>'1021-1027'!C47</f>
        <v>0</v>
      </c>
      <c r="DZ39" s="195">
        <f>'1021-1027'!D47</f>
        <v>0</v>
      </c>
      <c r="EA39" s="209">
        <f>'1021-1027'!E47</f>
        <v>0</v>
      </c>
      <c r="EB39" s="195">
        <f>'1021-1027'!F47</f>
        <v>0</v>
      </c>
      <c r="EC39" s="209">
        <f>'1021-1027'!G47</f>
        <v>0</v>
      </c>
      <c r="ED39" s="195">
        <f>'1021-1027'!H47</f>
        <v>0</v>
      </c>
      <c r="EE39" s="209">
        <f>'1021-1027'!I47</f>
        <v>0</v>
      </c>
      <c r="EF39" s="195">
        <f>'1021-1027'!J47</f>
        <v>0</v>
      </c>
      <c r="EG39" s="209">
        <f>'1021-1027'!K47</f>
        <v>0</v>
      </c>
      <c r="EH39" s="195">
        <f>'1021-1027'!L47</f>
        <v>0</v>
      </c>
      <c r="EI39" s="209">
        <f>'1021-1027'!M47</f>
        <v>0</v>
      </c>
      <c r="EJ39" s="195">
        <f>'1021-1027'!N47</f>
        <v>0</v>
      </c>
      <c r="EK39" s="209">
        <f>'1021-1027'!O47</f>
        <v>0</v>
      </c>
      <c r="EL39" s="195">
        <f>'1021-1027'!P47</f>
        <v>0</v>
      </c>
      <c r="EM39" s="209">
        <f>'1028-1103'!C47</f>
        <v>0</v>
      </c>
      <c r="EN39" s="195">
        <f>'1028-1103'!D47</f>
        <v>0</v>
      </c>
      <c r="EO39" s="209">
        <f>'1028-1103'!E47</f>
        <v>0</v>
      </c>
      <c r="EP39" s="195">
        <f>'1028-1103'!F47</f>
        <v>0</v>
      </c>
      <c r="EQ39" s="209">
        <f>'1028-1103'!G47</f>
        <v>0</v>
      </c>
      <c r="ER39" s="195">
        <f>'1028-1103'!H47</f>
        <v>0</v>
      </c>
      <c r="ES39" s="209">
        <f>'1028-1103'!I47</f>
        <v>0</v>
      </c>
      <c r="ET39" s="195">
        <f>'1028-1103'!J47</f>
        <v>0</v>
      </c>
      <c r="EU39" s="209">
        <f>'1028-1103'!K47</f>
        <v>0</v>
      </c>
      <c r="EV39" s="195">
        <f>'1028-1103'!L47</f>
        <v>0</v>
      </c>
      <c r="EW39" s="209">
        <f>'1028-1103'!M47</f>
        <v>0</v>
      </c>
      <c r="EX39" s="195">
        <f>'1028-1103'!N47</f>
        <v>0</v>
      </c>
      <c r="EY39" s="209">
        <f>'1028-1103'!O47</f>
        <v>0</v>
      </c>
      <c r="EZ39" s="195">
        <f>'1028-1103'!P47</f>
        <v>0</v>
      </c>
      <c r="FA39" s="209">
        <f>班表10!C47</f>
        <v>0</v>
      </c>
      <c r="FB39" s="209">
        <f>班表10!D47</f>
        <v>0</v>
      </c>
      <c r="FC39" s="209">
        <f>班表10!E47</f>
        <v>0</v>
      </c>
      <c r="FD39" s="209">
        <f>班表10!F47</f>
        <v>0</v>
      </c>
      <c r="FE39" s="209">
        <f>班表10!G47</f>
        <v>0</v>
      </c>
      <c r="FF39" s="209">
        <f>班表10!H47</f>
        <v>0</v>
      </c>
      <c r="FG39" s="209">
        <f>班表10!I47</f>
        <v>0</v>
      </c>
      <c r="FH39" s="209">
        <f>班表10!J47</f>
        <v>0</v>
      </c>
      <c r="FI39" s="209">
        <f>班表10!K47</f>
        <v>0</v>
      </c>
      <c r="FJ39" s="209">
        <f>班表10!L47</f>
        <v>0</v>
      </c>
      <c r="FK39" s="209">
        <f>班表10!M47</f>
        <v>0</v>
      </c>
      <c r="FL39" s="209">
        <f>班表10!N47</f>
        <v>0</v>
      </c>
      <c r="FM39" s="209">
        <f>班表10!O47</f>
        <v>0</v>
      </c>
      <c r="FN39" s="209">
        <f>班表10!P47</f>
        <v>0</v>
      </c>
      <c r="FO39" s="149" t="s">
        <v>155</v>
      </c>
      <c r="FP39" s="149">
        <f t="shared" ref="FP39" si="61">COUNTIF(AM40:CT40,$FV$5)</f>
        <v>0</v>
      </c>
      <c r="FQ39" s="149">
        <f>FS$2-FP39</f>
        <v>4</v>
      </c>
      <c r="FR39" s="149" t="s">
        <v>155</v>
      </c>
      <c r="FS39" s="149">
        <f t="shared" ref="FS39" si="62">COUNTIF(CU40:FD40,$FV$6)</f>
        <v>0</v>
      </c>
      <c r="FT39" s="149">
        <f>FS$3-FS39</f>
        <v>4</v>
      </c>
      <c r="FU39" s="149"/>
    </row>
    <row r="40" spans="1:177" ht="9" hidden="1" customHeight="1" thickTop="1" thickBot="1">
      <c r="A40" s="482" t="str">
        <f>IF('0902-0908'!A48=0,"",'0902-0908'!A48)</f>
        <v/>
      </c>
      <c r="B40" s="483"/>
      <c r="C40" s="501"/>
      <c r="D40" s="502"/>
      <c r="E40" s="501"/>
      <c r="F40" s="502"/>
      <c r="G40" s="501"/>
      <c r="H40" s="502"/>
      <c r="I40" s="501"/>
      <c r="J40" s="502"/>
      <c r="K40" s="501"/>
      <c r="L40" s="502"/>
      <c r="M40" s="501"/>
      <c r="N40" s="502"/>
      <c r="O40" s="501"/>
      <c r="P40" s="502"/>
      <c r="Q40" s="501"/>
      <c r="R40" s="502"/>
      <c r="S40" s="501"/>
      <c r="T40" s="502"/>
      <c r="U40" s="501"/>
      <c r="V40" s="502"/>
      <c r="W40" s="501"/>
      <c r="X40" s="502"/>
      <c r="Y40" s="501"/>
      <c r="Z40" s="502"/>
      <c r="AA40" s="501"/>
      <c r="AB40" s="502"/>
      <c r="AC40" s="499"/>
      <c r="AD40" s="500"/>
      <c r="AE40" s="413"/>
      <c r="AF40" s="414"/>
      <c r="AG40" s="413"/>
      <c r="AH40" s="414"/>
      <c r="AI40" s="413"/>
      <c r="AJ40" s="414"/>
      <c r="AK40" s="413"/>
      <c r="AL40" s="414"/>
      <c r="AM40" s="413"/>
      <c r="AN40" s="414"/>
      <c r="AO40" s="413"/>
      <c r="AP40" s="414"/>
      <c r="AQ40" s="413"/>
      <c r="AR40" s="414"/>
      <c r="AS40" s="413"/>
      <c r="AT40" s="414"/>
      <c r="AU40" s="413"/>
      <c r="AV40" s="414"/>
      <c r="AW40" s="413"/>
      <c r="AX40" s="414"/>
      <c r="AY40" s="413"/>
      <c r="AZ40" s="414"/>
      <c r="BA40" s="413"/>
      <c r="BB40" s="414"/>
      <c r="BC40" s="413"/>
      <c r="BD40" s="414"/>
      <c r="BE40" s="413"/>
      <c r="BF40" s="414"/>
      <c r="BG40" s="413"/>
      <c r="BH40" s="414"/>
      <c r="BI40" s="413"/>
      <c r="BJ40" s="414"/>
      <c r="BK40" s="413"/>
      <c r="BL40" s="414"/>
      <c r="BM40" s="413"/>
      <c r="BN40" s="414"/>
      <c r="BO40" s="413"/>
      <c r="BP40" s="414"/>
      <c r="BQ40" s="413"/>
      <c r="BR40" s="414"/>
      <c r="BS40" s="413"/>
      <c r="BT40" s="414"/>
      <c r="BU40" s="413"/>
      <c r="BV40" s="414"/>
      <c r="BW40" s="413"/>
      <c r="BX40" s="414"/>
      <c r="BY40" s="413"/>
      <c r="BZ40" s="414"/>
      <c r="CA40" s="413"/>
      <c r="CB40" s="414"/>
      <c r="CC40" s="413"/>
      <c r="CD40" s="414"/>
      <c r="CE40" s="413"/>
      <c r="CF40" s="414"/>
      <c r="CG40" s="413"/>
      <c r="CH40" s="414"/>
      <c r="CI40" s="413"/>
      <c r="CJ40" s="414"/>
      <c r="CK40" s="413"/>
      <c r="CL40" s="414"/>
      <c r="CM40" s="413"/>
      <c r="CN40" s="414"/>
      <c r="CO40" s="413"/>
      <c r="CP40" s="414"/>
      <c r="CQ40" s="413"/>
      <c r="CR40" s="414"/>
      <c r="CS40" s="413"/>
      <c r="CT40" s="414"/>
      <c r="CU40" s="413"/>
      <c r="CV40" s="414"/>
      <c r="CW40" s="413"/>
      <c r="CX40" s="414"/>
      <c r="CY40" s="413"/>
      <c r="CZ40" s="414"/>
      <c r="DA40" s="413"/>
      <c r="DB40" s="414"/>
      <c r="DC40" s="413"/>
      <c r="DD40" s="414"/>
      <c r="DE40" s="413"/>
      <c r="DF40" s="414"/>
      <c r="DG40" s="413"/>
      <c r="DH40" s="414"/>
      <c r="DI40" s="413"/>
      <c r="DJ40" s="475"/>
      <c r="DK40" s="413"/>
      <c r="DL40" s="475"/>
      <c r="DM40" s="413"/>
      <c r="DN40" s="475"/>
      <c r="DO40" s="413"/>
      <c r="DP40" s="475"/>
      <c r="DQ40" s="413"/>
      <c r="DR40" s="475"/>
      <c r="DS40" s="413"/>
      <c r="DT40" s="475"/>
      <c r="DU40" s="413"/>
      <c r="DV40" s="475"/>
      <c r="DW40" s="413"/>
      <c r="DX40" s="475"/>
      <c r="DY40" s="413"/>
      <c r="DZ40" s="475"/>
      <c r="EA40" s="413"/>
      <c r="EB40" s="475"/>
      <c r="EC40" s="413"/>
      <c r="ED40" s="475"/>
      <c r="EE40" s="413"/>
      <c r="EF40" s="475"/>
      <c r="EG40" s="413"/>
      <c r="EH40" s="475"/>
      <c r="EI40" s="413"/>
      <c r="EJ40" s="475"/>
      <c r="EK40" s="413"/>
      <c r="EL40" s="475"/>
      <c r="EM40" s="413"/>
      <c r="EN40" s="475"/>
      <c r="EO40" s="413"/>
      <c r="EP40" s="475"/>
      <c r="EQ40" s="413"/>
      <c r="ER40" s="475"/>
      <c r="ES40" s="413"/>
      <c r="ET40" s="475"/>
      <c r="EU40" s="413"/>
      <c r="EV40" s="475"/>
      <c r="EW40" s="413"/>
      <c r="EX40" s="475"/>
      <c r="EY40" s="413"/>
      <c r="EZ40" s="475"/>
      <c r="FA40" s="413"/>
      <c r="FB40" s="475"/>
      <c r="FC40" s="413"/>
      <c r="FD40" s="475"/>
      <c r="FE40" s="413"/>
      <c r="FF40" s="475"/>
      <c r="FG40" s="413"/>
      <c r="FH40" s="475"/>
      <c r="FI40" s="413"/>
      <c r="FJ40" s="475"/>
      <c r="FK40" s="413"/>
      <c r="FL40" s="475"/>
      <c r="FM40" s="413"/>
      <c r="FN40" s="475"/>
      <c r="FO40" s="149" t="s">
        <v>161</v>
      </c>
      <c r="FP40" s="149">
        <f t="shared" ref="FP40" si="63">COUNTIF(AM40:CT40,$FV$7)+COUNTIF(AM40:CT40,$FV$8)*0.5</f>
        <v>0</v>
      </c>
      <c r="FQ40" s="149">
        <f>FU$2-FP40</f>
        <v>1</v>
      </c>
      <c r="FR40" s="149" t="s">
        <v>161</v>
      </c>
      <c r="FS40" s="149">
        <f t="shared" ref="FS40" si="64">COUNTIF(CU40:FD40,$FV$7)+COUNTIF(CU40:FD40,$FV$8)*0.5</f>
        <v>0</v>
      </c>
      <c r="FT40" s="149">
        <f>FU$3-FS40</f>
        <v>1</v>
      </c>
      <c r="FU40" s="149"/>
    </row>
    <row r="41" spans="1:177" ht="15.75" hidden="1" customHeight="1">
      <c r="A41" s="490" t="str">
        <f>IF('0902-0908'!A49=0,"",'0902-0908'!A49)</f>
        <v/>
      </c>
      <c r="B41" s="491"/>
      <c r="C41" s="206"/>
      <c r="D41" s="207"/>
      <c r="E41" s="206"/>
      <c r="F41" s="207"/>
      <c r="G41" s="206"/>
      <c r="H41" s="207"/>
      <c r="I41" s="206"/>
      <c r="J41" s="207"/>
      <c r="K41" s="206"/>
      <c r="L41" s="207"/>
      <c r="M41" s="206"/>
      <c r="N41" s="207"/>
      <c r="O41" s="206"/>
      <c r="P41" s="207"/>
      <c r="Q41" s="206"/>
      <c r="R41" s="207"/>
      <c r="S41" s="206"/>
      <c r="T41" s="207"/>
      <c r="U41" s="206"/>
      <c r="V41" s="207"/>
      <c r="W41" s="206"/>
      <c r="X41" s="207"/>
      <c r="Y41" s="206"/>
      <c r="Z41" s="207"/>
      <c r="AA41" s="206"/>
      <c r="AB41" s="207"/>
      <c r="AC41" s="206"/>
      <c r="AD41" s="207"/>
      <c r="AE41" s="206">
        <f>'0902-0908'!C49</f>
        <v>0</v>
      </c>
      <c r="AF41" s="207">
        <f>'0902-0908'!D49</f>
        <v>0</v>
      </c>
      <c r="AG41" s="206">
        <f>'0902-0908'!E49</f>
        <v>0</v>
      </c>
      <c r="AH41" s="207">
        <f>'0902-0908'!F49</f>
        <v>0</v>
      </c>
      <c r="AI41" s="206">
        <f>'0902-0908'!G49</f>
        <v>0</v>
      </c>
      <c r="AJ41" s="207">
        <f>'0902-0908'!H49</f>
        <v>0</v>
      </c>
      <c r="AK41" s="206">
        <f>'0902-0908'!I49</f>
        <v>0</v>
      </c>
      <c r="AL41" s="207">
        <f>'0902-0908'!J49</f>
        <v>0</v>
      </c>
      <c r="AM41" s="206">
        <f>'0902-0908'!K49</f>
        <v>0</v>
      </c>
      <c r="AN41" s="207">
        <f>'0902-0908'!L49</f>
        <v>0</v>
      </c>
      <c r="AO41" s="206">
        <f>'0902-0908'!M49</f>
        <v>0</v>
      </c>
      <c r="AP41" s="207">
        <f>'0902-0908'!N49</f>
        <v>0</v>
      </c>
      <c r="AQ41" s="206">
        <f>'0902-0908'!O49</f>
        <v>0</v>
      </c>
      <c r="AR41" s="207">
        <f>'0902-0908'!P49</f>
        <v>0</v>
      </c>
      <c r="AS41" s="206">
        <f>'0909-0915'!C49</f>
        <v>0</v>
      </c>
      <c r="AT41" s="207">
        <f>'0909-0915'!D49</f>
        <v>0</v>
      </c>
      <c r="AU41" s="206">
        <f>'0909-0915'!E49</f>
        <v>0</v>
      </c>
      <c r="AV41" s="207">
        <f>'0909-0915'!F49</f>
        <v>0</v>
      </c>
      <c r="AW41" s="206">
        <f>'0909-0915'!G49</f>
        <v>0</v>
      </c>
      <c r="AX41" s="207">
        <f>'0909-0915'!H49</f>
        <v>0</v>
      </c>
      <c r="AY41" s="206">
        <f>'0909-0915'!I49</f>
        <v>0</v>
      </c>
      <c r="AZ41" s="207">
        <f>'0909-0915'!J49</f>
        <v>0</v>
      </c>
      <c r="BA41" s="206">
        <f>'0909-0915'!K49</f>
        <v>0</v>
      </c>
      <c r="BB41" s="207">
        <f>'0909-0915'!L49</f>
        <v>0</v>
      </c>
      <c r="BC41" s="206">
        <f>'0909-0915'!M49</f>
        <v>0</v>
      </c>
      <c r="BD41" s="207">
        <f>'0909-0915'!N49</f>
        <v>0</v>
      </c>
      <c r="BE41" s="206">
        <f>'0909-0915'!O49</f>
        <v>0</v>
      </c>
      <c r="BF41" s="207">
        <f>'0909-0915'!P49</f>
        <v>0</v>
      </c>
      <c r="BG41" s="206">
        <f>'0916-0922'!C49</f>
        <v>0</v>
      </c>
      <c r="BH41" s="207">
        <f>'0916-0922'!D49</f>
        <v>0</v>
      </c>
      <c r="BI41" s="206">
        <f>'0916-0922'!E49</f>
        <v>0</v>
      </c>
      <c r="BJ41" s="207">
        <f>'0916-0922'!F49</f>
        <v>0</v>
      </c>
      <c r="BK41" s="206">
        <f>'0916-0922'!G49</f>
        <v>0</v>
      </c>
      <c r="BL41" s="207">
        <f>'0916-0922'!H49</f>
        <v>0</v>
      </c>
      <c r="BM41" s="206">
        <f>'0916-0922'!I49</f>
        <v>0</v>
      </c>
      <c r="BN41" s="207">
        <f>'0916-0922'!J49</f>
        <v>0</v>
      </c>
      <c r="BO41" s="206">
        <f>'0916-0922'!K49</f>
        <v>0</v>
      </c>
      <c r="BP41" s="207">
        <f>'0916-0922'!L49</f>
        <v>0</v>
      </c>
      <c r="BQ41" s="206">
        <f>'0916-0922'!M49</f>
        <v>0</v>
      </c>
      <c r="BR41" s="207">
        <f>'0916-0922'!N49</f>
        <v>0</v>
      </c>
      <c r="BS41" s="206">
        <f>'0916-0922'!O49</f>
        <v>0</v>
      </c>
      <c r="BT41" s="207">
        <f>'0916-0922'!P49</f>
        <v>0</v>
      </c>
      <c r="BU41" s="206">
        <f>'0923-0929'!C49</f>
        <v>0</v>
      </c>
      <c r="BV41" s="207">
        <f>'0923-0929'!D49</f>
        <v>0</v>
      </c>
      <c r="BW41" s="206">
        <f>'0923-0929'!E49</f>
        <v>0</v>
      </c>
      <c r="BX41" s="207">
        <f>'0923-0929'!F49</f>
        <v>0</v>
      </c>
      <c r="BY41" s="206">
        <f>'0923-0929'!G49</f>
        <v>0</v>
      </c>
      <c r="BZ41" s="207">
        <f>'0923-0929'!H49</f>
        <v>0</v>
      </c>
      <c r="CA41" s="206">
        <f>'0923-0929'!I49</f>
        <v>0</v>
      </c>
      <c r="CB41" s="207">
        <f>'0923-0929'!J49</f>
        <v>0</v>
      </c>
      <c r="CC41" s="206">
        <f>'0923-0929'!K49</f>
        <v>0</v>
      </c>
      <c r="CD41" s="207">
        <f>'0923-0929'!L49</f>
        <v>0</v>
      </c>
      <c r="CE41" s="206">
        <f>'0923-0929'!M49</f>
        <v>0</v>
      </c>
      <c r="CF41" s="207">
        <f>'0923-0929'!N49</f>
        <v>0</v>
      </c>
      <c r="CG41" s="206">
        <f>'0923-0929'!O49</f>
        <v>0</v>
      </c>
      <c r="CH41" s="207">
        <f>'0923-0929'!P49</f>
        <v>0</v>
      </c>
      <c r="CI41" s="206">
        <f>'0930-1006'!C49</f>
        <v>0</v>
      </c>
      <c r="CJ41" s="207">
        <f>'0930-1006'!D49</f>
        <v>0</v>
      </c>
      <c r="CK41" s="206">
        <f>'0930-1006'!E49</f>
        <v>0</v>
      </c>
      <c r="CL41" s="207">
        <f>'0930-1006'!F49</f>
        <v>0</v>
      </c>
      <c r="CM41" s="206">
        <f>'0930-1006'!G49</f>
        <v>0</v>
      </c>
      <c r="CN41" s="207">
        <f>'0930-1006'!H49</f>
        <v>0</v>
      </c>
      <c r="CO41" s="206">
        <f>'0930-1006'!I49</f>
        <v>0</v>
      </c>
      <c r="CP41" s="207">
        <f>'0930-1006'!J49</f>
        <v>0</v>
      </c>
      <c r="CQ41" s="206">
        <f>'0930-1006'!K49</f>
        <v>0</v>
      </c>
      <c r="CR41" s="207">
        <f>'0930-1006'!L49</f>
        <v>0</v>
      </c>
      <c r="CS41" s="206">
        <f>'0930-1006'!M49</f>
        <v>0</v>
      </c>
      <c r="CT41" s="207">
        <f>'0930-1006'!N49</f>
        <v>0</v>
      </c>
      <c r="CU41" s="206">
        <f>'0930-1006'!O49</f>
        <v>0</v>
      </c>
      <c r="CV41" s="207">
        <f>'0930-1006'!P49</f>
        <v>0</v>
      </c>
      <c r="CW41" s="206">
        <f>'1007-1013'!C49</f>
        <v>0</v>
      </c>
      <c r="CX41" s="207">
        <f>'1007-1013'!D49</f>
        <v>0</v>
      </c>
      <c r="CY41" s="206">
        <f>'1007-1013'!E49</f>
        <v>0</v>
      </c>
      <c r="CZ41" s="207">
        <f>'1007-1013'!F49</f>
        <v>0</v>
      </c>
      <c r="DA41" s="206">
        <f>'1007-1013'!G49</f>
        <v>0</v>
      </c>
      <c r="DB41" s="207">
        <f>'1007-1013'!H49</f>
        <v>0</v>
      </c>
      <c r="DC41" s="206">
        <f>'1007-1013'!I49</f>
        <v>0</v>
      </c>
      <c r="DD41" s="207">
        <f>'1007-1013'!J49</f>
        <v>0</v>
      </c>
      <c r="DE41" s="206">
        <f>'1007-1013'!K49</f>
        <v>0</v>
      </c>
      <c r="DF41" s="207">
        <f>'1007-1013'!L49</f>
        <v>0</v>
      </c>
      <c r="DG41" s="206">
        <f>'1007-1013'!M49</f>
        <v>0</v>
      </c>
      <c r="DH41" s="207">
        <f>'1007-1013'!N49</f>
        <v>0</v>
      </c>
      <c r="DI41" s="206">
        <f>'1007-1013'!O49</f>
        <v>0</v>
      </c>
      <c r="DJ41" s="238">
        <f>'1007-1013'!P49</f>
        <v>0</v>
      </c>
      <c r="DK41" s="206">
        <f>'1014-1020'!C49</f>
        <v>0</v>
      </c>
      <c r="DL41" s="238">
        <f>'1014-1020'!D49</f>
        <v>0</v>
      </c>
      <c r="DM41" s="206">
        <f>'1014-1020'!E49</f>
        <v>0</v>
      </c>
      <c r="DN41" s="238">
        <f>'1014-1020'!F49</f>
        <v>0</v>
      </c>
      <c r="DO41" s="206">
        <f>'1014-1020'!G49</f>
        <v>0</v>
      </c>
      <c r="DP41" s="238">
        <f>'1014-1020'!H49</f>
        <v>0</v>
      </c>
      <c r="DQ41" s="206">
        <f>'1014-1020'!I49</f>
        <v>0</v>
      </c>
      <c r="DR41" s="238">
        <f>'1014-1020'!J49</f>
        <v>0</v>
      </c>
      <c r="DS41" s="206">
        <f>'1014-1020'!K49</f>
        <v>0</v>
      </c>
      <c r="DT41" s="238">
        <f>'1014-1020'!L49</f>
        <v>0</v>
      </c>
      <c r="DU41" s="206">
        <f>'1014-1020'!M49</f>
        <v>0</v>
      </c>
      <c r="DV41" s="238">
        <f>'1014-1020'!N49</f>
        <v>0</v>
      </c>
      <c r="DW41" s="206">
        <f>'1014-1020'!O49</f>
        <v>0</v>
      </c>
      <c r="DX41" s="238">
        <f>'1014-1020'!P49</f>
        <v>0</v>
      </c>
      <c r="DY41" s="206">
        <f>'1021-1027'!C49</f>
        <v>0</v>
      </c>
      <c r="DZ41" s="238">
        <f>'1021-1027'!D49</f>
        <v>0</v>
      </c>
      <c r="EA41" s="206">
        <f>'1021-1027'!E49</f>
        <v>0</v>
      </c>
      <c r="EB41" s="238">
        <f>'1021-1027'!F49</f>
        <v>0</v>
      </c>
      <c r="EC41" s="206">
        <f>'1021-1027'!G49</f>
        <v>0</v>
      </c>
      <c r="ED41" s="238">
        <f>'1021-1027'!H49</f>
        <v>0</v>
      </c>
      <c r="EE41" s="206">
        <f>'1021-1027'!I49</f>
        <v>0</v>
      </c>
      <c r="EF41" s="238">
        <f>'1021-1027'!J49</f>
        <v>0</v>
      </c>
      <c r="EG41" s="206">
        <f>'1021-1027'!K49</f>
        <v>0</v>
      </c>
      <c r="EH41" s="238">
        <f>'1021-1027'!L49</f>
        <v>0</v>
      </c>
      <c r="EI41" s="206">
        <f>'1021-1027'!M49</f>
        <v>0</v>
      </c>
      <c r="EJ41" s="238">
        <f>'1021-1027'!N49</f>
        <v>0</v>
      </c>
      <c r="EK41" s="206">
        <f>'1021-1027'!O49</f>
        <v>0</v>
      </c>
      <c r="EL41" s="238">
        <f>'1021-1027'!P49</f>
        <v>0</v>
      </c>
      <c r="EM41" s="206">
        <f>'1028-1103'!C49</f>
        <v>0</v>
      </c>
      <c r="EN41" s="238">
        <f>'1028-1103'!D49</f>
        <v>0</v>
      </c>
      <c r="EO41" s="206">
        <f>'1028-1103'!E49</f>
        <v>0</v>
      </c>
      <c r="EP41" s="238">
        <f>'1028-1103'!F49</f>
        <v>0</v>
      </c>
      <c r="EQ41" s="206">
        <f>'1028-1103'!G49</f>
        <v>0</v>
      </c>
      <c r="ER41" s="238">
        <f>'1028-1103'!H49</f>
        <v>0</v>
      </c>
      <c r="ES41" s="206">
        <f>'1028-1103'!I49</f>
        <v>0</v>
      </c>
      <c r="ET41" s="238">
        <f>'1028-1103'!J49</f>
        <v>0</v>
      </c>
      <c r="EU41" s="206">
        <f>'1028-1103'!K49</f>
        <v>0</v>
      </c>
      <c r="EV41" s="238">
        <f>'1028-1103'!L49</f>
        <v>0</v>
      </c>
      <c r="EW41" s="206">
        <f>'1028-1103'!M49</f>
        <v>0</v>
      </c>
      <c r="EX41" s="238">
        <f>'1028-1103'!N49</f>
        <v>0</v>
      </c>
      <c r="EY41" s="206">
        <f>'1028-1103'!O49</f>
        <v>0</v>
      </c>
      <c r="EZ41" s="238">
        <f>'1028-1103'!P49</f>
        <v>0</v>
      </c>
      <c r="FA41" s="206">
        <f>班表10!C49</f>
        <v>0</v>
      </c>
      <c r="FB41" s="206">
        <f>班表10!D49</f>
        <v>0</v>
      </c>
      <c r="FC41" s="206">
        <f>班表10!E49</f>
        <v>0</v>
      </c>
      <c r="FD41" s="206">
        <f>班表10!F49</f>
        <v>0</v>
      </c>
      <c r="FE41" s="206">
        <f>班表10!G49</f>
        <v>0</v>
      </c>
      <c r="FF41" s="206">
        <f>班表10!H49</f>
        <v>0</v>
      </c>
      <c r="FG41" s="206">
        <f>班表10!I49</f>
        <v>0</v>
      </c>
      <c r="FH41" s="206">
        <f>班表10!J49</f>
        <v>0</v>
      </c>
      <c r="FI41" s="206">
        <f>班表10!K49</f>
        <v>0</v>
      </c>
      <c r="FJ41" s="206">
        <f>班表10!L49</f>
        <v>0</v>
      </c>
      <c r="FK41" s="206">
        <f>班表10!M49</f>
        <v>0</v>
      </c>
      <c r="FL41" s="206">
        <f>班表10!N49</f>
        <v>0</v>
      </c>
      <c r="FM41" s="206">
        <f>班表10!O49</f>
        <v>0</v>
      </c>
      <c r="FN41" s="206">
        <f>班表10!P49</f>
        <v>0</v>
      </c>
      <c r="FO41" s="149" t="s">
        <v>160</v>
      </c>
      <c r="FP41" s="149">
        <f t="shared" ref="FP41" si="65">COUNTIF(AM43:CT43,$FV$5)</f>
        <v>0</v>
      </c>
      <c r="FQ41" s="149">
        <f>FQ$2-FP41</f>
        <v>4</v>
      </c>
      <c r="FR41" s="149" t="s">
        <v>160</v>
      </c>
      <c r="FS41" s="149">
        <f t="shared" ref="FS41" si="66">COUNTIF(CU43:FD43,$FV$5)</f>
        <v>0</v>
      </c>
      <c r="FT41" s="149">
        <f>FQ$3-FS41</f>
        <v>5</v>
      </c>
      <c r="FU41" s="239"/>
    </row>
    <row r="42" spans="1:177" ht="9" hidden="1" customHeight="1" thickBot="1">
      <c r="A42" s="480" t="str">
        <f>IF('0902-0908'!A50=0,"",'0902-0908'!A50)</f>
        <v/>
      </c>
      <c r="B42" s="481"/>
      <c r="C42" s="209"/>
      <c r="D42" s="58">
        <f>IF(C41="",0,IF(D41-C41&lt;=6,D41-C41-4,IF(D41-C41&gt;6,D41-C41-C42-8,0)))</f>
        <v>0</v>
      </c>
      <c r="E42" s="209"/>
      <c r="F42" s="58">
        <f>IF(E41="",0,IF(F41-E41&lt;=6,F41-E41-4,IF(F41-E41&gt;6,F41-E41-E42-8,0)))</f>
        <v>0</v>
      </c>
      <c r="G42" s="209"/>
      <c r="H42" s="58">
        <f>IF(G41="",0,IF(H41-G41&lt;=6,H41-G41-4,IF(H41-G41&gt;6,H41-G41-G42-8,0)))</f>
        <v>0</v>
      </c>
      <c r="I42" s="209"/>
      <c r="J42" s="58">
        <f>IF(I41="",0,IF(J41-I41&lt;=6,J41-I41-4,IF(J41-I41&gt;6,J41-I41-I42-8,0)))</f>
        <v>0</v>
      </c>
      <c r="K42" s="209"/>
      <c r="L42" s="58">
        <f>IF(K41="",0,IF(L41-K41&lt;=6,L41-K41-4,IF(L41-K41&gt;6,L41-K41-K42-8,0)))</f>
        <v>0</v>
      </c>
      <c r="M42" s="209"/>
      <c r="N42" s="58">
        <f>IF(M41="",0,IF(N41-M41&lt;=6,N41-M41-4,IF(N41-M41&gt;6,N41-M41-M42-8,0)))</f>
        <v>0</v>
      </c>
      <c r="O42" s="209"/>
      <c r="P42" s="58">
        <f>IF(O41="",0,IF(P41-O41&lt;=6,P41-O41-4,IF(P41-O41&gt;6,P41-O41-O42-8,0)))</f>
        <v>0</v>
      </c>
      <c r="Q42" s="209"/>
      <c r="R42" s="58">
        <f>IF(Q41="",0,IF(R41-Q41&lt;=6,R41-Q41-4,IF(R41-Q41&gt;6,R41-Q41-Q42-8,0)))</f>
        <v>0</v>
      </c>
      <c r="S42" s="209"/>
      <c r="T42" s="58">
        <f>IF(S41="",0,IF(T41-S41&lt;=6,T41-S41-4,IF(T41-S41&gt;6,T41-S41-S42-8,0)))</f>
        <v>0</v>
      </c>
      <c r="U42" s="209"/>
      <c r="V42" s="58">
        <f>IF(U41="",0,IF(V41-U41&lt;=6,V41-U41-4,IF(V41-U41&gt;6,V41-U41-U42-8,0)))</f>
        <v>0</v>
      </c>
      <c r="W42" s="209"/>
      <c r="X42" s="58">
        <f>IF(W41="",0,IF(X41-W41&lt;=6,X41-W41-4,IF(X41-W41&gt;6,X41-W41-W42-8,0)))</f>
        <v>0</v>
      </c>
      <c r="Y42" s="209"/>
      <c r="Z42" s="58">
        <f>IF(Y41="",0,IF(Z41-Y41&lt;=6,Z41-Y41-4,IF(Z41-Y41&gt;6,Z41-Y41-Y42-8,0)))</f>
        <v>0</v>
      </c>
      <c r="AA42" s="209"/>
      <c r="AB42" s="58">
        <f>IF(AA41="",0,IF(AB41-AA41&lt;=6,AB41-AA41-4,IF(AB41-AA41&gt;6,AB41-AA41-AA42-8,0)))</f>
        <v>0</v>
      </c>
      <c r="AC42" s="209"/>
      <c r="AD42" s="58">
        <f>IF(AC41="",0,IF(AD41-AC41&lt;=6,AD41-AC41-4,IF(AD41-AC41&gt;6,AD41-AC41-AC42-8,0)))</f>
        <v>0</v>
      </c>
      <c r="AE42" s="209">
        <f>'0902-0908'!C50</f>
        <v>0</v>
      </c>
      <c r="AF42" s="58">
        <f>'0902-0908'!D50</f>
        <v>0</v>
      </c>
      <c r="AG42" s="209">
        <f>'0902-0908'!E50</f>
        <v>0</v>
      </c>
      <c r="AH42" s="58">
        <f>'0902-0908'!F50</f>
        <v>0</v>
      </c>
      <c r="AI42" s="209">
        <f>'0902-0908'!G50</f>
        <v>0</v>
      </c>
      <c r="AJ42" s="58">
        <f>'0902-0908'!H50</f>
        <v>0</v>
      </c>
      <c r="AK42" s="209">
        <f>'0902-0908'!I50</f>
        <v>0</v>
      </c>
      <c r="AL42" s="58">
        <f>'0902-0908'!J50</f>
        <v>0</v>
      </c>
      <c r="AM42" s="209">
        <f>'0902-0908'!K50</f>
        <v>0</v>
      </c>
      <c r="AN42" s="58">
        <f>'0902-0908'!L50</f>
        <v>0</v>
      </c>
      <c r="AO42" s="209">
        <f>'0902-0908'!M50</f>
        <v>0</v>
      </c>
      <c r="AP42" s="58">
        <f>'0902-0908'!N50</f>
        <v>0</v>
      </c>
      <c r="AQ42" s="209">
        <f>'0902-0908'!O50</f>
        <v>0</v>
      </c>
      <c r="AR42" s="58">
        <f>'0902-0908'!P50</f>
        <v>0</v>
      </c>
      <c r="AS42" s="209">
        <f>'0909-0915'!C50</f>
        <v>0</v>
      </c>
      <c r="AT42" s="58">
        <f>'0909-0915'!D50</f>
        <v>0</v>
      </c>
      <c r="AU42" s="209">
        <f>'0909-0915'!E50</f>
        <v>0</v>
      </c>
      <c r="AV42" s="58">
        <f>'0909-0915'!F50</f>
        <v>0</v>
      </c>
      <c r="AW42" s="209">
        <f>'0909-0915'!G50</f>
        <v>0</v>
      </c>
      <c r="AX42" s="58">
        <f>'0909-0915'!H50</f>
        <v>0</v>
      </c>
      <c r="AY42" s="209">
        <f>'0909-0915'!I50</f>
        <v>0</v>
      </c>
      <c r="AZ42" s="58">
        <f>'0909-0915'!J50</f>
        <v>0</v>
      </c>
      <c r="BA42" s="209">
        <f>'0909-0915'!K50</f>
        <v>0</v>
      </c>
      <c r="BB42" s="58">
        <f>'0909-0915'!L50</f>
        <v>0</v>
      </c>
      <c r="BC42" s="209">
        <f>'0909-0915'!M50</f>
        <v>0</v>
      </c>
      <c r="BD42" s="58">
        <f>'0909-0915'!N50</f>
        <v>0</v>
      </c>
      <c r="BE42" s="209">
        <f>'0909-0915'!O50</f>
        <v>0</v>
      </c>
      <c r="BF42" s="58">
        <f>'0909-0915'!P50</f>
        <v>0</v>
      </c>
      <c r="BG42" s="209">
        <f>'0916-0922'!C50</f>
        <v>0</v>
      </c>
      <c r="BH42" s="58">
        <f>'0916-0922'!D50</f>
        <v>0</v>
      </c>
      <c r="BI42" s="209">
        <f>'0916-0922'!E50</f>
        <v>0</v>
      </c>
      <c r="BJ42" s="58">
        <f>'0916-0922'!F50</f>
        <v>0</v>
      </c>
      <c r="BK42" s="209">
        <f>'0916-0922'!G50</f>
        <v>0</v>
      </c>
      <c r="BL42" s="58">
        <f>'0916-0922'!H50</f>
        <v>0</v>
      </c>
      <c r="BM42" s="209">
        <f>'0916-0922'!I50</f>
        <v>0</v>
      </c>
      <c r="BN42" s="58">
        <f>'0916-0922'!J50</f>
        <v>0</v>
      </c>
      <c r="BO42" s="209">
        <f>'0916-0922'!K50</f>
        <v>0</v>
      </c>
      <c r="BP42" s="58">
        <f>'0916-0922'!L50</f>
        <v>0</v>
      </c>
      <c r="BQ42" s="209">
        <f>'0916-0922'!M50</f>
        <v>0</v>
      </c>
      <c r="BR42" s="58">
        <f>'0916-0922'!N50</f>
        <v>0</v>
      </c>
      <c r="BS42" s="209">
        <f>'0916-0922'!O50</f>
        <v>0</v>
      </c>
      <c r="BT42" s="58">
        <f>'0916-0922'!P50</f>
        <v>0</v>
      </c>
      <c r="BU42" s="209">
        <f>'0923-0929'!C50</f>
        <v>0</v>
      </c>
      <c r="BV42" s="58">
        <f>'0923-0929'!D50</f>
        <v>0</v>
      </c>
      <c r="BW42" s="209">
        <f>'0923-0929'!E50</f>
        <v>0</v>
      </c>
      <c r="BX42" s="58">
        <f>'0923-0929'!F50</f>
        <v>0</v>
      </c>
      <c r="BY42" s="209">
        <f>'0923-0929'!G50</f>
        <v>0</v>
      </c>
      <c r="BZ42" s="58">
        <f>'0923-0929'!H50</f>
        <v>0</v>
      </c>
      <c r="CA42" s="209">
        <f>'0923-0929'!I50</f>
        <v>0</v>
      </c>
      <c r="CB42" s="58">
        <f>'0923-0929'!J50</f>
        <v>0</v>
      </c>
      <c r="CC42" s="209">
        <f>'0923-0929'!K50</f>
        <v>0</v>
      </c>
      <c r="CD42" s="58">
        <f>'0923-0929'!L50</f>
        <v>0</v>
      </c>
      <c r="CE42" s="209">
        <f>'0923-0929'!M50</f>
        <v>0</v>
      </c>
      <c r="CF42" s="58">
        <f>'0923-0929'!N50</f>
        <v>0</v>
      </c>
      <c r="CG42" s="209">
        <f>'0923-0929'!O50</f>
        <v>0</v>
      </c>
      <c r="CH42" s="58">
        <f>'0923-0929'!P50</f>
        <v>0</v>
      </c>
      <c r="CI42" s="209">
        <f>'0930-1006'!C50</f>
        <v>0</v>
      </c>
      <c r="CJ42" s="58">
        <f>'0930-1006'!D50</f>
        <v>0</v>
      </c>
      <c r="CK42" s="209">
        <f>'0930-1006'!E50</f>
        <v>0</v>
      </c>
      <c r="CL42" s="58">
        <f>'0930-1006'!F50</f>
        <v>0</v>
      </c>
      <c r="CM42" s="209">
        <f>'0930-1006'!G50</f>
        <v>0</v>
      </c>
      <c r="CN42" s="58">
        <f>'0930-1006'!H50</f>
        <v>0</v>
      </c>
      <c r="CO42" s="209">
        <f>'0930-1006'!I50</f>
        <v>0</v>
      </c>
      <c r="CP42" s="58">
        <f>'0930-1006'!J50</f>
        <v>0</v>
      </c>
      <c r="CQ42" s="209">
        <f>'0930-1006'!K50</f>
        <v>0</v>
      </c>
      <c r="CR42" s="58">
        <f>'0930-1006'!L50</f>
        <v>0</v>
      </c>
      <c r="CS42" s="209">
        <f>'0930-1006'!M50</f>
        <v>0</v>
      </c>
      <c r="CT42" s="58">
        <f>'0930-1006'!N50</f>
        <v>0</v>
      </c>
      <c r="CU42" s="209">
        <f>'0930-1006'!O50</f>
        <v>0</v>
      </c>
      <c r="CV42" s="58">
        <f>'0930-1006'!P50</f>
        <v>0</v>
      </c>
      <c r="CW42" s="209">
        <f>'1007-1013'!C50</f>
        <v>0</v>
      </c>
      <c r="CX42" s="58">
        <f>'1007-1013'!D50</f>
        <v>0</v>
      </c>
      <c r="CY42" s="209">
        <f>'1007-1013'!E50</f>
        <v>0</v>
      </c>
      <c r="CZ42" s="58">
        <f>'1007-1013'!F50</f>
        <v>0</v>
      </c>
      <c r="DA42" s="209">
        <f>'1007-1013'!G50</f>
        <v>0</v>
      </c>
      <c r="DB42" s="58">
        <f>'1007-1013'!H50</f>
        <v>0</v>
      </c>
      <c r="DC42" s="209">
        <f>'1007-1013'!I50</f>
        <v>0</v>
      </c>
      <c r="DD42" s="58">
        <f>'1007-1013'!J50</f>
        <v>0</v>
      </c>
      <c r="DE42" s="209">
        <f>'1007-1013'!K50</f>
        <v>0</v>
      </c>
      <c r="DF42" s="58">
        <f>'1007-1013'!L50</f>
        <v>0</v>
      </c>
      <c r="DG42" s="209">
        <f>'1007-1013'!M50</f>
        <v>0</v>
      </c>
      <c r="DH42" s="58">
        <f>'1007-1013'!N50</f>
        <v>0</v>
      </c>
      <c r="DI42" s="209">
        <f>'1007-1013'!O50</f>
        <v>0</v>
      </c>
      <c r="DJ42" s="195">
        <f>'1007-1013'!P50</f>
        <v>0</v>
      </c>
      <c r="DK42" s="209">
        <f>'1014-1020'!C50</f>
        <v>0</v>
      </c>
      <c r="DL42" s="195">
        <f>'1014-1020'!D50</f>
        <v>0</v>
      </c>
      <c r="DM42" s="209">
        <f>'1014-1020'!E50</f>
        <v>0</v>
      </c>
      <c r="DN42" s="195">
        <f>'1014-1020'!F50</f>
        <v>0</v>
      </c>
      <c r="DO42" s="209">
        <f>'1014-1020'!G50</f>
        <v>0</v>
      </c>
      <c r="DP42" s="195">
        <f>'1014-1020'!H50</f>
        <v>0</v>
      </c>
      <c r="DQ42" s="209">
        <f>'1014-1020'!I50</f>
        <v>0</v>
      </c>
      <c r="DR42" s="195">
        <f>'1014-1020'!J50</f>
        <v>0</v>
      </c>
      <c r="DS42" s="209">
        <f>'1014-1020'!K50</f>
        <v>0</v>
      </c>
      <c r="DT42" s="195">
        <f>'1014-1020'!L50</f>
        <v>0</v>
      </c>
      <c r="DU42" s="209">
        <f>'1014-1020'!M50</f>
        <v>0</v>
      </c>
      <c r="DV42" s="195">
        <f>'1014-1020'!N50</f>
        <v>0</v>
      </c>
      <c r="DW42" s="209">
        <f>'1014-1020'!O50</f>
        <v>0</v>
      </c>
      <c r="DX42" s="195">
        <f>'1014-1020'!P50</f>
        <v>0</v>
      </c>
      <c r="DY42" s="209">
        <f>'1021-1027'!C50</f>
        <v>0</v>
      </c>
      <c r="DZ42" s="195">
        <f>'1021-1027'!D50</f>
        <v>0</v>
      </c>
      <c r="EA42" s="209">
        <f>'1021-1027'!E50</f>
        <v>0</v>
      </c>
      <c r="EB42" s="195">
        <f>'1021-1027'!F50</f>
        <v>0</v>
      </c>
      <c r="EC42" s="209">
        <f>'1021-1027'!G50</f>
        <v>0</v>
      </c>
      <c r="ED42" s="195">
        <f>'1021-1027'!H50</f>
        <v>0</v>
      </c>
      <c r="EE42" s="209">
        <f>'1021-1027'!I50</f>
        <v>0</v>
      </c>
      <c r="EF42" s="195">
        <f>'1021-1027'!J50</f>
        <v>0</v>
      </c>
      <c r="EG42" s="209">
        <f>'1021-1027'!K50</f>
        <v>0</v>
      </c>
      <c r="EH42" s="195">
        <f>'1021-1027'!L50</f>
        <v>0</v>
      </c>
      <c r="EI42" s="209">
        <f>'1021-1027'!M50</f>
        <v>0</v>
      </c>
      <c r="EJ42" s="195">
        <f>'1021-1027'!N50</f>
        <v>0</v>
      </c>
      <c r="EK42" s="209">
        <f>'1021-1027'!O50</f>
        <v>0</v>
      </c>
      <c r="EL42" s="195">
        <f>'1021-1027'!P50</f>
        <v>0</v>
      </c>
      <c r="EM42" s="209">
        <f>'1028-1103'!C50</f>
        <v>0</v>
      </c>
      <c r="EN42" s="195">
        <f>'1028-1103'!D50</f>
        <v>0</v>
      </c>
      <c r="EO42" s="209">
        <f>'1028-1103'!E50</f>
        <v>0</v>
      </c>
      <c r="EP42" s="195">
        <f>'1028-1103'!F50</f>
        <v>0</v>
      </c>
      <c r="EQ42" s="209">
        <f>'1028-1103'!G50</f>
        <v>0</v>
      </c>
      <c r="ER42" s="195">
        <f>'1028-1103'!H50</f>
        <v>0</v>
      </c>
      <c r="ES42" s="209">
        <f>'1028-1103'!I50</f>
        <v>0</v>
      </c>
      <c r="ET42" s="195">
        <f>'1028-1103'!J50</f>
        <v>0</v>
      </c>
      <c r="EU42" s="209">
        <f>'1028-1103'!K50</f>
        <v>0</v>
      </c>
      <c r="EV42" s="195">
        <f>'1028-1103'!L50</f>
        <v>0</v>
      </c>
      <c r="EW42" s="209">
        <f>'1028-1103'!M50</f>
        <v>0</v>
      </c>
      <c r="EX42" s="195">
        <f>'1028-1103'!N50</f>
        <v>0</v>
      </c>
      <c r="EY42" s="209">
        <f>'1028-1103'!O50</f>
        <v>0</v>
      </c>
      <c r="EZ42" s="195">
        <f>'1028-1103'!P50</f>
        <v>0</v>
      </c>
      <c r="FA42" s="209">
        <f>班表10!C50</f>
        <v>0</v>
      </c>
      <c r="FB42" s="209">
        <f>班表10!D50</f>
        <v>0</v>
      </c>
      <c r="FC42" s="209">
        <f>班表10!E50</f>
        <v>0</v>
      </c>
      <c r="FD42" s="209">
        <f>班表10!F50</f>
        <v>0</v>
      </c>
      <c r="FE42" s="209">
        <f>班表10!G50</f>
        <v>0</v>
      </c>
      <c r="FF42" s="209">
        <f>班表10!H50</f>
        <v>0</v>
      </c>
      <c r="FG42" s="209">
        <f>班表10!I50</f>
        <v>0</v>
      </c>
      <c r="FH42" s="209">
        <f>班表10!J50</f>
        <v>0</v>
      </c>
      <c r="FI42" s="209">
        <f>班表10!K50</f>
        <v>0</v>
      </c>
      <c r="FJ42" s="209">
        <f>班表10!L50</f>
        <v>0</v>
      </c>
      <c r="FK42" s="209">
        <f>班表10!M50</f>
        <v>0</v>
      </c>
      <c r="FL42" s="209">
        <f>班表10!N50</f>
        <v>0</v>
      </c>
      <c r="FM42" s="209">
        <f>班表10!O50</f>
        <v>0</v>
      </c>
      <c r="FN42" s="209">
        <f>班表10!P50</f>
        <v>0</v>
      </c>
      <c r="FO42" s="149" t="s">
        <v>155</v>
      </c>
      <c r="FP42" s="149">
        <f t="shared" ref="FP42" si="67">COUNTIF(AM43:CT43,$FV$5)</f>
        <v>0</v>
      </c>
      <c r="FQ42" s="149">
        <f>FS$2-FP42</f>
        <v>4</v>
      </c>
      <c r="FR42" s="149" t="s">
        <v>155</v>
      </c>
      <c r="FS42" s="149">
        <f t="shared" ref="FS42" si="68">COUNTIF(CU43:FD43,$FV$6)</f>
        <v>0</v>
      </c>
      <c r="FT42" s="149">
        <f>FS$3-FS42</f>
        <v>4</v>
      </c>
      <c r="FU42" s="149"/>
    </row>
    <row r="43" spans="1:177" ht="9" hidden="1" customHeight="1" thickTop="1" thickBot="1">
      <c r="A43" s="482" t="str">
        <f>IF('0902-0908'!A51=0,"",'0902-0908'!A51)</f>
        <v/>
      </c>
      <c r="B43" s="483"/>
      <c r="C43" s="501"/>
      <c r="D43" s="502"/>
      <c r="E43" s="501"/>
      <c r="F43" s="502"/>
      <c r="G43" s="501"/>
      <c r="H43" s="502"/>
      <c r="I43" s="501"/>
      <c r="J43" s="502"/>
      <c r="K43" s="501"/>
      <c r="L43" s="502"/>
      <c r="M43" s="501"/>
      <c r="N43" s="502"/>
      <c r="O43" s="501"/>
      <c r="P43" s="502"/>
      <c r="Q43" s="501"/>
      <c r="R43" s="502"/>
      <c r="S43" s="501"/>
      <c r="T43" s="502"/>
      <c r="U43" s="501"/>
      <c r="V43" s="502"/>
      <c r="W43" s="501"/>
      <c r="X43" s="502"/>
      <c r="Y43" s="501"/>
      <c r="Z43" s="502"/>
      <c r="AA43" s="501"/>
      <c r="AB43" s="502"/>
      <c r="AC43" s="499"/>
      <c r="AD43" s="500"/>
      <c r="AE43" s="413"/>
      <c r="AF43" s="414"/>
      <c r="AG43" s="413"/>
      <c r="AH43" s="414"/>
      <c r="AI43" s="413"/>
      <c r="AJ43" s="414"/>
      <c r="AK43" s="413"/>
      <c r="AL43" s="414"/>
      <c r="AM43" s="413"/>
      <c r="AN43" s="414"/>
      <c r="AO43" s="413"/>
      <c r="AP43" s="414"/>
      <c r="AQ43" s="413"/>
      <c r="AR43" s="414"/>
      <c r="AS43" s="413"/>
      <c r="AT43" s="414"/>
      <c r="AU43" s="413"/>
      <c r="AV43" s="414"/>
      <c r="AW43" s="413"/>
      <c r="AX43" s="414"/>
      <c r="AY43" s="413"/>
      <c r="AZ43" s="414"/>
      <c r="BA43" s="413"/>
      <c r="BB43" s="414"/>
      <c r="BC43" s="413"/>
      <c r="BD43" s="414"/>
      <c r="BE43" s="413"/>
      <c r="BF43" s="414"/>
      <c r="BG43" s="413"/>
      <c r="BH43" s="414"/>
      <c r="BI43" s="413"/>
      <c r="BJ43" s="414"/>
      <c r="BK43" s="413"/>
      <c r="BL43" s="414"/>
      <c r="BM43" s="413"/>
      <c r="BN43" s="414"/>
      <c r="BO43" s="413"/>
      <c r="BP43" s="414"/>
      <c r="BQ43" s="413"/>
      <c r="BR43" s="414"/>
      <c r="BS43" s="413"/>
      <c r="BT43" s="414"/>
      <c r="BU43" s="413"/>
      <c r="BV43" s="414"/>
      <c r="BW43" s="413"/>
      <c r="BX43" s="414"/>
      <c r="BY43" s="413"/>
      <c r="BZ43" s="414"/>
      <c r="CA43" s="413"/>
      <c r="CB43" s="414"/>
      <c r="CC43" s="413"/>
      <c r="CD43" s="414"/>
      <c r="CE43" s="413"/>
      <c r="CF43" s="414"/>
      <c r="CG43" s="413"/>
      <c r="CH43" s="414"/>
      <c r="CI43" s="413"/>
      <c r="CJ43" s="414"/>
      <c r="CK43" s="413"/>
      <c r="CL43" s="414"/>
      <c r="CM43" s="413"/>
      <c r="CN43" s="414"/>
      <c r="CO43" s="413"/>
      <c r="CP43" s="414"/>
      <c r="CQ43" s="413"/>
      <c r="CR43" s="414"/>
      <c r="CS43" s="413"/>
      <c r="CT43" s="414"/>
      <c r="CU43" s="413"/>
      <c r="CV43" s="414"/>
      <c r="CW43" s="413"/>
      <c r="CX43" s="414"/>
      <c r="CY43" s="413"/>
      <c r="CZ43" s="414"/>
      <c r="DA43" s="413"/>
      <c r="DB43" s="414"/>
      <c r="DC43" s="413"/>
      <c r="DD43" s="414"/>
      <c r="DE43" s="413"/>
      <c r="DF43" s="414"/>
      <c r="DG43" s="413"/>
      <c r="DH43" s="414"/>
      <c r="DI43" s="413"/>
      <c r="DJ43" s="475"/>
      <c r="DK43" s="413"/>
      <c r="DL43" s="475"/>
      <c r="DM43" s="413"/>
      <c r="DN43" s="475"/>
      <c r="DO43" s="413"/>
      <c r="DP43" s="475"/>
      <c r="DQ43" s="413"/>
      <c r="DR43" s="475"/>
      <c r="DS43" s="413"/>
      <c r="DT43" s="475"/>
      <c r="DU43" s="413"/>
      <c r="DV43" s="475"/>
      <c r="DW43" s="413"/>
      <c r="DX43" s="475"/>
      <c r="DY43" s="413"/>
      <c r="DZ43" s="475"/>
      <c r="EA43" s="413"/>
      <c r="EB43" s="475"/>
      <c r="EC43" s="413"/>
      <c r="ED43" s="475"/>
      <c r="EE43" s="413"/>
      <c r="EF43" s="475"/>
      <c r="EG43" s="413"/>
      <c r="EH43" s="475"/>
      <c r="EI43" s="413"/>
      <c r="EJ43" s="475"/>
      <c r="EK43" s="413"/>
      <c r="EL43" s="475"/>
      <c r="EM43" s="413"/>
      <c r="EN43" s="475"/>
      <c r="EO43" s="413"/>
      <c r="EP43" s="475"/>
      <c r="EQ43" s="413"/>
      <c r="ER43" s="475"/>
      <c r="ES43" s="413"/>
      <c r="ET43" s="475"/>
      <c r="EU43" s="413"/>
      <c r="EV43" s="475"/>
      <c r="EW43" s="413"/>
      <c r="EX43" s="475"/>
      <c r="EY43" s="413"/>
      <c r="EZ43" s="475"/>
      <c r="FA43" s="413"/>
      <c r="FB43" s="475"/>
      <c r="FC43" s="413"/>
      <c r="FD43" s="475"/>
      <c r="FE43" s="413"/>
      <c r="FF43" s="475"/>
      <c r="FG43" s="413"/>
      <c r="FH43" s="475"/>
      <c r="FI43" s="413"/>
      <c r="FJ43" s="475"/>
      <c r="FK43" s="413"/>
      <c r="FL43" s="475"/>
      <c r="FM43" s="413"/>
      <c r="FN43" s="475"/>
      <c r="FO43" s="149" t="s">
        <v>161</v>
      </c>
      <c r="FP43" s="149">
        <f t="shared" ref="FP43" si="69">COUNTIF(AM43:CT43,$FV$7)+COUNTIF(AM43:CT43,$FV$8)*0.5</f>
        <v>0</v>
      </c>
      <c r="FQ43" s="149">
        <f>FU$2-FP43</f>
        <v>1</v>
      </c>
      <c r="FR43" s="149" t="s">
        <v>161</v>
      </c>
      <c r="FS43" s="149">
        <f t="shared" ref="FS43" si="70">COUNTIF(CU43:FD43,$FV$7)+COUNTIF(CU43:FD43,$FV$8)*0.5</f>
        <v>0</v>
      </c>
      <c r="FT43" s="149">
        <f>FU$3-FS43</f>
        <v>1</v>
      </c>
      <c r="FU43" s="149"/>
    </row>
    <row r="44" spans="1:177" ht="15.75" hidden="1" customHeight="1">
      <c r="A44" s="490" t="str">
        <f>IF('0902-0908'!A52=0,"",'0902-0908'!A52)</f>
        <v/>
      </c>
      <c r="B44" s="491"/>
      <c r="C44" s="206"/>
      <c r="D44" s="207"/>
      <c r="E44" s="206"/>
      <c r="F44" s="207"/>
      <c r="G44" s="206"/>
      <c r="H44" s="207"/>
      <c r="I44" s="206"/>
      <c r="J44" s="207"/>
      <c r="K44" s="206"/>
      <c r="L44" s="207"/>
      <c r="M44" s="206"/>
      <c r="N44" s="207"/>
      <c r="O44" s="206"/>
      <c r="P44" s="207"/>
      <c r="Q44" s="206"/>
      <c r="R44" s="207"/>
      <c r="S44" s="206"/>
      <c r="T44" s="207"/>
      <c r="U44" s="206"/>
      <c r="V44" s="207"/>
      <c r="W44" s="206"/>
      <c r="X44" s="207"/>
      <c r="Y44" s="206"/>
      <c r="Z44" s="207"/>
      <c r="AA44" s="206"/>
      <c r="AB44" s="207"/>
      <c r="AC44" s="206"/>
      <c r="AD44" s="207"/>
      <c r="AE44" s="206">
        <f>'0902-0908'!C52</f>
        <v>0</v>
      </c>
      <c r="AF44" s="207">
        <f>'0902-0908'!D52</f>
        <v>0</v>
      </c>
      <c r="AG44" s="206">
        <f>'0902-0908'!E52</f>
        <v>0</v>
      </c>
      <c r="AH44" s="207">
        <f>'0902-0908'!F52</f>
        <v>0</v>
      </c>
      <c r="AI44" s="206">
        <f>'0902-0908'!G52</f>
        <v>0</v>
      </c>
      <c r="AJ44" s="207">
        <f>'0902-0908'!H52</f>
        <v>0</v>
      </c>
      <c r="AK44" s="206">
        <f>'0902-0908'!I52</f>
        <v>0</v>
      </c>
      <c r="AL44" s="207">
        <f>'0902-0908'!J52</f>
        <v>0</v>
      </c>
      <c r="AM44" s="206">
        <f>'0902-0908'!K52</f>
        <v>0</v>
      </c>
      <c r="AN44" s="207">
        <f>'0902-0908'!L52</f>
        <v>0</v>
      </c>
      <c r="AO44" s="206">
        <f>'0902-0908'!M52</f>
        <v>0</v>
      </c>
      <c r="AP44" s="207">
        <f>'0902-0908'!N52</f>
        <v>0</v>
      </c>
      <c r="AQ44" s="206">
        <f>'0902-0908'!O52</f>
        <v>0</v>
      </c>
      <c r="AR44" s="207">
        <f>'0902-0908'!P52</f>
        <v>0</v>
      </c>
      <c r="AS44" s="206">
        <f>'0909-0915'!C52</f>
        <v>0</v>
      </c>
      <c r="AT44" s="207">
        <f>'0909-0915'!D52</f>
        <v>0</v>
      </c>
      <c r="AU44" s="206">
        <f>'0909-0915'!E52</f>
        <v>0</v>
      </c>
      <c r="AV44" s="207">
        <f>'0909-0915'!F52</f>
        <v>0</v>
      </c>
      <c r="AW44" s="206">
        <f>'0909-0915'!G52</f>
        <v>0</v>
      </c>
      <c r="AX44" s="207">
        <f>'0909-0915'!H52</f>
        <v>0</v>
      </c>
      <c r="AY44" s="206">
        <f>'0909-0915'!I52</f>
        <v>0</v>
      </c>
      <c r="AZ44" s="207">
        <f>'0909-0915'!J52</f>
        <v>0</v>
      </c>
      <c r="BA44" s="206">
        <f>'0909-0915'!K52</f>
        <v>0</v>
      </c>
      <c r="BB44" s="207">
        <f>'0909-0915'!L52</f>
        <v>0</v>
      </c>
      <c r="BC44" s="206">
        <f>'0909-0915'!M52</f>
        <v>0</v>
      </c>
      <c r="BD44" s="207">
        <f>'0909-0915'!N52</f>
        <v>0</v>
      </c>
      <c r="BE44" s="206">
        <f>'0909-0915'!O52</f>
        <v>0</v>
      </c>
      <c r="BF44" s="207">
        <f>'0909-0915'!P52</f>
        <v>0</v>
      </c>
      <c r="BG44" s="206">
        <f>'0916-0922'!C52</f>
        <v>0</v>
      </c>
      <c r="BH44" s="207">
        <f>'0916-0922'!D52</f>
        <v>0</v>
      </c>
      <c r="BI44" s="206">
        <f>'0916-0922'!E52</f>
        <v>0</v>
      </c>
      <c r="BJ44" s="207">
        <f>'0916-0922'!F52</f>
        <v>0</v>
      </c>
      <c r="BK44" s="206">
        <f>'0916-0922'!G52</f>
        <v>0</v>
      </c>
      <c r="BL44" s="207">
        <f>'0916-0922'!H52</f>
        <v>0</v>
      </c>
      <c r="BM44" s="206">
        <f>'0916-0922'!I52</f>
        <v>0</v>
      </c>
      <c r="BN44" s="207">
        <f>'0916-0922'!J52</f>
        <v>0</v>
      </c>
      <c r="BO44" s="206">
        <f>'0916-0922'!K52</f>
        <v>0</v>
      </c>
      <c r="BP44" s="207">
        <f>'0916-0922'!L52</f>
        <v>0</v>
      </c>
      <c r="BQ44" s="206">
        <f>'0916-0922'!M52</f>
        <v>0</v>
      </c>
      <c r="BR44" s="207">
        <f>'0916-0922'!N52</f>
        <v>0</v>
      </c>
      <c r="BS44" s="206">
        <f>'0916-0922'!O52</f>
        <v>0</v>
      </c>
      <c r="BT44" s="207">
        <f>'0916-0922'!P52</f>
        <v>0</v>
      </c>
      <c r="BU44" s="206">
        <f>'0923-0929'!C52</f>
        <v>0</v>
      </c>
      <c r="BV44" s="207">
        <f>'0923-0929'!D52</f>
        <v>0</v>
      </c>
      <c r="BW44" s="206">
        <f>'0923-0929'!E52</f>
        <v>0</v>
      </c>
      <c r="BX44" s="207">
        <f>'0923-0929'!F52</f>
        <v>0</v>
      </c>
      <c r="BY44" s="206">
        <f>'0923-0929'!G52</f>
        <v>0</v>
      </c>
      <c r="BZ44" s="207">
        <f>'0923-0929'!H52</f>
        <v>0</v>
      </c>
      <c r="CA44" s="206">
        <f>'0923-0929'!I52</f>
        <v>0</v>
      </c>
      <c r="CB44" s="207">
        <f>'0923-0929'!J52</f>
        <v>0</v>
      </c>
      <c r="CC44" s="206">
        <f>'0923-0929'!K52</f>
        <v>0</v>
      </c>
      <c r="CD44" s="207">
        <f>'0923-0929'!L52</f>
        <v>0</v>
      </c>
      <c r="CE44" s="206">
        <f>'0923-0929'!M52</f>
        <v>0</v>
      </c>
      <c r="CF44" s="207">
        <f>'0923-0929'!N52</f>
        <v>0</v>
      </c>
      <c r="CG44" s="206">
        <f>'0923-0929'!O52</f>
        <v>0</v>
      </c>
      <c r="CH44" s="207">
        <f>'0923-0929'!P52</f>
        <v>0</v>
      </c>
      <c r="CI44" s="206">
        <f>'0930-1006'!C52</f>
        <v>0</v>
      </c>
      <c r="CJ44" s="207">
        <f>'0930-1006'!D52</f>
        <v>0</v>
      </c>
      <c r="CK44" s="206">
        <f>'0930-1006'!E52</f>
        <v>0</v>
      </c>
      <c r="CL44" s="207">
        <f>'0930-1006'!F52</f>
        <v>0</v>
      </c>
      <c r="CM44" s="206">
        <f>'0930-1006'!G52</f>
        <v>0</v>
      </c>
      <c r="CN44" s="207">
        <f>'0930-1006'!H52</f>
        <v>0</v>
      </c>
      <c r="CO44" s="206">
        <f>'0930-1006'!I52</f>
        <v>0</v>
      </c>
      <c r="CP44" s="207">
        <f>'0930-1006'!J52</f>
        <v>0</v>
      </c>
      <c r="CQ44" s="206">
        <f>'0930-1006'!K52</f>
        <v>0</v>
      </c>
      <c r="CR44" s="207">
        <f>'0930-1006'!L52</f>
        <v>0</v>
      </c>
      <c r="CS44" s="206">
        <f>'0930-1006'!M52</f>
        <v>0</v>
      </c>
      <c r="CT44" s="207">
        <f>'0930-1006'!N52</f>
        <v>0</v>
      </c>
      <c r="CU44" s="206">
        <f>'0930-1006'!O52</f>
        <v>0</v>
      </c>
      <c r="CV44" s="207">
        <f>'0930-1006'!P52</f>
        <v>0</v>
      </c>
      <c r="CW44" s="206">
        <f>'1007-1013'!C52</f>
        <v>0</v>
      </c>
      <c r="CX44" s="207">
        <f>'1007-1013'!D52</f>
        <v>0</v>
      </c>
      <c r="CY44" s="206">
        <f>'1007-1013'!E52</f>
        <v>0</v>
      </c>
      <c r="CZ44" s="207">
        <f>'1007-1013'!F52</f>
        <v>0</v>
      </c>
      <c r="DA44" s="206">
        <f>'1007-1013'!G52</f>
        <v>0</v>
      </c>
      <c r="DB44" s="207">
        <f>'1007-1013'!H52</f>
        <v>0</v>
      </c>
      <c r="DC44" s="206">
        <f>'1007-1013'!I52</f>
        <v>0</v>
      </c>
      <c r="DD44" s="207">
        <f>'1007-1013'!J52</f>
        <v>0</v>
      </c>
      <c r="DE44" s="206">
        <f>'1007-1013'!K52</f>
        <v>0</v>
      </c>
      <c r="DF44" s="207">
        <f>'1007-1013'!L52</f>
        <v>0</v>
      </c>
      <c r="DG44" s="206">
        <f>'1007-1013'!M52</f>
        <v>0</v>
      </c>
      <c r="DH44" s="207">
        <f>'1007-1013'!N52</f>
        <v>0</v>
      </c>
      <c r="DI44" s="206">
        <f>'1007-1013'!O52</f>
        <v>0</v>
      </c>
      <c r="DJ44" s="238">
        <f>'1007-1013'!P52</f>
        <v>0</v>
      </c>
      <c r="DK44" s="206">
        <f>'1014-1020'!C52</f>
        <v>0</v>
      </c>
      <c r="DL44" s="238">
        <f>'1014-1020'!D52</f>
        <v>0</v>
      </c>
      <c r="DM44" s="206">
        <f>'1014-1020'!E52</f>
        <v>0</v>
      </c>
      <c r="DN44" s="238">
        <f>'1014-1020'!F52</f>
        <v>0</v>
      </c>
      <c r="DO44" s="206">
        <f>'1014-1020'!G52</f>
        <v>0</v>
      </c>
      <c r="DP44" s="238">
        <f>'1014-1020'!H52</f>
        <v>0</v>
      </c>
      <c r="DQ44" s="206">
        <f>'1014-1020'!I52</f>
        <v>0</v>
      </c>
      <c r="DR44" s="238">
        <f>'1014-1020'!J52</f>
        <v>0</v>
      </c>
      <c r="DS44" s="206">
        <f>'1014-1020'!K52</f>
        <v>0</v>
      </c>
      <c r="DT44" s="238">
        <f>'1014-1020'!L52</f>
        <v>0</v>
      </c>
      <c r="DU44" s="206">
        <f>'1014-1020'!M52</f>
        <v>0</v>
      </c>
      <c r="DV44" s="238">
        <f>'1014-1020'!N52</f>
        <v>0</v>
      </c>
      <c r="DW44" s="206">
        <f>'1014-1020'!O52</f>
        <v>0</v>
      </c>
      <c r="DX44" s="238">
        <f>'1014-1020'!P52</f>
        <v>0</v>
      </c>
      <c r="DY44" s="206">
        <f>'1021-1027'!C52</f>
        <v>0</v>
      </c>
      <c r="DZ44" s="238">
        <f>'1021-1027'!D52</f>
        <v>0</v>
      </c>
      <c r="EA44" s="206">
        <f>'1021-1027'!E52</f>
        <v>0</v>
      </c>
      <c r="EB44" s="238">
        <f>'1021-1027'!F52</f>
        <v>0</v>
      </c>
      <c r="EC44" s="206">
        <f>'1021-1027'!G52</f>
        <v>0</v>
      </c>
      <c r="ED44" s="238">
        <f>'1021-1027'!H52</f>
        <v>0</v>
      </c>
      <c r="EE44" s="206">
        <f>'1021-1027'!I52</f>
        <v>0</v>
      </c>
      <c r="EF44" s="238">
        <f>'1021-1027'!J52</f>
        <v>0</v>
      </c>
      <c r="EG44" s="206">
        <f>'1021-1027'!K52</f>
        <v>0</v>
      </c>
      <c r="EH44" s="238">
        <f>'1021-1027'!L52</f>
        <v>0</v>
      </c>
      <c r="EI44" s="206">
        <f>'1021-1027'!M52</f>
        <v>0</v>
      </c>
      <c r="EJ44" s="238">
        <f>'1021-1027'!N52</f>
        <v>0</v>
      </c>
      <c r="EK44" s="206">
        <f>'1021-1027'!O52</f>
        <v>0</v>
      </c>
      <c r="EL44" s="238">
        <f>'1021-1027'!P52</f>
        <v>0</v>
      </c>
      <c r="EM44" s="206">
        <f>'1028-1103'!C52</f>
        <v>0</v>
      </c>
      <c r="EN44" s="238">
        <f>'1028-1103'!D52</f>
        <v>0</v>
      </c>
      <c r="EO44" s="206">
        <f>'1028-1103'!E52</f>
        <v>0</v>
      </c>
      <c r="EP44" s="238">
        <f>'1028-1103'!F52</f>
        <v>0</v>
      </c>
      <c r="EQ44" s="206">
        <f>'1028-1103'!G52</f>
        <v>0</v>
      </c>
      <c r="ER44" s="238">
        <f>'1028-1103'!H52</f>
        <v>0</v>
      </c>
      <c r="ES44" s="206">
        <f>'1028-1103'!I52</f>
        <v>0</v>
      </c>
      <c r="ET44" s="238">
        <f>'1028-1103'!J52</f>
        <v>0</v>
      </c>
      <c r="EU44" s="206">
        <f>'1028-1103'!K52</f>
        <v>0</v>
      </c>
      <c r="EV44" s="238">
        <f>'1028-1103'!L52</f>
        <v>0</v>
      </c>
      <c r="EW44" s="206">
        <f>'1028-1103'!M52</f>
        <v>0</v>
      </c>
      <c r="EX44" s="238">
        <f>'1028-1103'!N52</f>
        <v>0</v>
      </c>
      <c r="EY44" s="206">
        <f>'1028-1103'!O52</f>
        <v>0</v>
      </c>
      <c r="EZ44" s="238">
        <f>'1028-1103'!P52</f>
        <v>0</v>
      </c>
      <c r="FA44" s="206">
        <f>班表10!C52</f>
        <v>0</v>
      </c>
      <c r="FB44" s="206">
        <f>班表10!D52</f>
        <v>0</v>
      </c>
      <c r="FC44" s="206">
        <f>班表10!E52</f>
        <v>0</v>
      </c>
      <c r="FD44" s="206">
        <f>班表10!F52</f>
        <v>0</v>
      </c>
      <c r="FE44" s="206">
        <f>班表10!G52</f>
        <v>0</v>
      </c>
      <c r="FF44" s="206">
        <f>班表10!H52</f>
        <v>0</v>
      </c>
      <c r="FG44" s="206">
        <f>班表10!I52</f>
        <v>0</v>
      </c>
      <c r="FH44" s="206">
        <f>班表10!J52</f>
        <v>0</v>
      </c>
      <c r="FI44" s="206">
        <f>班表10!K52</f>
        <v>0</v>
      </c>
      <c r="FJ44" s="206">
        <f>班表10!L52</f>
        <v>0</v>
      </c>
      <c r="FK44" s="206">
        <f>班表10!M52</f>
        <v>0</v>
      </c>
      <c r="FL44" s="206">
        <f>班表10!N52</f>
        <v>0</v>
      </c>
      <c r="FM44" s="206">
        <f>班表10!O52</f>
        <v>0</v>
      </c>
      <c r="FN44" s="206">
        <f>班表10!P52</f>
        <v>0</v>
      </c>
      <c r="FO44" s="149" t="s">
        <v>160</v>
      </c>
      <c r="FP44" s="149">
        <f t="shared" ref="FP44" si="71">COUNTIF(AM46:CT46,$FV$5)</f>
        <v>0</v>
      </c>
      <c r="FQ44" s="149">
        <f>FQ$2-FP44</f>
        <v>4</v>
      </c>
      <c r="FR44" s="149" t="s">
        <v>160</v>
      </c>
      <c r="FS44" s="149">
        <f t="shared" ref="FS44" si="72">COUNTIF(CU46:FD46,$FV$5)</f>
        <v>0</v>
      </c>
      <c r="FT44" s="149">
        <f>FQ$3-FS44</f>
        <v>5</v>
      </c>
      <c r="FU44" s="239"/>
    </row>
    <row r="45" spans="1:177" ht="9" hidden="1" customHeight="1" thickBot="1">
      <c r="A45" s="480" t="str">
        <f>IF('0902-0908'!A53=0,"",'0902-0908'!A53)</f>
        <v/>
      </c>
      <c r="B45" s="481"/>
      <c r="C45" s="209"/>
      <c r="D45" s="58">
        <f>IF(C44="",0,IF(D44-C44&lt;=6,D44-C44-4,IF(D44-C44&gt;6,D44-C44-C45-8,0)))</f>
        <v>0</v>
      </c>
      <c r="E45" s="209"/>
      <c r="F45" s="58">
        <f>IF(E44="",0,IF(F44-E44&lt;=6,F44-E44-4,IF(F44-E44&gt;6,F44-E44-E45-8,0)))</f>
        <v>0</v>
      </c>
      <c r="G45" s="209"/>
      <c r="H45" s="58">
        <f>IF(G44="",0,IF(H44-G44&lt;=6,H44-G44-4,IF(H44-G44&gt;6,H44-G44-G45-8,0)))</f>
        <v>0</v>
      </c>
      <c r="I45" s="209"/>
      <c r="J45" s="58">
        <f>IF(I44="",0,IF(J44-I44&lt;=6,J44-I44-4,IF(J44-I44&gt;6,J44-I44-I45-8,0)))</f>
        <v>0</v>
      </c>
      <c r="K45" s="209"/>
      <c r="L45" s="58">
        <f>IF(K44="",0,IF(L44-K44&lt;=6,L44-K44-4,IF(L44-K44&gt;6,L44-K44-K45-8,0)))</f>
        <v>0</v>
      </c>
      <c r="M45" s="209"/>
      <c r="N45" s="58">
        <f>IF(M44="",0,IF(N44-M44&lt;=6,N44-M44-4,IF(N44-M44&gt;6,N44-M44-M45-8,0)))</f>
        <v>0</v>
      </c>
      <c r="O45" s="209"/>
      <c r="P45" s="58">
        <f>IF(O44="",0,IF(P44-O44&lt;=6,P44-O44-4,IF(P44-O44&gt;6,P44-O44-O45-8,0)))</f>
        <v>0</v>
      </c>
      <c r="Q45" s="209"/>
      <c r="R45" s="58">
        <f>IF(Q44="",0,IF(R44-Q44&lt;=6,R44-Q44-4,IF(R44-Q44&gt;6,R44-Q44-Q45-8,0)))</f>
        <v>0</v>
      </c>
      <c r="S45" s="209"/>
      <c r="T45" s="58">
        <f>IF(S44="",0,IF(T44-S44&lt;=6,T44-S44-4,IF(T44-S44&gt;6,T44-S44-S45-8,0)))</f>
        <v>0</v>
      </c>
      <c r="U45" s="209"/>
      <c r="V45" s="58">
        <f>IF(U44="",0,IF(V44-U44&lt;=6,V44-U44-4,IF(V44-U44&gt;6,V44-U44-U45-8,0)))</f>
        <v>0</v>
      </c>
      <c r="W45" s="209"/>
      <c r="X45" s="58">
        <f>IF(W44="",0,IF(X44-W44&lt;=6,X44-W44-4,IF(X44-W44&gt;6,X44-W44-W45-8,0)))</f>
        <v>0</v>
      </c>
      <c r="Y45" s="209"/>
      <c r="Z45" s="58">
        <f>IF(Y44="",0,IF(Z44-Y44&lt;=6,Z44-Y44-4,IF(Z44-Y44&gt;6,Z44-Y44-Y45-8,0)))</f>
        <v>0</v>
      </c>
      <c r="AA45" s="209"/>
      <c r="AB45" s="58">
        <f>IF(AA44="",0,IF(AB44-AA44&lt;=6,AB44-AA44-4,IF(AB44-AA44&gt;6,AB44-AA44-AA45-8,0)))</f>
        <v>0</v>
      </c>
      <c r="AC45" s="209"/>
      <c r="AD45" s="58">
        <f>IF(AC44="",0,IF(AD44-AC44&lt;=6,AD44-AC44-4,IF(AD44-AC44&gt;6,AD44-AC44-AC45-8,0)))</f>
        <v>0</v>
      </c>
      <c r="AE45" s="209">
        <f>'0902-0908'!C53</f>
        <v>0</v>
      </c>
      <c r="AF45" s="58">
        <f>'0902-0908'!D53</f>
        <v>0</v>
      </c>
      <c r="AG45" s="209">
        <f>'0902-0908'!E53</f>
        <v>0</v>
      </c>
      <c r="AH45" s="58">
        <f>'0902-0908'!F53</f>
        <v>0</v>
      </c>
      <c r="AI45" s="209">
        <f>'0902-0908'!G53</f>
        <v>0</v>
      </c>
      <c r="AJ45" s="58">
        <f>'0902-0908'!H53</f>
        <v>0</v>
      </c>
      <c r="AK45" s="209">
        <f>'0902-0908'!I53</f>
        <v>0</v>
      </c>
      <c r="AL45" s="58">
        <f>'0902-0908'!J53</f>
        <v>0</v>
      </c>
      <c r="AM45" s="209">
        <f>'0902-0908'!K53</f>
        <v>0</v>
      </c>
      <c r="AN45" s="58">
        <f>'0902-0908'!L53</f>
        <v>0</v>
      </c>
      <c r="AO45" s="209">
        <f>'0902-0908'!M53</f>
        <v>0</v>
      </c>
      <c r="AP45" s="58">
        <f>'0902-0908'!N53</f>
        <v>0</v>
      </c>
      <c r="AQ45" s="209">
        <f>'0902-0908'!O53</f>
        <v>0</v>
      </c>
      <c r="AR45" s="58">
        <f>'0902-0908'!P53</f>
        <v>0</v>
      </c>
      <c r="AS45" s="209">
        <f>'0909-0915'!C53</f>
        <v>0</v>
      </c>
      <c r="AT45" s="58">
        <f>'0909-0915'!D53</f>
        <v>0</v>
      </c>
      <c r="AU45" s="209">
        <f>'0909-0915'!E53</f>
        <v>0</v>
      </c>
      <c r="AV45" s="58">
        <f>'0909-0915'!F53</f>
        <v>0</v>
      </c>
      <c r="AW45" s="209">
        <f>'0909-0915'!G53</f>
        <v>0</v>
      </c>
      <c r="AX45" s="58">
        <f>'0909-0915'!H53</f>
        <v>0</v>
      </c>
      <c r="AY45" s="209">
        <f>'0909-0915'!I53</f>
        <v>0</v>
      </c>
      <c r="AZ45" s="58">
        <f>'0909-0915'!J53</f>
        <v>0</v>
      </c>
      <c r="BA45" s="209">
        <f>'0909-0915'!K53</f>
        <v>0</v>
      </c>
      <c r="BB45" s="58">
        <f>'0909-0915'!L53</f>
        <v>0</v>
      </c>
      <c r="BC45" s="209">
        <f>'0909-0915'!M53</f>
        <v>0</v>
      </c>
      <c r="BD45" s="58">
        <f>'0909-0915'!N53</f>
        <v>0</v>
      </c>
      <c r="BE45" s="209">
        <f>'0909-0915'!O53</f>
        <v>0</v>
      </c>
      <c r="BF45" s="58">
        <f>'0909-0915'!P53</f>
        <v>0</v>
      </c>
      <c r="BG45" s="209">
        <f>'0916-0922'!C53</f>
        <v>0</v>
      </c>
      <c r="BH45" s="58">
        <f>'0916-0922'!D53</f>
        <v>0</v>
      </c>
      <c r="BI45" s="209">
        <f>'0916-0922'!E53</f>
        <v>0</v>
      </c>
      <c r="BJ45" s="58">
        <f>'0916-0922'!F53</f>
        <v>0</v>
      </c>
      <c r="BK45" s="209">
        <f>'0916-0922'!G53</f>
        <v>0</v>
      </c>
      <c r="BL45" s="58">
        <f>'0916-0922'!H53</f>
        <v>0</v>
      </c>
      <c r="BM45" s="209">
        <f>'0916-0922'!I53</f>
        <v>0</v>
      </c>
      <c r="BN45" s="58">
        <f>'0916-0922'!J53</f>
        <v>0</v>
      </c>
      <c r="BO45" s="209">
        <f>'0916-0922'!K53</f>
        <v>0</v>
      </c>
      <c r="BP45" s="58">
        <f>'0916-0922'!L53</f>
        <v>0</v>
      </c>
      <c r="BQ45" s="209">
        <f>'0916-0922'!M53</f>
        <v>0</v>
      </c>
      <c r="BR45" s="58">
        <f>'0916-0922'!N53</f>
        <v>0</v>
      </c>
      <c r="BS45" s="209">
        <f>'0916-0922'!O53</f>
        <v>0</v>
      </c>
      <c r="BT45" s="58">
        <f>'0916-0922'!P53</f>
        <v>0</v>
      </c>
      <c r="BU45" s="209">
        <f>'0923-0929'!C53</f>
        <v>0</v>
      </c>
      <c r="BV45" s="58">
        <f>'0923-0929'!D53</f>
        <v>0</v>
      </c>
      <c r="BW45" s="209">
        <f>'0923-0929'!E53</f>
        <v>0</v>
      </c>
      <c r="BX45" s="58">
        <f>'0923-0929'!F53</f>
        <v>0</v>
      </c>
      <c r="BY45" s="209">
        <f>'0923-0929'!G53</f>
        <v>0</v>
      </c>
      <c r="BZ45" s="58">
        <f>'0923-0929'!H53</f>
        <v>0</v>
      </c>
      <c r="CA45" s="209">
        <f>'0923-0929'!I53</f>
        <v>0</v>
      </c>
      <c r="CB45" s="58">
        <f>'0923-0929'!J53</f>
        <v>0</v>
      </c>
      <c r="CC45" s="209">
        <f>'0923-0929'!K53</f>
        <v>0</v>
      </c>
      <c r="CD45" s="58">
        <f>'0923-0929'!L53</f>
        <v>0</v>
      </c>
      <c r="CE45" s="209">
        <f>'0923-0929'!M53</f>
        <v>0</v>
      </c>
      <c r="CF45" s="58">
        <f>'0923-0929'!N53</f>
        <v>0</v>
      </c>
      <c r="CG45" s="209">
        <f>'0923-0929'!O53</f>
        <v>0</v>
      </c>
      <c r="CH45" s="58">
        <f>'0923-0929'!P53</f>
        <v>0</v>
      </c>
      <c r="CI45" s="209">
        <f>'0930-1006'!C53</f>
        <v>0</v>
      </c>
      <c r="CJ45" s="58">
        <f>'0930-1006'!D53</f>
        <v>0</v>
      </c>
      <c r="CK45" s="209">
        <f>'0930-1006'!E53</f>
        <v>0</v>
      </c>
      <c r="CL45" s="58">
        <f>'0930-1006'!F53</f>
        <v>0</v>
      </c>
      <c r="CM45" s="209">
        <f>'0930-1006'!G53</f>
        <v>0</v>
      </c>
      <c r="CN45" s="58">
        <f>'0930-1006'!H53</f>
        <v>0</v>
      </c>
      <c r="CO45" s="209">
        <f>'0930-1006'!I53</f>
        <v>0</v>
      </c>
      <c r="CP45" s="58">
        <f>'0930-1006'!J53</f>
        <v>0</v>
      </c>
      <c r="CQ45" s="209">
        <f>'0930-1006'!K53</f>
        <v>0</v>
      </c>
      <c r="CR45" s="58">
        <f>'0930-1006'!L53</f>
        <v>0</v>
      </c>
      <c r="CS45" s="209">
        <f>'0930-1006'!M53</f>
        <v>0</v>
      </c>
      <c r="CT45" s="58">
        <f>'0930-1006'!N53</f>
        <v>0</v>
      </c>
      <c r="CU45" s="209">
        <f>'0930-1006'!O53</f>
        <v>0</v>
      </c>
      <c r="CV45" s="58">
        <f>'0930-1006'!P53</f>
        <v>0</v>
      </c>
      <c r="CW45" s="209">
        <f>'1007-1013'!C53</f>
        <v>0</v>
      </c>
      <c r="CX45" s="58">
        <f>'1007-1013'!D53</f>
        <v>0</v>
      </c>
      <c r="CY45" s="209">
        <f>'1007-1013'!E53</f>
        <v>0</v>
      </c>
      <c r="CZ45" s="58">
        <f>'1007-1013'!F53</f>
        <v>0</v>
      </c>
      <c r="DA45" s="209">
        <f>'1007-1013'!G53</f>
        <v>0</v>
      </c>
      <c r="DB45" s="58">
        <f>'1007-1013'!H53</f>
        <v>0</v>
      </c>
      <c r="DC45" s="209">
        <f>'1007-1013'!I53</f>
        <v>0</v>
      </c>
      <c r="DD45" s="58">
        <f>'1007-1013'!J53</f>
        <v>0</v>
      </c>
      <c r="DE45" s="209">
        <f>'1007-1013'!K53</f>
        <v>0</v>
      </c>
      <c r="DF45" s="58">
        <f>'1007-1013'!L53</f>
        <v>0</v>
      </c>
      <c r="DG45" s="209">
        <f>'1007-1013'!M53</f>
        <v>0</v>
      </c>
      <c r="DH45" s="58">
        <f>'1007-1013'!N53</f>
        <v>0</v>
      </c>
      <c r="DI45" s="209">
        <f>'1007-1013'!O53</f>
        <v>0</v>
      </c>
      <c r="DJ45" s="195">
        <f>'1007-1013'!P53</f>
        <v>0</v>
      </c>
      <c r="DK45" s="209">
        <f>'1014-1020'!C53</f>
        <v>0</v>
      </c>
      <c r="DL45" s="195">
        <f>'1014-1020'!D53</f>
        <v>0</v>
      </c>
      <c r="DM45" s="209">
        <f>'1014-1020'!E53</f>
        <v>0</v>
      </c>
      <c r="DN45" s="195">
        <f>'1014-1020'!F53</f>
        <v>0</v>
      </c>
      <c r="DO45" s="209">
        <f>'1014-1020'!G53</f>
        <v>0</v>
      </c>
      <c r="DP45" s="195">
        <f>'1014-1020'!H53</f>
        <v>0</v>
      </c>
      <c r="DQ45" s="209">
        <f>'1014-1020'!I53</f>
        <v>0</v>
      </c>
      <c r="DR45" s="195">
        <f>'1014-1020'!J53</f>
        <v>0</v>
      </c>
      <c r="DS45" s="209">
        <f>'1014-1020'!K53</f>
        <v>0</v>
      </c>
      <c r="DT45" s="195">
        <f>'1014-1020'!L53</f>
        <v>0</v>
      </c>
      <c r="DU45" s="209">
        <f>'1014-1020'!M53</f>
        <v>0</v>
      </c>
      <c r="DV45" s="195">
        <f>'1014-1020'!N53</f>
        <v>0</v>
      </c>
      <c r="DW45" s="209">
        <f>'1014-1020'!O53</f>
        <v>0</v>
      </c>
      <c r="DX45" s="195">
        <f>'1014-1020'!P53</f>
        <v>0</v>
      </c>
      <c r="DY45" s="209">
        <f>'1021-1027'!C53</f>
        <v>0</v>
      </c>
      <c r="DZ45" s="195">
        <f>'1021-1027'!D53</f>
        <v>0</v>
      </c>
      <c r="EA45" s="209">
        <f>'1021-1027'!E53</f>
        <v>0</v>
      </c>
      <c r="EB45" s="195">
        <f>'1021-1027'!F53</f>
        <v>0</v>
      </c>
      <c r="EC45" s="209">
        <f>'1021-1027'!G53</f>
        <v>0</v>
      </c>
      <c r="ED45" s="195">
        <f>'1021-1027'!H53</f>
        <v>0</v>
      </c>
      <c r="EE45" s="209">
        <f>'1021-1027'!I53</f>
        <v>0</v>
      </c>
      <c r="EF45" s="195">
        <f>'1021-1027'!J53</f>
        <v>0</v>
      </c>
      <c r="EG45" s="209">
        <f>'1021-1027'!K53</f>
        <v>0</v>
      </c>
      <c r="EH45" s="195">
        <f>'1021-1027'!L53</f>
        <v>0</v>
      </c>
      <c r="EI45" s="209">
        <f>'1021-1027'!M53</f>
        <v>0</v>
      </c>
      <c r="EJ45" s="195">
        <f>'1021-1027'!N53</f>
        <v>0</v>
      </c>
      <c r="EK45" s="209">
        <f>'1021-1027'!O53</f>
        <v>0</v>
      </c>
      <c r="EL45" s="195">
        <f>'1021-1027'!P53</f>
        <v>0</v>
      </c>
      <c r="EM45" s="209">
        <f>'1028-1103'!C53</f>
        <v>0</v>
      </c>
      <c r="EN45" s="195">
        <f>'1028-1103'!D53</f>
        <v>0</v>
      </c>
      <c r="EO45" s="209">
        <f>'1028-1103'!E53</f>
        <v>0</v>
      </c>
      <c r="EP45" s="195">
        <f>'1028-1103'!F53</f>
        <v>0</v>
      </c>
      <c r="EQ45" s="209">
        <f>'1028-1103'!G53</f>
        <v>0</v>
      </c>
      <c r="ER45" s="195">
        <f>'1028-1103'!H53</f>
        <v>0</v>
      </c>
      <c r="ES45" s="209">
        <f>'1028-1103'!I53</f>
        <v>0</v>
      </c>
      <c r="ET45" s="195">
        <f>'1028-1103'!J53</f>
        <v>0</v>
      </c>
      <c r="EU45" s="209">
        <f>'1028-1103'!K53</f>
        <v>0</v>
      </c>
      <c r="EV45" s="195">
        <f>'1028-1103'!L53</f>
        <v>0</v>
      </c>
      <c r="EW45" s="209">
        <f>'1028-1103'!M53</f>
        <v>0</v>
      </c>
      <c r="EX45" s="195">
        <f>'1028-1103'!N53</f>
        <v>0</v>
      </c>
      <c r="EY45" s="209">
        <f>'1028-1103'!O53</f>
        <v>0</v>
      </c>
      <c r="EZ45" s="195">
        <f>'1028-1103'!P53</f>
        <v>0</v>
      </c>
      <c r="FA45" s="209">
        <f>班表10!C53</f>
        <v>0</v>
      </c>
      <c r="FB45" s="209">
        <f>班表10!D53</f>
        <v>0</v>
      </c>
      <c r="FC45" s="209">
        <f>班表10!E53</f>
        <v>0</v>
      </c>
      <c r="FD45" s="209">
        <f>班表10!F53</f>
        <v>0</v>
      </c>
      <c r="FE45" s="209">
        <f>班表10!G53</f>
        <v>0</v>
      </c>
      <c r="FF45" s="209">
        <f>班表10!H53</f>
        <v>0</v>
      </c>
      <c r="FG45" s="209">
        <f>班表10!I53</f>
        <v>0</v>
      </c>
      <c r="FH45" s="209">
        <f>班表10!J53</f>
        <v>0</v>
      </c>
      <c r="FI45" s="209">
        <f>班表10!K53</f>
        <v>0</v>
      </c>
      <c r="FJ45" s="209">
        <f>班表10!L53</f>
        <v>0</v>
      </c>
      <c r="FK45" s="209">
        <f>班表10!M53</f>
        <v>0</v>
      </c>
      <c r="FL45" s="209">
        <f>班表10!N53</f>
        <v>0</v>
      </c>
      <c r="FM45" s="209">
        <f>班表10!O53</f>
        <v>0</v>
      </c>
      <c r="FN45" s="209">
        <f>班表10!P53</f>
        <v>0</v>
      </c>
      <c r="FO45" s="149" t="s">
        <v>155</v>
      </c>
      <c r="FP45" s="149">
        <f t="shared" ref="FP45" si="73">COUNTIF(AM46:CT46,$FV$5)</f>
        <v>0</v>
      </c>
      <c r="FQ45" s="149">
        <f>FS$2-FP45</f>
        <v>4</v>
      </c>
      <c r="FR45" s="149" t="s">
        <v>155</v>
      </c>
      <c r="FS45" s="149">
        <f t="shared" ref="FS45" si="74">COUNTIF(CU46:FD46,$FV$6)</f>
        <v>0</v>
      </c>
      <c r="FT45" s="149">
        <f>FS$3-FS45</f>
        <v>4</v>
      </c>
      <c r="FU45" s="149"/>
    </row>
    <row r="46" spans="1:177" ht="9" hidden="1" customHeight="1" thickTop="1" thickBot="1">
      <c r="A46" s="482" t="str">
        <f>IF('0902-0908'!A54=0,"",'0902-0908'!A54)</f>
        <v/>
      </c>
      <c r="B46" s="483"/>
      <c r="C46" s="501"/>
      <c r="D46" s="502"/>
      <c r="E46" s="501"/>
      <c r="F46" s="502"/>
      <c r="G46" s="501"/>
      <c r="H46" s="502"/>
      <c r="I46" s="501"/>
      <c r="J46" s="502"/>
      <c r="K46" s="501"/>
      <c r="L46" s="502"/>
      <c r="M46" s="501"/>
      <c r="N46" s="502"/>
      <c r="O46" s="501"/>
      <c r="P46" s="502"/>
      <c r="Q46" s="501"/>
      <c r="R46" s="502"/>
      <c r="S46" s="501"/>
      <c r="T46" s="502"/>
      <c r="U46" s="501"/>
      <c r="V46" s="502"/>
      <c r="W46" s="501"/>
      <c r="X46" s="502"/>
      <c r="Y46" s="501"/>
      <c r="Z46" s="502"/>
      <c r="AA46" s="501"/>
      <c r="AB46" s="502"/>
      <c r="AC46" s="499"/>
      <c r="AD46" s="500"/>
      <c r="AE46" s="413"/>
      <c r="AF46" s="414"/>
      <c r="AG46" s="413"/>
      <c r="AH46" s="414"/>
      <c r="AI46" s="413"/>
      <c r="AJ46" s="414"/>
      <c r="AK46" s="413"/>
      <c r="AL46" s="414"/>
      <c r="AM46" s="413"/>
      <c r="AN46" s="414"/>
      <c r="AO46" s="413"/>
      <c r="AP46" s="414"/>
      <c r="AQ46" s="413"/>
      <c r="AR46" s="414"/>
      <c r="AS46" s="413"/>
      <c r="AT46" s="414"/>
      <c r="AU46" s="413"/>
      <c r="AV46" s="414"/>
      <c r="AW46" s="413"/>
      <c r="AX46" s="414"/>
      <c r="AY46" s="413"/>
      <c r="AZ46" s="414"/>
      <c r="BA46" s="413"/>
      <c r="BB46" s="414"/>
      <c r="BC46" s="413"/>
      <c r="BD46" s="414"/>
      <c r="BE46" s="413"/>
      <c r="BF46" s="414"/>
      <c r="BG46" s="413"/>
      <c r="BH46" s="414"/>
      <c r="BI46" s="413"/>
      <c r="BJ46" s="414"/>
      <c r="BK46" s="413"/>
      <c r="BL46" s="414"/>
      <c r="BM46" s="413"/>
      <c r="BN46" s="414"/>
      <c r="BO46" s="413"/>
      <c r="BP46" s="414"/>
      <c r="BQ46" s="413"/>
      <c r="BR46" s="414"/>
      <c r="BS46" s="413"/>
      <c r="BT46" s="414"/>
      <c r="BU46" s="413"/>
      <c r="BV46" s="414"/>
      <c r="BW46" s="413"/>
      <c r="BX46" s="414"/>
      <c r="BY46" s="413"/>
      <c r="BZ46" s="414"/>
      <c r="CA46" s="413"/>
      <c r="CB46" s="414"/>
      <c r="CC46" s="413"/>
      <c r="CD46" s="414"/>
      <c r="CE46" s="413"/>
      <c r="CF46" s="414"/>
      <c r="CG46" s="413"/>
      <c r="CH46" s="414"/>
      <c r="CI46" s="413"/>
      <c r="CJ46" s="414"/>
      <c r="CK46" s="413"/>
      <c r="CL46" s="414"/>
      <c r="CM46" s="413"/>
      <c r="CN46" s="414"/>
      <c r="CO46" s="413"/>
      <c r="CP46" s="414"/>
      <c r="CQ46" s="413"/>
      <c r="CR46" s="414"/>
      <c r="CS46" s="413"/>
      <c r="CT46" s="414"/>
      <c r="CU46" s="413"/>
      <c r="CV46" s="414"/>
      <c r="CW46" s="413"/>
      <c r="CX46" s="414"/>
      <c r="CY46" s="413"/>
      <c r="CZ46" s="414"/>
      <c r="DA46" s="413"/>
      <c r="DB46" s="414"/>
      <c r="DC46" s="413"/>
      <c r="DD46" s="414"/>
      <c r="DE46" s="413"/>
      <c r="DF46" s="414"/>
      <c r="DG46" s="413"/>
      <c r="DH46" s="414"/>
      <c r="DI46" s="413"/>
      <c r="DJ46" s="475"/>
      <c r="DK46" s="413"/>
      <c r="DL46" s="475"/>
      <c r="DM46" s="413"/>
      <c r="DN46" s="475"/>
      <c r="DO46" s="413"/>
      <c r="DP46" s="475"/>
      <c r="DQ46" s="413"/>
      <c r="DR46" s="475"/>
      <c r="DS46" s="413"/>
      <c r="DT46" s="475"/>
      <c r="DU46" s="413"/>
      <c r="DV46" s="475"/>
      <c r="DW46" s="413"/>
      <c r="DX46" s="475"/>
      <c r="DY46" s="413"/>
      <c r="DZ46" s="475"/>
      <c r="EA46" s="413"/>
      <c r="EB46" s="475"/>
      <c r="EC46" s="413"/>
      <c r="ED46" s="475"/>
      <c r="EE46" s="413"/>
      <c r="EF46" s="475"/>
      <c r="EG46" s="413"/>
      <c r="EH46" s="475"/>
      <c r="EI46" s="413"/>
      <c r="EJ46" s="475"/>
      <c r="EK46" s="413"/>
      <c r="EL46" s="475"/>
      <c r="EM46" s="413"/>
      <c r="EN46" s="475"/>
      <c r="EO46" s="413"/>
      <c r="EP46" s="475"/>
      <c r="EQ46" s="413"/>
      <c r="ER46" s="475"/>
      <c r="ES46" s="413"/>
      <c r="ET46" s="475"/>
      <c r="EU46" s="413"/>
      <c r="EV46" s="475"/>
      <c r="EW46" s="413"/>
      <c r="EX46" s="475"/>
      <c r="EY46" s="413"/>
      <c r="EZ46" s="475"/>
      <c r="FA46" s="413"/>
      <c r="FB46" s="475"/>
      <c r="FC46" s="413"/>
      <c r="FD46" s="475"/>
      <c r="FE46" s="413"/>
      <c r="FF46" s="475"/>
      <c r="FG46" s="413"/>
      <c r="FH46" s="475"/>
      <c r="FI46" s="413"/>
      <c r="FJ46" s="475"/>
      <c r="FK46" s="413"/>
      <c r="FL46" s="475"/>
      <c r="FM46" s="413"/>
      <c r="FN46" s="475"/>
      <c r="FO46" s="149" t="s">
        <v>161</v>
      </c>
      <c r="FP46" s="149">
        <f t="shared" ref="FP46" si="75">COUNTIF(AM46:CT46,$FV$7)+COUNTIF(AM46:CT46,$FV$8)*0.5</f>
        <v>0</v>
      </c>
      <c r="FQ46" s="149">
        <f>FU$2-FP46</f>
        <v>1</v>
      </c>
      <c r="FR46" s="149" t="s">
        <v>161</v>
      </c>
      <c r="FS46" s="149">
        <f t="shared" ref="FS46" si="76">COUNTIF(CU46:FD46,$FV$7)+COUNTIF(CU46:FD46,$FV$8)*0.5</f>
        <v>0</v>
      </c>
      <c r="FT46" s="149">
        <f>FU$3-FS46</f>
        <v>1</v>
      </c>
      <c r="FU46" s="149"/>
    </row>
    <row r="47" spans="1:177" ht="15.75" hidden="1" customHeight="1">
      <c r="A47" s="490" t="str">
        <f>IF('0902-0908'!A55=0,"",'0902-0908'!A55)</f>
        <v/>
      </c>
      <c r="B47" s="491"/>
      <c r="C47" s="206"/>
      <c r="D47" s="207"/>
      <c r="E47" s="206"/>
      <c r="F47" s="207"/>
      <c r="G47" s="206"/>
      <c r="H47" s="207"/>
      <c r="I47" s="206"/>
      <c r="J47" s="207"/>
      <c r="K47" s="206"/>
      <c r="L47" s="207"/>
      <c r="M47" s="206"/>
      <c r="N47" s="207"/>
      <c r="O47" s="206"/>
      <c r="P47" s="207"/>
      <c r="Q47" s="206"/>
      <c r="R47" s="207"/>
      <c r="S47" s="206"/>
      <c r="T47" s="207"/>
      <c r="U47" s="206"/>
      <c r="V47" s="207"/>
      <c r="W47" s="206"/>
      <c r="X47" s="207"/>
      <c r="Y47" s="206"/>
      <c r="Z47" s="207"/>
      <c r="AA47" s="206"/>
      <c r="AB47" s="207"/>
      <c r="AC47" s="206"/>
      <c r="AD47" s="207"/>
      <c r="AE47" s="206">
        <f>'0902-0908'!C55</f>
        <v>0</v>
      </c>
      <c r="AF47" s="207">
        <f>'0902-0908'!D55</f>
        <v>0</v>
      </c>
      <c r="AG47" s="206">
        <f>'0902-0908'!E55</f>
        <v>0</v>
      </c>
      <c r="AH47" s="207">
        <f>'0902-0908'!F55</f>
        <v>0</v>
      </c>
      <c r="AI47" s="206">
        <f>'0902-0908'!G55</f>
        <v>0</v>
      </c>
      <c r="AJ47" s="207">
        <f>'0902-0908'!H55</f>
        <v>0</v>
      </c>
      <c r="AK47" s="206">
        <f>'0902-0908'!I55</f>
        <v>0</v>
      </c>
      <c r="AL47" s="207">
        <f>'0902-0908'!J55</f>
        <v>0</v>
      </c>
      <c r="AM47" s="206">
        <f>'0902-0908'!K55</f>
        <v>0</v>
      </c>
      <c r="AN47" s="207">
        <f>'0902-0908'!L55</f>
        <v>0</v>
      </c>
      <c r="AO47" s="206">
        <f>'0902-0908'!M55</f>
        <v>0</v>
      </c>
      <c r="AP47" s="207">
        <f>'0902-0908'!N55</f>
        <v>0</v>
      </c>
      <c r="AQ47" s="206">
        <f>'0902-0908'!O55</f>
        <v>0</v>
      </c>
      <c r="AR47" s="207">
        <f>'0902-0908'!P55</f>
        <v>0</v>
      </c>
      <c r="AS47" s="206">
        <f>'0909-0915'!C55</f>
        <v>0</v>
      </c>
      <c r="AT47" s="207">
        <f>'0909-0915'!D55</f>
        <v>0</v>
      </c>
      <c r="AU47" s="206">
        <f>'0909-0915'!E55</f>
        <v>0</v>
      </c>
      <c r="AV47" s="207">
        <f>'0909-0915'!F55</f>
        <v>0</v>
      </c>
      <c r="AW47" s="206">
        <f>'0909-0915'!G55</f>
        <v>0</v>
      </c>
      <c r="AX47" s="207">
        <f>'0909-0915'!H55</f>
        <v>0</v>
      </c>
      <c r="AY47" s="206">
        <f>'0909-0915'!I55</f>
        <v>0</v>
      </c>
      <c r="AZ47" s="207">
        <f>'0909-0915'!J55</f>
        <v>0</v>
      </c>
      <c r="BA47" s="206">
        <f>'0909-0915'!K55</f>
        <v>0</v>
      </c>
      <c r="BB47" s="207">
        <f>'0909-0915'!L55</f>
        <v>0</v>
      </c>
      <c r="BC47" s="206">
        <f>'0909-0915'!M55</f>
        <v>0</v>
      </c>
      <c r="BD47" s="207">
        <f>'0909-0915'!N55</f>
        <v>0</v>
      </c>
      <c r="BE47" s="206">
        <f>'0909-0915'!O55</f>
        <v>0</v>
      </c>
      <c r="BF47" s="207">
        <f>'0909-0915'!P55</f>
        <v>0</v>
      </c>
      <c r="BG47" s="206">
        <f>'0916-0922'!C55</f>
        <v>0</v>
      </c>
      <c r="BH47" s="207">
        <f>'0916-0922'!D55</f>
        <v>0</v>
      </c>
      <c r="BI47" s="206">
        <f>'0916-0922'!E55</f>
        <v>0</v>
      </c>
      <c r="BJ47" s="207">
        <f>'0916-0922'!F55</f>
        <v>0</v>
      </c>
      <c r="BK47" s="206">
        <f>'0916-0922'!G55</f>
        <v>0</v>
      </c>
      <c r="BL47" s="207">
        <f>'0916-0922'!H55</f>
        <v>0</v>
      </c>
      <c r="BM47" s="206">
        <f>'0916-0922'!I55</f>
        <v>0</v>
      </c>
      <c r="BN47" s="207">
        <f>'0916-0922'!J55</f>
        <v>0</v>
      </c>
      <c r="BO47" s="206">
        <f>'0916-0922'!K55</f>
        <v>0</v>
      </c>
      <c r="BP47" s="207">
        <f>'0916-0922'!L55</f>
        <v>0</v>
      </c>
      <c r="BQ47" s="206">
        <f>'0916-0922'!M55</f>
        <v>0</v>
      </c>
      <c r="BR47" s="207">
        <f>'0916-0922'!N55</f>
        <v>0</v>
      </c>
      <c r="BS47" s="206">
        <f>'0916-0922'!O55</f>
        <v>0</v>
      </c>
      <c r="BT47" s="207">
        <f>'0916-0922'!P55</f>
        <v>0</v>
      </c>
      <c r="BU47" s="206">
        <f>'0923-0929'!C55</f>
        <v>0</v>
      </c>
      <c r="BV47" s="207">
        <f>'0923-0929'!D55</f>
        <v>0</v>
      </c>
      <c r="BW47" s="206">
        <f>'0923-0929'!E55</f>
        <v>0</v>
      </c>
      <c r="BX47" s="207">
        <f>'0923-0929'!F55</f>
        <v>0</v>
      </c>
      <c r="BY47" s="206">
        <f>'0923-0929'!G55</f>
        <v>0</v>
      </c>
      <c r="BZ47" s="207">
        <f>'0923-0929'!H55</f>
        <v>0</v>
      </c>
      <c r="CA47" s="206">
        <f>'0923-0929'!I55</f>
        <v>0</v>
      </c>
      <c r="CB47" s="207">
        <f>'0923-0929'!J55</f>
        <v>0</v>
      </c>
      <c r="CC47" s="206">
        <f>'0923-0929'!K55</f>
        <v>0</v>
      </c>
      <c r="CD47" s="207">
        <f>'0923-0929'!L55</f>
        <v>0</v>
      </c>
      <c r="CE47" s="206">
        <f>'0923-0929'!M55</f>
        <v>0</v>
      </c>
      <c r="CF47" s="207">
        <f>'0923-0929'!N55</f>
        <v>0</v>
      </c>
      <c r="CG47" s="206">
        <f>'0923-0929'!O55</f>
        <v>0</v>
      </c>
      <c r="CH47" s="207">
        <f>'0923-0929'!P55</f>
        <v>0</v>
      </c>
      <c r="CI47" s="206">
        <f>'0930-1006'!C55</f>
        <v>0</v>
      </c>
      <c r="CJ47" s="207">
        <f>'0930-1006'!D55</f>
        <v>0</v>
      </c>
      <c r="CK47" s="206">
        <f>'0930-1006'!E55</f>
        <v>0</v>
      </c>
      <c r="CL47" s="207">
        <f>'0930-1006'!F55</f>
        <v>0</v>
      </c>
      <c r="CM47" s="206">
        <f>'0930-1006'!G55</f>
        <v>0</v>
      </c>
      <c r="CN47" s="207">
        <f>'0930-1006'!H55</f>
        <v>0</v>
      </c>
      <c r="CO47" s="206">
        <f>'0930-1006'!I55</f>
        <v>0</v>
      </c>
      <c r="CP47" s="207">
        <f>'0930-1006'!J55</f>
        <v>0</v>
      </c>
      <c r="CQ47" s="206">
        <f>'0930-1006'!K55</f>
        <v>0</v>
      </c>
      <c r="CR47" s="207">
        <f>'0930-1006'!L55</f>
        <v>0</v>
      </c>
      <c r="CS47" s="206">
        <f>'0930-1006'!M55</f>
        <v>0</v>
      </c>
      <c r="CT47" s="207">
        <f>'0930-1006'!N55</f>
        <v>0</v>
      </c>
      <c r="CU47" s="206">
        <f>'0930-1006'!O55</f>
        <v>0</v>
      </c>
      <c r="CV47" s="207">
        <f>'0930-1006'!P55</f>
        <v>0</v>
      </c>
      <c r="CW47" s="206">
        <f>'1007-1013'!C55</f>
        <v>0</v>
      </c>
      <c r="CX47" s="207">
        <f>'1007-1013'!D55</f>
        <v>0</v>
      </c>
      <c r="CY47" s="206">
        <f>'1007-1013'!E55</f>
        <v>0</v>
      </c>
      <c r="CZ47" s="207">
        <f>'1007-1013'!F55</f>
        <v>0</v>
      </c>
      <c r="DA47" s="206">
        <f>'1007-1013'!G55</f>
        <v>0</v>
      </c>
      <c r="DB47" s="207">
        <f>'1007-1013'!H55</f>
        <v>0</v>
      </c>
      <c r="DC47" s="206">
        <f>'1007-1013'!I55</f>
        <v>0</v>
      </c>
      <c r="DD47" s="207">
        <f>'1007-1013'!J55</f>
        <v>0</v>
      </c>
      <c r="DE47" s="206">
        <f>'1007-1013'!K55</f>
        <v>0</v>
      </c>
      <c r="DF47" s="207">
        <f>'1007-1013'!L55</f>
        <v>0</v>
      </c>
      <c r="DG47" s="206">
        <f>'1007-1013'!M55</f>
        <v>0</v>
      </c>
      <c r="DH47" s="207">
        <f>'1007-1013'!N55</f>
        <v>0</v>
      </c>
      <c r="DI47" s="206">
        <f>'1007-1013'!O55</f>
        <v>0</v>
      </c>
      <c r="DJ47" s="238">
        <f>'1007-1013'!P55</f>
        <v>0</v>
      </c>
      <c r="DK47" s="206">
        <f>'1014-1020'!C55</f>
        <v>0</v>
      </c>
      <c r="DL47" s="238">
        <f>'1014-1020'!D55</f>
        <v>0</v>
      </c>
      <c r="DM47" s="206">
        <f>'1014-1020'!E55</f>
        <v>0</v>
      </c>
      <c r="DN47" s="238">
        <f>'1014-1020'!F55</f>
        <v>0</v>
      </c>
      <c r="DO47" s="206">
        <f>'1014-1020'!G55</f>
        <v>0</v>
      </c>
      <c r="DP47" s="238">
        <f>'1014-1020'!H55</f>
        <v>0</v>
      </c>
      <c r="DQ47" s="206">
        <f>'1014-1020'!I55</f>
        <v>0</v>
      </c>
      <c r="DR47" s="238">
        <f>'1014-1020'!J55</f>
        <v>0</v>
      </c>
      <c r="DS47" s="206">
        <f>'1014-1020'!K55</f>
        <v>0</v>
      </c>
      <c r="DT47" s="238">
        <f>'1014-1020'!L55</f>
        <v>0</v>
      </c>
      <c r="DU47" s="206">
        <f>'1014-1020'!M55</f>
        <v>0</v>
      </c>
      <c r="DV47" s="238">
        <f>'1014-1020'!N55</f>
        <v>0</v>
      </c>
      <c r="DW47" s="206">
        <f>'1014-1020'!O55</f>
        <v>0</v>
      </c>
      <c r="DX47" s="238">
        <f>'1014-1020'!P55</f>
        <v>0</v>
      </c>
      <c r="DY47" s="206">
        <f>'1021-1027'!C55</f>
        <v>0</v>
      </c>
      <c r="DZ47" s="238">
        <f>'1021-1027'!D55</f>
        <v>0</v>
      </c>
      <c r="EA47" s="206">
        <f>'1021-1027'!E55</f>
        <v>0</v>
      </c>
      <c r="EB47" s="238">
        <f>'1021-1027'!F55</f>
        <v>0</v>
      </c>
      <c r="EC47" s="206">
        <f>'1021-1027'!G55</f>
        <v>0</v>
      </c>
      <c r="ED47" s="238">
        <f>'1021-1027'!H55</f>
        <v>0</v>
      </c>
      <c r="EE47" s="206">
        <f>'1021-1027'!I55</f>
        <v>0</v>
      </c>
      <c r="EF47" s="238">
        <f>'1021-1027'!J55</f>
        <v>0</v>
      </c>
      <c r="EG47" s="206">
        <f>'1021-1027'!K55</f>
        <v>0</v>
      </c>
      <c r="EH47" s="238">
        <f>'1021-1027'!L55</f>
        <v>0</v>
      </c>
      <c r="EI47" s="206">
        <f>'1021-1027'!M55</f>
        <v>0</v>
      </c>
      <c r="EJ47" s="238">
        <f>'1021-1027'!N55</f>
        <v>0</v>
      </c>
      <c r="EK47" s="206">
        <f>'1021-1027'!O55</f>
        <v>0</v>
      </c>
      <c r="EL47" s="238">
        <f>'1021-1027'!P55</f>
        <v>0</v>
      </c>
      <c r="EM47" s="206">
        <f>'1028-1103'!C55</f>
        <v>0</v>
      </c>
      <c r="EN47" s="238">
        <f>'1028-1103'!D55</f>
        <v>0</v>
      </c>
      <c r="EO47" s="206">
        <f>'1028-1103'!E55</f>
        <v>0</v>
      </c>
      <c r="EP47" s="238">
        <f>'1028-1103'!F55</f>
        <v>0</v>
      </c>
      <c r="EQ47" s="206">
        <f>'1028-1103'!G55</f>
        <v>0</v>
      </c>
      <c r="ER47" s="238">
        <f>'1028-1103'!H55</f>
        <v>0</v>
      </c>
      <c r="ES47" s="206">
        <f>'1028-1103'!I55</f>
        <v>0</v>
      </c>
      <c r="ET47" s="238">
        <f>'1028-1103'!J55</f>
        <v>0</v>
      </c>
      <c r="EU47" s="206">
        <f>'1028-1103'!K55</f>
        <v>0</v>
      </c>
      <c r="EV47" s="238">
        <f>'1028-1103'!L55</f>
        <v>0</v>
      </c>
      <c r="EW47" s="206">
        <f>'1028-1103'!M55</f>
        <v>0</v>
      </c>
      <c r="EX47" s="238">
        <f>'1028-1103'!N55</f>
        <v>0</v>
      </c>
      <c r="EY47" s="206">
        <f>'1028-1103'!O55</f>
        <v>0</v>
      </c>
      <c r="EZ47" s="238">
        <f>'1028-1103'!P55</f>
        <v>0</v>
      </c>
      <c r="FA47" s="206">
        <f>班表10!C55</f>
        <v>0</v>
      </c>
      <c r="FB47" s="206">
        <f>班表10!D55</f>
        <v>0</v>
      </c>
      <c r="FC47" s="206">
        <f>班表10!E55</f>
        <v>0</v>
      </c>
      <c r="FD47" s="206">
        <f>班表10!F55</f>
        <v>0</v>
      </c>
      <c r="FE47" s="206">
        <f>班表10!G55</f>
        <v>0</v>
      </c>
      <c r="FF47" s="206">
        <f>班表10!H55</f>
        <v>0</v>
      </c>
      <c r="FG47" s="206">
        <f>班表10!I55</f>
        <v>0</v>
      </c>
      <c r="FH47" s="206">
        <f>班表10!J55</f>
        <v>0</v>
      </c>
      <c r="FI47" s="206">
        <f>班表10!K55</f>
        <v>0</v>
      </c>
      <c r="FJ47" s="206">
        <f>班表10!L55</f>
        <v>0</v>
      </c>
      <c r="FK47" s="206">
        <f>班表10!M55</f>
        <v>0</v>
      </c>
      <c r="FL47" s="206">
        <f>班表10!N55</f>
        <v>0</v>
      </c>
      <c r="FM47" s="206">
        <f>班表10!O55</f>
        <v>0</v>
      </c>
      <c r="FN47" s="206">
        <f>班表10!P55</f>
        <v>0</v>
      </c>
      <c r="FO47" s="149" t="s">
        <v>160</v>
      </c>
      <c r="FP47" s="149">
        <f t="shared" ref="FP47" si="77">COUNTIF(AM49:CT49,$FV$5)</f>
        <v>0</v>
      </c>
      <c r="FQ47" s="149">
        <f>FQ$2-FP47</f>
        <v>4</v>
      </c>
      <c r="FR47" s="149" t="s">
        <v>160</v>
      </c>
      <c r="FS47" s="149">
        <f t="shared" ref="FS47" si="78">COUNTIF(CU49:FD49,$FV$5)</f>
        <v>0</v>
      </c>
      <c r="FT47" s="149">
        <f>FQ$3-FS47</f>
        <v>5</v>
      </c>
      <c r="FU47" s="239"/>
    </row>
    <row r="48" spans="1:177" ht="9" hidden="1" customHeight="1" thickBot="1">
      <c r="A48" s="480" t="str">
        <f>IF('0902-0908'!A56=0,"",'0902-0908'!A56)</f>
        <v/>
      </c>
      <c r="B48" s="481"/>
      <c r="C48" s="209"/>
      <c r="D48" s="58">
        <f>IF(C47="",0,IF(D47-C47&lt;=6,D47-C47-4,IF(D47-C47&gt;6,D47-C47-C48-8,0)))</f>
        <v>0</v>
      </c>
      <c r="E48" s="209"/>
      <c r="F48" s="58">
        <f>IF(E47="",0,IF(F47-E47&lt;=6,F47-E47-4,IF(F47-E47&gt;6,F47-E47-E48-8,0)))</f>
        <v>0</v>
      </c>
      <c r="G48" s="209"/>
      <c r="H48" s="58">
        <f>IF(G47="",0,IF(H47-G47&lt;=6,H47-G47-4,IF(H47-G47&gt;6,H47-G47-G48-8,0)))</f>
        <v>0</v>
      </c>
      <c r="I48" s="209"/>
      <c r="J48" s="58">
        <f>IF(I47="",0,IF(J47-I47&lt;=6,J47-I47-4,IF(J47-I47&gt;6,J47-I47-I48-8,0)))</f>
        <v>0</v>
      </c>
      <c r="K48" s="209"/>
      <c r="L48" s="58">
        <f>IF(K47="",0,IF(L47-K47&lt;=6,L47-K47-4,IF(L47-K47&gt;6,L47-K47-K48-8,0)))</f>
        <v>0</v>
      </c>
      <c r="M48" s="209"/>
      <c r="N48" s="58">
        <f>IF(M47="",0,IF(N47-M47&lt;=6,N47-M47-4,IF(N47-M47&gt;6,N47-M47-M48-8,0)))</f>
        <v>0</v>
      </c>
      <c r="O48" s="209"/>
      <c r="P48" s="58">
        <f>IF(O47="",0,IF(P47-O47&lt;=6,P47-O47-4,IF(P47-O47&gt;6,P47-O47-O48-8,0)))</f>
        <v>0</v>
      </c>
      <c r="Q48" s="209"/>
      <c r="R48" s="58">
        <f>IF(Q47="",0,IF(R47-Q47&lt;=6,R47-Q47-4,IF(R47-Q47&gt;6,R47-Q47-Q48-8,0)))</f>
        <v>0</v>
      </c>
      <c r="S48" s="209"/>
      <c r="T48" s="58">
        <f>IF(S47="",0,IF(T47-S47&lt;=6,T47-S47-4,IF(T47-S47&gt;6,T47-S47-S48-8,0)))</f>
        <v>0</v>
      </c>
      <c r="U48" s="209"/>
      <c r="V48" s="58">
        <f>IF(U47="",0,IF(V47-U47&lt;=6,V47-U47-4,IF(V47-U47&gt;6,V47-U47-U48-8,0)))</f>
        <v>0</v>
      </c>
      <c r="W48" s="209"/>
      <c r="X48" s="58">
        <f>IF(W47="",0,IF(X47-W47&lt;=6,X47-W47-4,IF(X47-W47&gt;6,X47-W47-W48-8,0)))</f>
        <v>0</v>
      </c>
      <c r="Y48" s="209"/>
      <c r="Z48" s="58">
        <f>IF(Y47="",0,IF(Z47-Y47&lt;=6,Z47-Y47-4,IF(Z47-Y47&gt;6,Z47-Y47-Y48-8,0)))</f>
        <v>0</v>
      </c>
      <c r="AA48" s="209"/>
      <c r="AB48" s="58">
        <f>IF(AA47="",0,IF(AB47-AA47&lt;=6,AB47-AA47-4,IF(AB47-AA47&gt;6,AB47-AA47-AA48-8,0)))</f>
        <v>0</v>
      </c>
      <c r="AC48" s="209"/>
      <c r="AD48" s="58">
        <f>IF(AC47="",0,IF(AD47-AC47&lt;=6,AD47-AC47-4,IF(AD47-AC47&gt;6,AD47-AC47-AC48-8,0)))</f>
        <v>0</v>
      </c>
      <c r="AE48" s="209">
        <f>'0902-0908'!C56</f>
        <v>0</v>
      </c>
      <c r="AF48" s="58">
        <f>'0902-0908'!D56</f>
        <v>0</v>
      </c>
      <c r="AG48" s="209">
        <f>'0902-0908'!E56</f>
        <v>0</v>
      </c>
      <c r="AH48" s="58">
        <f>'0902-0908'!F56</f>
        <v>0</v>
      </c>
      <c r="AI48" s="209">
        <f>'0902-0908'!G56</f>
        <v>0</v>
      </c>
      <c r="AJ48" s="58">
        <f>'0902-0908'!H56</f>
        <v>0</v>
      </c>
      <c r="AK48" s="209">
        <f>'0902-0908'!I56</f>
        <v>0</v>
      </c>
      <c r="AL48" s="58">
        <f>'0902-0908'!J56</f>
        <v>0</v>
      </c>
      <c r="AM48" s="209">
        <f>'0902-0908'!K56</f>
        <v>0</v>
      </c>
      <c r="AN48" s="58">
        <f>'0902-0908'!L56</f>
        <v>0</v>
      </c>
      <c r="AO48" s="209">
        <f>'0902-0908'!M56</f>
        <v>0</v>
      </c>
      <c r="AP48" s="58">
        <f>'0902-0908'!N56</f>
        <v>0</v>
      </c>
      <c r="AQ48" s="209">
        <f>'0902-0908'!O56</f>
        <v>0</v>
      </c>
      <c r="AR48" s="58">
        <f>'0902-0908'!P56</f>
        <v>0</v>
      </c>
      <c r="AS48" s="209">
        <f>'0909-0915'!C56</f>
        <v>0</v>
      </c>
      <c r="AT48" s="58">
        <f>'0909-0915'!D56</f>
        <v>0</v>
      </c>
      <c r="AU48" s="209">
        <f>'0909-0915'!E56</f>
        <v>0</v>
      </c>
      <c r="AV48" s="58">
        <f>'0909-0915'!F56</f>
        <v>0</v>
      </c>
      <c r="AW48" s="209">
        <f>'0909-0915'!G56</f>
        <v>0</v>
      </c>
      <c r="AX48" s="58">
        <f>'0909-0915'!H56</f>
        <v>0</v>
      </c>
      <c r="AY48" s="209">
        <f>'0909-0915'!I56</f>
        <v>0</v>
      </c>
      <c r="AZ48" s="58">
        <f>'0909-0915'!J56</f>
        <v>0</v>
      </c>
      <c r="BA48" s="209">
        <f>'0909-0915'!K56</f>
        <v>0</v>
      </c>
      <c r="BB48" s="58">
        <f>'0909-0915'!L56</f>
        <v>0</v>
      </c>
      <c r="BC48" s="209">
        <f>'0909-0915'!M56</f>
        <v>0</v>
      </c>
      <c r="BD48" s="58">
        <f>'0909-0915'!N56</f>
        <v>0</v>
      </c>
      <c r="BE48" s="209">
        <f>'0909-0915'!O56</f>
        <v>0</v>
      </c>
      <c r="BF48" s="58">
        <f>'0909-0915'!P56</f>
        <v>0</v>
      </c>
      <c r="BG48" s="209">
        <f>'0916-0922'!C56</f>
        <v>0</v>
      </c>
      <c r="BH48" s="58">
        <f>'0916-0922'!D56</f>
        <v>0</v>
      </c>
      <c r="BI48" s="209">
        <f>'0916-0922'!E56</f>
        <v>0</v>
      </c>
      <c r="BJ48" s="58">
        <f>'0916-0922'!F56</f>
        <v>0</v>
      </c>
      <c r="BK48" s="209">
        <f>'0916-0922'!G56</f>
        <v>0</v>
      </c>
      <c r="BL48" s="58">
        <f>'0916-0922'!H56</f>
        <v>0</v>
      </c>
      <c r="BM48" s="209">
        <f>'0916-0922'!I56</f>
        <v>0</v>
      </c>
      <c r="BN48" s="58">
        <f>'0916-0922'!J56</f>
        <v>0</v>
      </c>
      <c r="BO48" s="209">
        <f>'0916-0922'!K56</f>
        <v>0</v>
      </c>
      <c r="BP48" s="58">
        <f>'0916-0922'!L56</f>
        <v>0</v>
      </c>
      <c r="BQ48" s="209">
        <f>'0916-0922'!M56</f>
        <v>0</v>
      </c>
      <c r="BR48" s="58">
        <f>'0916-0922'!N56</f>
        <v>0</v>
      </c>
      <c r="BS48" s="209">
        <f>'0916-0922'!O56</f>
        <v>0</v>
      </c>
      <c r="BT48" s="58">
        <f>'0916-0922'!P56</f>
        <v>0</v>
      </c>
      <c r="BU48" s="209">
        <f>'0923-0929'!C56</f>
        <v>0</v>
      </c>
      <c r="BV48" s="58">
        <f>'0923-0929'!D56</f>
        <v>0</v>
      </c>
      <c r="BW48" s="209">
        <f>'0923-0929'!E56</f>
        <v>0</v>
      </c>
      <c r="BX48" s="58">
        <f>'0923-0929'!F56</f>
        <v>0</v>
      </c>
      <c r="BY48" s="209">
        <f>'0923-0929'!G56</f>
        <v>0</v>
      </c>
      <c r="BZ48" s="58">
        <f>'0923-0929'!H56</f>
        <v>0</v>
      </c>
      <c r="CA48" s="209">
        <f>'0923-0929'!I56</f>
        <v>0</v>
      </c>
      <c r="CB48" s="58">
        <f>'0923-0929'!J56</f>
        <v>0</v>
      </c>
      <c r="CC48" s="209">
        <f>'0923-0929'!K56</f>
        <v>0</v>
      </c>
      <c r="CD48" s="58">
        <f>'0923-0929'!L56</f>
        <v>0</v>
      </c>
      <c r="CE48" s="209">
        <f>'0923-0929'!M56</f>
        <v>0</v>
      </c>
      <c r="CF48" s="58">
        <f>'0923-0929'!N56</f>
        <v>0</v>
      </c>
      <c r="CG48" s="209">
        <f>'0923-0929'!O56</f>
        <v>0</v>
      </c>
      <c r="CH48" s="58">
        <f>'0923-0929'!P56</f>
        <v>0</v>
      </c>
      <c r="CI48" s="209">
        <f>'0930-1006'!C56</f>
        <v>0</v>
      </c>
      <c r="CJ48" s="58">
        <f>'0930-1006'!D56</f>
        <v>0</v>
      </c>
      <c r="CK48" s="209">
        <f>'0930-1006'!E56</f>
        <v>0</v>
      </c>
      <c r="CL48" s="58">
        <f>'0930-1006'!F56</f>
        <v>0</v>
      </c>
      <c r="CM48" s="209">
        <f>'0930-1006'!G56</f>
        <v>0</v>
      </c>
      <c r="CN48" s="58">
        <f>'0930-1006'!H56</f>
        <v>0</v>
      </c>
      <c r="CO48" s="209">
        <f>'0930-1006'!I56</f>
        <v>0</v>
      </c>
      <c r="CP48" s="58">
        <f>'0930-1006'!J56</f>
        <v>0</v>
      </c>
      <c r="CQ48" s="209">
        <f>'0930-1006'!K56</f>
        <v>0</v>
      </c>
      <c r="CR48" s="58">
        <f>'0930-1006'!L56</f>
        <v>0</v>
      </c>
      <c r="CS48" s="209">
        <f>'0930-1006'!M56</f>
        <v>0</v>
      </c>
      <c r="CT48" s="58">
        <f>'0930-1006'!N56</f>
        <v>0</v>
      </c>
      <c r="CU48" s="209">
        <f>'0930-1006'!O56</f>
        <v>0</v>
      </c>
      <c r="CV48" s="58">
        <f>'0930-1006'!P56</f>
        <v>0</v>
      </c>
      <c r="CW48" s="209">
        <f>'1007-1013'!C56</f>
        <v>0</v>
      </c>
      <c r="CX48" s="58">
        <f>'1007-1013'!D56</f>
        <v>0</v>
      </c>
      <c r="CY48" s="209">
        <f>'1007-1013'!E56</f>
        <v>0</v>
      </c>
      <c r="CZ48" s="58">
        <f>'1007-1013'!F56</f>
        <v>0</v>
      </c>
      <c r="DA48" s="209">
        <f>'1007-1013'!G56</f>
        <v>0</v>
      </c>
      <c r="DB48" s="58">
        <f>'1007-1013'!H56</f>
        <v>0</v>
      </c>
      <c r="DC48" s="209">
        <f>'1007-1013'!I56</f>
        <v>0</v>
      </c>
      <c r="DD48" s="58">
        <f>'1007-1013'!J56</f>
        <v>0</v>
      </c>
      <c r="DE48" s="209">
        <f>'1007-1013'!K56</f>
        <v>0</v>
      </c>
      <c r="DF48" s="58">
        <f>'1007-1013'!L56</f>
        <v>0</v>
      </c>
      <c r="DG48" s="209">
        <f>'1007-1013'!M56</f>
        <v>0</v>
      </c>
      <c r="DH48" s="58">
        <f>'1007-1013'!N56</f>
        <v>0</v>
      </c>
      <c r="DI48" s="209">
        <f>'1007-1013'!O56</f>
        <v>0</v>
      </c>
      <c r="DJ48" s="195">
        <f>'1007-1013'!P56</f>
        <v>0</v>
      </c>
      <c r="DK48" s="209">
        <f>'1014-1020'!C56</f>
        <v>0</v>
      </c>
      <c r="DL48" s="195">
        <f>'1014-1020'!D56</f>
        <v>0</v>
      </c>
      <c r="DM48" s="209">
        <f>'1014-1020'!E56</f>
        <v>0</v>
      </c>
      <c r="DN48" s="195">
        <f>'1014-1020'!F56</f>
        <v>0</v>
      </c>
      <c r="DO48" s="209">
        <f>'1014-1020'!G56</f>
        <v>0</v>
      </c>
      <c r="DP48" s="195">
        <f>'1014-1020'!H56</f>
        <v>0</v>
      </c>
      <c r="DQ48" s="209">
        <f>'1014-1020'!I56</f>
        <v>0</v>
      </c>
      <c r="DR48" s="195">
        <f>'1014-1020'!J56</f>
        <v>0</v>
      </c>
      <c r="DS48" s="209">
        <f>'1014-1020'!K56</f>
        <v>0</v>
      </c>
      <c r="DT48" s="195">
        <f>'1014-1020'!L56</f>
        <v>0</v>
      </c>
      <c r="DU48" s="209">
        <f>'1014-1020'!M56</f>
        <v>0</v>
      </c>
      <c r="DV48" s="195">
        <f>'1014-1020'!N56</f>
        <v>0</v>
      </c>
      <c r="DW48" s="209">
        <f>'1014-1020'!O56</f>
        <v>0</v>
      </c>
      <c r="DX48" s="195">
        <f>'1014-1020'!P56</f>
        <v>0</v>
      </c>
      <c r="DY48" s="209">
        <f>'1021-1027'!C56</f>
        <v>0</v>
      </c>
      <c r="DZ48" s="195">
        <f>'1021-1027'!D56</f>
        <v>0</v>
      </c>
      <c r="EA48" s="209">
        <f>'1021-1027'!E56</f>
        <v>0</v>
      </c>
      <c r="EB48" s="195">
        <f>'1021-1027'!F56</f>
        <v>0</v>
      </c>
      <c r="EC48" s="209">
        <f>'1021-1027'!G56</f>
        <v>0</v>
      </c>
      <c r="ED48" s="195">
        <f>'1021-1027'!H56</f>
        <v>0</v>
      </c>
      <c r="EE48" s="209">
        <f>'1021-1027'!I56</f>
        <v>0</v>
      </c>
      <c r="EF48" s="195">
        <f>'1021-1027'!J56</f>
        <v>0</v>
      </c>
      <c r="EG48" s="209">
        <f>'1021-1027'!K56</f>
        <v>0</v>
      </c>
      <c r="EH48" s="195">
        <f>'1021-1027'!L56</f>
        <v>0</v>
      </c>
      <c r="EI48" s="209">
        <f>'1021-1027'!M56</f>
        <v>0</v>
      </c>
      <c r="EJ48" s="195">
        <f>'1021-1027'!N56</f>
        <v>0</v>
      </c>
      <c r="EK48" s="209">
        <f>'1021-1027'!O56</f>
        <v>0</v>
      </c>
      <c r="EL48" s="195">
        <f>'1021-1027'!P56</f>
        <v>0</v>
      </c>
      <c r="EM48" s="209">
        <f>'1028-1103'!C56</f>
        <v>0</v>
      </c>
      <c r="EN48" s="195">
        <f>'1028-1103'!D56</f>
        <v>0</v>
      </c>
      <c r="EO48" s="209">
        <f>'1028-1103'!E56</f>
        <v>0</v>
      </c>
      <c r="EP48" s="195">
        <f>'1028-1103'!F56</f>
        <v>0</v>
      </c>
      <c r="EQ48" s="209">
        <f>'1028-1103'!G56</f>
        <v>0</v>
      </c>
      <c r="ER48" s="195">
        <f>'1028-1103'!H56</f>
        <v>0</v>
      </c>
      <c r="ES48" s="209">
        <f>'1028-1103'!I56</f>
        <v>0</v>
      </c>
      <c r="ET48" s="195">
        <f>'1028-1103'!J56</f>
        <v>0</v>
      </c>
      <c r="EU48" s="209">
        <f>'1028-1103'!K56</f>
        <v>0</v>
      </c>
      <c r="EV48" s="195">
        <f>'1028-1103'!L56</f>
        <v>0</v>
      </c>
      <c r="EW48" s="209">
        <f>'1028-1103'!M56</f>
        <v>0</v>
      </c>
      <c r="EX48" s="195">
        <f>'1028-1103'!N56</f>
        <v>0</v>
      </c>
      <c r="EY48" s="209">
        <f>'1028-1103'!O56</f>
        <v>0</v>
      </c>
      <c r="EZ48" s="195">
        <f>'1028-1103'!P56</f>
        <v>0</v>
      </c>
      <c r="FA48" s="209">
        <f>班表10!C56</f>
        <v>0</v>
      </c>
      <c r="FB48" s="209">
        <f>班表10!D56</f>
        <v>0</v>
      </c>
      <c r="FC48" s="209">
        <f>班表10!E56</f>
        <v>0</v>
      </c>
      <c r="FD48" s="209">
        <f>班表10!F56</f>
        <v>0</v>
      </c>
      <c r="FE48" s="209">
        <f>班表10!G56</f>
        <v>0</v>
      </c>
      <c r="FF48" s="209">
        <f>班表10!H56</f>
        <v>0</v>
      </c>
      <c r="FG48" s="209">
        <f>班表10!I56</f>
        <v>0</v>
      </c>
      <c r="FH48" s="209">
        <f>班表10!J56</f>
        <v>0</v>
      </c>
      <c r="FI48" s="209">
        <f>班表10!K56</f>
        <v>0</v>
      </c>
      <c r="FJ48" s="209">
        <f>班表10!L56</f>
        <v>0</v>
      </c>
      <c r="FK48" s="209">
        <f>班表10!M56</f>
        <v>0</v>
      </c>
      <c r="FL48" s="209">
        <f>班表10!N56</f>
        <v>0</v>
      </c>
      <c r="FM48" s="209">
        <f>班表10!O56</f>
        <v>0</v>
      </c>
      <c r="FN48" s="209">
        <f>班表10!P56</f>
        <v>0</v>
      </c>
      <c r="FO48" s="149" t="s">
        <v>155</v>
      </c>
      <c r="FP48" s="149">
        <f t="shared" ref="FP48" si="79">COUNTIF(AM49:CT49,$FV$5)</f>
        <v>0</v>
      </c>
      <c r="FQ48" s="149">
        <f>FS$2-FP48</f>
        <v>4</v>
      </c>
      <c r="FR48" s="149" t="s">
        <v>155</v>
      </c>
      <c r="FS48" s="149">
        <f t="shared" ref="FS48" si="80">COUNTIF(CU49:FD49,$FV$6)</f>
        <v>0</v>
      </c>
      <c r="FT48" s="149">
        <f>FS$3-FS48</f>
        <v>4</v>
      </c>
      <c r="FU48" s="149"/>
    </row>
    <row r="49" spans="1:177" ht="9" hidden="1" customHeight="1" thickTop="1" thickBot="1">
      <c r="A49" s="482" t="str">
        <f>IF('0902-0908'!A57=0,"",'0902-0908'!A57)</f>
        <v/>
      </c>
      <c r="B49" s="483"/>
      <c r="C49" s="501"/>
      <c r="D49" s="502"/>
      <c r="E49" s="501"/>
      <c r="F49" s="502"/>
      <c r="G49" s="501"/>
      <c r="H49" s="502"/>
      <c r="I49" s="501"/>
      <c r="J49" s="502"/>
      <c r="K49" s="501"/>
      <c r="L49" s="502"/>
      <c r="M49" s="501"/>
      <c r="N49" s="502"/>
      <c r="O49" s="501"/>
      <c r="P49" s="502"/>
      <c r="Q49" s="501"/>
      <c r="R49" s="502"/>
      <c r="S49" s="501"/>
      <c r="T49" s="502"/>
      <c r="U49" s="501"/>
      <c r="V49" s="502"/>
      <c r="W49" s="501"/>
      <c r="X49" s="502"/>
      <c r="Y49" s="501"/>
      <c r="Z49" s="502"/>
      <c r="AA49" s="501"/>
      <c r="AB49" s="502"/>
      <c r="AC49" s="499"/>
      <c r="AD49" s="500"/>
      <c r="AE49" s="413"/>
      <c r="AF49" s="414"/>
      <c r="AG49" s="413"/>
      <c r="AH49" s="414"/>
      <c r="AI49" s="413"/>
      <c r="AJ49" s="414"/>
      <c r="AK49" s="413"/>
      <c r="AL49" s="414"/>
      <c r="AM49" s="413"/>
      <c r="AN49" s="414"/>
      <c r="AO49" s="413"/>
      <c r="AP49" s="414"/>
      <c r="AQ49" s="413"/>
      <c r="AR49" s="414"/>
      <c r="AS49" s="413"/>
      <c r="AT49" s="414"/>
      <c r="AU49" s="413"/>
      <c r="AV49" s="414"/>
      <c r="AW49" s="413"/>
      <c r="AX49" s="414"/>
      <c r="AY49" s="413"/>
      <c r="AZ49" s="414"/>
      <c r="BA49" s="413"/>
      <c r="BB49" s="414"/>
      <c r="BC49" s="413"/>
      <c r="BD49" s="414"/>
      <c r="BE49" s="413"/>
      <c r="BF49" s="414"/>
      <c r="BG49" s="413"/>
      <c r="BH49" s="414"/>
      <c r="BI49" s="413"/>
      <c r="BJ49" s="414"/>
      <c r="BK49" s="413"/>
      <c r="BL49" s="414"/>
      <c r="BM49" s="413"/>
      <c r="BN49" s="414"/>
      <c r="BO49" s="413"/>
      <c r="BP49" s="414"/>
      <c r="BQ49" s="413"/>
      <c r="BR49" s="414"/>
      <c r="BS49" s="413"/>
      <c r="BT49" s="414"/>
      <c r="BU49" s="413"/>
      <c r="BV49" s="414"/>
      <c r="BW49" s="413"/>
      <c r="BX49" s="414"/>
      <c r="BY49" s="413"/>
      <c r="BZ49" s="414"/>
      <c r="CA49" s="413"/>
      <c r="CB49" s="414"/>
      <c r="CC49" s="413"/>
      <c r="CD49" s="414"/>
      <c r="CE49" s="413"/>
      <c r="CF49" s="414"/>
      <c r="CG49" s="413"/>
      <c r="CH49" s="414"/>
      <c r="CI49" s="413"/>
      <c r="CJ49" s="414"/>
      <c r="CK49" s="413"/>
      <c r="CL49" s="414"/>
      <c r="CM49" s="413"/>
      <c r="CN49" s="414"/>
      <c r="CO49" s="413"/>
      <c r="CP49" s="414"/>
      <c r="CQ49" s="413"/>
      <c r="CR49" s="414"/>
      <c r="CS49" s="413"/>
      <c r="CT49" s="414"/>
      <c r="CU49" s="413"/>
      <c r="CV49" s="414"/>
      <c r="CW49" s="413"/>
      <c r="CX49" s="414"/>
      <c r="CY49" s="413"/>
      <c r="CZ49" s="414"/>
      <c r="DA49" s="413"/>
      <c r="DB49" s="414"/>
      <c r="DC49" s="413"/>
      <c r="DD49" s="414"/>
      <c r="DE49" s="413"/>
      <c r="DF49" s="414"/>
      <c r="DG49" s="413"/>
      <c r="DH49" s="414"/>
      <c r="DI49" s="413"/>
      <c r="DJ49" s="475"/>
      <c r="DK49" s="413"/>
      <c r="DL49" s="475"/>
      <c r="DM49" s="413"/>
      <c r="DN49" s="475"/>
      <c r="DO49" s="413"/>
      <c r="DP49" s="475"/>
      <c r="DQ49" s="413"/>
      <c r="DR49" s="475"/>
      <c r="DS49" s="413"/>
      <c r="DT49" s="475"/>
      <c r="DU49" s="413"/>
      <c r="DV49" s="475"/>
      <c r="DW49" s="413"/>
      <c r="DX49" s="475"/>
      <c r="DY49" s="413"/>
      <c r="DZ49" s="475"/>
      <c r="EA49" s="413"/>
      <c r="EB49" s="475"/>
      <c r="EC49" s="413"/>
      <c r="ED49" s="475"/>
      <c r="EE49" s="413"/>
      <c r="EF49" s="475"/>
      <c r="EG49" s="413"/>
      <c r="EH49" s="475"/>
      <c r="EI49" s="413"/>
      <c r="EJ49" s="475"/>
      <c r="EK49" s="413"/>
      <c r="EL49" s="475"/>
      <c r="EM49" s="413"/>
      <c r="EN49" s="475"/>
      <c r="EO49" s="413"/>
      <c r="EP49" s="475"/>
      <c r="EQ49" s="413"/>
      <c r="ER49" s="475"/>
      <c r="ES49" s="413"/>
      <c r="ET49" s="475"/>
      <c r="EU49" s="413"/>
      <c r="EV49" s="475"/>
      <c r="EW49" s="413"/>
      <c r="EX49" s="475"/>
      <c r="EY49" s="413"/>
      <c r="EZ49" s="475"/>
      <c r="FA49" s="413"/>
      <c r="FB49" s="475"/>
      <c r="FC49" s="413"/>
      <c r="FD49" s="475"/>
      <c r="FE49" s="413"/>
      <c r="FF49" s="475"/>
      <c r="FG49" s="413"/>
      <c r="FH49" s="475"/>
      <c r="FI49" s="413"/>
      <c r="FJ49" s="475"/>
      <c r="FK49" s="413"/>
      <c r="FL49" s="475"/>
      <c r="FM49" s="413"/>
      <c r="FN49" s="475"/>
      <c r="FO49" s="196" t="s">
        <v>161</v>
      </c>
      <c r="FP49" s="149">
        <f t="shared" ref="FP49" si="81">COUNTIF(AM49:CT49,$FV$7)+COUNTIF(AM49:CT49,$FV$8)*0.5</f>
        <v>0</v>
      </c>
      <c r="FQ49" s="196">
        <f>FU$2-FP49</f>
        <v>1</v>
      </c>
      <c r="FR49" s="149" t="s">
        <v>161</v>
      </c>
      <c r="FS49" s="149">
        <f t="shared" ref="FS49" si="82">COUNTIF(CU49:FD49,$FV$7)+COUNTIF(CU49:FD49,$FV$8)*0.5</f>
        <v>0</v>
      </c>
      <c r="FT49" s="149">
        <f>FU$3-FS49</f>
        <v>1</v>
      </c>
      <c r="FU49" s="240"/>
    </row>
    <row r="50" spans="1:177" ht="11.25" hidden="1" customHeight="1" thickBot="1">
      <c r="A50" s="539" t="s">
        <v>80</v>
      </c>
      <c r="B50" s="508"/>
      <c r="C50" s="215"/>
      <c r="D50" s="215"/>
      <c r="E50" s="215"/>
      <c r="F50" s="215"/>
      <c r="G50" s="215"/>
      <c r="H50" s="215"/>
      <c r="I50" s="215"/>
      <c r="J50" s="215"/>
      <c r="K50" s="215"/>
      <c r="L50" s="215"/>
      <c r="M50" s="215"/>
      <c r="N50" s="215"/>
      <c r="O50" s="215"/>
      <c r="P50" s="215"/>
      <c r="Q50" s="215"/>
      <c r="R50" s="215"/>
      <c r="S50" s="215"/>
      <c r="T50" s="215"/>
      <c r="U50" s="215"/>
      <c r="V50" s="215"/>
      <c r="W50" s="215"/>
      <c r="X50" s="215"/>
      <c r="Y50" s="215"/>
      <c r="Z50" s="215"/>
      <c r="AA50" s="215"/>
      <c r="AB50" s="215"/>
      <c r="AC50" s="215"/>
      <c r="AD50" s="215"/>
      <c r="AE50" s="215"/>
      <c r="AF50" s="215"/>
      <c r="AG50" s="215"/>
      <c r="AH50" s="215"/>
      <c r="AI50" s="506"/>
      <c r="AJ50" s="507"/>
      <c r="AK50" s="507"/>
      <c r="AL50" s="507"/>
      <c r="AM50" s="507"/>
      <c r="AN50" s="507"/>
      <c r="AO50" s="507"/>
      <c r="AP50" s="507"/>
      <c r="AQ50" s="507"/>
      <c r="AR50" s="507"/>
      <c r="AS50" s="507"/>
      <c r="AT50" s="507"/>
      <c r="AU50" s="507"/>
      <c r="AV50" s="508"/>
      <c r="AW50" s="506"/>
      <c r="AX50" s="507"/>
      <c r="AY50" s="507"/>
      <c r="AZ50" s="507"/>
      <c r="BA50" s="507"/>
      <c r="BB50" s="507"/>
      <c r="BC50" s="507"/>
      <c r="BD50" s="507"/>
      <c r="BE50" s="507"/>
      <c r="BF50" s="507"/>
      <c r="BG50" s="507"/>
      <c r="BH50" s="507"/>
      <c r="BI50" s="507"/>
      <c r="BJ50" s="508"/>
      <c r="BK50" s="506"/>
      <c r="BL50" s="507"/>
      <c r="BM50" s="507"/>
      <c r="BN50" s="507"/>
      <c r="BO50" s="507"/>
      <c r="BP50" s="507"/>
      <c r="BQ50" s="507"/>
      <c r="BR50" s="507"/>
      <c r="BS50" s="507"/>
      <c r="BT50" s="507"/>
      <c r="BU50" s="507"/>
      <c r="BV50" s="507"/>
      <c r="BW50" s="507"/>
      <c r="BX50" s="508"/>
      <c r="BY50" s="506"/>
      <c r="BZ50" s="507"/>
      <c r="CA50" s="507"/>
      <c r="CB50" s="507"/>
      <c r="CC50" s="507"/>
      <c r="CD50" s="507"/>
      <c r="CE50" s="507"/>
      <c r="CF50" s="507"/>
      <c r="CG50" s="507"/>
      <c r="CH50" s="507"/>
      <c r="CI50" s="507"/>
      <c r="CJ50" s="507"/>
      <c r="CK50" s="507"/>
      <c r="CL50" s="507"/>
      <c r="CM50" s="507"/>
      <c r="CN50" s="507"/>
      <c r="CO50" s="507"/>
      <c r="CP50" s="507"/>
      <c r="CQ50" s="507"/>
      <c r="CR50" s="507"/>
      <c r="CS50" s="507"/>
      <c r="CT50" s="507"/>
      <c r="CU50" s="507"/>
      <c r="CV50" s="507"/>
      <c r="CW50" s="507"/>
      <c r="CX50" s="507"/>
      <c r="CY50" s="507"/>
      <c r="CZ50" s="507"/>
      <c r="DA50" s="507"/>
      <c r="DB50" s="507"/>
      <c r="DC50" s="507"/>
      <c r="DD50" s="507"/>
      <c r="DE50" s="507"/>
      <c r="DF50" s="507"/>
      <c r="DG50" s="507"/>
      <c r="DH50" s="507"/>
      <c r="DI50" s="507"/>
      <c r="DJ50" s="507"/>
      <c r="DK50" s="215"/>
      <c r="DL50" s="215"/>
      <c r="DM50" s="215"/>
      <c r="DN50" s="215"/>
      <c r="DO50" s="215"/>
      <c r="DP50" s="215"/>
      <c r="DQ50" s="215"/>
      <c r="DR50" s="215"/>
      <c r="DS50" s="215"/>
      <c r="DT50" s="215"/>
      <c r="DU50" s="215"/>
      <c r="DV50" s="215"/>
      <c r="DW50" s="215"/>
      <c r="DX50" s="215"/>
      <c r="DY50" s="215"/>
      <c r="DZ50" s="215"/>
      <c r="EA50" s="215"/>
      <c r="EB50" s="215"/>
      <c r="EC50" s="215"/>
      <c r="ED50" s="215"/>
      <c r="EE50" s="215"/>
      <c r="EF50" s="215"/>
      <c r="EG50" s="215"/>
      <c r="EH50" s="215"/>
      <c r="EI50" s="215"/>
      <c r="EJ50" s="215"/>
      <c r="EK50" s="215"/>
      <c r="EL50" s="215"/>
      <c r="EM50" s="215"/>
      <c r="EN50" s="215"/>
      <c r="EO50" s="215"/>
      <c r="EP50" s="215"/>
      <c r="EQ50" s="215"/>
      <c r="ER50" s="215"/>
      <c r="ES50" s="215"/>
      <c r="ET50" s="215"/>
      <c r="EU50" s="215"/>
      <c r="EV50" s="215"/>
      <c r="EW50" s="215"/>
      <c r="EX50" s="215"/>
      <c r="EY50" s="215"/>
      <c r="EZ50" s="215"/>
      <c r="FA50" s="215"/>
      <c r="FB50" s="215"/>
      <c r="FC50" s="215"/>
      <c r="FD50" s="215"/>
      <c r="FE50" s="215"/>
      <c r="FF50" s="215"/>
      <c r="FG50" s="215"/>
      <c r="FH50" s="215"/>
      <c r="FI50" s="215"/>
      <c r="FJ50" s="215"/>
      <c r="FK50" s="215"/>
      <c r="FL50" s="215"/>
      <c r="FM50" s="215"/>
      <c r="FN50" s="215"/>
      <c r="FO50" s="216" t="s">
        <v>81</v>
      </c>
      <c r="FP50" s="216"/>
      <c r="FQ50" s="216"/>
      <c r="FR50" s="216"/>
      <c r="FS50" s="149"/>
      <c r="FT50" s="506"/>
      <c r="FU50" s="540"/>
    </row>
    <row r="51" spans="1:177" ht="15.75" hidden="1" customHeight="1">
      <c r="A51" s="490" t="str">
        <f>IF('0902-0908'!A59=0,"",'0902-0908'!A59)</f>
        <v/>
      </c>
      <c r="B51" s="491"/>
      <c r="C51" s="206"/>
      <c r="D51" s="207"/>
      <c r="E51" s="206"/>
      <c r="F51" s="207"/>
      <c r="G51" s="206"/>
      <c r="H51" s="207"/>
      <c r="I51" s="206"/>
      <c r="J51" s="207"/>
      <c r="K51" s="206"/>
      <c r="L51" s="207"/>
      <c r="M51" s="206"/>
      <c r="N51" s="207"/>
      <c r="O51" s="206"/>
      <c r="P51" s="207"/>
      <c r="Q51" s="206"/>
      <c r="R51" s="207"/>
      <c r="S51" s="206"/>
      <c r="T51" s="207"/>
      <c r="U51" s="206"/>
      <c r="V51" s="207"/>
      <c r="W51" s="206"/>
      <c r="X51" s="207"/>
      <c r="Y51" s="206"/>
      <c r="Z51" s="207"/>
      <c r="AA51" s="206"/>
      <c r="AB51" s="207"/>
      <c r="AC51" s="206">
        <v>11</v>
      </c>
      <c r="AD51" s="207">
        <v>22</v>
      </c>
      <c r="AE51" s="206">
        <f>'0902-0908'!C59</f>
        <v>0</v>
      </c>
      <c r="AF51" s="207">
        <f>'0902-0908'!D59</f>
        <v>0</v>
      </c>
      <c r="AG51" s="206">
        <f>'0902-0908'!E59</f>
        <v>0</v>
      </c>
      <c r="AH51" s="207">
        <f>'0902-0908'!F59</f>
        <v>0</v>
      </c>
      <c r="AI51" s="206">
        <f>'0902-0908'!G59</f>
        <v>0</v>
      </c>
      <c r="AJ51" s="207">
        <f>'0902-0908'!H59</f>
        <v>0</v>
      </c>
      <c r="AK51" s="206">
        <f>'0902-0908'!I59</f>
        <v>0</v>
      </c>
      <c r="AL51" s="207">
        <f>'0902-0908'!J59</f>
        <v>0</v>
      </c>
      <c r="AM51" s="206">
        <f>'0902-0908'!K59</f>
        <v>0</v>
      </c>
      <c r="AN51" s="207">
        <f>'0902-0908'!L59</f>
        <v>0</v>
      </c>
      <c r="AO51" s="206">
        <f>'0902-0908'!M59</f>
        <v>0</v>
      </c>
      <c r="AP51" s="207">
        <f>'0902-0908'!N59</f>
        <v>0</v>
      </c>
      <c r="AQ51" s="206">
        <f>'0902-0908'!O59</f>
        <v>0</v>
      </c>
      <c r="AR51" s="207">
        <f>'0902-0908'!P59</f>
        <v>0</v>
      </c>
      <c r="AS51" s="206">
        <f>'0909-0915'!C59</f>
        <v>0</v>
      </c>
      <c r="AT51" s="207">
        <f>'0909-0915'!D59</f>
        <v>0</v>
      </c>
      <c r="AU51" s="206">
        <f>'0909-0915'!E59</f>
        <v>0</v>
      </c>
      <c r="AV51" s="207">
        <f>'0909-0915'!F59</f>
        <v>0</v>
      </c>
      <c r="AW51" s="206">
        <f>'0909-0915'!G59</f>
        <v>0</v>
      </c>
      <c r="AX51" s="207">
        <f>'0909-0915'!H59</f>
        <v>0</v>
      </c>
      <c r="AY51" s="206">
        <f>'0909-0915'!I59</f>
        <v>0</v>
      </c>
      <c r="AZ51" s="207">
        <f>'0909-0915'!J59</f>
        <v>0</v>
      </c>
      <c r="BA51" s="206">
        <f>'0909-0915'!K59</f>
        <v>0</v>
      </c>
      <c r="BB51" s="207">
        <f>'0909-0915'!L59</f>
        <v>0</v>
      </c>
      <c r="BC51" s="206">
        <f>'0909-0915'!M59</f>
        <v>0</v>
      </c>
      <c r="BD51" s="207">
        <f>'0909-0915'!N59</f>
        <v>0</v>
      </c>
      <c r="BE51" s="206">
        <f>'0909-0915'!O59</f>
        <v>0</v>
      </c>
      <c r="BF51" s="207">
        <f>'0909-0915'!P59</f>
        <v>0</v>
      </c>
      <c r="BG51" s="206">
        <f>'0916-0922'!C59</f>
        <v>0</v>
      </c>
      <c r="BH51" s="207">
        <f>'0916-0922'!D59</f>
        <v>0</v>
      </c>
      <c r="BI51" s="206">
        <f>'0916-0922'!E59</f>
        <v>0</v>
      </c>
      <c r="BJ51" s="207">
        <f>'0916-0922'!F59</f>
        <v>0</v>
      </c>
      <c r="BK51" s="206">
        <f>'0916-0922'!G59</f>
        <v>0</v>
      </c>
      <c r="BL51" s="207">
        <f>'0916-0922'!H59</f>
        <v>0</v>
      </c>
      <c r="BM51" s="206">
        <f>'0916-0922'!I59</f>
        <v>0</v>
      </c>
      <c r="BN51" s="207">
        <f>'0916-0922'!J59</f>
        <v>0</v>
      </c>
      <c r="BO51" s="206">
        <f>'0916-0922'!K59</f>
        <v>0</v>
      </c>
      <c r="BP51" s="207">
        <f>'0916-0922'!L59</f>
        <v>0</v>
      </c>
      <c r="BQ51" s="206">
        <f>'0916-0922'!M59</f>
        <v>0</v>
      </c>
      <c r="BR51" s="207">
        <f>'0916-0922'!N59</f>
        <v>0</v>
      </c>
      <c r="BS51" s="206">
        <f>'0916-0922'!O59</f>
        <v>0</v>
      </c>
      <c r="BT51" s="207">
        <f>'0916-0922'!P59</f>
        <v>0</v>
      </c>
      <c r="BU51" s="206">
        <f>'0923-0929'!C59</f>
        <v>0</v>
      </c>
      <c r="BV51" s="207">
        <f>'0923-0929'!D59</f>
        <v>0</v>
      </c>
      <c r="BW51" s="206">
        <f>'0923-0929'!E59</f>
        <v>0</v>
      </c>
      <c r="BX51" s="207">
        <f>'0923-0929'!F59</f>
        <v>0</v>
      </c>
      <c r="BY51" s="206">
        <f>'0923-0929'!G59</f>
        <v>0</v>
      </c>
      <c r="BZ51" s="207">
        <f>'0923-0929'!H59</f>
        <v>0</v>
      </c>
      <c r="CA51" s="206">
        <f>'0923-0929'!I59</f>
        <v>0</v>
      </c>
      <c r="CB51" s="207">
        <f>'0923-0929'!J59</f>
        <v>0</v>
      </c>
      <c r="CC51" s="206">
        <f>'0923-0929'!K59</f>
        <v>0</v>
      </c>
      <c r="CD51" s="207">
        <f>'0923-0929'!L59</f>
        <v>0</v>
      </c>
      <c r="CE51" s="206">
        <f>'0923-0929'!M59</f>
        <v>0</v>
      </c>
      <c r="CF51" s="207">
        <f>'0923-0929'!N59</f>
        <v>0</v>
      </c>
      <c r="CG51" s="206">
        <f>'0923-0929'!O59</f>
        <v>0</v>
      </c>
      <c r="CH51" s="207">
        <f>'0923-0929'!P59</f>
        <v>0</v>
      </c>
      <c r="CI51" s="206">
        <f>'0930-1006'!C59</f>
        <v>0</v>
      </c>
      <c r="CJ51" s="207">
        <f>'0930-1006'!D59</f>
        <v>0</v>
      </c>
      <c r="CK51" s="206">
        <f>'0930-1006'!E59</f>
        <v>0</v>
      </c>
      <c r="CL51" s="207">
        <f>'0930-1006'!F59</f>
        <v>0</v>
      </c>
      <c r="CM51" s="206">
        <f>'0930-1006'!G59</f>
        <v>0</v>
      </c>
      <c r="CN51" s="207">
        <f>'0930-1006'!H59</f>
        <v>0</v>
      </c>
      <c r="CO51" s="206">
        <f>'0930-1006'!I59</f>
        <v>0</v>
      </c>
      <c r="CP51" s="207">
        <f>'0930-1006'!J59</f>
        <v>0</v>
      </c>
      <c r="CQ51" s="206">
        <f>'0930-1006'!K59</f>
        <v>0</v>
      </c>
      <c r="CR51" s="207">
        <f>'0930-1006'!L59</f>
        <v>0</v>
      </c>
      <c r="CS51" s="206">
        <f>'0930-1006'!M59</f>
        <v>0</v>
      </c>
      <c r="CT51" s="207">
        <f>'0930-1006'!N59</f>
        <v>0</v>
      </c>
      <c r="CU51" s="206">
        <f>'0930-1006'!O59</f>
        <v>0</v>
      </c>
      <c r="CV51" s="207">
        <f>'0930-1006'!P59</f>
        <v>0</v>
      </c>
      <c r="CW51" s="206">
        <f>'1007-1013'!C59</f>
        <v>0</v>
      </c>
      <c r="CX51" s="207">
        <f>'1007-1013'!D59</f>
        <v>0</v>
      </c>
      <c r="CY51" s="206">
        <f>'1007-1013'!E59</f>
        <v>0</v>
      </c>
      <c r="CZ51" s="207">
        <f>'1007-1013'!F59</f>
        <v>0</v>
      </c>
      <c r="DA51" s="206">
        <f>'1007-1013'!G59</f>
        <v>0</v>
      </c>
      <c r="DB51" s="207">
        <f>'1007-1013'!H59</f>
        <v>0</v>
      </c>
      <c r="DC51" s="206">
        <f>'1007-1013'!I59</f>
        <v>0</v>
      </c>
      <c r="DD51" s="207">
        <f>'1007-1013'!J59</f>
        <v>0</v>
      </c>
      <c r="DE51" s="206">
        <f>'1007-1013'!K59</f>
        <v>0</v>
      </c>
      <c r="DF51" s="207">
        <f>'1007-1013'!L59</f>
        <v>0</v>
      </c>
      <c r="DG51" s="206">
        <f>'1007-1013'!M59</f>
        <v>0</v>
      </c>
      <c r="DH51" s="207">
        <f>'1007-1013'!N59</f>
        <v>0</v>
      </c>
      <c r="DI51" s="206">
        <f>'1007-1013'!O59</f>
        <v>0</v>
      </c>
      <c r="DJ51" s="207">
        <f>'1007-1013'!P59</f>
        <v>0</v>
      </c>
      <c r="DK51" s="206">
        <f>'1014-1020'!C59</f>
        <v>0</v>
      </c>
      <c r="DL51" s="207">
        <f>'1014-1020'!D59</f>
        <v>0</v>
      </c>
      <c r="DM51" s="206">
        <f>'1014-1020'!E59</f>
        <v>0</v>
      </c>
      <c r="DN51" s="207">
        <f>'1014-1020'!F59</f>
        <v>0</v>
      </c>
      <c r="DO51" s="206">
        <f>'1014-1020'!G59</f>
        <v>0</v>
      </c>
      <c r="DP51" s="207">
        <f>'1014-1020'!H59</f>
        <v>0</v>
      </c>
      <c r="DQ51" s="206">
        <f>'1014-1020'!I59</f>
        <v>0</v>
      </c>
      <c r="DR51" s="207">
        <f>'1014-1020'!J59</f>
        <v>0</v>
      </c>
      <c r="DS51" s="206">
        <f>'1014-1020'!K59</f>
        <v>0</v>
      </c>
      <c r="DT51" s="207">
        <f>'1014-1020'!L59</f>
        <v>0</v>
      </c>
      <c r="DU51" s="206">
        <f>'1014-1020'!M59</f>
        <v>0</v>
      </c>
      <c r="DV51" s="207">
        <f>'1014-1020'!N59</f>
        <v>0</v>
      </c>
      <c r="DW51" s="206">
        <f>'1014-1020'!O59</f>
        <v>0</v>
      </c>
      <c r="DX51" s="207">
        <f>'1014-1020'!P59</f>
        <v>0</v>
      </c>
      <c r="DY51" s="206">
        <f>'1021-1027'!C59</f>
        <v>0</v>
      </c>
      <c r="DZ51" s="207">
        <f>'1021-1027'!D59</f>
        <v>0</v>
      </c>
      <c r="EA51" s="206">
        <f>'1021-1027'!E59</f>
        <v>0</v>
      </c>
      <c r="EB51" s="207">
        <f>'1021-1027'!F59</f>
        <v>0</v>
      </c>
      <c r="EC51" s="206">
        <f>'1021-1027'!G59</f>
        <v>0</v>
      </c>
      <c r="ED51" s="207">
        <f>'1021-1027'!H59</f>
        <v>0</v>
      </c>
      <c r="EE51" s="206">
        <f>'1021-1027'!I59</f>
        <v>0</v>
      </c>
      <c r="EF51" s="207">
        <f>'1021-1027'!J59</f>
        <v>0</v>
      </c>
      <c r="EG51" s="206">
        <f>'1021-1027'!K59</f>
        <v>0</v>
      </c>
      <c r="EH51" s="207">
        <f>'1021-1027'!L59</f>
        <v>0</v>
      </c>
      <c r="EI51" s="206">
        <f>'1021-1027'!M59</f>
        <v>0</v>
      </c>
      <c r="EJ51" s="207">
        <f>'1021-1027'!N59</f>
        <v>0</v>
      </c>
      <c r="EK51" s="206">
        <f>'1021-1027'!O59</f>
        <v>0</v>
      </c>
      <c r="EL51" s="207">
        <f>'1021-1027'!P59</f>
        <v>0</v>
      </c>
      <c r="EM51" s="206">
        <f>'1028-1103'!C59</f>
        <v>0</v>
      </c>
      <c r="EN51" s="207">
        <f>'1028-1103'!D59</f>
        <v>0</v>
      </c>
      <c r="EO51" s="206">
        <f>'1028-1103'!E59</f>
        <v>0</v>
      </c>
      <c r="EP51" s="207">
        <f>'1028-1103'!F59</f>
        <v>0</v>
      </c>
      <c r="EQ51" s="206">
        <f>'1028-1103'!G59</f>
        <v>0</v>
      </c>
      <c r="ER51" s="207">
        <f>'1028-1103'!H59</f>
        <v>0</v>
      </c>
      <c r="ES51" s="206">
        <f>'1028-1103'!I59</f>
        <v>0</v>
      </c>
      <c r="ET51" s="207">
        <f>'1028-1103'!J59</f>
        <v>0</v>
      </c>
      <c r="EU51" s="206">
        <f>'1028-1103'!K59</f>
        <v>0</v>
      </c>
      <c r="EV51" s="207">
        <f>'1028-1103'!L59</f>
        <v>0</v>
      </c>
      <c r="EW51" s="206">
        <f>'1028-1103'!M59</f>
        <v>0</v>
      </c>
      <c r="EX51" s="207">
        <f>'1028-1103'!N59</f>
        <v>0</v>
      </c>
      <c r="EY51" s="206">
        <f>'1028-1103'!O59</f>
        <v>0</v>
      </c>
      <c r="EZ51" s="207">
        <f>'1028-1103'!P59</f>
        <v>0</v>
      </c>
      <c r="FA51" s="206">
        <f>班表10!C59</f>
        <v>0</v>
      </c>
      <c r="FB51" s="206">
        <f>班表10!D59</f>
        <v>0</v>
      </c>
      <c r="FC51" s="206">
        <f>班表10!E59</f>
        <v>0</v>
      </c>
      <c r="FD51" s="206">
        <f>班表10!F59</f>
        <v>0</v>
      </c>
      <c r="FE51" s="206">
        <f>班表10!G59</f>
        <v>0</v>
      </c>
      <c r="FF51" s="206">
        <f>班表10!H59</f>
        <v>0</v>
      </c>
      <c r="FG51" s="206">
        <f>班表10!I59</f>
        <v>0</v>
      </c>
      <c r="FH51" s="206">
        <f>班表10!J59</f>
        <v>0</v>
      </c>
      <c r="FI51" s="206">
        <f>班表10!K59</f>
        <v>0</v>
      </c>
      <c r="FJ51" s="206">
        <f>班表10!L59</f>
        <v>0</v>
      </c>
      <c r="FK51" s="206">
        <f>班表10!M59</f>
        <v>0</v>
      </c>
      <c r="FL51" s="206">
        <f>班表10!N59</f>
        <v>0</v>
      </c>
      <c r="FM51" s="206">
        <f>班表10!O59</f>
        <v>0</v>
      </c>
      <c r="FN51" s="206">
        <f>班表10!P59</f>
        <v>0</v>
      </c>
      <c r="FO51" s="493"/>
      <c r="FP51" s="210"/>
      <c r="FQ51" s="210"/>
      <c r="FR51" s="210"/>
      <c r="FS51" s="379"/>
      <c r="FT51" s="495"/>
      <c r="FU51" s="496"/>
    </row>
    <row r="52" spans="1:177" ht="9" hidden="1" customHeight="1" thickBot="1">
      <c r="A52" s="480" t="str">
        <f>IF('0902-0908'!A60=0,"",'0902-0908'!A60)</f>
        <v/>
      </c>
      <c r="B52" s="481"/>
      <c r="C52" s="217"/>
      <c r="D52" s="6">
        <f>IF(C51="",0,D51-C51-C52)</f>
        <v>0</v>
      </c>
      <c r="E52" s="217"/>
      <c r="F52" s="6">
        <f>IF(E51="",0,F51-E51-E52)</f>
        <v>0</v>
      </c>
      <c r="G52" s="217"/>
      <c r="H52" s="6">
        <f>IF(G51="",0,H51-G51-G52)</f>
        <v>0</v>
      </c>
      <c r="I52" s="217"/>
      <c r="J52" s="6">
        <f>IF(I51="",0,J51-I51-I52)</f>
        <v>0</v>
      </c>
      <c r="K52" s="217"/>
      <c r="L52" s="6">
        <f>IF(K51="",0,L51-K51-K52)</f>
        <v>0</v>
      </c>
      <c r="M52" s="217"/>
      <c r="N52" s="6">
        <f>IF(M51="",0,N51-M51-M52)</f>
        <v>0</v>
      </c>
      <c r="O52" s="217"/>
      <c r="P52" s="6">
        <f>IF(O51="",0,P51-O51-O52)</f>
        <v>0</v>
      </c>
      <c r="Q52" s="217"/>
      <c r="R52" s="6">
        <f>IF(Q51="",0,R51-Q51-Q52)</f>
        <v>0</v>
      </c>
      <c r="S52" s="217"/>
      <c r="T52" s="6">
        <f>IF(S51="",0,T51-S51-S52)</f>
        <v>0</v>
      </c>
      <c r="U52" s="217"/>
      <c r="V52" s="6">
        <f>IF(U51="",0,V51-U51-U52)</f>
        <v>0</v>
      </c>
      <c r="W52" s="217"/>
      <c r="X52" s="6">
        <f>IF(W51="",0,X51-W51-W52)</f>
        <v>0</v>
      </c>
      <c r="Y52" s="217"/>
      <c r="Z52" s="6">
        <f>IF(Y51="",0,Z51-Y51-Y52)</f>
        <v>0</v>
      </c>
      <c r="AA52" s="217"/>
      <c r="AB52" s="6">
        <f>IF(AA51="",0,AB51-AA51-AA52)</f>
        <v>0</v>
      </c>
      <c r="AC52" s="209">
        <v>2</v>
      </c>
      <c r="AD52" s="58">
        <f>IF(AC51="",0,IF(AD51-AC51&lt;=6,AD51-AC51-4,IF(AD51-AC51&gt;6,AD51-AC51-AC52,0)))</f>
        <v>9</v>
      </c>
      <c r="AE52" s="209">
        <f>'0902-0908'!C60</f>
        <v>0</v>
      </c>
      <c r="AF52" s="58">
        <f>'0902-0908'!D60</f>
        <v>0</v>
      </c>
      <c r="AG52" s="209">
        <f>'0902-0908'!E60</f>
        <v>0</v>
      </c>
      <c r="AH52" s="58">
        <f>'0902-0908'!F60</f>
        <v>0</v>
      </c>
      <c r="AI52" s="209">
        <f>'0902-0908'!G60</f>
        <v>0</v>
      </c>
      <c r="AJ52" s="58">
        <f>'0902-0908'!H60</f>
        <v>0</v>
      </c>
      <c r="AK52" s="209">
        <f>'0902-0908'!I60</f>
        <v>0</v>
      </c>
      <c r="AL52" s="58">
        <f>'0902-0908'!J60</f>
        <v>0</v>
      </c>
      <c r="AM52" s="209">
        <f>'0902-0908'!K60</f>
        <v>0</v>
      </c>
      <c r="AN52" s="58">
        <f>'0902-0908'!L60</f>
        <v>0</v>
      </c>
      <c r="AO52" s="209">
        <f>'0902-0908'!M60</f>
        <v>0</v>
      </c>
      <c r="AP52" s="58">
        <f>'0902-0908'!N60</f>
        <v>0</v>
      </c>
      <c r="AQ52" s="209">
        <f>'0902-0908'!O60</f>
        <v>0</v>
      </c>
      <c r="AR52" s="58">
        <f>'0902-0908'!P60</f>
        <v>0</v>
      </c>
      <c r="AS52" s="209">
        <f>'0909-0915'!C60</f>
        <v>0</v>
      </c>
      <c r="AT52" s="58">
        <f>'0909-0915'!D60</f>
        <v>0</v>
      </c>
      <c r="AU52" s="209">
        <f>'0909-0915'!E60</f>
        <v>0</v>
      </c>
      <c r="AV52" s="58">
        <f>'0909-0915'!F60</f>
        <v>0</v>
      </c>
      <c r="AW52" s="209">
        <f>'0909-0915'!G60</f>
        <v>0</v>
      </c>
      <c r="AX52" s="58">
        <f>'0909-0915'!H60</f>
        <v>0</v>
      </c>
      <c r="AY52" s="209">
        <f>'0909-0915'!I60</f>
        <v>0</v>
      </c>
      <c r="AZ52" s="58">
        <f>'0909-0915'!J60</f>
        <v>0</v>
      </c>
      <c r="BA52" s="209">
        <f>'0909-0915'!K60</f>
        <v>0</v>
      </c>
      <c r="BB52" s="58">
        <f>'0909-0915'!L60</f>
        <v>0</v>
      </c>
      <c r="BC52" s="209">
        <f>'0909-0915'!M60</f>
        <v>0</v>
      </c>
      <c r="BD52" s="58">
        <f>'0909-0915'!N60</f>
        <v>0</v>
      </c>
      <c r="BE52" s="209">
        <f>'0909-0915'!O60</f>
        <v>0</v>
      </c>
      <c r="BF52" s="58">
        <f>'0909-0915'!P60</f>
        <v>0</v>
      </c>
      <c r="BG52" s="209">
        <f>'0916-0922'!C60</f>
        <v>0</v>
      </c>
      <c r="BH52" s="58">
        <f>'0916-0922'!D60</f>
        <v>0</v>
      </c>
      <c r="BI52" s="209">
        <f>'0916-0922'!E60</f>
        <v>0</v>
      </c>
      <c r="BJ52" s="58">
        <f>'0916-0922'!F60</f>
        <v>0</v>
      </c>
      <c r="BK52" s="209">
        <f>'0916-0922'!G60</f>
        <v>0</v>
      </c>
      <c r="BL52" s="58">
        <f>'0916-0922'!H60</f>
        <v>0</v>
      </c>
      <c r="BM52" s="209">
        <f>'0916-0922'!I60</f>
        <v>0</v>
      </c>
      <c r="BN52" s="58">
        <f>'0916-0922'!J60</f>
        <v>0</v>
      </c>
      <c r="BO52" s="209">
        <f>'0916-0922'!K60</f>
        <v>0</v>
      </c>
      <c r="BP52" s="58">
        <f>'0916-0922'!L60</f>
        <v>0</v>
      </c>
      <c r="BQ52" s="209">
        <f>'0916-0922'!M60</f>
        <v>0</v>
      </c>
      <c r="BR52" s="58">
        <f>'0916-0922'!N60</f>
        <v>0</v>
      </c>
      <c r="BS52" s="209">
        <f>'0916-0922'!O60</f>
        <v>0</v>
      </c>
      <c r="BT52" s="58">
        <f>'0916-0922'!P60</f>
        <v>0</v>
      </c>
      <c r="BU52" s="209">
        <f>'0923-0929'!C60</f>
        <v>0</v>
      </c>
      <c r="BV52" s="58">
        <f>'0923-0929'!D60</f>
        <v>0</v>
      </c>
      <c r="BW52" s="209">
        <f>'0923-0929'!E60</f>
        <v>0</v>
      </c>
      <c r="BX52" s="58">
        <f>'0923-0929'!F60</f>
        <v>0</v>
      </c>
      <c r="BY52" s="209">
        <f>'0923-0929'!G60</f>
        <v>0</v>
      </c>
      <c r="BZ52" s="58">
        <f>'0923-0929'!H60</f>
        <v>0</v>
      </c>
      <c r="CA52" s="209">
        <f>'0923-0929'!I60</f>
        <v>0</v>
      </c>
      <c r="CB52" s="58">
        <f>'0923-0929'!J60</f>
        <v>0</v>
      </c>
      <c r="CC52" s="209">
        <f>'0923-0929'!K60</f>
        <v>0</v>
      </c>
      <c r="CD52" s="58">
        <f>'0923-0929'!L60</f>
        <v>0</v>
      </c>
      <c r="CE52" s="209">
        <f>'0923-0929'!M60</f>
        <v>0</v>
      </c>
      <c r="CF52" s="58">
        <f>'0923-0929'!N60</f>
        <v>0</v>
      </c>
      <c r="CG52" s="209">
        <f>'0923-0929'!O60</f>
        <v>0</v>
      </c>
      <c r="CH52" s="58">
        <f>'0923-0929'!P60</f>
        <v>0</v>
      </c>
      <c r="CI52" s="209">
        <f>'0930-1006'!C60</f>
        <v>0</v>
      </c>
      <c r="CJ52" s="58">
        <f>'0930-1006'!D60</f>
        <v>0</v>
      </c>
      <c r="CK52" s="209">
        <f>'0930-1006'!E60</f>
        <v>0</v>
      </c>
      <c r="CL52" s="58">
        <f>'0930-1006'!F60</f>
        <v>0</v>
      </c>
      <c r="CM52" s="209">
        <f>'0930-1006'!G60</f>
        <v>0</v>
      </c>
      <c r="CN52" s="58">
        <f>'0930-1006'!H60</f>
        <v>0</v>
      </c>
      <c r="CO52" s="209">
        <f>'0930-1006'!I60</f>
        <v>0</v>
      </c>
      <c r="CP52" s="58">
        <f>'0930-1006'!J60</f>
        <v>0</v>
      </c>
      <c r="CQ52" s="209">
        <f>'0930-1006'!K60</f>
        <v>0</v>
      </c>
      <c r="CR52" s="58">
        <f>'0930-1006'!L60</f>
        <v>0</v>
      </c>
      <c r="CS52" s="209">
        <f>'0930-1006'!M60</f>
        <v>0</v>
      </c>
      <c r="CT52" s="58">
        <f>'0930-1006'!N60</f>
        <v>0</v>
      </c>
      <c r="CU52" s="209">
        <f>'0930-1006'!O60</f>
        <v>0</v>
      </c>
      <c r="CV52" s="58">
        <f>'0930-1006'!P60</f>
        <v>0</v>
      </c>
      <c r="CW52" s="209">
        <f>'1007-1013'!C60</f>
        <v>0</v>
      </c>
      <c r="CX52" s="58">
        <f>'1007-1013'!D60</f>
        <v>0</v>
      </c>
      <c r="CY52" s="209">
        <f>'1007-1013'!E60</f>
        <v>0</v>
      </c>
      <c r="CZ52" s="58">
        <f>'1007-1013'!F60</f>
        <v>0</v>
      </c>
      <c r="DA52" s="209">
        <f>'1007-1013'!G60</f>
        <v>0</v>
      </c>
      <c r="DB52" s="58">
        <f>'1007-1013'!H60</f>
        <v>0</v>
      </c>
      <c r="DC52" s="209">
        <f>'1007-1013'!I60</f>
        <v>0</v>
      </c>
      <c r="DD52" s="58">
        <f>'1007-1013'!J60</f>
        <v>0</v>
      </c>
      <c r="DE52" s="209">
        <f>'1007-1013'!K60</f>
        <v>0</v>
      </c>
      <c r="DF52" s="58">
        <f>'1007-1013'!L60</f>
        <v>0</v>
      </c>
      <c r="DG52" s="209">
        <f>'1007-1013'!M60</f>
        <v>0</v>
      </c>
      <c r="DH52" s="58">
        <f>'1007-1013'!N60</f>
        <v>0</v>
      </c>
      <c r="DI52" s="209">
        <f>'1007-1013'!O60</f>
        <v>0</v>
      </c>
      <c r="DJ52" s="58">
        <f>'1007-1013'!P60</f>
        <v>0</v>
      </c>
      <c r="DK52" s="209">
        <f>'1014-1020'!C60</f>
        <v>0</v>
      </c>
      <c r="DL52" s="58">
        <f>'1014-1020'!D60</f>
        <v>0</v>
      </c>
      <c r="DM52" s="209">
        <f>'1014-1020'!E60</f>
        <v>0</v>
      </c>
      <c r="DN52" s="58">
        <f>'1014-1020'!F60</f>
        <v>0</v>
      </c>
      <c r="DO52" s="209">
        <f>'1014-1020'!G60</f>
        <v>0</v>
      </c>
      <c r="DP52" s="58">
        <f>'1014-1020'!H60</f>
        <v>0</v>
      </c>
      <c r="DQ52" s="209">
        <f>'1014-1020'!I60</f>
        <v>0</v>
      </c>
      <c r="DR52" s="58">
        <f>'1014-1020'!J60</f>
        <v>0</v>
      </c>
      <c r="DS52" s="209">
        <f>'1014-1020'!K60</f>
        <v>0</v>
      </c>
      <c r="DT52" s="58">
        <f>'1014-1020'!L60</f>
        <v>0</v>
      </c>
      <c r="DU52" s="209">
        <f>'1014-1020'!M60</f>
        <v>0</v>
      </c>
      <c r="DV52" s="58">
        <f>'1014-1020'!N60</f>
        <v>0</v>
      </c>
      <c r="DW52" s="209">
        <f>'1014-1020'!O60</f>
        <v>0</v>
      </c>
      <c r="DX52" s="58">
        <f>'1014-1020'!P60</f>
        <v>0</v>
      </c>
      <c r="DY52" s="209">
        <f>'1021-1027'!C60</f>
        <v>0</v>
      </c>
      <c r="DZ52" s="58">
        <f>'1021-1027'!D60</f>
        <v>0</v>
      </c>
      <c r="EA52" s="209">
        <f>'1021-1027'!E60</f>
        <v>0</v>
      </c>
      <c r="EB52" s="58">
        <f>'1021-1027'!F60</f>
        <v>0</v>
      </c>
      <c r="EC52" s="209">
        <f>'1021-1027'!G60</f>
        <v>0</v>
      </c>
      <c r="ED52" s="58">
        <f>'1021-1027'!H60</f>
        <v>0</v>
      </c>
      <c r="EE52" s="209">
        <f>'1021-1027'!I60</f>
        <v>0</v>
      </c>
      <c r="EF52" s="58">
        <f>'1021-1027'!J60</f>
        <v>0</v>
      </c>
      <c r="EG52" s="209">
        <f>'1021-1027'!K60</f>
        <v>0</v>
      </c>
      <c r="EH52" s="58">
        <f>'1021-1027'!L60</f>
        <v>0</v>
      </c>
      <c r="EI52" s="209">
        <f>'1021-1027'!M60</f>
        <v>0</v>
      </c>
      <c r="EJ52" s="58">
        <f>'1021-1027'!N60</f>
        <v>0</v>
      </c>
      <c r="EK52" s="209">
        <f>'1021-1027'!O60</f>
        <v>0</v>
      </c>
      <c r="EL52" s="58">
        <f>'1021-1027'!P60</f>
        <v>0</v>
      </c>
      <c r="EM52" s="209">
        <f>'1028-1103'!C60</f>
        <v>0</v>
      </c>
      <c r="EN52" s="58">
        <f>'1028-1103'!D60</f>
        <v>0</v>
      </c>
      <c r="EO52" s="209">
        <f>'1028-1103'!E60</f>
        <v>0</v>
      </c>
      <c r="EP52" s="58">
        <f>'1028-1103'!F60</f>
        <v>0</v>
      </c>
      <c r="EQ52" s="209">
        <f>'1028-1103'!G60</f>
        <v>0</v>
      </c>
      <c r="ER52" s="58">
        <f>'1028-1103'!H60</f>
        <v>0</v>
      </c>
      <c r="ES52" s="209">
        <f>'1028-1103'!I60</f>
        <v>0</v>
      </c>
      <c r="ET52" s="58">
        <f>'1028-1103'!J60</f>
        <v>0</v>
      </c>
      <c r="EU52" s="209">
        <f>'1028-1103'!K60</f>
        <v>0</v>
      </c>
      <c r="EV52" s="58">
        <f>'1028-1103'!L60</f>
        <v>0</v>
      </c>
      <c r="EW52" s="209">
        <f>'1028-1103'!M60</f>
        <v>0</v>
      </c>
      <c r="EX52" s="58">
        <f>'1028-1103'!N60</f>
        <v>0</v>
      </c>
      <c r="EY52" s="209">
        <f>'1028-1103'!O60</f>
        <v>0</v>
      </c>
      <c r="EZ52" s="58">
        <f>'1028-1103'!P60</f>
        <v>0</v>
      </c>
      <c r="FA52" s="209">
        <f>班表10!C60</f>
        <v>0</v>
      </c>
      <c r="FB52" s="209">
        <f>班表10!D60</f>
        <v>0</v>
      </c>
      <c r="FC52" s="209">
        <f>班表10!E60</f>
        <v>0</v>
      </c>
      <c r="FD52" s="209">
        <f>班表10!F60</f>
        <v>0</v>
      </c>
      <c r="FE52" s="209">
        <f>班表10!G60</f>
        <v>0</v>
      </c>
      <c r="FF52" s="209">
        <f>班表10!H60</f>
        <v>0</v>
      </c>
      <c r="FG52" s="209">
        <f>班表10!I60</f>
        <v>0</v>
      </c>
      <c r="FH52" s="209">
        <f>班表10!J60</f>
        <v>0</v>
      </c>
      <c r="FI52" s="209">
        <f>班表10!K60</f>
        <v>0</v>
      </c>
      <c r="FJ52" s="209">
        <f>班表10!L60</f>
        <v>0</v>
      </c>
      <c r="FK52" s="209">
        <f>班表10!M60</f>
        <v>0</v>
      </c>
      <c r="FL52" s="209">
        <f>班表10!N60</f>
        <v>0</v>
      </c>
      <c r="FM52" s="209">
        <f>班表10!O60</f>
        <v>0</v>
      </c>
      <c r="FN52" s="209">
        <f>班表10!P60</f>
        <v>0</v>
      </c>
      <c r="FO52" s="493"/>
      <c r="FP52" s="210"/>
      <c r="FQ52" s="210"/>
      <c r="FR52" s="210"/>
      <c r="FS52" s="379"/>
      <c r="FT52" s="484"/>
      <c r="FU52" s="485"/>
    </row>
    <row r="53" spans="1:177" ht="9" hidden="1" customHeight="1" thickTop="1" thickBot="1">
      <c r="A53" s="482" t="str">
        <f>IF('0902-0908'!A61=0,"",'0902-0908'!A61)</f>
        <v/>
      </c>
      <c r="B53" s="483"/>
      <c r="C53" s="497"/>
      <c r="D53" s="498"/>
      <c r="E53" s="497"/>
      <c r="F53" s="498"/>
      <c r="G53" s="497"/>
      <c r="H53" s="498"/>
      <c r="I53" s="497"/>
      <c r="J53" s="498"/>
      <c r="K53" s="497"/>
      <c r="L53" s="498"/>
      <c r="M53" s="497"/>
      <c r="N53" s="498"/>
      <c r="O53" s="497"/>
      <c r="P53" s="498"/>
      <c r="Q53" s="497"/>
      <c r="R53" s="498"/>
      <c r="S53" s="497"/>
      <c r="T53" s="498"/>
      <c r="U53" s="497"/>
      <c r="V53" s="498"/>
      <c r="W53" s="497"/>
      <c r="X53" s="498"/>
      <c r="Y53" s="497"/>
      <c r="Z53" s="498"/>
      <c r="AA53" s="497"/>
      <c r="AB53" s="498"/>
      <c r="AC53" s="499"/>
      <c r="AD53" s="500"/>
      <c r="AE53" s="413"/>
      <c r="AF53" s="414"/>
      <c r="AG53" s="413"/>
      <c r="AH53" s="414"/>
      <c r="AI53" s="413"/>
      <c r="AJ53" s="414"/>
      <c r="AK53" s="413"/>
      <c r="AL53" s="414"/>
      <c r="AM53" s="413"/>
      <c r="AN53" s="414"/>
      <c r="AO53" s="413"/>
      <c r="AP53" s="414"/>
      <c r="AQ53" s="413"/>
      <c r="AR53" s="414"/>
      <c r="AS53" s="413"/>
      <c r="AT53" s="414"/>
      <c r="AU53" s="413"/>
      <c r="AV53" s="414"/>
      <c r="AW53" s="413"/>
      <c r="AX53" s="414"/>
      <c r="AY53" s="413"/>
      <c r="AZ53" s="414"/>
      <c r="BA53" s="413"/>
      <c r="BB53" s="414"/>
      <c r="BC53" s="413"/>
      <c r="BD53" s="414"/>
      <c r="BE53" s="413"/>
      <c r="BF53" s="414"/>
      <c r="BG53" s="413"/>
      <c r="BH53" s="414"/>
      <c r="BI53" s="413"/>
      <c r="BJ53" s="414"/>
      <c r="BK53" s="413"/>
      <c r="BL53" s="414"/>
      <c r="BM53" s="413"/>
      <c r="BN53" s="414"/>
      <c r="BO53" s="413"/>
      <c r="BP53" s="414"/>
      <c r="BQ53" s="413"/>
      <c r="BR53" s="414"/>
      <c r="BS53" s="413"/>
      <c r="BT53" s="414"/>
      <c r="BU53" s="413"/>
      <c r="BV53" s="414"/>
      <c r="BW53" s="413"/>
      <c r="BX53" s="414"/>
      <c r="BY53" s="413"/>
      <c r="BZ53" s="414"/>
      <c r="CA53" s="413"/>
      <c r="CB53" s="414"/>
      <c r="CC53" s="413"/>
      <c r="CD53" s="414"/>
      <c r="CE53" s="413"/>
      <c r="CF53" s="414"/>
      <c r="CG53" s="413"/>
      <c r="CH53" s="414"/>
      <c r="CI53" s="413"/>
      <c r="CJ53" s="414"/>
      <c r="CK53" s="413"/>
      <c r="CL53" s="414"/>
      <c r="CM53" s="413"/>
      <c r="CN53" s="414"/>
      <c r="CO53" s="413"/>
      <c r="CP53" s="414"/>
      <c r="CQ53" s="413"/>
      <c r="CR53" s="414"/>
      <c r="CS53" s="413"/>
      <c r="CT53" s="414"/>
      <c r="CU53" s="413"/>
      <c r="CV53" s="414"/>
      <c r="CW53" s="413"/>
      <c r="CX53" s="414"/>
      <c r="CY53" s="413"/>
      <c r="CZ53" s="414"/>
      <c r="DA53" s="413"/>
      <c r="DB53" s="414"/>
      <c r="DC53" s="413"/>
      <c r="DD53" s="414"/>
      <c r="DE53" s="413"/>
      <c r="DF53" s="414"/>
      <c r="DG53" s="413"/>
      <c r="DH53" s="414"/>
      <c r="DI53" s="413"/>
      <c r="DJ53" s="414"/>
      <c r="DK53" s="413"/>
      <c r="DL53" s="414"/>
      <c r="DM53" s="413"/>
      <c r="DN53" s="414"/>
      <c r="DO53" s="413"/>
      <c r="DP53" s="414"/>
      <c r="DQ53" s="413"/>
      <c r="DR53" s="414"/>
      <c r="DS53" s="413"/>
      <c r="DT53" s="414"/>
      <c r="DU53" s="413"/>
      <c r="DV53" s="414"/>
      <c r="DW53" s="413"/>
      <c r="DX53" s="414"/>
      <c r="DY53" s="413"/>
      <c r="DZ53" s="414"/>
      <c r="EA53" s="413"/>
      <c r="EB53" s="414"/>
      <c r="EC53" s="413"/>
      <c r="ED53" s="414"/>
      <c r="EE53" s="413"/>
      <c r="EF53" s="414"/>
      <c r="EG53" s="413"/>
      <c r="EH53" s="414"/>
      <c r="EI53" s="413"/>
      <c r="EJ53" s="414"/>
      <c r="EK53" s="413"/>
      <c r="EL53" s="414"/>
      <c r="EM53" s="413"/>
      <c r="EN53" s="414"/>
      <c r="EO53" s="413" t="s">
        <v>169</v>
      </c>
      <c r="EP53" s="414"/>
      <c r="EQ53" s="413"/>
      <c r="ER53" s="414"/>
      <c r="ES53" s="413"/>
      <c r="ET53" s="414"/>
      <c r="EU53" s="413"/>
      <c r="EV53" s="414"/>
      <c r="EW53" s="413"/>
      <c r="EX53" s="414"/>
      <c r="EY53" s="413"/>
      <c r="EZ53" s="414"/>
      <c r="FA53" s="413"/>
      <c r="FB53" s="475"/>
      <c r="FC53" s="413"/>
      <c r="FD53" s="475"/>
      <c r="FE53" s="413"/>
      <c r="FF53" s="475"/>
      <c r="FG53" s="413"/>
      <c r="FH53" s="475"/>
      <c r="FI53" s="413"/>
      <c r="FJ53" s="475"/>
      <c r="FK53" s="413"/>
      <c r="FL53" s="475"/>
      <c r="FM53" s="413"/>
      <c r="FN53" s="475"/>
      <c r="FO53" s="493"/>
      <c r="FP53" s="210"/>
      <c r="FQ53" s="210"/>
      <c r="FR53" s="210"/>
      <c r="FS53" s="379"/>
      <c r="FT53" s="486"/>
      <c r="FU53" s="487"/>
    </row>
    <row r="54" spans="1:177" ht="15.75" hidden="1" customHeight="1">
      <c r="A54" s="490" t="str">
        <f>IF('0902-0908'!A62=0,"",'0902-0908'!A62)</f>
        <v/>
      </c>
      <c r="B54" s="491"/>
      <c r="C54" s="206"/>
      <c r="D54" s="207"/>
      <c r="E54" s="206"/>
      <c r="F54" s="207"/>
      <c r="G54" s="206"/>
      <c r="H54" s="207"/>
      <c r="I54" s="206"/>
      <c r="J54" s="207"/>
      <c r="K54" s="206"/>
      <c r="L54" s="207"/>
      <c r="M54" s="206"/>
      <c r="N54" s="207"/>
      <c r="O54" s="206"/>
      <c r="P54" s="207"/>
      <c r="Q54" s="206"/>
      <c r="R54" s="207"/>
      <c r="S54" s="206"/>
      <c r="T54" s="207"/>
      <c r="U54" s="206"/>
      <c r="V54" s="207"/>
      <c r="W54" s="206"/>
      <c r="X54" s="207"/>
      <c r="Y54" s="206"/>
      <c r="Z54" s="207"/>
      <c r="AA54" s="206"/>
      <c r="AB54" s="207"/>
      <c r="AC54" s="206"/>
      <c r="AD54" s="207"/>
      <c r="AE54" s="206">
        <f>'0902-0908'!C62</f>
        <v>0</v>
      </c>
      <c r="AF54" s="207">
        <f>'0902-0908'!D62</f>
        <v>0</v>
      </c>
      <c r="AG54" s="206">
        <f>'0902-0908'!E62</f>
        <v>0</v>
      </c>
      <c r="AH54" s="207">
        <f>'0902-0908'!F62</f>
        <v>0</v>
      </c>
      <c r="AI54" s="206">
        <f>'0902-0908'!G62</f>
        <v>0</v>
      </c>
      <c r="AJ54" s="207">
        <f>'0902-0908'!H62</f>
        <v>0</v>
      </c>
      <c r="AK54" s="206">
        <f>'0902-0908'!I62</f>
        <v>0</v>
      </c>
      <c r="AL54" s="207">
        <f>'0902-0908'!J62</f>
        <v>0</v>
      </c>
      <c r="AM54" s="206">
        <f>'0902-0908'!K62</f>
        <v>0</v>
      </c>
      <c r="AN54" s="207">
        <f>'0902-0908'!L62</f>
        <v>0</v>
      </c>
      <c r="AO54" s="206">
        <f>'0902-0908'!M62</f>
        <v>0</v>
      </c>
      <c r="AP54" s="207">
        <f>'0902-0908'!N62</f>
        <v>0</v>
      </c>
      <c r="AQ54" s="206">
        <f>'0902-0908'!O62</f>
        <v>0</v>
      </c>
      <c r="AR54" s="207">
        <f>'0902-0908'!P62</f>
        <v>0</v>
      </c>
      <c r="AS54" s="206">
        <f>'0909-0915'!C62</f>
        <v>0</v>
      </c>
      <c r="AT54" s="207">
        <f>'0909-0915'!D62</f>
        <v>0</v>
      </c>
      <c r="AU54" s="206">
        <f>'0909-0915'!E62</f>
        <v>0</v>
      </c>
      <c r="AV54" s="207">
        <f>'0909-0915'!F62</f>
        <v>0</v>
      </c>
      <c r="AW54" s="206">
        <f>'0909-0915'!G62</f>
        <v>0</v>
      </c>
      <c r="AX54" s="207">
        <f>'0909-0915'!H62</f>
        <v>0</v>
      </c>
      <c r="AY54" s="206">
        <f>'0909-0915'!I62</f>
        <v>0</v>
      </c>
      <c r="AZ54" s="207">
        <f>'0909-0915'!J62</f>
        <v>0</v>
      </c>
      <c r="BA54" s="206">
        <f>'0909-0915'!K62</f>
        <v>0</v>
      </c>
      <c r="BB54" s="207">
        <f>'0909-0915'!L62</f>
        <v>0</v>
      </c>
      <c r="BC54" s="206">
        <f>'0909-0915'!M62</f>
        <v>0</v>
      </c>
      <c r="BD54" s="207">
        <f>'0909-0915'!N62</f>
        <v>0</v>
      </c>
      <c r="BE54" s="206">
        <f>'0909-0915'!O62</f>
        <v>0</v>
      </c>
      <c r="BF54" s="207">
        <f>'0909-0915'!P62</f>
        <v>0</v>
      </c>
      <c r="BG54" s="206">
        <f>'0916-0922'!C62</f>
        <v>0</v>
      </c>
      <c r="BH54" s="207">
        <f>'0916-0922'!D62</f>
        <v>0</v>
      </c>
      <c r="BI54" s="206">
        <f>'0916-0922'!E62</f>
        <v>0</v>
      </c>
      <c r="BJ54" s="207">
        <f>'0916-0922'!F62</f>
        <v>0</v>
      </c>
      <c r="BK54" s="206">
        <f>'0916-0922'!G62</f>
        <v>0</v>
      </c>
      <c r="BL54" s="207">
        <f>'0916-0922'!H62</f>
        <v>0</v>
      </c>
      <c r="BM54" s="206">
        <f>'0916-0922'!I62</f>
        <v>0</v>
      </c>
      <c r="BN54" s="207">
        <f>'0916-0922'!J62</f>
        <v>0</v>
      </c>
      <c r="BO54" s="206">
        <f>'0916-0922'!K62</f>
        <v>0</v>
      </c>
      <c r="BP54" s="207">
        <f>'0916-0922'!L62</f>
        <v>0</v>
      </c>
      <c r="BQ54" s="206">
        <f>'0916-0922'!M62</f>
        <v>0</v>
      </c>
      <c r="BR54" s="207">
        <f>'0916-0922'!N62</f>
        <v>0</v>
      </c>
      <c r="BS54" s="206">
        <f>'0916-0922'!O62</f>
        <v>0</v>
      </c>
      <c r="BT54" s="207">
        <f>'0916-0922'!P62</f>
        <v>0</v>
      </c>
      <c r="BU54" s="206">
        <f>'0923-0929'!C62</f>
        <v>0</v>
      </c>
      <c r="BV54" s="207">
        <f>'0923-0929'!D62</f>
        <v>0</v>
      </c>
      <c r="BW54" s="206">
        <f>'0923-0929'!E62</f>
        <v>0</v>
      </c>
      <c r="BX54" s="207">
        <f>'0923-0929'!F62</f>
        <v>0</v>
      </c>
      <c r="BY54" s="206">
        <f>'0923-0929'!G62</f>
        <v>0</v>
      </c>
      <c r="BZ54" s="207">
        <f>'0923-0929'!H62</f>
        <v>0</v>
      </c>
      <c r="CA54" s="206">
        <f>'0923-0929'!I62</f>
        <v>0</v>
      </c>
      <c r="CB54" s="207">
        <f>'0923-0929'!J62</f>
        <v>0</v>
      </c>
      <c r="CC54" s="206">
        <f>'0923-0929'!K62</f>
        <v>0</v>
      </c>
      <c r="CD54" s="207">
        <f>'0923-0929'!L62</f>
        <v>0</v>
      </c>
      <c r="CE54" s="206">
        <f>'0923-0929'!M62</f>
        <v>0</v>
      </c>
      <c r="CF54" s="207">
        <f>'0923-0929'!N62</f>
        <v>0</v>
      </c>
      <c r="CG54" s="206">
        <f>'0923-0929'!O62</f>
        <v>0</v>
      </c>
      <c r="CH54" s="207">
        <f>'0923-0929'!P62</f>
        <v>0</v>
      </c>
      <c r="CI54" s="206">
        <f>'0930-1006'!C62</f>
        <v>0</v>
      </c>
      <c r="CJ54" s="207">
        <f>'0930-1006'!D62</f>
        <v>0</v>
      </c>
      <c r="CK54" s="206">
        <f>'0930-1006'!E62</f>
        <v>0</v>
      </c>
      <c r="CL54" s="207">
        <f>'0930-1006'!F62</f>
        <v>0</v>
      </c>
      <c r="CM54" s="206">
        <f>'0930-1006'!G62</f>
        <v>0</v>
      </c>
      <c r="CN54" s="207">
        <f>'0930-1006'!H62</f>
        <v>0</v>
      </c>
      <c r="CO54" s="206">
        <f>'0930-1006'!I62</f>
        <v>0</v>
      </c>
      <c r="CP54" s="207">
        <f>'0930-1006'!J62</f>
        <v>0</v>
      </c>
      <c r="CQ54" s="206">
        <f>'0930-1006'!K62</f>
        <v>0</v>
      </c>
      <c r="CR54" s="207">
        <f>'0930-1006'!L62</f>
        <v>0</v>
      </c>
      <c r="CS54" s="206">
        <f>'0930-1006'!M62</f>
        <v>0</v>
      </c>
      <c r="CT54" s="207">
        <f>'0930-1006'!N62</f>
        <v>0</v>
      </c>
      <c r="CU54" s="206">
        <f>'0930-1006'!O62</f>
        <v>0</v>
      </c>
      <c r="CV54" s="207">
        <f>'0930-1006'!P62</f>
        <v>0</v>
      </c>
      <c r="CW54" s="206">
        <f>'1007-1013'!C62</f>
        <v>0</v>
      </c>
      <c r="CX54" s="207">
        <f>'1007-1013'!D62</f>
        <v>0</v>
      </c>
      <c r="CY54" s="206">
        <f>'1007-1013'!E62</f>
        <v>0</v>
      </c>
      <c r="CZ54" s="207">
        <f>'1007-1013'!F62</f>
        <v>0</v>
      </c>
      <c r="DA54" s="206">
        <f>'1007-1013'!G62</f>
        <v>0</v>
      </c>
      <c r="DB54" s="207">
        <f>'1007-1013'!H62</f>
        <v>0</v>
      </c>
      <c r="DC54" s="206">
        <f>'1007-1013'!I62</f>
        <v>0</v>
      </c>
      <c r="DD54" s="207">
        <f>'1007-1013'!J62</f>
        <v>0</v>
      </c>
      <c r="DE54" s="206">
        <f>'1007-1013'!K62</f>
        <v>0</v>
      </c>
      <c r="DF54" s="207">
        <f>'1007-1013'!L62</f>
        <v>0</v>
      </c>
      <c r="DG54" s="206">
        <f>'1007-1013'!M62</f>
        <v>0</v>
      </c>
      <c r="DH54" s="207">
        <f>'1007-1013'!N62</f>
        <v>0</v>
      </c>
      <c r="DI54" s="206">
        <f>'1007-1013'!O62</f>
        <v>0</v>
      </c>
      <c r="DJ54" s="207">
        <f>'1007-1013'!P62</f>
        <v>0</v>
      </c>
      <c r="DK54" s="206">
        <f>'1014-1020'!C62</f>
        <v>0</v>
      </c>
      <c r="DL54" s="207">
        <f>'1014-1020'!D62</f>
        <v>0</v>
      </c>
      <c r="DM54" s="206">
        <f>'1014-1020'!E62</f>
        <v>0</v>
      </c>
      <c r="DN54" s="207">
        <f>'1014-1020'!F62</f>
        <v>0</v>
      </c>
      <c r="DO54" s="206">
        <f>'1014-1020'!G62</f>
        <v>0</v>
      </c>
      <c r="DP54" s="207">
        <f>'1014-1020'!H62</f>
        <v>0</v>
      </c>
      <c r="DQ54" s="206">
        <f>'1014-1020'!I62</f>
        <v>0</v>
      </c>
      <c r="DR54" s="207">
        <f>'1014-1020'!J62</f>
        <v>0</v>
      </c>
      <c r="DS54" s="206">
        <f>'1014-1020'!K62</f>
        <v>0</v>
      </c>
      <c r="DT54" s="207">
        <f>'1014-1020'!L62</f>
        <v>0</v>
      </c>
      <c r="DU54" s="206">
        <f>'1014-1020'!M62</f>
        <v>0</v>
      </c>
      <c r="DV54" s="207">
        <f>'1014-1020'!N62</f>
        <v>0</v>
      </c>
      <c r="DW54" s="206">
        <f>'1014-1020'!O62</f>
        <v>0</v>
      </c>
      <c r="DX54" s="207">
        <f>'1014-1020'!P62</f>
        <v>0</v>
      </c>
      <c r="DY54" s="206">
        <f>'1021-1027'!C62</f>
        <v>0</v>
      </c>
      <c r="DZ54" s="207">
        <f>'1021-1027'!D62</f>
        <v>0</v>
      </c>
      <c r="EA54" s="206">
        <f>'1021-1027'!E62</f>
        <v>0</v>
      </c>
      <c r="EB54" s="207">
        <f>'1021-1027'!F62</f>
        <v>0</v>
      </c>
      <c r="EC54" s="206">
        <f>'1021-1027'!G62</f>
        <v>0</v>
      </c>
      <c r="ED54" s="207">
        <f>'1021-1027'!H62</f>
        <v>0</v>
      </c>
      <c r="EE54" s="206">
        <f>'1021-1027'!I62</f>
        <v>0</v>
      </c>
      <c r="EF54" s="207">
        <f>'1021-1027'!J62</f>
        <v>0</v>
      </c>
      <c r="EG54" s="206">
        <f>'1021-1027'!K62</f>
        <v>0</v>
      </c>
      <c r="EH54" s="207">
        <f>'1021-1027'!L62</f>
        <v>0</v>
      </c>
      <c r="EI54" s="206">
        <f>'1021-1027'!M62</f>
        <v>0</v>
      </c>
      <c r="EJ54" s="207">
        <f>'1021-1027'!N62</f>
        <v>0</v>
      </c>
      <c r="EK54" s="206">
        <f>'1021-1027'!O62</f>
        <v>0</v>
      </c>
      <c r="EL54" s="207">
        <f>'1021-1027'!P62</f>
        <v>0</v>
      </c>
      <c r="EM54" s="206">
        <f>'1028-1103'!C62</f>
        <v>0</v>
      </c>
      <c r="EN54" s="207">
        <f>'1028-1103'!D62</f>
        <v>0</v>
      </c>
      <c r="EO54" s="206">
        <f>'1028-1103'!E62</f>
        <v>0</v>
      </c>
      <c r="EP54" s="207">
        <f>'1028-1103'!F62</f>
        <v>0</v>
      </c>
      <c r="EQ54" s="206">
        <f>'1028-1103'!G62</f>
        <v>0</v>
      </c>
      <c r="ER54" s="207">
        <f>'1028-1103'!H62</f>
        <v>0</v>
      </c>
      <c r="ES54" s="206">
        <f>'1028-1103'!I62</f>
        <v>0</v>
      </c>
      <c r="ET54" s="207">
        <f>'1028-1103'!J62</f>
        <v>0</v>
      </c>
      <c r="EU54" s="206">
        <f>'1028-1103'!K62</f>
        <v>0</v>
      </c>
      <c r="EV54" s="207">
        <f>'1028-1103'!L62</f>
        <v>0</v>
      </c>
      <c r="EW54" s="206">
        <f>'1028-1103'!M62</f>
        <v>0</v>
      </c>
      <c r="EX54" s="207">
        <f>'1028-1103'!N62</f>
        <v>0</v>
      </c>
      <c r="EY54" s="206">
        <f>'1028-1103'!O62</f>
        <v>0</v>
      </c>
      <c r="EZ54" s="207">
        <f>'1028-1103'!P62</f>
        <v>0</v>
      </c>
      <c r="FA54" s="206">
        <f>班表10!C62</f>
        <v>0</v>
      </c>
      <c r="FB54" s="206">
        <f>班表10!D62</f>
        <v>0</v>
      </c>
      <c r="FC54" s="206">
        <f>班表10!E62</f>
        <v>0</v>
      </c>
      <c r="FD54" s="206">
        <f>班表10!F62</f>
        <v>0</v>
      </c>
      <c r="FE54" s="206">
        <f>班表10!G62</f>
        <v>0</v>
      </c>
      <c r="FF54" s="206">
        <f>班表10!H62</f>
        <v>0</v>
      </c>
      <c r="FG54" s="206">
        <f>班表10!I62</f>
        <v>0</v>
      </c>
      <c r="FH54" s="206">
        <f>班表10!J62</f>
        <v>0</v>
      </c>
      <c r="FI54" s="206">
        <f>班表10!K62</f>
        <v>0</v>
      </c>
      <c r="FJ54" s="206">
        <f>班表10!L62</f>
        <v>0</v>
      </c>
      <c r="FK54" s="206">
        <f>班表10!M62</f>
        <v>0</v>
      </c>
      <c r="FL54" s="206">
        <f>班表10!N62</f>
        <v>0</v>
      </c>
      <c r="FM54" s="206">
        <f>班表10!O62</f>
        <v>0</v>
      </c>
      <c r="FN54" s="206">
        <f>班表10!P62</f>
        <v>0</v>
      </c>
      <c r="FO54" s="493"/>
      <c r="FP54" s="210"/>
      <c r="FQ54" s="210"/>
      <c r="FR54" s="210"/>
      <c r="FS54" s="379"/>
      <c r="FT54" s="495"/>
      <c r="FU54" s="496"/>
    </row>
    <row r="55" spans="1:177" ht="9" hidden="1" customHeight="1" thickBot="1">
      <c r="A55" s="480" t="str">
        <f>IF('0902-0908'!A63=0,"",'0902-0908'!A63)</f>
        <v/>
      </c>
      <c r="B55" s="481"/>
      <c r="C55" s="217"/>
      <c r="D55" s="6"/>
      <c r="E55" s="217"/>
      <c r="F55" s="6"/>
      <c r="G55" s="217"/>
      <c r="H55" s="6"/>
      <c r="I55" s="217"/>
      <c r="J55" s="6"/>
      <c r="K55" s="217"/>
      <c r="L55" s="6"/>
      <c r="M55" s="217"/>
      <c r="N55" s="6"/>
      <c r="O55" s="217"/>
      <c r="P55" s="6"/>
      <c r="Q55" s="217"/>
      <c r="R55" s="6"/>
      <c r="S55" s="217"/>
      <c r="T55" s="6"/>
      <c r="U55" s="217"/>
      <c r="V55" s="6"/>
      <c r="W55" s="217"/>
      <c r="X55" s="6"/>
      <c r="Y55" s="217"/>
      <c r="Z55" s="6"/>
      <c r="AA55" s="217"/>
      <c r="AB55" s="6"/>
      <c r="AC55" s="209"/>
      <c r="AD55" s="58"/>
      <c r="AE55" s="209">
        <f>'0902-0908'!C63</f>
        <v>0</v>
      </c>
      <c r="AF55" s="58">
        <f>'0902-0908'!D63</f>
        <v>0</v>
      </c>
      <c r="AG55" s="209">
        <f>'0902-0908'!E63</f>
        <v>0</v>
      </c>
      <c r="AH55" s="58">
        <f>'0902-0908'!F63</f>
        <v>0</v>
      </c>
      <c r="AI55" s="209">
        <f>'0902-0908'!G63</f>
        <v>0</v>
      </c>
      <c r="AJ55" s="58">
        <f>'0902-0908'!H63</f>
        <v>0</v>
      </c>
      <c r="AK55" s="209">
        <f>'0902-0908'!I63</f>
        <v>0</v>
      </c>
      <c r="AL55" s="58">
        <f>'0902-0908'!J63</f>
        <v>0</v>
      </c>
      <c r="AM55" s="209">
        <f>'0902-0908'!K63</f>
        <v>0</v>
      </c>
      <c r="AN55" s="58">
        <f>'0902-0908'!L63</f>
        <v>0</v>
      </c>
      <c r="AO55" s="209">
        <f>'0902-0908'!M63</f>
        <v>0</v>
      </c>
      <c r="AP55" s="58">
        <f>'0902-0908'!N63</f>
        <v>0</v>
      </c>
      <c r="AQ55" s="209">
        <f>'0902-0908'!O63</f>
        <v>0</v>
      </c>
      <c r="AR55" s="58">
        <f>'0902-0908'!P63</f>
        <v>0</v>
      </c>
      <c r="AS55" s="209">
        <f>'0909-0915'!C63</f>
        <v>0</v>
      </c>
      <c r="AT55" s="58">
        <f>'0909-0915'!D63</f>
        <v>0</v>
      </c>
      <c r="AU55" s="209">
        <f>'0909-0915'!E63</f>
        <v>0</v>
      </c>
      <c r="AV55" s="58">
        <f>'0909-0915'!F63</f>
        <v>0</v>
      </c>
      <c r="AW55" s="209">
        <f>'0909-0915'!G63</f>
        <v>0</v>
      </c>
      <c r="AX55" s="58">
        <f>'0909-0915'!H63</f>
        <v>0</v>
      </c>
      <c r="AY55" s="209">
        <f>'0909-0915'!I63</f>
        <v>0</v>
      </c>
      <c r="AZ55" s="58">
        <f>'0909-0915'!J63</f>
        <v>0</v>
      </c>
      <c r="BA55" s="209">
        <f>'0909-0915'!K63</f>
        <v>0</v>
      </c>
      <c r="BB55" s="58">
        <f>'0909-0915'!L63</f>
        <v>0</v>
      </c>
      <c r="BC55" s="209">
        <f>'0909-0915'!M63</f>
        <v>0</v>
      </c>
      <c r="BD55" s="58">
        <f>'0909-0915'!N63</f>
        <v>0</v>
      </c>
      <c r="BE55" s="209">
        <f>'0909-0915'!O63</f>
        <v>0</v>
      </c>
      <c r="BF55" s="58">
        <f>'0909-0915'!P63</f>
        <v>0</v>
      </c>
      <c r="BG55" s="209">
        <f>'0916-0922'!C63</f>
        <v>0</v>
      </c>
      <c r="BH55" s="58">
        <f>'0916-0922'!D63</f>
        <v>0</v>
      </c>
      <c r="BI55" s="209">
        <f>'0916-0922'!E63</f>
        <v>0</v>
      </c>
      <c r="BJ55" s="58">
        <f>'0916-0922'!F63</f>
        <v>0</v>
      </c>
      <c r="BK55" s="209">
        <f>'0916-0922'!G63</f>
        <v>0</v>
      </c>
      <c r="BL55" s="58">
        <f>'0916-0922'!H63</f>
        <v>0</v>
      </c>
      <c r="BM55" s="209">
        <f>'0916-0922'!I63</f>
        <v>0</v>
      </c>
      <c r="BN55" s="58">
        <f>'0916-0922'!J63</f>
        <v>0</v>
      </c>
      <c r="BO55" s="209">
        <f>'0916-0922'!K63</f>
        <v>0</v>
      </c>
      <c r="BP55" s="58">
        <f>'0916-0922'!L63</f>
        <v>0</v>
      </c>
      <c r="BQ55" s="209">
        <f>'0916-0922'!M63</f>
        <v>0</v>
      </c>
      <c r="BR55" s="58">
        <f>'0916-0922'!N63</f>
        <v>0</v>
      </c>
      <c r="BS55" s="209">
        <f>'0916-0922'!O63</f>
        <v>0</v>
      </c>
      <c r="BT55" s="58">
        <f>'0916-0922'!P63</f>
        <v>0</v>
      </c>
      <c r="BU55" s="209">
        <f>'0923-0929'!C63</f>
        <v>0</v>
      </c>
      <c r="BV55" s="58">
        <f>'0923-0929'!D63</f>
        <v>0</v>
      </c>
      <c r="BW55" s="209">
        <f>'0923-0929'!E63</f>
        <v>0</v>
      </c>
      <c r="BX55" s="58">
        <f>'0923-0929'!F63</f>
        <v>0</v>
      </c>
      <c r="BY55" s="209">
        <f>'0923-0929'!G63</f>
        <v>0</v>
      </c>
      <c r="BZ55" s="58">
        <f>'0923-0929'!H63</f>
        <v>0</v>
      </c>
      <c r="CA55" s="209">
        <f>'0923-0929'!I63</f>
        <v>0</v>
      </c>
      <c r="CB55" s="58">
        <f>'0923-0929'!J63</f>
        <v>0</v>
      </c>
      <c r="CC55" s="209">
        <f>'0923-0929'!K63</f>
        <v>0</v>
      </c>
      <c r="CD55" s="58">
        <f>'0923-0929'!L63</f>
        <v>0</v>
      </c>
      <c r="CE55" s="209">
        <f>'0923-0929'!M63</f>
        <v>0</v>
      </c>
      <c r="CF55" s="58">
        <f>'0923-0929'!N63</f>
        <v>0</v>
      </c>
      <c r="CG55" s="209">
        <f>'0923-0929'!O63</f>
        <v>0</v>
      </c>
      <c r="CH55" s="58">
        <f>'0923-0929'!P63</f>
        <v>0</v>
      </c>
      <c r="CI55" s="209">
        <f>'0930-1006'!C63</f>
        <v>0</v>
      </c>
      <c r="CJ55" s="58">
        <f>'0930-1006'!D63</f>
        <v>0</v>
      </c>
      <c r="CK55" s="209">
        <f>'0930-1006'!E63</f>
        <v>0</v>
      </c>
      <c r="CL55" s="58">
        <f>'0930-1006'!F63</f>
        <v>0</v>
      </c>
      <c r="CM55" s="209">
        <f>'0930-1006'!G63</f>
        <v>0</v>
      </c>
      <c r="CN55" s="58">
        <f>'0930-1006'!H63</f>
        <v>0</v>
      </c>
      <c r="CO55" s="209">
        <f>'0930-1006'!I63</f>
        <v>0</v>
      </c>
      <c r="CP55" s="58">
        <f>'0930-1006'!J63</f>
        <v>0</v>
      </c>
      <c r="CQ55" s="209">
        <f>'0930-1006'!K63</f>
        <v>0</v>
      </c>
      <c r="CR55" s="58">
        <f>'0930-1006'!L63</f>
        <v>0</v>
      </c>
      <c r="CS55" s="209">
        <f>'0930-1006'!M63</f>
        <v>0</v>
      </c>
      <c r="CT55" s="58">
        <f>'0930-1006'!N63</f>
        <v>0</v>
      </c>
      <c r="CU55" s="209">
        <f>'0930-1006'!O63</f>
        <v>0</v>
      </c>
      <c r="CV55" s="58">
        <f>'0930-1006'!P63</f>
        <v>0</v>
      </c>
      <c r="CW55" s="209">
        <f>'1007-1013'!C63</f>
        <v>0</v>
      </c>
      <c r="CX55" s="58">
        <f>'1007-1013'!D63</f>
        <v>0</v>
      </c>
      <c r="CY55" s="209">
        <f>'1007-1013'!E63</f>
        <v>0</v>
      </c>
      <c r="CZ55" s="58">
        <f>'1007-1013'!F63</f>
        <v>0</v>
      </c>
      <c r="DA55" s="209">
        <f>'1007-1013'!G63</f>
        <v>0</v>
      </c>
      <c r="DB55" s="58">
        <f>'1007-1013'!H63</f>
        <v>0</v>
      </c>
      <c r="DC55" s="209">
        <f>'1007-1013'!I63</f>
        <v>0</v>
      </c>
      <c r="DD55" s="58">
        <f>'1007-1013'!J63</f>
        <v>0</v>
      </c>
      <c r="DE55" s="209">
        <f>'1007-1013'!K63</f>
        <v>0</v>
      </c>
      <c r="DF55" s="58">
        <f>'1007-1013'!L63</f>
        <v>0</v>
      </c>
      <c r="DG55" s="209">
        <f>'1007-1013'!M63</f>
        <v>0</v>
      </c>
      <c r="DH55" s="58">
        <f>'1007-1013'!N63</f>
        <v>0</v>
      </c>
      <c r="DI55" s="209">
        <f>'1007-1013'!O63</f>
        <v>0</v>
      </c>
      <c r="DJ55" s="58">
        <f>'1007-1013'!P63</f>
        <v>0</v>
      </c>
      <c r="DK55" s="209">
        <f>'1014-1020'!C63</f>
        <v>0</v>
      </c>
      <c r="DL55" s="58">
        <f>'1014-1020'!D63</f>
        <v>0</v>
      </c>
      <c r="DM55" s="209">
        <f>'1014-1020'!E63</f>
        <v>0</v>
      </c>
      <c r="DN55" s="58">
        <f>'1014-1020'!F63</f>
        <v>0</v>
      </c>
      <c r="DO55" s="209">
        <f>'1014-1020'!G63</f>
        <v>0</v>
      </c>
      <c r="DP55" s="58">
        <f>'1014-1020'!H63</f>
        <v>0</v>
      </c>
      <c r="DQ55" s="209">
        <f>'1014-1020'!I63</f>
        <v>0</v>
      </c>
      <c r="DR55" s="58">
        <f>'1014-1020'!J63</f>
        <v>0</v>
      </c>
      <c r="DS55" s="209">
        <f>'1014-1020'!K63</f>
        <v>0</v>
      </c>
      <c r="DT55" s="58">
        <f>'1014-1020'!L63</f>
        <v>0</v>
      </c>
      <c r="DU55" s="209">
        <f>'1014-1020'!M63</f>
        <v>0</v>
      </c>
      <c r="DV55" s="58">
        <f>'1014-1020'!N63</f>
        <v>0</v>
      </c>
      <c r="DW55" s="209">
        <f>'1014-1020'!O63</f>
        <v>0</v>
      </c>
      <c r="DX55" s="58">
        <f>'1014-1020'!P63</f>
        <v>0</v>
      </c>
      <c r="DY55" s="209">
        <f>'1021-1027'!C63</f>
        <v>0</v>
      </c>
      <c r="DZ55" s="58">
        <f>'1021-1027'!D63</f>
        <v>0</v>
      </c>
      <c r="EA55" s="209">
        <f>'1021-1027'!E63</f>
        <v>0</v>
      </c>
      <c r="EB55" s="58">
        <f>'1021-1027'!F63</f>
        <v>0</v>
      </c>
      <c r="EC55" s="209">
        <f>'1021-1027'!G63</f>
        <v>0</v>
      </c>
      <c r="ED55" s="58">
        <f>'1021-1027'!H63</f>
        <v>0</v>
      </c>
      <c r="EE55" s="209">
        <f>'1021-1027'!I63</f>
        <v>0</v>
      </c>
      <c r="EF55" s="58">
        <f>'1021-1027'!J63</f>
        <v>0</v>
      </c>
      <c r="EG55" s="209">
        <f>'1021-1027'!K63</f>
        <v>0</v>
      </c>
      <c r="EH55" s="58">
        <f>'1021-1027'!L63</f>
        <v>0</v>
      </c>
      <c r="EI55" s="209">
        <f>'1021-1027'!M63</f>
        <v>0</v>
      </c>
      <c r="EJ55" s="58">
        <f>'1021-1027'!N63</f>
        <v>0</v>
      </c>
      <c r="EK55" s="209">
        <f>'1021-1027'!O63</f>
        <v>0</v>
      </c>
      <c r="EL55" s="58">
        <f>'1021-1027'!P63</f>
        <v>0</v>
      </c>
      <c r="EM55" s="209">
        <f>'1028-1103'!C63</f>
        <v>0</v>
      </c>
      <c r="EN55" s="58">
        <f>'1028-1103'!D63</f>
        <v>0</v>
      </c>
      <c r="EO55" s="209">
        <f>'1028-1103'!E63</f>
        <v>0</v>
      </c>
      <c r="EP55" s="58">
        <f>'1028-1103'!F63</f>
        <v>0</v>
      </c>
      <c r="EQ55" s="209">
        <f>'1028-1103'!G63</f>
        <v>0</v>
      </c>
      <c r="ER55" s="58">
        <f>'1028-1103'!H63</f>
        <v>0</v>
      </c>
      <c r="ES55" s="209">
        <f>'1028-1103'!I63</f>
        <v>0</v>
      </c>
      <c r="ET55" s="58">
        <f>'1028-1103'!J63</f>
        <v>0</v>
      </c>
      <c r="EU55" s="209">
        <f>'1028-1103'!K63</f>
        <v>0</v>
      </c>
      <c r="EV55" s="58">
        <f>'1028-1103'!L63</f>
        <v>0</v>
      </c>
      <c r="EW55" s="209">
        <f>'1028-1103'!M63</f>
        <v>0</v>
      </c>
      <c r="EX55" s="58">
        <f>'1028-1103'!N63</f>
        <v>0</v>
      </c>
      <c r="EY55" s="209">
        <f>'1028-1103'!O63</f>
        <v>0</v>
      </c>
      <c r="EZ55" s="58">
        <f>'1028-1103'!P63</f>
        <v>0</v>
      </c>
      <c r="FA55" s="209">
        <f>班表10!C63</f>
        <v>0</v>
      </c>
      <c r="FB55" s="209">
        <f>班表10!D63</f>
        <v>0</v>
      </c>
      <c r="FC55" s="209">
        <f>班表10!E63</f>
        <v>0</v>
      </c>
      <c r="FD55" s="209">
        <f>班表10!F63</f>
        <v>0</v>
      </c>
      <c r="FE55" s="209">
        <f>班表10!G63</f>
        <v>0</v>
      </c>
      <c r="FF55" s="209">
        <f>班表10!H63</f>
        <v>0</v>
      </c>
      <c r="FG55" s="209">
        <f>班表10!I63</f>
        <v>0</v>
      </c>
      <c r="FH55" s="209">
        <f>班表10!J63</f>
        <v>0</v>
      </c>
      <c r="FI55" s="209">
        <f>班表10!K63</f>
        <v>0</v>
      </c>
      <c r="FJ55" s="209">
        <f>班表10!L63</f>
        <v>0</v>
      </c>
      <c r="FK55" s="209">
        <f>班表10!M63</f>
        <v>0</v>
      </c>
      <c r="FL55" s="209">
        <f>班表10!N63</f>
        <v>0</v>
      </c>
      <c r="FM55" s="209">
        <f>班表10!O63</f>
        <v>0</v>
      </c>
      <c r="FN55" s="209">
        <f>班表10!P63</f>
        <v>0</v>
      </c>
      <c r="FO55" s="493"/>
      <c r="FP55" s="210"/>
      <c r="FQ55" s="210"/>
      <c r="FR55" s="210"/>
      <c r="FS55" s="379"/>
      <c r="FT55" s="484"/>
      <c r="FU55" s="485"/>
    </row>
    <row r="56" spans="1:177" ht="9" hidden="1" customHeight="1" thickTop="1" thickBot="1">
      <c r="A56" s="482" t="str">
        <f>IF('0902-0908'!A64=0,"",'0902-0908'!A64)</f>
        <v/>
      </c>
      <c r="B56" s="483"/>
      <c r="C56" s="497"/>
      <c r="D56" s="498"/>
      <c r="E56" s="497"/>
      <c r="F56" s="498"/>
      <c r="G56" s="497"/>
      <c r="H56" s="498"/>
      <c r="I56" s="497"/>
      <c r="J56" s="498"/>
      <c r="K56" s="497"/>
      <c r="L56" s="498"/>
      <c r="M56" s="497"/>
      <c r="N56" s="498"/>
      <c r="O56" s="497"/>
      <c r="P56" s="498"/>
      <c r="Q56" s="497"/>
      <c r="R56" s="498"/>
      <c r="S56" s="497"/>
      <c r="T56" s="498"/>
      <c r="U56" s="497"/>
      <c r="V56" s="498"/>
      <c r="W56" s="497"/>
      <c r="X56" s="498"/>
      <c r="Y56" s="497"/>
      <c r="Z56" s="498"/>
      <c r="AA56" s="497"/>
      <c r="AB56" s="498"/>
      <c r="AC56" s="499"/>
      <c r="AD56" s="500"/>
      <c r="AE56" s="413"/>
      <c r="AF56" s="414"/>
      <c r="AG56" s="413"/>
      <c r="AH56" s="414"/>
      <c r="AI56" s="413"/>
      <c r="AJ56" s="414"/>
      <c r="AK56" s="413"/>
      <c r="AL56" s="414"/>
      <c r="AM56" s="413"/>
      <c r="AN56" s="414"/>
      <c r="AO56" s="413"/>
      <c r="AP56" s="414"/>
      <c r="AQ56" s="413"/>
      <c r="AR56" s="414"/>
      <c r="AS56" s="413"/>
      <c r="AT56" s="414"/>
      <c r="AU56" s="413"/>
      <c r="AV56" s="414"/>
      <c r="AW56" s="413"/>
      <c r="AX56" s="414"/>
      <c r="AY56" s="413"/>
      <c r="AZ56" s="414"/>
      <c r="BA56" s="413"/>
      <c r="BB56" s="414"/>
      <c r="BC56" s="413"/>
      <c r="BD56" s="414"/>
      <c r="BE56" s="413"/>
      <c r="BF56" s="414"/>
      <c r="BG56" s="413"/>
      <c r="BH56" s="414"/>
      <c r="BI56" s="413"/>
      <c r="BJ56" s="414"/>
      <c r="BK56" s="413"/>
      <c r="BL56" s="414"/>
      <c r="BM56" s="413"/>
      <c r="BN56" s="414"/>
      <c r="BO56" s="413"/>
      <c r="BP56" s="414"/>
      <c r="BQ56" s="413"/>
      <c r="BR56" s="414"/>
      <c r="BS56" s="413"/>
      <c r="BT56" s="414"/>
      <c r="BU56" s="413"/>
      <c r="BV56" s="414"/>
      <c r="BW56" s="413"/>
      <c r="BX56" s="414"/>
      <c r="BY56" s="413"/>
      <c r="BZ56" s="414"/>
      <c r="CA56" s="413"/>
      <c r="CB56" s="414"/>
      <c r="CC56" s="413"/>
      <c r="CD56" s="414"/>
      <c r="CE56" s="413"/>
      <c r="CF56" s="414"/>
      <c r="CG56" s="413"/>
      <c r="CH56" s="414"/>
      <c r="CI56" s="413"/>
      <c r="CJ56" s="414"/>
      <c r="CK56" s="413"/>
      <c r="CL56" s="414"/>
      <c r="CM56" s="413"/>
      <c r="CN56" s="414"/>
      <c r="CO56" s="413"/>
      <c r="CP56" s="414"/>
      <c r="CQ56" s="413"/>
      <c r="CR56" s="414"/>
      <c r="CS56" s="413"/>
      <c r="CT56" s="414"/>
      <c r="CU56" s="413"/>
      <c r="CV56" s="414"/>
      <c r="CW56" s="413"/>
      <c r="CX56" s="414"/>
      <c r="CY56" s="413"/>
      <c r="CZ56" s="414"/>
      <c r="DA56" s="413"/>
      <c r="DB56" s="414"/>
      <c r="DC56" s="413"/>
      <c r="DD56" s="414"/>
      <c r="DE56" s="413"/>
      <c r="DF56" s="414"/>
      <c r="DG56" s="413"/>
      <c r="DH56" s="414"/>
      <c r="DI56" s="413"/>
      <c r="DJ56" s="414"/>
      <c r="DK56" s="413"/>
      <c r="DL56" s="414"/>
      <c r="DM56" s="413"/>
      <c r="DN56" s="414"/>
      <c r="DO56" s="413"/>
      <c r="DP56" s="414"/>
      <c r="DQ56" s="413"/>
      <c r="DR56" s="414"/>
      <c r="DS56" s="413"/>
      <c r="DT56" s="414"/>
      <c r="DU56" s="413"/>
      <c r="DV56" s="414"/>
      <c r="DW56" s="413"/>
      <c r="DX56" s="414"/>
      <c r="DY56" s="413"/>
      <c r="DZ56" s="414"/>
      <c r="EA56" s="413"/>
      <c r="EB56" s="414"/>
      <c r="EC56" s="413"/>
      <c r="ED56" s="414"/>
      <c r="EE56" s="413"/>
      <c r="EF56" s="414"/>
      <c r="EG56" s="413"/>
      <c r="EH56" s="414"/>
      <c r="EI56" s="413"/>
      <c r="EJ56" s="414"/>
      <c r="EK56" s="413"/>
      <c r="EL56" s="414"/>
      <c r="EM56" s="413"/>
      <c r="EN56" s="414"/>
      <c r="EO56" s="413"/>
      <c r="EP56" s="414"/>
      <c r="EQ56" s="413"/>
      <c r="ER56" s="414"/>
      <c r="ES56" s="413"/>
      <c r="ET56" s="414"/>
      <c r="EU56" s="413"/>
      <c r="EV56" s="414"/>
      <c r="EW56" s="413"/>
      <c r="EX56" s="414"/>
      <c r="EY56" s="413"/>
      <c r="EZ56" s="414"/>
      <c r="FA56" s="413"/>
      <c r="FB56" s="475"/>
      <c r="FC56" s="413"/>
      <c r="FD56" s="475"/>
      <c r="FE56" s="413"/>
      <c r="FF56" s="475"/>
      <c r="FG56" s="413"/>
      <c r="FH56" s="475"/>
      <c r="FI56" s="413"/>
      <c r="FJ56" s="475"/>
      <c r="FK56" s="413"/>
      <c r="FL56" s="475"/>
      <c r="FM56" s="413"/>
      <c r="FN56" s="475"/>
      <c r="FO56" s="493"/>
      <c r="FP56" s="210"/>
      <c r="FQ56" s="210"/>
      <c r="FR56" s="210"/>
      <c r="FS56" s="379"/>
      <c r="FT56" s="486"/>
      <c r="FU56" s="487"/>
    </row>
    <row r="57" spans="1:177" ht="15.75" hidden="1" customHeight="1">
      <c r="A57" s="490" t="str">
        <f>IF('0902-0908'!A65=0,"",'0902-0908'!A65)</f>
        <v/>
      </c>
      <c r="B57" s="491"/>
      <c r="C57" s="206"/>
      <c r="D57" s="207"/>
      <c r="E57" s="206"/>
      <c r="F57" s="207"/>
      <c r="G57" s="206"/>
      <c r="H57" s="207"/>
      <c r="I57" s="206"/>
      <c r="J57" s="207"/>
      <c r="K57" s="206"/>
      <c r="L57" s="207"/>
      <c r="M57" s="206"/>
      <c r="N57" s="207"/>
      <c r="O57" s="206"/>
      <c r="P57" s="207"/>
      <c r="Q57" s="206"/>
      <c r="R57" s="207"/>
      <c r="S57" s="206"/>
      <c r="T57" s="207"/>
      <c r="U57" s="206"/>
      <c r="V57" s="207"/>
      <c r="W57" s="206"/>
      <c r="X57" s="207"/>
      <c r="Y57" s="206"/>
      <c r="Z57" s="207"/>
      <c r="AA57" s="206"/>
      <c r="AB57" s="207"/>
      <c r="AC57" s="206"/>
      <c r="AD57" s="207"/>
      <c r="AE57" s="206">
        <f>'0902-0908'!C65</f>
        <v>0</v>
      </c>
      <c r="AF57" s="207">
        <f>'0902-0908'!D65</f>
        <v>0</v>
      </c>
      <c r="AG57" s="206">
        <f>'0902-0908'!E65</f>
        <v>0</v>
      </c>
      <c r="AH57" s="207">
        <f>'0902-0908'!F65</f>
        <v>0</v>
      </c>
      <c r="AI57" s="206">
        <f>'0902-0908'!G65</f>
        <v>0</v>
      </c>
      <c r="AJ57" s="207">
        <f>'0902-0908'!H65</f>
        <v>0</v>
      </c>
      <c r="AK57" s="206">
        <f>'0902-0908'!I65</f>
        <v>0</v>
      </c>
      <c r="AL57" s="207">
        <f>'0902-0908'!J65</f>
        <v>0</v>
      </c>
      <c r="AM57" s="206">
        <f>'0902-0908'!K65</f>
        <v>0</v>
      </c>
      <c r="AN57" s="207">
        <f>'0902-0908'!L65</f>
        <v>0</v>
      </c>
      <c r="AO57" s="206">
        <f>'0902-0908'!M65</f>
        <v>0</v>
      </c>
      <c r="AP57" s="207">
        <f>'0902-0908'!N65</f>
        <v>0</v>
      </c>
      <c r="AQ57" s="206">
        <f>'0902-0908'!O65</f>
        <v>0</v>
      </c>
      <c r="AR57" s="207">
        <f>'0902-0908'!P65</f>
        <v>0</v>
      </c>
      <c r="AS57" s="206">
        <f>'0909-0915'!C65</f>
        <v>0</v>
      </c>
      <c r="AT57" s="207">
        <f>'0909-0915'!D65</f>
        <v>0</v>
      </c>
      <c r="AU57" s="206">
        <f>'0909-0915'!E65</f>
        <v>0</v>
      </c>
      <c r="AV57" s="207">
        <f>'0909-0915'!F65</f>
        <v>0</v>
      </c>
      <c r="AW57" s="206">
        <f>'0909-0915'!G65</f>
        <v>0</v>
      </c>
      <c r="AX57" s="207">
        <f>'0909-0915'!H65</f>
        <v>0</v>
      </c>
      <c r="AY57" s="206">
        <f>'0909-0915'!I65</f>
        <v>0</v>
      </c>
      <c r="AZ57" s="207">
        <f>'0909-0915'!J65</f>
        <v>0</v>
      </c>
      <c r="BA57" s="206">
        <f>'0909-0915'!K65</f>
        <v>0</v>
      </c>
      <c r="BB57" s="207">
        <f>'0909-0915'!L65</f>
        <v>0</v>
      </c>
      <c r="BC57" s="206">
        <f>'0909-0915'!M65</f>
        <v>0</v>
      </c>
      <c r="BD57" s="207">
        <f>'0909-0915'!N65</f>
        <v>0</v>
      </c>
      <c r="BE57" s="206">
        <f>'0909-0915'!O65</f>
        <v>0</v>
      </c>
      <c r="BF57" s="207">
        <f>'0909-0915'!P65</f>
        <v>0</v>
      </c>
      <c r="BG57" s="206">
        <f>'0916-0922'!C65</f>
        <v>0</v>
      </c>
      <c r="BH57" s="207">
        <f>'0916-0922'!D65</f>
        <v>0</v>
      </c>
      <c r="BI57" s="206">
        <f>'0916-0922'!E65</f>
        <v>0</v>
      </c>
      <c r="BJ57" s="207">
        <f>'0916-0922'!F65</f>
        <v>0</v>
      </c>
      <c r="BK57" s="206">
        <f>'0916-0922'!G65</f>
        <v>0</v>
      </c>
      <c r="BL57" s="207">
        <f>'0916-0922'!H65</f>
        <v>0</v>
      </c>
      <c r="BM57" s="206">
        <f>'0916-0922'!I65</f>
        <v>0</v>
      </c>
      <c r="BN57" s="207">
        <f>'0916-0922'!J65</f>
        <v>0</v>
      </c>
      <c r="BO57" s="206">
        <f>'0916-0922'!K65</f>
        <v>0</v>
      </c>
      <c r="BP57" s="207">
        <f>'0916-0922'!L65</f>
        <v>0</v>
      </c>
      <c r="BQ57" s="206">
        <f>'0916-0922'!M65</f>
        <v>0</v>
      </c>
      <c r="BR57" s="207">
        <f>'0916-0922'!N65</f>
        <v>0</v>
      </c>
      <c r="BS57" s="206">
        <f>'0916-0922'!O65</f>
        <v>0</v>
      </c>
      <c r="BT57" s="207">
        <f>'0916-0922'!P65</f>
        <v>0</v>
      </c>
      <c r="BU57" s="206">
        <f>'0923-0929'!C65</f>
        <v>0</v>
      </c>
      <c r="BV57" s="207">
        <f>'0923-0929'!D65</f>
        <v>0</v>
      </c>
      <c r="BW57" s="206">
        <f>'0923-0929'!E65</f>
        <v>0</v>
      </c>
      <c r="BX57" s="207">
        <f>'0923-0929'!F65</f>
        <v>0</v>
      </c>
      <c r="BY57" s="206">
        <f>'0923-0929'!G65</f>
        <v>0</v>
      </c>
      <c r="BZ57" s="207">
        <f>'0923-0929'!H65</f>
        <v>0</v>
      </c>
      <c r="CA57" s="206">
        <f>'0923-0929'!I65</f>
        <v>0</v>
      </c>
      <c r="CB57" s="207">
        <f>'0923-0929'!J65</f>
        <v>0</v>
      </c>
      <c r="CC57" s="206">
        <f>'0923-0929'!K65</f>
        <v>0</v>
      </c>
      <c r="CD57" s="207">
        <f>'0923-0929'!L65</f>
        <v>0</v>
      </c>
      <c r="CE57" s="206">
        <f>'0923-0929'!M65</f>
        <v>0</v>
      </c>
      <c r="CF57" s="207">
        <f>'0923-0929'!N65</f>
        <v>0</v>
      </c>
      <c r="CG57" s="206">
        <f>'0923-0929'!O65</f>
        <v>0</v>
      </c>
      <c r="CH57" s="207">
        <f>'0923-0929'!P65</f>
        <v>0</v>
      </c>
      <c r="CI57" s="206">
        <f>'0930-1006'!C65</f>
        <v>0</v>
      </c>
      <c r="CJ57" s="207">
        <f>'0930-1006'!D65</f>
        <v>0</v>
      </c>
      <c r="CK57" s="206">
        <f>'0930-1006'!E65</f>
        <v>0</v>
      </c>
      <c r="CL57" s="207">
        <f>'0930-1006'!F65</f>
        <v>0</v>
      </c>
      <c r="CM57" s="206">
        <f>'0930-1006'!G65</f>
        <v>0</v>
      </c>
      <c r="CN57" s="207">
        <f>'0930-1006'!H65</f>
        <v>0</v>
      </c>
      <c r="CO57" s="206">
        <f>'0930-1006'!I65</f>
        <v>0</v>
      </c>
      <c r="CP57" s="207">
        <f>'0930-1006'!J65</f>
        <v>0</v>
      </c>
      <c r="CQ57" s="206">
        <f>'0930-1006'!K65</f>
        <v>0</v>
      </c>
      <c r="CR57" s="207">
        <f>'0930-1006'!L65</f>
        <v>0</v>
      </c>
      <c r="CS57" s="206">
        <f>'0930-1006'!M65</f>
        <v>0</v>
      </c>
      <c r="CT57" s="207">
        <f>'0930-1006'!N65</f>
        <v>0</v>
      </c>
      <c r="CU57" s="206">
        <f>'0930-1006'!O65</f>
        <v>0</v>
      </c>
      <c r="CV57" s="207">
        <f>'0930-1006'!P65</f>
        <v>0</v>
      </c>
      <c r="CW57" s="206">
        <f>'1007-1013'!C65</f>
        <v>0</v>
      </c>
      <c r="CX57" s="207">
        <f>'1007-1013'!D65</f>
        <v>0</v>
      </c>
      <c r="CY57" s="206">
        <f>'1007-1013'!E65</f>
        <v>0</v>
      </c>
      <c r="CZ57" s="207">
        <f>'1007-1013'!F65</f>
        <v>0</v>
      </c>
      <c r="DA57" s="206">
        <f>'1007-1013'!G65</f>
        <v>0</v>
      </c>
      <c r="DB57" s="207">
        <f>'1007-1013'!H65</f>
        <v>0</v>
      </c>
      <c r="DC57" s="206">
        <f>'1007-1013'!I65</f>
        <v>0</v>
      </c>
      <c r="DD57" s="207">
        <f>'1007-1013'!J65</f>
        <v>0</v>
      </c>
      <c r="DE57" s="206">
        <f>'1007-1013'!K65</f>
        <v>0</v>
      </c>
      <c r="DF57" s="207">
        <f>'1007-1013'!L65</f>
        <v>0</v>
      </c>
      <c r="DG57" s="206">
        <f>'1007-1013'!M65</f>
        <v>0</v>
      </c>
      <c r="DH57" s="207">
        <f>'1007-1013'!N65</f>
        <v>0</v>
      </c>
      <c r="DI57" s="206">
        <f>'1007-1013'!O65</f>
        <v>0</v>
      </c>
      <c r="DJ57" s="207">
        <f>'1007-1013'!P65</f>
        <v>0</v>
      </c>
      <c r="DK57" s="206">
        <f>'1014-1020'!C65</f>
        <v>0</v>
      </c>
      <c r="DL57" s="207">
        <f>'1014-1020'!D65</f>
        <v>0</v>
      </c>
      <c r="DM57" s="206">
        <f>'1014-1020'!E65</f>
        <v>0</v>
      </c>
      <c r="DN57" s="207">
        <f>'1014-1020'!F65</f>
        <v>0</v>
      </c>
      <c r="DO57" s="206">
        <f>'1014-1020'!G65</f>
        <v>0</v>
      </c>
      <c r="DP57" s="207">
        <f>'1014-1020'!H65</f>
        <v>0</v>
      </c>
      <c r="DQ57" s="206">
        <f>'1014-1020'!I65</f>
        <v>0</v>
      </c>
      <c r="DR57" s="207">
        <f>'1014-1020'!J65</f>
        <v>0</v>
      </c>
      <c r="DS57" s="206">
        <f>'1014-1020'!K65</f>
        <v>0</v>
      </c>
      <c r="DT57" s="207">
        <f>'1014-1020'!L65</f>
        <v>0</v>
      </c>
      <c r="DU57" s="206">
        <f>'1014-1020'!M65</f>
        <v>0</v>
      </c>
      <c r="DV57" s="207">
        <f>'1014-1020'!N65</f>
        <v>0</v>
      </c>
      <c r="DW57" s="206">
        <f>'1014-1020'!O65</f>
        <v>0</v>
      </c>
      <c r="DX57" s="207">
        <f>'1014-1020'!P65</f>
        <v>0</v>
      </c>
      <c r="DY57" s="206">
        <f>'1021-1027'!C65</f>
        <v>0</v>
      </c>
      <c r="DZ57" s="207">
        <f>'1021-1027'!D65</f>
        <v>0</v>
      </c>
      <c r="EA57" s="206">
        <f>'1021-1027'!E65</f>
        <v>0</v>
      </c>
      <c r="EB57" s="207">
        <f>'1021-1027'!F65</f>
        <v>0</v>
      </c>
      <c r="EC57" s="206">
        <f>'1021-1027'!G65</f>
        <v>0</v>
      </c>
      <c r="ED57" s="207">
        <f>'1021-1027'!H65</f>
        <v>0</v>
      </c>
      <c r="EE57" s="206">
        <f>'1021-1027'!I65</f>
        <v>0</v>
      </c>
      <c r="EF57" s="207">
        <f>'1021-1027'!J65</f>
        <v>0</v>
      </c>
      <c r="EG57" s="206">
        <f>'1021-1027'!K65</f>
        <v>0</v>
      </c>
      <c r="EH57" s="207">
        <f>'1021-1027'!L65</f>
        <v>0</v>
      </c>
      <c r="EI57" s="206">
        <f>'1021-1027'!M65</f>
        <v>0</v>
      </c>
      <c r="EJ57" s="207">
        <f>'1021-1027'!N65</f>
        <v>0</v>
      </c>
      <c r="EK57" s="206">
        <f>'1021-1027'!O65</f>
        <v>0</v>
      </c>
      <c r="EL57" s="207">
        <f>'1021-1027'!P65</f>
        <v>0</v>
      </c>
      <c r="EM57" s="206">
        <f>'1028-1103'!C65</f>
        <v>0</v>
      </c>
      <c r="EN57" s="207">
        <f>'1028-1103'!D65</f>
        <v>0</v>
      </c>
      <c r="EO57" s="206">
        <f>'1028-1103'!E65</f>
        <v>0</v>
      </c>
      <c r="EP57" s="207">
        <f>'1028-1103'!F65</f>
        <v>0</v>
      </c>
      <c r="EQ57" s="206">
        <f>'1028-1103'!G65</f>
        <v>0</v>
      </c>
      <c r="ER57" s="207">
        <f>'1028-1103'!H65</f>
        <v>0</v>
      </c>
      <c r="ES57" s="206">
        <f>'1028-1103'!I65</f>
        <v>0</v>
      </c>
      <c r="ET57" s="207">
        <f>'1028-1103'!J65</f>
        <v>0</v>
      </c>
      <c r="EU57" s="206">
        <f>'1028-1103'!K65</f>
        <v>0</v>
      </c>
      <c r="EV57" s="207">
        <f>'1028-1103'!L65</f>
        <v>0</v>
      </c>
      <c r="EW57" s="206">
        <f>'1028-1103'!M65</f>
        <v>0</v>
      </c>
      <c r="EX57" s="207">
        <f>'1028-1103'!N65</f>
        <v>0</v>
      </c>
      <c r="EY57" s="206">
        <f>'1028-1103'!O65</f>
        <v>0</v>
      </c>
      <c r="EZ57" s="207">
        <f>'1028-1103'!P65</f>
        <v>0</v>
      </c>
      <c r="FA57" s="206">
        <f>班表10!C65</f>
        <v>0</v>
      </c>
      <c r="FB57" s="206">
        <f>班表10!D65</f>
        <v>0</v>
      </c>
      <c r="FC57" s="206">
        <f>班表10!E65</f>
        <v>0</v>
      </c>
      <c r="FD57" s="206">
        <f>班表10!F65</f>
        <v>0</v>
      </c>
      <c r="FE57" s="206">
        <f>班表10!G65</f>
        <v>0</v>
      </c>
      <c r="FF57" s="206">
        <f>班表10!H65</f>
        <v>0</v>
      </c>
      <c r="FG57" s="206">
        <f>班表10!I65</f>
        <v>0</v>
      </c>
      <c r="FH57" s="206">
        <f>班表10!J65</f>
        <v>0</v>
      </c>
      <c r="FI57" s="206">
        <f>班表10!K65</f>
        <v>0</v>
      </c>
      <c r="FJ57" s="206">
        <f>班表10!L65</f>
        <v>0</v>
      </c>
      <c r="FK57" s="206">
        <f>班表10!M65</f>
        <v>0</v>
      </c>
      <c r="FL57" s="206">
        <f>班表10!N65</f>
        <v>0</v>
      </c>
      <c r="FM57" s="206">
        <f>班表10!O65</f>
        <v>0</v>
      </c>
      <c r="FN57" s="206">
        <f>班表10!P65</f>
        <v>0</v>
      </c>
      <c r="FO57" s="493"/>
      <c r="FP57" s="210"/>
      <c r="FQ57" s="210"/>
      <c r="FR57" s="210"/>
      <c r="FS57" s="379"/>
      <c r="FT57" s="495"/>
      <c r="FU57" s="496"/>
    </row>
    <row r="58" spans="1:177" ht="9" hidden="1" customHeight="1" thickBot="1">
      <c r="A58" s="480" t="str">
        <f>IF('0902-0908'!A66=0,"",'0902-0908'!A66)</f>
        <v/>
      </c>
      <c r="B58" s="481"/>
      <c r="C58" s="217"/>
      <c r="D58" s="6"/>
      <c r="E58" s="217"/>
      <c r="F58" s="6"/>
      <c r="G58" s="217"/>
      <c r="H58" s="6"/>
      <c r="I58" s="217"/>
      <c r="J58" s="6"/>
      <c r="K58" s="217"/>
      <c r="L58" s="6"/>
      <c r="M58" s="217"/>
      <c r="N58" s="6"/>
      <c r="O58" s="217"/>
      <c r="P58" s="6"/>
      <c r="Q58" s="217"/>
      <c r="R58" s="6"/>
      <c r="S58" s="217"/>
      <c r="T58" s="6"/>
      <c r="U58" s="217"/>
      <c r="V58" s="6"/>
      <c r="W58" s="217"/>
      <c r="X58" s="6"/>
      <c r="Y58" s="217"/>
      <c r="Z58" s="6"/>
      <c r="AA58" s="217"/>
      <c r="AB58" s="6"/>
      <c r="AC58" s="209"/>
      <c r="AD58" s="58"/>
      <c r="AE58" s="209">
        <f>'0902-0908'!C66</f>
        <v>0</v>
      </c>
      <c r="AF58" s="58">
        <f>'0902-0908'!D66</f>
        <v>0</v>
      </c>
      <c r="AG58" s="209">
        <f>'0902-0908'!E66</f>
        <v>0</v>
      </c>
      <c r="AH58" s="58">
        <f>'0902-0908'!F66</f>
        <v>0</v>
      </c>
      <c r="AI58" s="209">
        <f>'0902-0908'!G66</f>
        <v>0</v>
      </c>
      <c r="AJ58" s="58">
        <f>'0902-0908'!H66</f>
        <v>0</v>
      </c>
      <c r="AK58" s="209">
        <f>'0902-0908'!I66</f>
        <v>0</v>
      </c>
      <c r="AL58" s="58">
        <f>'0902-0908'!J66</f>
        <v>0</v>
      </c>
      <c r="AM58" s="209">
        <f>'0902-0908'!K66</f>
        <v>0</v>
      </c>
      <c r="AN58" s="58">
        <f>'0902-0908'!L66</f>
        <v>0</v>
      </c>
      <c r="AO58" s="209">
        <f>'0902-0908'!M66</f>
        <v>0</v>
      </c>
      <c r="AP58" s="58">
        <f>'0902-0908'!N66</f>
        <v>0</v>
      </c>
      <c r="AQ58" s="209">
        <f>'0902-0908'!O66</f>
        <v>0</v>
      </c>
      <c r="AR58" s="58">
        <f>'0902-0908'!P66</f>
        <v>0</v>
      </c>
      <c r="AS58" s="209">
        <f>'0909-0915'!C66</f>
        <v>0</v>
      </c>
      <c r="AT58" s="58">
        <f>'0909-0915'!D66</f>
        <v>0</v>
      </c>
      <c r="AU58" s="209">
        <f>'0909-0915'!E66</f>
        <v>0</v>
      </c>
      <c r="AV58" s="58">
        <f>'0909-0915'!F66</f>
        <v>0</v>
      </c>
      <c r="AW58" s="209">
        <f>'0909-0915'!G66</f>
        <v>0</v>
      </c>
      <c r="AX58" s="58">
        <f>'0909-0915'!H66</f>
        <v>0</v>
      </c>
      <c r="AY58" s="209">
        <f>'0909-0915'!I66</f>
        <v>0</v>
      </c>
      <c r="AZ58" s="58">
        <f>'0909-0915'!J66</f>
        <v>0</v>
      </c>
      <c r="BA58" s="209">
        <f>'0909-0915'!K66</f>
        <v>0</v>
      </c>
      <c r="BB58" s="58">
        <f>'0909-0915'!L66</f>
        <v>0</v>
      </c>
      <c r="BC58" s="209">
        <f>'0909-0915'!M66</f>
        <v>0</v>
      </c>
      <c r="BD58" s="58">
        <f>'0909-0915'!N66</f>
        <v>0</v>
      </c>
      <c r="BE58" s="209">
        <f>'0909-0915'!O66</f>
        <v>0</v>
      </c>
      <c r="BF58" s="58">
        <f>'0909-0915'!P66</f>
        <v>0</v>
      </c>
      <c r="BG58" s="209">
        <f>'0916-0922'!C66</f>
        <v>0</v>
      </c>
      <c r="BH58" s="58">
        <f>'0916-0922'!D66</f>
        <v>0</v>
      </c>
      <c r="BI58" s="209">
        <f>'0916-0922'!E66</f>
        <v>0</v>
      </c>
      <c r="BJ58" s="58">
        <f>'0916-0922'!F66</f>
        <v>0</v>
      </c>
      <c r="BK58" s="209">
        <f>'0916-0922'!G66</f>
        <v>0</v>
      </c>
      <c r="BL58" s="58">
        <f>'0916-0922'!H66</f>
        <v>0</v>
      </c>
      <c r="BM58" s="209">
        <f>'0916-0922'!I66</f>
        <v>0</v>
      </c>
      <c r="BN58" s="58">
        <f>'0916-0922'!J66</f>
        <v>0</v>
      </c>
      <c r="BO58" s="209">
        <f>'0916-0922'!K66</f>
        <v>0</v>
      </c>
      <c r="BP58" s="58">
        <f>'0916-0922'!L66</f>
        <v>0</v>
      </c>
      <c r="BQ58" s="209">
        <f>'0916-0922'!M66</f>
        <v>0</v>
      </c>
      <c r="BR58" s="58">
        <f>'0916-0922'!N66</f>
        <v>0</v>
      </c>
      <c r="BS58" s="209">
        <f>'0916-0922'!O66</f>
        <v>0</v>
      </c>
      <c r="BT58" s="58">
        <f>'0916-0922'!P66</f>
        <v>0</v>
      </c>
      <c r="BU58" s="209">
        <f>'0923-0929'!C66</f>
        <v>0</v>
      </c>
      <c r="BV58" s="58">
        <f>'0923-0929'!D66</f>
        <v>0</v>
      </c>
      <c r="BW58" s="209">
        <f>'0923-0929'!E66</f>
        <v>0</v>
      </c>
      <c r="BX58" s="58">
        <f>'0923-0929'!F66</f>
        <v>0</v>
      </c>
      <c r="BY58" s="209">
        <f>'0923-0929'!G66</f>
        <v>0</v>
      </c>
      <c r="BZ58" s="58">
        <f>'0923-0929'!H66</f>
        <v>0</v>
      </c>
      <c r="CA58" s="209">
        <f>'0923-0929'!I66</f>
        <v>0</v>
      </c>
      <c r="CB58" s="58">
        <f>'0923-0929'!J66</f>
        <v>0</v>
      </c>
      <c r="CC58" s="209">
        <f>'0923-0929'!K66</f>
        <v>0</v>
      </c>
      <c r="CD58" s="58">
        <f>'0923-0929'!L66</f>
        <v>0</v>
      </c>
      <c r="CE58" s="209">
        <f>'0923-0929'!M66</f>
        <v>0</v>
      </c>
      <c r="CF58" s="58">
        <f>'0923-0929'!N66</f>
        <v>0</v>
      </c>
      <c r="CG58" s="209">
        <f>'0923-0929'!O66</f>
        <v>0</v>
      </c>
      <c r="CH58" s="58">
        <f>'0923-0929'!P66</f>
        <v>0</v>
      </c>
      <c r="CI58" s="209">
        <f>'0930-1006'!C66</f>
        <v>0</v>
      </c>
      <c r="CJ58" s="58">
        <f>'0930-1006'!D66</f>
        <v>0</v>
      </c>
      <c r="CK58" s="209">
        <f>'0930-1006'!E66</f>
        <v>0</v>
      </c>
      <c r="CL58" s="58">
        <f>'0930-1006'!F66</f>
        <v>0</v>
      </c>
      <c r="CM58" s="209">
        <f>'0930-1006'!G66</f>
        <v>0</v>
      </c>
      <c r="CN58" s="58">
        <f>'0930-1006'!H66</f>
        <v>0</v>
      </c>
      <c r="CO58" s="209">
        <f>'0930-1006'!I66</f>
        <v>0</v>
      </c>
      <c r="CP58" s="58">
        <f>'0930-1006'!J66</f>
        <v>0</v>
      </c>
      <c r="CQ58" s="209">
        <f>'0930-1006'!K66</f>
        <v>0</v>
      </c>
      <c r="CR58" s="58">
        <f>'0930-1006'!L66</f>
        <v>0</v>
      </c>
      <c r="CS58" s="209">
        <f>'0930-1006'!M66</f>
        <v>0</v>
      </c>
      <c r="CT58" s="58">
        <f>'0930-1006'!N66</f>
        <v>0</v>
      </c>
      <c r="CU58" s="209">
        <f>'0930-1006'!O66</f>
        <v>0</v>
      </c>
      <c r="CV58" s="58">
        <f>'0930-1006'!P66</f>
        <v>0</v>
      </c>
      <c r="CW58" s="209">
        <f>'1007-1013'!C66</f>
        <v>0</v>
      </c>
      <c r="CX58" s="58">
        <f>'1007-1013'!D66</f>
        <v>0</v>
      </c>
      <c r="CY58" s="209">
        <f>'1007-1013'!E66</f>
        <v>0</v>
      </c>
      <c r="CZ58" s="58">
        <f>'1007-1013'!F66</f>
        <v>0</v>
      </c>
      <c r="DA58" s="209">
        <f>'1007-1013'!G66</f>
        <v>0</v>
      </c>
      <c r="DB58" s="58">
        <f>'1007-1013'!H66</f>
        <v>0</v>
      </c>
      <c r="DC58" s="209">
        <f>'1007-1013'!I66</f>
        <v>0</v>
      </c>
      <c r="DD58" s="58">
        <f>'1007-1013'!J66</f>
        <v>0</v>
      </c>
      <c r="DE58" s="209">
        <f>'1007-1013'!K66</f>
        <v>0</v>
      </c>
      <c r="DF58" s="58">
        <f>'1007-1013'!L66</f>
        <v>0</v>
      </c>
      <c r="DG58" s="209">
        <f>'1007-1013'!M66</f>
        <v>0</v>
      </c>
      <c r="DH58" s="58">
        <f>'1007-1013'!N66</f>
        <v>0</v>
      </c>
      <c r="DI58" s="209">
        <f>'1007-1013'!O66</f>
        <v>0</v>
      </c>
      <c r="DJ58" s="58">
        <f>'1007-1013'!P66</f>
        <v>0</v>
      </c>
      <c r="DK58" s="209">
        <f>'1014-1020'!C66</f>
        <v>0</v>
      </c>
      <c r="DL58" s="58">
        <f>'1014-1020'!D66</f>
        <v>0</v>
      </c>
      <c r="DM58" s="209">
        <f>'1014-1020'!E66</f>
        <v>0</v>
      </c>
      <c r="DN58" s="58">
        <f>'1014-1020'!F66</f>
        <v>0</v>
      </c>
      <c r="DO58" s="209">
        <f>'1014-1020'!G66</f>
        <v>0</v>
      </c>
      <c r="DP58" s="58">
        <f>'1014-1020'!H66</f>
        <v>0</v>
      </c>
      <c r="DQ58" s="209">
        <f>'1014-1020'!I66</f>
        <v>0</v>
      </c>
      <c r="DR58" s="58">
        <f>'1014-1020'!J66</f>
        <v>0</v>
      </c>
      <c r="DS58" s="209">
        <f>'1014-1020'!K66</f>
        <v>0</v>
      </c>
      <c r="DT58" s="58">
        <f>'1014-1020'!L66</f>
        <v>0</v>
      </c>
      <c r="DU58" s="209">
        <f>'1014-1020'!M66</f>
        <v>0</v>
      </c>
      <c r="DV58" s="58">
        <f>'1014-1020'!N66</f>
        <v>0</v>
      </c>
      <c r="DW58" s="209">
        <f>'1014-1020'!O66</f>
        <v>0</v>
      </c>
      <c r="DX58" s="58">
        <f>'1014-1020'!P66</f>
        <v>0</v>
      </c>
      <c r="DY58" s="209">
        <f>'1021-1027'!C66</f>
        <v>0</v>
      </c>
      <c r="DZ58" s="58">
        <f>'1021-1027'!D66</f>
        <v>0</v>
      </c>
      <c r="EA58" s="209">
        <f>'1021-1027'!E66</f>
        <v>0</v>
      </c>
      <c r="EB58" s="58">
        <f>'1021-1027'!F66</f>
        <v>0</v>
      </c>
      <c r="EC58" s="209">
        <f>'1021-1027'!G66</f>
        <v>0</v>
      </c>
      <c r="ED58" s="58">
        <f>'1021-1027'!H66</f>
        <v>0</v>
      </c>
      <c r="EE58" s="209">
        <f>'1021-1027'!I66</f>
        <v>0</v>
      </c>
      <c r="EF58" s="58">
        <f>'1021-1027'!J66</f>
        <v>0</v>
      </c>
      <c r="EG58" s="209">
        <f>'1021-1027'!K66</f>
        <v>0</v>
      </c>
      <c r="EH58" s="58">
        <f>'1021-1027'!L66</f>
        <v>0</v>
      </c>
      <c r="EI58" s="209">
        <f>'1021-1027'!M66</f>
        <v>0</v>
      </c>
      <c r="EJ58" s="58">
        <f>'1021-1027'!N66</f>
        <v>0</v>
      </c>
      <c r="EK58" s="209">
        <f>'1021-1027'!O66</f>
        <v>0</v>
      </c>
      <c r="EL58" s="58">
        <f>'1021-1027'!P66</f>
        <v>0</v>
      </c>
      <c r="EM58" s="209">
        <f>'1028-1103'!C66</f>
        <v>0</v>
      </c>
      <c r="EN58" s="58">
        <f>'1028-1103'!D66</f>
        <v>0</v>
      </c>
      <c r="EO58" s="209">
        <f>'1028-1103'!E66</f>
        <v>0</v>
      </c>
      <c r="EP58" s="58">
        <f>'1028-1103'!F66</f>
        <v>0</v>
      </c>
      <c r="EQ58" s="209">
        <f>'1028-1103'!G66</f>
        <v>0</v>
      </c>
      <c r="ER58" s="58">
        <f>'1028-1103'!H66</f>
        <v>0</v>
      </c>
      <c r="ES58" s="209">
        <f>'1028-1103'!I66</f>
        <v>0</v>
      </c>
      <c r="ET58" s="58">
        <f>'1028-1103'!J66</f>
        <v>0</v>
      </c>
      <c r="EU58" s="209">
        <f>'1028-1103'!K66</f>
        <v>0</v>
      </c>
      <c r="EV58" s="58">
        <f>'1028-1103'!L66</f>
        <v>0</v>
      </c>
      <c r="EW58" s="209">
        <f>'1028-1103'!M66</f>
        <v>0</v>
      </c>
      <c r="EX58" s="58">
        <f>'1028-1103'!N66</f>
        <v>0</v>
      </c>
      <c r="EY58" s="209">
        <f>'1028-1103'!O66</f>
        <v>0</v>
      </c>
      <c r="EZ58" s="58">
        <f>'1028-1103'!P66</f>
        <v>0</v>
      </c>
      <c r="FA58" s="209">
        <f>班表10!C66</f>
        <v>0</v>
      </c>
      <c r="FB58" s="209">
        <f>班表10!D66</f>
        <v>0</v>
      </c>
      <c r="FC58" s="209">
        <f>班表10!E66</f>
        <v>0</v>
      </c>
      <c r="FD58" s="209">
        <f>班表10!F66</f>
        <v>0</v>
      </c>
      <c r="FE58" s="209">
        <f>班表10!G66</f>
        <v>0</v>
      </c>
      <c r="FF58" s="209">
        <f>班表10!H66</f>
        <v>0</v>
      </c>
      <c r="FG58" s="209">
        <f>班表10!I66</f>
        <v>0</v>
      </c>
      <c r="FH58" s="209">
        <f>班表10!J66</f>
        <v>0</v>
      </c>
      <c r="FI58" s="209">
        <f>班表10!K66</f>
        <v>0</v>
      </c>
      <c r="FJ58" s="209">
        <f>班表10!L66</f>
        <v>0</v>
      </c>
      <c r="FK58" s="209">
        <f>班表10!M66</f>
        <v>0</v>
      </c>
      <c r="FL58" s="209">
        <f>班表10!N66</f>
        <v>0</v>
      </c>
      <c r="FM58" s="209">
        <f>班表10!O66</f>
        <v>0</v>
      </c>
      <c r="FN58" s="209">
        <f>班表10!P66</f>
        <v>0</v>
      </c>
      <c r="FO58" s="493"/>
      <c r="FP58" s="210"/>
      <c r="FQ58" s="210"/>
      <c r="FR58" s="210"/>
      <c r="FS58" s="379"/>
      <c r="FT58" s="484"/>
      <c r="FU58" s="485"/>
    </row>
    <row r="59" spans="1:177" ht="9" hidden="1" customHeight="1" thickTop="1" thickBot="1">
      <c r="A59" s="482" t="str">
        <f>IF('0902-0908'!A67=0,"",'0902-0908'!A67)</f>
        <v/>
      </c>
      <c r="B59" s="483"/>
      <c r="C59" s="497"/>
      <c r="D59" s="498"/>
      <c r="E59" s="497"/>
      <c r="F59" s="498"/>
      <c r="G59" s="497"/>
      <c r="H59" s="498"/>
      <c r="I59" s="497"/>
      <c r="J59" s="498"/>
      <c r="K59" s="497"/>
      <c r="L59" s="498"/>
      <c r="M59" s="497"/>
      <c r="N59" s="498"/>
      <c r="O59" s="497"/>
      <c r="P59" s="498"/>
      <c r="Q59" s="497"/>
      <c r="R59" s="498"/>
      <c r="S59" s="497"/>
      <c r="T59" s="498"/>
      <c r="U59" s="497"/>
      <c r="V59" s="498"/>
      <c r="W59" s="497"/>
      <c r="X59" s="498"/>
      <c r="Y59" s="497"/>
      <c r="Z59" s="498"/>
      <c r="AA59" s="497"/>
      <c r="AB59" s="498"/>
      <c r="AC59" s="499"/>
      <c r="AD59" s="500"/>
      <c r="AE59" s="413"/>
      <c r="AF59" s="414"/>
      <c r="AG59" s="413"/>
      <c r="AH59" s="414"/>
      <c r="AI59" s="413"/>
      <c r="AJ59" s="414"/>
      <c r="AK59" s="413"/>
      <c r="AL59" s="414"/>
      <c r="AM59" s="413"/>
      <c r="AN59" s="414"/>
      <c r="AO59" s="413"/>
      <c r="AP59" s="414"/>
      <c r="AQ59" s="413"/>
      <c r="AR59" s="414"/>
      <c r="AS59" s="413"/>
      <c r="AT59" s="414"/>
      <c r="AU59" s="413"/>
      <c r="AV59" s="414"/>
      <c r="AW59" s="413"/>
      <c r="AX59" s="414"/>
      <c r="AY59" s="413"/>
      <c r="AZ59" s="414"/>
      <c r="BA59" s="413"/>
      <c r="BB59" s="414"/>
      <c r="BC59" s="413"/>
      <c r="BD59" s="414"/>
      <c r="BE59" s="413"/>
      <c r="BF59" s="414"/>
      <c r="BG59" s="413"/>
      <c r="BH59" s="414"/>
      <c r="BI59" s="413"/>
      <c r="BJ59" s="414"/>
      <c r="BK59" s="413"/>
      <c r="BL59" s="414"/>
      <c r="BM59" s="413"/>
      <c r="BN59" s="414"/>
      <c r="BO59" s="413"/>
      <c r="BP59" s="414"/>
      <c r="BQ59" s="413"/>
      <c r="BR59" s="414"/>
      <c r="BS59" s="413"/>
      <c r="BT59" s="414"/>
      <c r="BU59" s="413"/>
      <c r="BV59" s="414"/>
      <c r="BW59" s="413"/>
      <c r="BX59" s="414"/>
      <c r="BY59" s="413"/>
      <c r="BZ59" s="414"/>
      <c r="CA59" s="413"/>
      <c r="CB59" s="414"/>
      <c r="CC59" s="413"/>
      <c r="CD59" s="414"/>
      <c r="CE59" s="413"/>
      <c r="CF59" s="414"/>
      <c r="CG59" s="413"/>
      <c r="CH59" s="414"/>
      <c r="CI59" s="413"/>
      <c r="CJ59" s="414"/>
      <c r="CK59" s="413"/>
      <c r="CL59" s="414"/>
      <c r="CM59" s="413"/>
      <c r="CN59" s="414"/>
      <c r="CO59" s="413"/>
      <c r="CP59" s="414"/>
      <c r="CQ59" s="413"/>
      <c r="CR59" s="414"/>
      <c r="CS59" s="413"/>
      <c r="CT59" s="414"/>
      <c r="CU59" s="413"/>
      <c r="CV59" s="414"/>
      <c r="CW59" s="413"/>
      <c r="CX59" s="414"/>
      <c r="CY59" s="413"/>
      <c r="CZ59" s="414"/>
      <c r="DA59" s="413"/>
      <c r="DB59" s="414"/>
      <c r="DC59" s="413"/>
      <c r="DD59" s="414"/>
      <c r="DE59" s="413"/>
      <c r="DF59" s="414"/>
      <c r="DG59" s="413"/>
      <c r="DH59" s="414"/>
      <c r="DI59" s="413"/>
      <c r="DJ59" s="414"/>
      <c r="DK59" s="413"/>
      <c r="DL59" s="414"/>
      <c r="DM59" s="413"/>
      <c r="DN59" s="414"/>
      <c r="DO59" s="413"/>
      <c r="DP59" s="414"/>
      <c r="DQ59" s="413"/>
      <c r="DR59" s="414"/>
      <c r="DS59" s="413"/>
      <c r="DT59" s="414"/>
      <c r="DU59" s="413"/>
      <c r="DV59" s="414"/>
      <c r="DW59" s="413"/>
      <c r="DX59" s="414"/>
      <c r="DY59" s="413"/>
      <c r="DZ59" s="414"/>
      <c r="EA59" s="413"/>
      <c r="EB59" s="414"/>
      <c r="EC59" s="413"/>
      <c r="ED59" s="414"/>
      <c r="EE59" s="413"/>
      <c r="EF59" s="414"/>
      <c r="EG59" s="413"/>
      <c r="EH59" s="414"/>
      <c r="EI59" s="413"/>
      <c r="EJ59" s="414"/>
      <c r="EK59" s="413"/>
      <c r="EL59" s="414"/>
      <c r="EM59" s="413"/>
      <c r="EN59" s="414"/>
      <c r="EO59" s="413"/>
      <c r="EP59" s="414"/>
      <c r="EQ59" s="413"/>
      <c r="ER59" s="414"/>
      <c r="ES59" s="413"/>
      <c r="ET59" s="414"/>
      <c r="EU59" s="413"/>
      <c r="EV59" s="414"/>
      <c r="EW59" s="413"/>
      <c r="EX59" s="414"/>
      <c r="EY59" s="413"/>
      <c r="EZ59" s="414"/>
      <c r="FA59" s="413"/>
      <c r="FB59" s="475"/>
      <c r="FC59" s="413"/>
      <c r="FD59" s="475"/>
      <c r="FE59" s="413"/>
      <c r="FF59" s="475"/>
      <c r="FG59" s="413"/>
      <c r="FH59" s="475"/>
      <c r="FI59" s="413"/>
      <c r="FJ59" s="475"/>
      <c r="FK59" s="413"/>
      <c r="FL59" s="475"/>
      <c r="FM59" s="413"/>
      <c r="FN59" s="475"/>
      <c r="FO59" s="493"/>
      <c r="FP59" s="210"/>
      <c r="FQ59" s="210"/>
      <c r="FR59" s="210"/>
      <c r="FS59" s="379"/>
      <c r="FT59" s="486"/>
      <c r="FU59" s="487"/>
    </row>
    <row r="60" spans="1:177" ht="15.75" hidden="1" customHeight="1">
      <c r="A60" s="490" t="str">
        <f>IF('0902-0908'!A68=0,"",'0902-0908'!A68)</f>
        <v/>
      </c>
      <c r="B60" s="491"/>
      <c r="C60" s="206"/>
      <c r="D60" s="207"/>
      <c r="E60" s="206"/>
      <c r="F60" s="207"/>
      <c r="G60" s="206"/>
      <c r="H60" s="207"/>
      <c r="I60" s="206"/>
      <c r="J60" s="207"/>
      <c r="K60" s="206"/>
      <c r="L60" s="207"/>
      <c r="M60" s="206"/>
      <c r="N60" s="207"/>
      <c r="O60" s="206"/>
      <c r="P60" s="207"/>
      <c r="Q60" s="206"/>
      <c r="R60" s="207"/>
      <c r="S60" s="206"/>
      <c r="T60" s="207"/>
      <c r="U60" s="206"/>
      <c r="V60" s="207"/>
      <c r="W60" s="206"/>
      <c r="X60" s="207"/>
      <c r="Y60" s="206"/>
      <c r="Z60" s="207"/>
      <c r="AA60" s="206"/>
      <c r="AB60" s="207"/>
      <c r="AC60" s="206"/>
      <c r="AD60" s="207"/>
      <c r="AE60" s="206">
        <f>'0902-0908'!C68</f>
        <v>0</v>
      </c>
      <c r="AF60" s="207">
        <f>'0902-0908'!D68</f>
        <v>0</v>
      </c>
      <c r="AG60" s="206">
        <f>'0902-0908'!E68</f>
        <v>0</v>
      </c>
      <c r="AH60" s="207">
        <f>'0902-0908'!F68</f>
        <v>0</v>
      </c>
      <c r="AI60" s="206">
        <f>'0902-0908'!G68</f>
        <v>0</v>
      </c>
      <c r="AJ60" s="207">
        <f>'0902-0908'!H68</f>
        <v>0</v>
      </c>
      <c r="AK60" s="206">
        <f>'0902-0908'!I68</f>
        <v>0</v>
      </c>
      <c r="AL60" s="207">
        <f>'0902-0908'!J68</f>
        <v>0</v>
      </c>
      <c r="AM60" s="206">
        <f>'0902-0908'!K68</f>
        <v>0</v>
      </c>
      <c r="AN60" s="207">
        <f>'0902-0908'!L68</f>
        <v>0</v>
      </c>
      <c r="AO60" s="206">
        <f>'0902-0908'!M68</f>
        <v>0</v>
      </c>
      <c r="AP60" s="207">
        <f>'0902-0908'!N68</f>
        <v>0</v>
      </c>
      <c r="AQ60" s="206">
        <f>'0902-0908'!O68</f>
        <v>0</v>
      </c>
      <c r="AR60" s="207">
        <f>'0902-0908'!P68</f>
        <v>0</v>
      </c>
      <c r="AS60" s="206">
        <f>'0909-0915'!C68</f>
        <v>0</v>
      </c>
      <c r="AT60" s="207">
        <f>'0909-0915'!D68</f>
        <v>0</v>
      </c>
      <c r="AU60" s="206">
        <f>'0909-0915'!E68</f>
        <v>0</v>
      </c>
      <c r="AV60" s="207">
        <f>'0909-0915'!F68</f>
        <v>0</v>
      </c>
      <c r="AW60" s="206">
        <f>'0909-0915'!G68</f>
        <v>0</v>
      </c>
      <c r="AX60" s="207">
        <f>'0909-0915'!H68</f>
        <v>0</v>
      </c>
      <c r="AY60" s="206">
        <f>'0909-0915'!I68</f>
        <v>0</v>
      </c>
      <c r="AZ60" s="207">
        <f>'0909-0915'!J68</f>
        <v>0</v>
      </c>
      <c r="BA60" s="206">
        <f>'0909-0915'!K68</f>
        <v>0</v>
      </c>
      <c r="BB60" s="207">
        <f>'0909-0915'!L68</f>
        <v>0</v>
      </c>
      <c r="BC60" s="206">
        <f>'0909-0915'!M68</f>
        <v>0</v>
      </c>
      <c r="BD60" s="207">
        <f>'0909-0915'!N68</f>
        <v>0</v>
      </c>
      <c r="BE60" s="206">
        <f>'0909-0915'!O68</f>
        <v>0</v>
      </c>
      <c r="BF60" s="207">
        <f>'0909-0915'!P68</f>
        <v>0</v>
      </c>
      <c r="BG60" s="206">
        <f>'0916-0922'!C68</f>
        <v>0</v>
      </c>
      <c r="BH60" s="207">
        <f>'0916-0922'!D68</f>
        <v>0</v>
      </c>
      <c r="BI60" s="206">
        <f>'0916-0922'!E68</f>
        <v>0</v>
      </c>
      <c r="BJ60" s="207">
        <f>'0916-0922'!F68</f>
        <v>0</v>
      </c>
      <c r="BK60" s="206">
        <f>'0916-0922'!G68</f>
        <v>0</v>
      </c>
      <c r="BL60" s="207">
        <f>'0916-0922'!H68</f>
        <v>0</v>
      </c>
      <c r="BM60" s="206">
        <f>'0916-0922'!I68</f>
        <v>0</v>
      </c>
      <c r="BN60" s="207">
        <f>'0916-0922'!J68</f>
        <v>0</v>
      </c>
      <c r="BO60" s="206">
        <f>'0916-0922'!K68</f>
        <v>0</v>
      </c>
      <c r="BP60" s="207">
        <f>'0916-0922'!L68</f>
        <v>0</v>
      </c>
      <c r="BQ60" s="206">
        <f>'0916-0922'!M68</f>
        <v>0</v>
      </c>
      <c r="BR60" s="207">
        <f>'0916-0922'!N68</f>
        <v>0</v>
      </c>
      <c r="BS60" s="206">
        <f>'0916-0922'!O68</f>
        <v>0</v>
      </c>
      <c r="BT60" s="207">
        <f>'0916-0922'!P68</f>
        <v>0</v>
      </c>
      <c r="BU60" s="206">
        <f>'0923-0929'!C68</f>
        <v>0</v>
      </c>
      <c r="BV60" s="207">
        <f>'0923-0929'!D68</f>
        <v>0</v>
      </c>
      <c r="BW60" s="206">
        <f>'0923-0929'!E68</f>
        <v>0</v>
      </c>
      <c r="BX60" s="207">
        <f>'0923-0929'!F68</f>
        <v>0</v>
      </c>
      <c r="BY60" s="206">
        <f>'0923-0929'!G68</f>
        <v>0</v>
      </c>
      <c r="BZ60" s="207">
        <f>'0923-0929'!H68</f>
        <v>0</v>
      </c>
      <c r="CA60" s="206">
        <f>'0923-0929'!I68</f>
        <v>0</v>
      </c>
      <c r="CB60" s="207">
        <f>'0923-0929'!J68</f>
        <v>0</v>
      </c>
      <c r="CC60" s="206">
        <f>'0923-0929'!K68</f>
        <v>0</v>
      </c>
      <c r="CD60" s="207">
        <f>'0923-0929'!L68</f>
        <v>0</v>
      </c>
      <c r="CE60" s="206">
        <f>'0923-0929'!M68</f>
        <v>0</v>
      </c>
      <c r="CF60" s="207">
        <f>'0923-0929'!N68</f>
        <v>0</v>
      </c>
      <c r="CG60" s="206">
        <f>'0923-0929'!O68</f>
        <v>0</v>
      </c>
      <c r="CH60" s="207">
        <f>'0923-0929'!P68</f>
        <v>0</v>
      </c>
      <c r="CI60" s="206">
        <f>'0930-1006'!C68</f>
        <v>0</v>
      </c>
      <c r="CJ60" s="207">
        <f>'0930-1006'!D68</f>
        <v>0</v>
      </c>
      <c r="CK60" s="206">
        <f>'0930-1006'!E68</f>
        <v>0</v>
      </c>
      <c r="CL60" s="207">
        <f>'0930-1006'!F68</f>
        <v>0</v>
      </c>
      <c r="CM60" s="206">
        <f>'0930-1006'!G68</f>
        <v>0</v>
      </c>
      <c r="CN60" s="207">
        <f>'0930-1006'!H68</f>
        <v>0</v>
      </c>
      <c r="CO60" s="206">
        <f>'0930-1006'!I68</f>
        <v>0</v>
      </c>
      <c r="CP60" s="207">
        <f>'0930-1006'!J68</f>
        <v>0</v>
      </c>
      <c r="CQ60" s="206">
        <f>'0930-1006'!K68</f>
        <v>0</v>
      </c>
      <c r="CR60" s="207">
        <f>'0930-1006'!L68</f>
        <v>0</v>
      </c>
      <c r="CS60" s="206">
        <f>'0930-1006'!M68</f>
        <v>0</v>
      </c>
      <c r="CT60" s="207">
        <f>'0930-1006'!N68</f>
        <v>0</v>
      </c>
      <c r="CU60" s="206">
        <f>'0930-1006'!O68</f>
        <v>0</v>
      </c>
      <c r="CV60" s="207">
        <f>'0930-1006'!P68</f>
        <v>0</v>
      </c>
      <c r="CW60" s="206">
        <f>'1007-1013'!C68</f>
        <v>0</v>
      </c>
      <c r="CX60" s="207">
        <f>'1007-1013'!D68</f>
        <v>0</v>
      </c>
      <c r="CY60" s="206">
        <f>'1007-1013'!E68</f>
        <v>0</v>
      </c>
      <c r="CZ60" s="207">
        <f>'1007-1013'!F68</f>
        <v>0</v>
      </c>
      <c r="DA60" s="206">
        <f>'1007-1013'!G68</f>
        <v>0</v>
      </c>
      <c r="DB60" s="207">
        <f>'1007-1013'!H68</f>
        <v>0</v>
      </c>
      <c r="DC60" s="206">
        <f>'1007-1013'!I68</f>
        <v>0</v>
      </c>
      <c r="DD60" s="207">
        <f>'1007-1013'!J68</f>
        <v>0</v>
      </c>
      <c r="DE60" s="206">
        <f>'1007-1013'!K68</f>
        <v>0</v>
      </c>
      <c r="DF60" s="207">
        <f>'1007-1013'!L68</f>
        <v>0</v>
      </c>
      <c r="DG60" s="206">
        <f>'1007-1013'!M68</f>
        <v>0</v>
      </c>
      <c r="DH60" s="207">
        <f>'1007-1013'!N68</f>
        <v>0</v>
      </c>
      <c r="DI60" s="206">
        <f>'1007-1013'!O68</f>
        <v>0</v>
      </c>
      <c r="DJ60" s="207">
        <f>'1007-1013'!P68</f>
        <v>0</v>
      </c>
      <c r="DK60" s="206">
        <f>'1014-1020'!C68</f>
        <v>0</v>
      </c>
      <c r="DL60" s="207">
        <f>'1014-1020'!D68</f>
        <v>0</v>
      </c>
      <c r="DM60" s="206">
        <f>'1014-1020'!E68</f>
        <v>0</v>
      </c>
      <c r="DN60" s="207">
        <f>'1014-1020'!F68</f>
        <v>0</v>
      </c>
      <c r="DO60" s="206">
        <f>'1014-1020'!G68</f>
        <v>0</v>
      </c>
      <c r="DP60" s="207">
        <f>'1014-1020'!H68</f>
        <v>0</v>
      </c>
      <c r="DQ60" s="206">
        <f>'1014-1020'!I68</f>
        <v>0</v>
      </c>
      <c r="DR60" s="207">
        <f>'1014-1020'!J68</f>
        <v>0</v>
      </c>
      <c r="DS60" s="206">
        <f>'1014-1020'!K68</f>
        <v>0</v>
      </c>
      <c r="DT60" s="207">
        <f>'1014-1020'!L68</f>
        <v>0</v>
      </c>
      <c r="DU60" s="206">
        <f>'1014-1020'!M68</f>
        <v>0</v>
      </c>
      <c r="DV60" s="207">
        <f>'1014-1020'!N68</f>
        <v>0</v>
      </c>
      <c r="DW60" s="206">
        <f>'1014-1020'!O68</f>
        <v>0</v>
      </c>
      <c r="DX60" s="207">
        <f>'1014-1020'!P68</f>
        <v>0</v>
      </c>
      <c r="DY60" s="206">
        <f>'1021-1027'!C68</f>
        <v>0</v>
      </c>
      <c r="DZ60" s="207">
        <f>'1021-1027'!D68</f>
        <v>0</v>
      </c>
      <c r="EA60" s="206">
        <f>'1021-1027'!E68</f>
        <v>0</v>
      </c>
      <c r="EB60" s="207">
        <f>'1021-1027'!F68</f>
        <v>0</v>
      </c>
      <c r="EC60" s="206">
        <f>'1021-1027'!G68</f>
        <v>0</v>
      </c>
      <c r="ED60" s="207">
        <f>'1021-1027'!H68</f>
        <v>0</v>
      </c>
      <c r="EE60" s="206">
        <f>'1021-1027'!I68</f>
        <v>0</v>
      </c>
      <c r="EF60" s="207">
        <f>'1021-1027'!J68</f>
        <v>0</v>
      </c>
      <c r="EG60" s="206">
        <f>'1021-1027'!K68</f>
        <v>0</v>
      </c>
      <c r="EH60" s="207">
        <f>'1021-1027'!L68</f>
        <v>0</v>
      </c>
      <c r="EI60" s="206">
        <f>'1021-1027'!M68</f>
        <v>0</v>
      </c>
      <c r="EJ60" s="207">
        <f>'1021-1027'!N68</f>
        <v>0</v>
      </c>
      <c r="EK60" s="206">
        <f>'1021-1027'!O68</f>
        <v>0</v>
      </c>
      <c r="EL60" s="207">
        <f>'1021-1027'!P68</f>
        <v>0</v>
      </c>
      <c r="EM60" s="206">
        <f>'1028-1103'!C68</f>
        <v>0</v>
      </c>
      <c r="EN60" s="207">
        <f>'1028-1103'!D68</f>
        <v>0</v>
      </c>
      <c r="EO60" s="206">
        <f>'1028-1103'!E68</f>
        <v>0</v>
      </c>
      <c r="EP60" s="207">
        <f>'1028-1103'!F68</f>
        <v>0</v>
      </c>
      <c r="EQ60" s="206">
        <f>'1028-1103'!G68</f>
        <v>0</v>
      </c>
      <c r="ER60" s="207">
        <f>'1028-1103'!H68</f>
        <v>0</v>
      </c>
      <c r="ES60" s="206">
        <f>'1028-1103'!I68</f>
        <v>0</v>
      </c>
      <c r="ET60" s="207">
        <f>'1028-1103'!J68</f>
        <v>0</v>
      </c>
      <c r="EU60" s="206">
        <f>'1028-1103'!K68</f>
        <v>0</v>
      </c>
      <c r="EV60" s="207">
        <f>'1028-1103'!L68</f>
        <v>0</v>
      </c>
      <c r="EW60" s="206">
        <f>'1028-1103'!M68</f>
        <v>0</v>
      </c>
      <c r="EX60" s="207">
        <f>'1028-1103'!N68</f>
        <v>0</v>
      </c>
      <c r="EY60" s="206">
        <f>'1028-1103'!O68</f>
        <v>0</v>
      </c>
      <c r="EZ60" s="207">
        <f>'1028-1103'!P68</f>
        <v>0</v>
      </c>
      <c r="FA60" s="206">
        <f>班表10!C68</f>
        <v>0</v>
      </c>
      <c r="FB60" s="206">
        <f>班表10!D68</f>
        <v>0</v>
      </c>
      <c r="FC60" s="206">
        <f>班表10!E68</f>
        <v>0</v>
      </c>
      <c r="FD60" s="206">
        <f>班表10!F68</f>
        <v>0</v>
      </c>
      <c r="FE60" s="206">
        <f>班表10!G68</f>
        <v>0</v>
      </c>
      <c r="FF60" s="206">
        <f>班表10!H68</f>
        <v>0</v>
      </c>
      <c r="FG60" s="206">
        <f>班表10!I68</f>
        <v>0</v>
      </c>
      <c r="FH60" s="206">
        <f>班表10!J68</f>
        <v>0</v>
      </c>
      <c r="FI60" s="206">
        <f>班表10!K68</f>
        <v>0</v>
      </c>
      <c r="FJ60" s="206">
        <f>班表10!L68</f>
        <v>0</v>
      </c>
      <c r="FK60" s="206">
        <f>班表10!M68</f>
        <v>0</v>
      </c>
      <c r="FL60" s="206">
        <f>班表10!N68</f>
        <v>0</v>
      </c>
      <c r="FM60" s="206">
        <f>班表10!O68</f>
        <v>0</v>
      </c>
      <c r="FN60" s="206">
        <f>班表10!P68</f>
        <v>0</v>
      </c>
      <c r="FO60" s="493"/>
      <c r="FP60" s="210"/>
      <c r="FQ60" s="210"/>
      <c r="FR60" s="210"/>
      <c r="FS60" s="379"/>
      <c r="FT60" s="495"/>
      <c r="FU60" s="496"/>
    </row>
    <row r="61" spans="1:177" ht="9" hidden="1" customHeight="1" thickBot="1">
      <c r="A61" s="480" t="str">
        <f>IF('0902-0908'!A69=0,"",'0902-0908'!A69)</f>
        <v/>
      </c>
      <c r="B61" s="481"/>
      <c r="C61" s="217"/>
      <c r="D61" s="6"/>
      <c r="E61" s="217"/>
      <c r="F61" s="6"/>
      <c r="G61" s="217"/>
      <c r="H61" s="6"/>
      <c r="I61" s="217"/>
      <c r="J61" s="6"/>
      <c r="K61" s="217"/>
      <c r="L61" s="6"/>
      <c r="M61" s="217"/>
      <c r="N61" s="6"/>
      <c r="O61" s="217"/>
      <c r="P61" s="6"/>
      <c r="Q61" s="217"/>
      <c r="R61" s="6"/>
      <c r="S61" s="217"/>
      <c r="T61" s="6"/>
      <c r="U61" s="217"/>
      <c r="V61" s="6"/>
      <c r="W61" s="217"/>
      <c r="X61" s="6"/>
      <c r="Y61" s="217"/>
      <c r="Z61" s="6"/>
      <c r="AA61" s="217"/>
      <c r="AB61" s="6"/>
      <c r="AC61" s="209"/>
      <c r="AD61" s="58"/>
      <c r="AE61" s="209">
        <f>'0902-0908'!C69</f>
        <v>0</v>
      </c>
      <c r="AF61" s="58">
        <f>'0902-0908'!D69</f>
        <v>0</v>
      </c>
      <c r="AG61" s="209">
        <f>'0902-0908'!E69</f>
        <v>0</v>
      </c>
      <c r="AH61" s="58">
        <f>'0902-0908'!F69</f>
        <v>0</v>
      </c>
      <c r="AI61" s="209">
        <f>'0902-0908'!G69</f>
        <v>0</v>
      </c>
      <c r="AJ61" s="58">
        <f>'0902-0908'!H69</f>
        <v>0</v>
      </c>
      <c r="AK61" s="209">
        <f>'0902-0908'!I69</f>
        <v>0</v>
      </c>
      <c r="AL61" s="58">
        <f>'0902-0908'!J69</f>
        <v>0</v>
      </c>
      <c r="AM61" s="209">
        <f>'0902-0908'!K69</f>
        <v>0</v>
      </c>
      <c r="AN61" s="58">
        <f>'0902-0908'!L69</f>
        <v>0</v>
      </c>
      <c r="AO61" s="209">
        <f>'0902-0908'!M69</f>
        <v>0</v>
      </c>
      <c r="AP61" s="58">
        <f>'0902-0908'!N69</f>
        <v>0</v>
      </c>
      <c r="AQ61" s="209">
        <f>'0902-0908'!O69</f>
        <v>0</v>
      </c>
      <c r="AR61" s="58">
        <f>'0902-0908'!P69</f>
        <v>0</v>
      </c>
      <c r="AS61" s="209">
        <f>'0909-0915'!C69</f>
        <v>0</v>
      </c>
      <c r="AT61" s="58">
        <f>'0909-0915'!D69</f>
        <v>0</v>
      </c>
      <c r="AU61" s="209">
        <f>'0909-0915'!E69</f>
        <v>0</v>
      </c>
      <c r="AV61" s="58">
        <f>'0909-0915'!F69</f>
        <v>0</v>
      </c>
      <c r="AW61" s="209">
        <f>'0909-0915'!G69</f>
        <v>0</v>
      </c>
      <c r="AX61" s="58">
        <f>'0909-0915'!H69</f>
        <v>0</v>
      </c>
      <c r="AY61" s="209">
        <f>'0909-0915'!I69</f>
        <v>0</v>
      </c>
      <c r="AZ61" s="58">
        <f>'0909-0915'!J69</f>
        <v>0</v>
      </c>
      <c r="BA61" s="209">
        <f>'0909-0915'!K69</f>
        <v>0</v>
      </c>
      <c r="BB61" s="58">
        <f>'0909-0915'!L69</f>
        <v>0</v>
      </c>
      <c r="BC61" s="209">
        <f>'0909-0915'!M69</f>
        <v>0</v>
      </c>
      <c r="BD61" s="58">
        <f>'0909-0915'!N69</f>
        <v>0</v>
      </c>
      <c r="BE61" s="209">
        <f>'0909-0915'!O69</f>
        <v>0</v>
      </c>
      <c r="BF61" s="58">
        <f>'0909-0915'!P69</f>
        <v>0</v>
      </c>
      <c r="BG61" s="209">
        <f>'0916-0922'!C69</f>
        <v>0</v>
      </c>
      <c r="BH61" s="58">
        <f>'0916-0922'!D69</f>
        <v>0</v>
      </c>
      <c r="BI61" s="209">
        <f>'0916-0922'!E69</f>
        <v>0</v>
      </c>
      <c r="BJ61" s="58">
        <f>'0916-0922'!F69</f>
        <v>0</v>
      </c>
      <c r="BK61" s="209">
        <f>'0916-0922'!G69</f>
        <v>0</v>
      </c>
      <c r="BL61" s="58">
        <f>'0916-0922'!H69</f>
        <v>0</v>
      </c>
      <c r="BM61" s="209">
        <f>'0916-0922'!I69</f>
        <v>0</v>
      </c>
      <c r="BN61" s="58">
        <f>'0916-0922'!J69</f>
        <v>0</v>
      </c>
      <c r="BO61" s="209">
        <f>'0916-0922'!K69</f>
        <v>0</v>
      </c>
      <c r="BP61" s="58">
        <f>'0916-0922'!L69</f>
        <v>0</v>
      </c>
      <c r="BQ61" s="209">
        <f>'0916-0922'!M69</f>
        <v>0</v>
      </c>
      <c r="BR61" s="58">
        <f>'0916-0922'!N69</f>
        <v>0</v>
      </c>
      <c r="BS61" s="209">
        <f>'0916-0922'!O69</f>
        <v>0</v>
      </c>
      <c r="BT61" s="58">
        <f>'0916-0922'!P69</f>
        <v>0</v>
      </c>
      <c r="BU61" s="209">
        <f>'0923-0929'!C69</f>
        <v>0</v>
      </c>
      <c r="BV61" s="58">
        <f>'0923-0929'!D69</f>
        <v>0</v>
      </c>
      <c r="BW61" s="209">
        <f>'0923-0929'!E69</f>
        <v>0</v>
      </c>
      <c r="BX61" s="58">
        <f>'0923-0929'!F69</f>
        <v>0</v>
      </c>
      <c r="BY61" s="209">
        <f>'0923-0929'!G69</f>
        <v>0</v>
      </c>
      <c r="BZ61" s="58">
        <f>'0923-0929'!H69</f>
        <v>0</v>
      </c>
      <c r="CA61" s="209">
        <f>'0923-0929'!I69</f>
        <v>0</v>
      </c>
      <c r="CB61" s="58">
        <f>'0923-0929'!J69</f>
        <v>0</v>
      </c>
      <c r="CC61" s="209">
        <f>'0923-0929'!K69</f>
        <v>0</v>
      </c>
      <c r="CD61" s="58">
        <f>'0923-0929'!L69</f>
        <v>0</v>
      </c>
      <c r="CE61" s="209">
        <f>'0923-0929'!M69</f>
        <v>0</v>
      </c>
      <c r="CF61" s="58">
        <f>'0923-0929'!N69</f>
        <v>0</v>
      </c>
      <c r="CG61" s="209">
        <f>'0923-0929'!O69</f>
        <v>0</v>
      </c>
      <c r="CH61" s="58">
        <f>'0923-0929'!P69</f>
        <v>0</v>
      </c>
      <c r="CI61" s="209">
        <f>'0930-1006'!C69</f>
        <v>0</v>
      </c>
      <c r="CJ61" s="58">
        <f>'0930-1006'!D69</f>
        <v>0</v>
      </c>
      <c r="CK61" s="209">
        <f>'0930-1006'!E69</f>
        <v>0</v>
      </c>
      <c r="CL61" s="58">
        <f>'0930-1006'!F69</f>
        <v>0</v>
      </c>
      <c r="CM61" s="209">
        <f>'0930-1006'!G69</f>
        <v>0</v>
      </c>
      <c r="CN61" s="58">
        <f>'0930-1006'!H69</f>
        <v>0</v>
      </c>
      <c r="CO61" s="209">
        <f>'0930-1006'!I69</f>
        <v>0</v>
      </c>
      <c r="CP61" s="58">
        <f>'0930-1006'!J69</f>
        <v>0</v>
      </c>
      <c r="CQ61" s="209">
        <f>'0930-1006'!K69</f>
        <v>0</v>
      </c>
      <c r="CR61" s="58">
        <f>'0930-1006'!L69</f>
        <v>0</v>
      </c>
      <c r="CS61" s="209">
        <f>'0930-1006'!M69</f>
        <v>0</v>
      </c>
      <c r="CT61" s="58">
        <f>'0930-1006'!N69</f>
        <v>0</v>
      </c>
      <c r="CU61" s="209">
        <f>'0930-1006'!O69</f>
        <v>0</v>
      </c>
      <c r="CV61" s="58">
        <f>'0930-1006'!P69</f>
        <v>0</v>
      </c>
      <c r="CW61" s="209">
        <f>'1007-1013'!C69</f>
        <v>0</v>
      </c>
      <c r="CX61" s="58">
        <f>'1007-1013'!D69</f>
        <v>0</v>
      </c>
      <c r="CY61" s="209">
        <f>'1007-1013'!E69</f>
        <v>0</v>
      </c>
      <c r="CZ61" s="58">
        <f>'1007-1013'!F69</f>
        <v>0</v>
      </c>
      <c r="DA61" s="209">
        <f>'1007-1013'!G69</f>
        <v>0</v>
      </c>
      <c r="DB61" s="58">
        <f>'1007-1013'!H69</f>
        <v>0</v>
      </c>
      <c r="DC61" s="209">
        <f>'1007-1013'!I69</f>
        <v>0</v>
      </c>
      <c r="DD61" s="58">
        <f>'1007-1013'!J69</f>
        <v>0</v>
      </c>
      <c r="DE61" s="209">
        <f>'1007-1013'!K69</f>
        <v>0</v>
      </c>
      <c r="DF61" s="58">
        <f>'1007-1013'!L69</f>
        <v>0</v>
      </c>
      <c r="DG61" s="209">
        <f>'1007-1013'!M69</f>
        <v>0</v>
      </c>
      <c r="DH61" s="58">
        <f>'1007-1013'!N69</f>
        <v>0</v>
      </c>
      <c r="DI61" s="209">
        <f>'1007-1013'!O69</f>
        <v>0</v>
      </c>
      <c r="DJ61" s="58">
        <f>'1007-1013'!P69</f>
        <v>0</v>
      </c>
      <c r="DK61" s="209">
        <f>'1014-1020'!C69</f>
        <v>0</v>
      </c>
      <c r="DL61" s="58">
        <f>'1014-1020'!D69</f>
        <v>0</v>
      </c>
      <c r="DM61" s="209">
        <f>'1014-1020'!E69</f>
        <v>0</v>
      </c>
      <c r="DN61" s="58">
        <f>'1014-1020'!F69</f>
        <v>0</v>
      </c>
      <c r="DO61" s="209">
        <f>'1014-1020'!G69</f>
        <v>0</v>
      </c>
      <c r="DP61" s="58">
        <f>'1014-1020'!H69</f>
        <v>0</v>
      </c>
      <c r="DQ61" s="209">
        <f>'1014-1020'!I69</f>
        <v>0</v>
      </c>
      <c r="DR61" s="58">
        <f>'1014-1020'!J69</f>
        <v>0</v>
      </c>
      <c r="DS61" s="209">
        <f>'1014-1020'!K69</f>
        <v>0</v>
      </c>
      <c r="DT61" s="58">
        <f>'1014-1020'!L69</f>
        <v>0</v>
      </c>
      <c r="DU61" s="209">
        <f>'1014-1020'!M69</f>
        <v>0</v>
      </c>
      <c r="DV61" s="58">
        <f>'1014-1020'!N69</f>
        <v>0</v>
      </c>
      <c r="DW61" s="209">
        <f>'1014-1020'!O69</f>
        <v>0</v>
      </c>
      <c r="DX61" s="58">
        <f>'1014-1020'!P69</f>
        <v>0</v>
      </c>
      <c r="DY61" s="209">
        <f>'1021-1027'!C69</f>
        <v>0</v>
      </c>
      <c r="DZ61" s="58">
        <f>'1021-1027'!D69</f>
        <v>0</v>
      </c>
      <c r="EA61" s="209">
        <f>'1021-1027'!E69</f>
        <v>0</v>
      </c>
      <c r="EB61" s="58">
        <f>'1021-1027'!F69</f>
        <v>0</v>
      </c>
      <c r="EC61" s="209">
        <f>'1021-1027'!G69</f>
        <v>0</v>
      </c>
      <c r="ED61" s="58">
        <f>'1021-1027'!H69</f>
        <v>0</v>
      </c>
      <c r="EE61" s="209">
        <f>'1021-1027'!I69</f>
        <v>0</v>
      </c>
      <c r="EF61" s="58">
        <f>'1021-1027'!J69</f>
        <v>0</v>
      </c>
      <c r="EG61" s="209">
        <f>'1021-1027'!K69</f>
        <v>0</v>
      </c>
      <c r="EH61" s="58">
        <f>'1021-1027'!L69</f>
        <v>0</v>
      </c>
      <c r="EI61" s="209">
        <f>'1021-1027'!M69</f>
        <v>0</v>
      </c>
      <c r="EJ61" s="58">
        <f>'1021-1027'!N69</f>
        <v>0</v>
      </c>
      <c r="EK61" s="209">
        <f>'1021-1027'!O69</f>
        <v>0</v>
      </c>
      <c r="EL61" s="58">
        <f>'1021-1027'!P69</f>
        <v>0</v>
      </c>
      <c r="EM61" s="209">
        <f>'1028-1103'!C69</f>
        <v>0</v>
      </c>
      <c r="EN61" s="58">
        <f>'1028-1103'!D69</f>
        <v>0</v>
      </c>
      <c r="EO61" s="209">
        <f>'1028-1103'!E69</f>
        <v>0</v>
      </c>
      <c r="EP61" s="58">
        <f>'1028-1103'!F69</f>
        <v>0</v>
      </c>
      <c r="EQ61" s="209">
        <f>'1028-1103'!G69</f>
        <v>0</v>
      </c>
      <c r="ER61" s="58">
        <f>'1028-1103'!H69</f>
        <v>0</v>
      </c>
      <c r="ES61" s="209">
        <f>'1028-1103'!I69</f>
        <v>0</v>
      </c>
      <c r="ET61" s="58">
        <f>'1028-1103'!J69</f>
        <v>0</v>
      </c>
      <c r="EU61" s="209">
        <f>'1028-1103'!K69</f>
        <v>0</v>
      </c>
      <c r="EV61" s="58">
        <f>'1028-1103'!L69</f>
        <v>0</v>
      </c>
      <c r="EW61" s="209">
        <f>'1028-1103'!M69</f>
        <v>0</v>
      </c>
      <c r="EX61" s="58">
        <f>'1028-1103'!N69</f>
        <v>0</v>
      </c>
      <c r="EY61" s="209">
        <f>'1028-1103'!O69</f>
        <v>0</v>
      </c>
      <c r="EZ61" s="58">
        <f>'1028-1103'!P69</f>
        <v>0</v>
      </c>
      <c r="FA61" s="209">
        <f>班表10!C69</f>
        <v>0</v>
      </c>
      <c r="FB61" s="209">
        <f>班表10!D69</f>
        <v>0</v>
      </c>
      <c r="FC61" s="209">
        <f>班表10!E69</f>
        <v>0</v>
      </c>
      <c r="FD61" s="209">
        <f>班表10!F69</f>
        <v>0</v>
      </c>
      <c r="FE61" s="209">
        <f>班表10!G69</f>
        <v>0</v>
      </c>
      <c r="FF61" s="209">
        <f>班表10!H69</f>
        <v>0</v>
      </c>
      <c r="FG61" s="209">
        <f>班表10!I69</f>
        <v>0</v>
      </c>
      <c r="FH61" s="209">
        <f>班表10!J69</f>
        <v>0</v>
      </c>
      <c r="FI61" s="209">
        <f>班表10!K69</f>
        <v>0</v>
      </c>
      <c r="FJ61" s="209">
        <f>班表10!L69</f>
        <v>0</v>
      </c>
      <c r="FK61" s="209">
        <f>班表10!M69</f>
        <v>0</v>
      </c>
      <c r="FL61" s="209">
        <f>班表10!N69</f>
        <v>0</v>
      </c>
      <c r="FM61" s="209">
        <f>班表10!O69</f>
        <v>0</v>
      </c>
      <c r="FN61" s="209">
        <f>班表10!P69</f>
        <v>0</v>
      </c>
      <c r="FO61" s="493"/>
      <c r="FP61" s="210"/>
      <c r="FQ61" s="210"/>
      <c r="FR61" s="210"/>
      <c r="FS61" s="379"/>
      <c r="FT61" s="484"/>
      <c r="FU61" s="485"/>
    </row>
    <row r="62" spans="1:177" ht="9" hidden="1" customHeight="1" thickTop="1" thickBot="1">
      <c r="A62" s="482" t="str">
        <f>IF('0902-0908'!A70=0,"",'0902-0908'!A70)</f>
        <v/>
      </c>
      <c r="B62" s="483"/>
      <c r="C62" s="497"/>
      <c r="D62" s="498"/>
      <c r="E62" s="497"/>
      <c r="F62" s="498"/>
      <c r="G62" s="497"/>
      <c r="H62" s="498"/>
      <c r="I62" s="497"/>
      <c r="J62" s="498"/>
      <c r="K62" s="497"/>
      <c r="L62" s="498"/>
      <c r="M62" s="497"/>
      <c r="N62" s="498"/>
      <c r="O62" s="497"/>
      <c r="P62" s="498"/>
      <c r="Q62" s="497"/>
      <c r="R62" s="498"/>
      <c r="S62" s="497"/>
      <c r="T62" s="498"/>
      <c r="U62" s="497"/>
      <c r="V62" s="498"/>
      <c r="W62" s="497"/>
      <c r="X62" s="498"/>
      <c r="Y62" s="497"/>
      <c r="Z62" s="498"/>
      <c r="AA62" s="497"/>
      <c r="AB62" s="498"/>
      <c r="AC62" s="499"/>
      <c r="AD62" s="500"/>
      <c r="AE62" s="413"/>
      <c r="AF62" s="414"/>
      <c r="AG62" s="413"/>
      <c r="AH62" s="414"/>
      <c r="AI62" s="413"/>
      <c r="AJ62" s="414"/>
      <c r="AK62" s="413"/>
      <c r="AL62" s="414"/>
      <c r="AM62" s="413"/>
      <c r="AN62" s="414"/>
      <c r="AO62" s="413"/>
      <c r="AP62" s="414"/>
      <c r="AQ62" s="413"/>
      <c r="AR62" s="414"/>
      <c r="AS62" s="413"/>
      <c r="AT62" s="414"/>
      <c r="AU62" s="413"/>
      <c r="AV62" s="414"/>
      <c r="AW62" s="413"/>
      <c r="AX62" s="414"/>
      <c r="AY62" s="413"/>
      <c r="AZ62" s="414"/>
      <c r="BA62" s="413"/>
      <c r="BB62" s="414"/>
      <c r="BC62" s="413"/>
      <c r="BD62" s="414"/>
      <c r="BE62" s="413"/>
      <c r="BF62" s="414"/>
      <c r="BG62" s="413"/>
      <c r="BH62" s="414"/>
      <c r="BI62" s="413"/>
      <c r="BJ62" s="414"/>
      <c r="BK62" s="413"/>
      <c r="BL62" s="414"/>
      <c r="BM62" s="413"/>
      <c r="BN62" s="414"/>
      <c r="BO62" s="413"/>
      <c r="BP62" s="414"/>
      <c r="BQ62" s="413"/>
      <c r="BR62" s="414"/>
      <c r="BS62" s="413"/>
      <c r="BT62" s="414"/>
      <c r="BU62" s="413"/>
      <c r="BV62" s="414"/>
      <c r="BW62" s="413"/>
      <c r="BX62" s="414"/>
      <c r="BY62" s="413"/>
      <c r="BZ62" s="414"/>
      <c r="CA62" s="413"/>
      <c r="CB62" s="414"/>
      <c r="CC62" s="413"/>
      <c r="CD62" s="414"/>
      <c r="CE62" s="413"/>
      <c r="CF62" s="414"/>
      <c r="CG62" s="413"/>
      <c r="CH62" s="414"/>
      <c r="CI62" s="413"/>
      <c r="CJ62" s="414"/>
      <c r="CK62" s="413"/>
      <c r="CL62" s="414"/>
      <c r="CM62" s="413"/>
      <c r="CN62" s="414"/>
      <c r="CO62" s="413"/>
      <c r="CP62" s="414"/>
      <c r="CQ62" s="413"/>
      <c r="CR62" s="414"/>
      <c r="CS62" s="413"/>
      <c r="CT62" s="414"/>
      <c r="CU62" s="413"/>
      <c r="CV62" s="414"/>
      <c r="CW62" s="413"/>
      <c r="CX62" s="414"/>
      <c r="CY62" s="413"/>
      <c r="CZ62" s="414"/>
      <c r="DA62" s="413"/>
      <c r="DB62" s="414"/>
      <c r="DC62" s="413"/>
      <c r="DD62" s="414"/>
      <c r="DE62" s="413"/>
      <c r="DF62" s="414"/>
      <c r="DG62" s="413"/>
      <c r="DH62" s="414"/>
      <c r="DI62" s="413"/>
      <c r="DJ62" s="414"/>
      <c r="DK62" s="413"/>
      <c r="DL62" s="414"/>
      <c r="DM62" s="413"/>
      <c r="DN62" s="414"/>
      <c r="DO62" s="413"/>
      <c r="DP62" s="414"/>
      <c r="DQ62" s="413"/>
      <c r="DR62" s="414"/>
      <c r="DS62" s="413"/>
      <c r="DT62" s="414"/>
      <c r="DU62" s="413"/>
      <c r="DV62" s="414"/>
      <c r="DW62" s="413"/>
      <c r="DX62" s="414"/>
      <c r="DY62" s="413"/>
      <c r="DZ62" s="414"/>
      <c r="EA62" s="413"/>
      <c r="EB62" s="414"/>
      <c r="EC62" s="413"/>
      <c r="ED62" s="414"/>
      <c r="EE62" s="413"/>
      <c r="EF62" s="414"/>
      <c r="EG62" s="413"/>
      <c r="EH62" s="414"/>
      <c r="EI62" s="413"/>
      <c r="EJ62" s="414"/>
      <c r="EK62" s="413"/>
      <c r="EL62" s="414"/>
      <c r="EM62" s="413"/>
      <c r="EN62" s="414"/>
      <c r="EO62" s="413"/>
      <c r="EP62" s="414"/>
      <c r="EQ62" s="413"/>
      <c r="ER62" s="414"/>
      <c r="ES62" s="413"/>
      <c r="ET62" s="414"/>
      <c r="EU62" s="413"/>
      <c r="EV62" s="414"/>
      <c r="EW62" s="413"/>
      <c r="EX62" s="414"/>
      <c r="EY62" s="413"/>
      <c r="EZ62" s="414"/>
      <c r="FA62" s="413"/>
      <c r="FB62" s="475"/>
      <c r="FC62" s="413"/>
      <c r="FD62" s="475"/>
      <c r="FE62" s="413"/>
      <c r="FF62" s="475"/>
      <c r="FG62" s="413"/>
      <c r="FH62" s="475"/>
      <c r="FI62" s="413"/>
      <c r="FJ62" s="475"/>
      <c r="FK62" s="413"/>
      <c r="FL62" s="475"/>
      <c r="FM62" s="413"/>
      <c r="FN62" s="475"/>
      <c r="FO62" s="493"/>
      <c r="FP62" s="210"/>
      <c r="FQ62" s="210"/>
      <c r="FR62" s="210"/>
      <c r="FS62" s="379"/>
      <c r="FT62" s="486"/>
      <c r="FU62" s="487"/>
    </row>
    <row r="63" spans="1:177" ht="15.75" hidden="1" customHeight="1">
      <c r="A63" s="490" t="str">
        <f>IF('0902-0908'!A71=0,"",'0902-0908'!A71)</f>
        <v/>
      </c>
      <c r="B63" s="491"/>
      <c r="C63" s="206"/>
      <c r="D63" s="207"/>
      <c r="E63" s="206"/>
      <c r="F63" s="207"/>
      <c r="G63" s="206"/>
      <c r="H63" s="207"/>
      <c r="I63" s="206"/>
      <c r="J63" s="207"/>
      <c r="K63" s="206"/>
      <c r="L63" s="207"/>
      <c r="M63" s="206"/>
      <c r="N63" s="207"/>
      <c r="O63" s="206"/>
      <c r="P63" s="207"/>
      <c r="Q63" s="206"/>
      <c r="R63" s="207"/>
      <c r="S63" s="206"/>
      <c r="T63" s="207"/>
      <c r="U63" s="206"/>
      <c r="V63" s="207"/>
      <c r="W63" s="206"/>
      <c r="X63" s="207"/>
      <c r="Y63" s="206"/>
      <c r="Z63" s="207"/>
      <c r="AA63" s="206"/>
      <c r="AB63" s="207"/>
      <c r="AC63" s="206"/>
      <c r="AD63" s="207"/>
      <c r="AE63" s="206">
        <f>'0902-0908'!C71</f>
        <v>0</v>
      </c>
      <c r="AF63" s="207">
        <f>'0902-0908'!D71</f>
        <v>0</v>
      </c>
      <c r="AG63" s="206">
        <f>'0902-0908'!E71</f>
        <v>0</v>
      </c>
      <c r="AH63" s="207">
        <f>'0902-0908'!F71</f>
        <v>0</v>
      </c>
      <c r="AI63" s="206">
        <f>'0902-0908'!G71</f>
        <v>0</v>
      </c>
      <c r="AJ63" s="207">
        <f>'0902-0908'!H71</f>
        <v>0</v>
      </c>
      <c r="AK63" s="206">
        <f>'0902-0908'!I71</f>
        <v>0</v>
      </c>
      <c r="AL63" s="207">
        <f>'0902-0908'!J71</f>
        <v>0</v>
      </c>
      <c r="AM63" s="206">
        <f>'0902-0908'!K71</f>
        <v>0</v>
      </c>
      <c r="AN63" s="207">
        <f>'0902-0908'!L71</f>
        <v>0</v>
      </c>
      <c r="AO63" s="206">
        <f>'0902-0908'!M71</f>
        <v>0</v>
      </c>
      <c r="AP63" s="207">
        <f>'0902-0908'!N71</f>
        <v>0</v>
      </c>
      <c r="AQ63" s="206">
        <f>'0902-0908'!O71</f>
        <v>0</v>
      </c>
      <c r="AR63" s="207">
        <f>'0902-0908'!P71</f>
        <v>0</v>
      </c>
      <c r="AS63" s="206">
        <f>'0909-0915'!C71</f>
        <v>0</v>
      </c>
      <c r="AT63" s="207">
        <f>'0909-0915'!D71</f>
        <v>0</v>
      </c>
      <c r="AU63" s="206">
        <f>'0909-0915'!E71</f>
        <v>0</v>
      </c>
      <c r="AV63" s="207">
        <f>'0909-0915'!F71</f>
        <v>0</v>
      </c>
      <c r="AW63" s="206">
        <f>'0909-0915'!G71</f>
        <v>0</v>
      </c>
      <c r="AX63" s="207">
        <f>'0909-0915'!H71</f>
        <v>0</v>
      </c>
      <c r="AY63" s="206">
        <f>'0909-0915'!I71</f>
        <v>0</v>
      </c>
      <c r="AZ63" s="207">
        <f>'0909-0915'!J71</f>
        <v>0</v>
      </c>
      <c r="BA63" s="206">
        <f>'0909-0915'!K71</f>
        <v>0</v>
      </c>
      <c r="BB63" s="207">
        <f>'0909-0915'!L71</f>
        <v>0</v>
      </c>
      <c r="BC63" s="206">
        <f>'0909-0915'!M71</f>
        <v>0</v>
      </c>
      <c r="BD63" s="207">
        <f>'0909-0915'!N71</f>
        <v>0</v>
      </c>
      <c r="BE63" s="206">
        <f>'0909-0915'!O71</f>
        <v>0</v>
      </c>
      <c r="BF63" s="207">
        <f>'0909-0915'!P71</f>
        <v>0</v>
      </c>
      <c r="BG63" s="206">
        <f>'0916-0922'!C71</f>
        <v>0</v>
      </c>
      <c r="BH63" s="207">
        <f>'0916-0922'!D71</f>
        <v>0</v>
      </c>
      <c r="BI63" s="206">
        <f>'0916-0922'!E71</f>
        <v>0</v>
      </c>
      <c r="BJ63" s="207">
        <f>'0916-0922'!F71</f>
        <v>0</v>
      </c>
      <c r="BK63" s="206">
        <f>'0916-0922'!G71</f>
        <v>0</v>
      </c>
      <c r="BL63" s="207">
        <f>'0916-0922'!H71</f>
        <v>0</v>
      </c>
      <c r="BM63" s="206">
        <f>'0916-0922'!I71</f>
        <v>0</v>
      </c>
      <c r="BN63" s="207">
        <f>'0916-0922'!J71</f>
        <v>0</v>
      </c>
      <c r="BO63" s="206">
        <f>'0916-0922'!K71</f>
        <v>0</v>
      </c>
      <c r="BP63" s="207">
        <f>'0916-0922'!L71</f>
        <v>0</v>
      </c>
      <c r="BQ63" s="206">
        <f>'0916-0922'!M71</f>
        <v>0</v>
      </c>
      <c r="BR63" s="207">
        <f>'0916-0922'!N71</f>
        <v>0</v>
      </c>
      <c r="BS63" s="206">
        <f>'0916-0922'!O71</f>
        <v>0</v>
      </c>
      <c r="BT63" s="207">
        <f>'0916-0922'!P71</f>
        <v>0</v>
      </c>
      <c r="BU63" s="206">
        <f>'0923-0929'!C71</f>
        <v>0</v>
      </c>
      <c r="BV63" s="207">
        <f>'0923-0929'!D71</f>
        <v>0</v>
      </c>
      <c r="BW63" s="206">
        <f>'0923-0929'!E71</f>
        <v>0</v>
      </c>
      <c r="BX63" s="207">
        <f>'0923-0929'!F71</f>
        <v>0</v>
      </c>
      <c r="BY63" s="206">
        <f>'0923-0929'!G71</f>
        <v>0</v>
      </c>
      <c r="BZ63" s="207">
        <f>'0923-0929'!H71</f>
        <v>0</v>
      </c>
      <c r="CA63" s="206">
        <f>'0923-0929'!I71</f>
        <v>0</v>
      </c>
      <c r="CB63" s="207">
        <f>'0923-0929'!J71</f>
        <v>0</v>
      </c>
      <c r="CC63" s="206">
        <f>'0923-0929'!K71</f>
        <v>0</v>
      </c>
      <c r="CD63" s="207">
        <f>'0923-0929'!L71</f>
        <v>0</v>
      </c>
      <c r="CE63" s="206">
        <f>'0923-0929'!M71</f>
        <v>0</v>
      </c>
      <c r="CF63" s="207">
        <f>'0923-0929'!N71</f>
        <v>0</v>
      </c>
      <c r="CG63" s="206">
        <f>'0923-0929'!O71</f>
        <v>0</v>
      </c>
      <c r="CH63" s="207">
        <f>'0923-0929'!P71</f>
        <v>0</v>
      </c>
      <c r="CI63" s="206">
        <f>'0930-1006'!C71</f>
        <v>0</v>
      </c>
      <c r="CJ63" s="207">
        <f>'0930-1006'!D71</f>
        <v>0</v>
      </c>
      <c r="CK63" s="206">
        <f>'0930-1006'!E71</f>
        <v>0</v>
      </c>
      <c r="CL63" s="207">
        <f>'0930-1006'!F71</f>
        <v>0</v>
      </c>
      <c r="CM63" s="206">
        <f>'0930-1006'!G71</f>
        <v>0</v>
      </c>
      <c r="CN63" s="207">
        <f>'0930-1006'!H71</f>
        <v>0</v>
      </c>
      <c r="CO63" s="206">
        <f>'0930-1006'!I71</f>
        <v>0</v>
      </c>
      <c r="CP63" s="207">
        <f>'0930-1006'!J71</f>
        <v>0</v>
      </c>
      <c r="CQ63" s="206">
        <f>'0930-1006'!K71</f>
        <v>0</v>
      </c>
      <c r="CR63" s="207">
        <f>'0930-1006'!L71</f>
        <v>0</v>
      </c>
      <c r="CS63" s="206">
        <f>'0930-1006'!M71</f>
        <v>0</v>
      </c>
      <c r="CT63" s="207">
        <f>'0930-1006'!N71</f>
        <v>0</v>
      </c>
      <c r="CU63" s="206">
        <f>'0930-1006'!O71</f>
        <v>0</v>
      </c>
      <c r="CV63" s="207">
        <f>'0930-1006'!P71</f>
        <v>0</v>
      </c>
      <c r="CW63" s="206">
        <f>'1007-1013'!C71</f>
        <v>0</v>
      </c>
      <c r="CX63" s="207">
        <f>'1007-1013'!D71</f>
        <v>0</v>
      </c>
      <c r="CY63" s="206">
        <f>'1007-1013'!E71</f>
        <v>0</v>
      </c>
      <c r="CZ63" s="207">
        <f>'1007-1013'!F71</f>
        <v>0</v>
      </c>
      <c r="DA63" s="206">
        <f>'1007-1013'!G71</f>
        <v>0</v>
      </c>
      <c r="DB63" s="207">
        <f>'1007-1013'!H71</f>
        <v>0</v>
      </c>
      <c r="DC63" s="206">
        <f>'1007-1013'!I71</f>
        <v>0</v>
      </c>
      <c r="DD63" s="207">
        <f>'1007-1013'!J71</f>
        <v>0</v>
      </c>
      <c r="DE63" s="206">
        <f>'1007-1013'!K71</f>
        <v>0</v>
      </c>
      <c r="DF63" s="207">
        <f>'1007-1013'!L71</f>
        <v>0</v>
      </c>
      <c r="DG63" s="206">
        <f>'1007-1013'!M71</f>
        <v>0</v>
      </c>
      <c r="DH63" s="207">
        <f>'1007-1013'!N71</f>
        <v>0</v>
      </c>
      <c r="DI63" s="206">
        <f>'1007-1013'!O71</f>
        <v>0</v>
      </c>
      <c r="DJ63" s="207">
        <f>'1007-1013'!P71</f>
        <v>0</v>
      </c>
      <c r="DK63" s="206">
        <f>'1014-1020'!C71</f>
        <v>0</v>
      </c>
      <c r="DL63" s="207">
        <f>'1014-1020'!D71</f>
        <v>0</v>
      </c>
      <c r="DM63" s="206">
        <f>'1014-1020'!E71</f>
        <v>0</v>
      </c>
      <c r="DN63" s="207">
        <f>'1014-1020'!F71</f>
        <v>0</v>
      </c>
      <c r="DO63" s="206">
        <f>'1014-1020'!G71</f>
        <v>0</v>
      </c>
      <c r="DP63" s="207">
        <f>'1014-1020'!H71</f>
        <v>0</v>
      </c>
      <c r="DQ63" s="206">
        <f>'1014-1020'!I71</f>
        <v>0</v>
      </c>
      <c r="DR63" s="207">
        <f>'1014-1020'!J71</f>
        <v>0</v>
      </c>
      <c r="DS63" s="206">
        <f>'1014-1020'!K71</f>
        <v>0</v>
      </c>
      <c r="DT63" s="207">
        <f>'1014-1020'!L71</f>
        <v>0</v>
      </c>
      <c r="DU63" s="206">
        <f>'1014-1020'!M71</f>
        <v>0</v>
      </c>
      <c r="DV63" s="207">
        <f>'1014-1020'!N71</f>
        <v>0</v>
      </c>
      <c r="DW63" s="206">
        <f>'1014-1020'!O71</f>
        <v>0</v>
      </c>
      <c r="DX63" s="207">
        <f>'1014-1020'!P71</f>
        <v>0</v>
      </c>
      <c r="DY63" s="206">
        <f>'1021-1027'!C71</f>
        <v>0</v>
      </c>
      <c r="DZ63" s="207">
        <f>'1021-1027'!D71</f>
        <v>0</v>
      </c>
      <c r="EA63" s="206">
        <f>'1021-1027'!E71</f>
        <v>0</v>
      </c>
      <c r="EB63" s="207">
        <f>'1021-1027'!F71</f>
        <v>0</v>
      </c>
      <c r="EC63" s="206">
        <f>'1021-1027'!G71</f>
        <v>0</v>
      </c>
      <c r="ED63" s="207">
        <f>'1021-1027'!H71</f>
        <v>0</v>
      </c>
      <c r="EE63" s="206">
        <f>'1021-1027'!I71</f>
        <v>0</v>
      </c>
      <c r="EF63" s="207">
        <f>'1021-1027'!J71</f>
        <v>0</v>
      </c>
      <c r="EG63" s="206">
        <f>'1021-1027'!K71</f>
        <v>0</v>
      </c>
      <c r="EH63" s="207">
        <f>'1021-1027'!L71</f>
        <v>0</v>
      </c>
      <c r="EI63" s="206">
        <f>'1021-1027'!M71</f>
        <v>0</v>
      </c>
      <c r="EJ63" s="207">
        <f>'1021-1027'!N71</f>
        <v>0</v>
      </c>
      <c r="EK63" s="206">
        <f>'1021-1027'!O71</f>
        <v>0</v>
      </c>
      <c r="EL63" s="207">
        <f>'1021-1027'!P71</f>
        <v>0</v>
      </c>
      <c r="EM63" s="206">
        <f>'1028-1103'!C71</f>
        <v>0</v>
      </c>
      <c r="EN63" s="207">
        <f>'1028-1103'!D71</f>
        <v>0</v>
      </c>
      <c r="EO63" s="206">
        <f>'1028-1103'!E71</f>
        <v>0</v>
      </c>
      <c r="EP63" s="207">
        <f>'1028-1103'!F71</f>
        <v>0</v>
      </c>
      <c r="EQ63" s="206">
        <f>'1028-1103'!G71</f>
        <v>0</v>
      </c>
      <c r="ER63" s="207">
        <f>'1028-1103'!H71</f>
        <v>0</v>
      </c>
      <c r="ES63" s="206">
        <f>'1028-1103'!I71</f>
        <v>0</v>
      </c>
      <c r="ET63" s="207">
        <f>'1028-1103'!J71</f>
        <v>0</v>
      </c>
      <c r="EU63" s="206">
        <f>'1028-1103'!K71</f>
        <v>0</v>
      </c>
      <c r="EV63" s="207">
        <f>'1028-1103'!L71</f>
        <v>0</v>
      </c>
      <c r="EW63" s="206">
        <f>'1028-1103'!M71</f>
        <v>0</v>
      </c>
      <c r="EX63" s="207">
        <f>'1028-1103'!N71</f>
        <v>0</v>
      </c>
      <c r="EY63" s="206">
        <f>'1028-1103'!O71</f>
        <v>0</v>
      </c>
      <c r="EZ63" s="207">
        <f>'1028-1103'!P71</f>
        <v>0</v>
      </c>
      <c r="FA63" s="206">
        <f>班表10!C71</f>
        <v>0</v>
      </c>
      <c r="FB63" s="206">
        <f>班表10!D71</f>
        <v>0</v>
      </c>
      <c r="FC63" s="206">
        <f>班表10!E71</f>
        <v>0</v>
      </c>
      <c r="FD63" s="206">
        <f>班表10!F71</f>
        <v>0</v>
      </c>
      <c r="FE63" s="206">
        <f>班表10!G71</f>
        <v>0</v>
      </c>
      <c r="FF63" s="206">
        <f>班表10!H71</f>
        <v>0</v>
      </c>
      <c r="FG63" s="206">
        <f>班表10!I71</f>
        <v>0</v>
      </c>
      <c r="FH63" s="206">
        <f>班表10!J71</f>
        <v>0</v>
      </c>
      <c r="FI63" s="206">
        <f>班表10!K71</f>
        <v>0</v>
      </c>
      <c r="FJ63" s="206">
        <f>班表10!L71</f>
        <v>0</v>
      </c>
      <c r="FK63" s="206">
        <f>班表10!M71</f>
        <v>0</v>
      </c>
      <c r="FL63" s="206">
        <f>班表10!N71</f>
        <v>0</v>
      </c>
      <c r="FM63" s="206">
        <f>班表10!O71</f>
        <v>0</v>
      </c>
      <c r="FN63" s="206">
        <f>班表10!P71</f>
        <v>0</v>
      </c>
      <c r="FO63" s="493"/>
      <c r="FP63" s="210"/>
      <c r="FQ63" s="210"/>
      <c r="FR63" s="210"/>
      <c r="FS63" s="379"/>
      <c r="FT63" s="495"/>
      <c r="FU63" s="496"/>
    </row>
    <row r="64" spans="1:177" ht="9" hidden="1" customHeight="1" thickBot="1">
      <c r="A64" s="480" t="str">
        <f>IF('0902-0908'!A72=0,"",'0902-0908'!A72)</f>
        <v/>
      </c>
      <c r="B64" s="481"/>
      <c r="C64" s="217"/>
      <c r="D64" s="6"/>
      <c r="E64" s="217"/>
      <c r="F64" s="6"/>
      <c r="G64" s="217"/>
      <c r="H64" s="6"/>
      <c r="I64" s="217"/>
      <c r="J64" s="6"/>
      <c r="K64" s="217"/>
      <c r="L64" s="6"/>
      <c r="M64" s="217"/>
      <c r="N64" s="6"/>
      <c r="O64" s="217"/>
      <c r="P64" s="6"/>
      <c r="Q64" s="217"/>
      <c r="R64" s="6"/>
      <c r="S64" s="217"/>
      <c r="T64" s="6"/>
      <c r="U64" s="217"/>
      <c r="V64" s="6"/>
      <c r="W64" s="217"/>
      <c r="X64" s="6"/>
      <c r="Y64" s="217"/>
      <c r="Z64" s="6"/>
      <c r="AA64" s="217"/>
      <c r="AB64" s="6"/>
      <c r="AC64" s="209"/>
      <c r="AD64" s="58"/>
      <c r="AE64" s="209">
        <f>'0902-0908'!C72</f>
        <v>0</v>
      </c>
      <c r="AF64" s="58">
        <f>'0902-0908'!D72</f>
        <v>0</v>
      </c>
      <c r="AG64" s="209">
        <f>'0902-0908'!E72</f>
        <v>0</v>
      </c>
      <c r="AH64" s="58">
        <f>'0902-0908'!F72</f>
        <v>0</v>
      </c>
      <c r="AI64" s="209">
        <f>'0902-0908'!G72</f>
        <v>0</v>
      </c>
      <c r="AJ64" s="58">
        <f>'0902-0908'!H72</f>
        <v>0</v>
      </c>
      <c r="AK64" s="209">
        <f>'0902-0908'!I72</f>
        <v>0</v>
      </c>
      <c r="AL64" s="58">
        <f>'0902-0908'!J72</f>
        <v>0</v>
      </c>
      <c r="AM64" s="209">
        <f>'0902-0908'!K72</f>
        <v>0</v>
      </c>
      <c r="AN64" s="58">
        <f>'0902-0908'!L72</f>
        <v>0</v>
      </c>
      <c r="AO64" s="209">
        <f>'0902-0908'!M72</f>
        <v>0</v>
      </c>
      <c r="AP64" s="58">
        <f>'0902-0908'!N72</f>
        <v>0</v>
      </c>
      <c r="AQ64" s="209">
        <f>'0902-0908'!O72</f>
        <v>0</v>
      </c>
      <c r="AR64" s="58">
        <f>'0902-0908'!P72</f>
        <v>0</v>
      </c>
      <c r="AS64" s="209">
        <f>'0909-0915'!C72</f>
        <v>0</v>
      </c>
      <c r="AT64" s="58">
        <f>'0909-0915'!D72</f>
        <v>0</v>
      </c>
      <c r="AU64" s="209">
        <f>'0909-0915'!E72</f>
        <v>0</v>
      </c>
      <c r="AV64" s="58">
        <f>'0909-0915'!F72</f>
        <v>0</v>
      </c>
      <c r="AW64" s="209">
        <f>'0909-0915'!G72</f>
        <v>0</v>
      </c>
      <c r="AX64" s="58">
        <f>'0909-0915'!H72</f>
        <v>0</v>
      </c>
      <c r="AY64" s="209">
        <f>'0909-0915'!I72</f>
        <v>0</v>
      </c>
      <c r="AZ64" s="58">
        <f>'0909-0915'!J72</f>
        <v>0</v>
      </c>
      <c r="BA64" s="209">
        <f>'0909-0915'!K72</f>
        <v>0</v>
      </c>
      <c r="BB64" s="58">
        <f>'0909-0915'!L72</f>
        <v>0</v>
      </c>
      <c r="BC64" s="209">
        <f>'0909-0915'!M72</f>
        <v>0</v>
      </c>
      <c r="BD64" s="58">
        <f>'0909-0915'!N72</f>
        <v>0</v>
      </c>
      <c r="BE64" s="209">
        <f>'0909-0915'!O72</f>
        <v>0</v>
      </c>
      <c r="BF64" s="58">
        <f>'0909-0915'!P72</f>
        <v>0</v>
      </c>
      <c r="BG64" s="209">
        <f>'0916-0922'!C72</f>
        <v>0</v>
      </c>
      <c r="BH64" s="58">
        <f>'0916-0922'!D72</f>
        <v>0</v>
      </c>
      <c r="BI64" s="209">
        <f>'0916-0922'!E72</f>
        <v>0</v>
      </c>
      <c r="BJ64" s="58">
        <f>'0916-0922'!F72</f>
        <v>0</v>
      </c>
      <c r="BK64" s="209">
        <f>'0916-0922'!G72</f>
        <v>0</v>
      </c>
      <c r="BL64" s="58">
        <f>'0916-0922'!H72</f>
        <v>0</v>
      </c>
      <c r="BM64" s="209">
        <f>'0916-0922'!I72</f>
        <v>0</v>
      </c>
      <c r="BN64" s="58">
        <f>'0916-0922'!J72</f>
        <v>0</v>
      </c>
      <c r="BO64" s="209">
        <f>'0916-0922'!K72</f>
        <v>0</v>
      </c>
      <c r="BP64" s="58">
        <f>'0916-0922'!L72</f>
        <v>0</v>
      </c>
      <c r="BQ64" s="209">
        <f>'0916-0922'!M72</f>
        <v>0</v>
      </c>
      <c r="BR64" s="58">
        <f>'0916-0922'!N72</f>
        <v>0</v>
      </c>
      <c r="BS64" s="209">
        <f>'0916-0922'!O72</f>
        <v>0</v>
      </c>
      <c r="BT64" s="58">
        <f>'0916-0922'!P72</f>
        <v>0</v>
      </c>
      <c r="BU64" s="209">
        <f>'0923-0929'!C72</f>
        <v>0</v>
      </c>
      <c r="BV64" s="58">
        <f>'0923-0929'!D72</f>
        <v>0</v>
      </c>
      <c r="BW64" s="209">
        <f>'0923-0929'!E72</f>
        <v>0</v>
      </c>
      <c r="BX64" s="58">
        <f>'0923-0929'!F72</f>
        <v>0</v>
      </c>
      <c r="BY64" s="209">
        <f>'0923-0929'!G72</f>
        <v>0</v>
      </c>
      <c r="BZ64" s="58">
        <f>'0923-0929'!H72</f>
        <v>0</v>
      </c>
      <c r="CA64" s="209">
        <f>'0923-0929'!I72</f>
        <v>0</v>
      </c>
      <c r="CB64" s="58">
        <f>'0923-0929'!J72</f>
        <v>0</v>
      </c>
      <c r="CC64" s="209">
        <f>'0923-0929'!K72</f>
        <v>0</v>
      </c>
      <c r="CD64" s="58">
        <f>'0923-0929'!L72</f>
        <v>0</v>
      </c>
      <c r="CE64" s="209">
        <f>'0923-0929'!M72</f>
        <v>0</v>
      </c>
      <c r="CF64" s="58">
        <f>'0923-0929'!N72</f>
        <v>0</v>
      </c>
      <c r="CG64" s="209">
        <f>'0923-0929'!O72</f>
        <v>0</v>
      </c>
      <c r="CH64" s="58">
        <f>'0923-0929'!P72</f>
        <v>0</v>
      </c>
      <c r="CI64" s="209">
        <f>'0930-1006'!C72</f>
        <v>0</v>
      </c>
      <c r="CJ64" s="58">
        <f>'0930-1006'!D72</f>
        <v>0</v>
      </c>
      <c r="CK64" s="209">
        <f>'0930-1006'!E72</f>
        <v>0</v>
      </c>
      <c r="CL64" s="58">
        <f>'0930-1006'!F72</f>
        <v>0</v>
      </c>
      <c r="CM64" s="209">
        <f>'0930-1006'!G72</f>
        <v>0</v>
      </c>
      <c r="CN64" s="58">
        <f>'0930-1006'!H72</f>
        <v>0</v>
      </c>
      <c r="CO64" s="209">
        <f>'0930-1006'!I72</f>
        <v>0</v>
      </c>
      <c r="CP64" s="58">
        <f>'0930-1006'!J72</f>
        <v>0</v>
      </c>
      <c r="CQ64" s="209">
        <f>'0930-1006'!K72</f>
        <v>0</v>
      </c>
      <c r="CR64" s="58">
        <f>'0930-1006'!L72</f>
        <v>0</v>
      </c>
      <c r="CS64" s="209">
        <f>'0930-1006'!M72</f>
        <v>0</v>
      </c>
      <c r="CT64" s="58">
        <f>'0930-1006'!N72</f>
        <v>0</v>
      </c>
      <c r="CU64" s="209">
        <f>'0930-1006'!O72</f>
        <v>0</v>
      </c>
      <c r="CV64" s="58">
        <f>'0930-1006'!P72</f>
        <v>0</v>
      </c>
      <c r="CW64" s="209">
        <f>'1007-1013'!C72</f>
        <v>0</v>
      </c>
      <c r="CX64" s="58">
        <f>'1007-1013'!D72</f>
        <v>0</v>
      </c>
      <c r="CY64" s="209">
        <f>'1007-1013'!E72</f>
        <v>0</v>
      </c>
      <c r="CZ64" s="58">
        <f>'1007-1013'!F72</f>
        <v>0</v>
      </c>
      <c r="DA64" s="209">
        <f>'1007-1013'!G72</f>
        <v>0</v>
      </c>
      <c r="DB64" s="58">
        <f>'1007-1013'!H72</f>
        <v>0</v>
      </c>
      <c r="DC64" s="209">
        <f>'1007-1013'!I72</f>
        <v>0</v>
      </c>
      <c r="DD64" s="58">
        <f>'1007-1013'!J72</f>
        <v>0</v>
      </c>
      <c r="DE64" s="209">
        <f>'1007-1013'!K72</f>
        <v>0</v>
      </c>
      <c r="DF64" s="58">
        <f>'1007-1013'!L72</f>
        <v>0</v>
      </c>
      <c r="DG64" s="209">
        <f>'1007-1013'!M72</f>
        <v>0</v>
      </c>
      <c r="DH64" s="58">
        <f>'1007-1013'!N72</f>
        <v>0</v>
      </c>
      <c r="DI64" s="209">
        <f>'1007-1013'!O72</f>
        <v>0</v>
      </c>
      <c r="DJ64" s="58">
        <f>'1007-1013'!P72</f>
        <v>0</v>
      </c>
      <c r="DK64" s="209">
        <f>'1014-1020'!C72</f>
        <v>0</v>
      </c>
      <c r="DL64" s="58">
        <f>'1014-1020'!D72</f>
        <v>0</v>
      </c>
      <c r="DM64" s="209">
        <f>'1014-1020'!E72</f>
        <v>0</v>
      </c>
      <c r="DN64" s="58">
        <f>'1014-1020'!F72</f>
        <v>0</v>
      </c>
      <c r="DO64" s="209">
        <f>'1014-1020'!G72</f>
        <v>0</v>
      </c>
      <c r="DP64" s="58">
        <f>'1014-1020'!H72</f>
        <v>0</v>
      </c>
      <c r="DQ64" s="209">
        <f>'1014-1020'!I72</f>
        <v>0</v>
      </c>
      <c r="DR64" s="58">
        <f>'1014-1020'!J72</f>
        <v>0</v>
      </c>
      <c r="DS64" s="209">
        <f>'1014-1020'!K72</f>
        <v>0</v>
      </c>
      <c r="DT64" s="58">
        <f>'1014-1020'!L72</f>
        <v>0</v>
      </c>
      <c r="DU64" s="209">
        <f>'1014-1020'!M72</f>
        <v>0</v>
      </c>
      <c r="DV64" s="58">
        <f>'1014-1020'!N72</f>
        <v>0</v>
      </c>
      <c r="DW64" s="209">
        <f>'1014-1020'!O72</f>
        <v>0</v>
      </c>
      <c r="DX64" s="58">
        <f>'1014-1020'!P72</f>
        <v>0</v>
      </c>
      <c r="DY64" s="209">
        <f>'1021-1027'!C72</f>
        <v>0</v>
      </c>
      <c r="DZ64" s="58">
        <f>'1021-1027'!D72</f>
        <v>0</v>
      </c>
      <c r="EA64" s="209">
        <f>'1021-1027'!E72</f>
        <v>0</v>
      </c>
      <c r="EB64" s="58">
        <f>'1021-1027'!F72</f>
        <v>0</v>
      </c>
      <c r="EC64" s="209">
        <f>'1021-1027'!G72</f>
        <v>0</v>
      </c>
      <c r="ED64" s="58">
        <f>'1021-1027'!H72</f>
        <v>0</v>
      </c>
      <c r="EE64" s="209">
        <f>'1021-1027'!I72</f>
        <v>0</v>
      </c>
      <c r="EF64" s="58">
        <f>'1021-1027'!J72</f>
        <v>0</v>
      </c>
      <c r="EG64" s="209">
        <f>'1021-1027'!K72</f>
        <v>0</v>
      </c>
      <c r="EH64" s="58">
        <f>'1021-1027'!L72</f>
        <v>0</v>
      </c>
      <c r="EI64" s="209">
        <f>'1021-1027'!M72</f>
        <v>0</v>
      </c>
      <c r="EJ64" s="58">
        <f>'1021-1027'!N72</f>
        <v>0</v>
      </c>
      <c r="EK64" s="209">
        <f>'1021-1027'!O72</f>
        <v>0</v>
      </c>
      <c r="EL64" s="58">
        <f>'1021-1027'!P72</f>
        <v>0</v>
      </c>
      <c r="EM64" s="209">
        <f>'1028-1103'!C72</f>
        <v>0</v>
      </c>
      <c r="EN64" s="58">
        <f>'1028-1103'!D72</f>
        <v>0</v>
      </c>
      <c r="EO64" s="209">
        <f>'1028-1103'!E72</f>
        <v>0</v>
      </c>
      <c r="EP64" s="58">
        <f>'1028-1103'!F72</f>
        <v>0</v>
      </c>
      <c r="EQ64" s="209">
        <f>'1028-1103'!G72</f>
        <v>0</v>
      </c>
      <c r="ER64" s="58">
        <f>'1028-1103'!H72</f>
        <v>0</v>
      </c>
      <c r="ES64" s="209">
        <f>'1028-1103'!I72</f>
        <v>0</v>
      </c>
      <c r="ET64" s="58">
        <f>'1028-1103'!J72</f>
        <v>0</v>
      </c>
      <c r="EU64" s="209">
        <f>'1028-1103'!K72</f>
        <v>0</v>
      </c>
      <c r="EV64" s="58">
        <f>'1028-1103'!L72</f>
        <v>0</v>
      </c>
      <c r="EW64" s="209">
        <f>'1028-1103'!M72</f>
        <v>0</v>
      </c>
      <c r="EX64" s="58">
        <f>'1028-1103'!N72</f>
        <v>0</v>
      </c>
      <c r="EY64" s="209">
        <f>'1028-1103'!O72</f>
        <v>0</v>
      </c>
      <c r="EZ64" s="58">
        <f>'1028-1103'!P72</f>
        <v>0</v>
      </c>
      <c r="FA64" s="209">
        <f>班表10!C72</f>
        <v>0</v>
      </c>
      <c r="FB64" s="209">
        <f>班表10!D72</f>
        <v>0</v>
      </c>
      <c r="FC64" s="209">
        <f>班表10!E72</f>
        <v>0</v>
      </c>
      <c r="FD64" s="209">
        <f>班表10!F72</f>
        <v>0</v>
      </c>
      <c r="FE64" s="209">
        <f>班表10!G72</f>
        <v>0</v>
      </c>
      <c r="FF64" s="209">
        <f>班表10!H72</f>
        <v>0</v>
      </c>
      <c r="FG64" s="209">
        <f>班表10!I72</f>
        <v>0</v>
      </c>
      <c r="FH64" s="209">
        <f>班表10!J72</f>
        <v>0</v>
      </c>
      <c r="FI64" s="209">
        <f>班表10!K72</f>
        <v>0</v>
      </c>
      <c r="FJ64" s="209">
        <f>班表10!L72</f>
        <v>0</v>
      </c>
      <c r="FK64" s="209">
        <f>班表10!M72</f>
        <v>0</v>
      </c>
      <c r="FL64" s="209">
        <f>班表10!N72</f>
        <v>0</v>
      </c>
      <c r="FM64" s="209">
        <f>班表10!O72</f>
        <v>0</v>
      </c>
      <c r="FN64" s="209">
        <f>班表10!P72</f>
        <v>0</v>
      </c>
      <c r="FO64" s="493"/>
      <c r="FP64" s="210"/>
      <c r="FQ64" s="210"/>
      <c r="FR64" s="210"/>
      <c r="FS64" s="379"/>
      <c r="FT64" s="484"/>
      <c r="FU64" s="485"/>
    </row>
    <row r="65" spans="1:177" ht="9" hidden="1" customHeight="1" thickTop="1" thickBot="1">
      <c r="A65" s="482" t="str">
        <f>IF('0902-0908'!A73=0,"",'0902-0908'!A73)</f>
        <v/>
      </c>
      <c r="B65" s="483"/>
      <c r="C65" s="220"/>
      <c r="D65" s="221"/>
      <c r="E65" s="220"/>
      <c r="F65" s="221"/>
      <c r="G65" s="220"/>
      <c r="H65" s="221"/>
      <c r="I65" s="220"/>
      <c r="J65" s="221"/>
      <c r="K65" s="220"/>
      <c r="L65" s="221"/>
      <c r="M65" s="220"/>
      <c r="N65" s="221"/>
      <c r="O65" s="220"/>
      <c r="P65" s="221"/>
      <c r="Q65" s="220"/>
      <c r="R65" s="221"/>
      <c r="S65" s="220"/>
      <c r="T65" s="221"/>
      <c r="U65" s="220"/>
      <c r="V65" s="221"/>
      <c r="W65" s="220"/>
      <c r="X65" s="221"/>
      <c r="Y65" s="220"/>
      <c r="Z65" s="221"/>
      <c r="AA65" s="220"/>
      <c r="AB65" s="221"/>
      <c r="AC65" s="218"/>
      <c r="AD65" s="219"/>
      <c r="AE65" s="413"/>
      <c r="AF65" s="414"/>
      <c r="AG65" s="413"/>
      <c r="AH65" s="414"/>
      <c r="AI65" s="413"/>
      <c r="AJ65" s="414"/>
      <c r="AK65" s="413"/>
      <c r="AL65" s="414"/>
      <c r="AM65" s="413"/>
      <c r="AN65" s="414"/>
      <c r="AO65" s="413"/>
      <c r="AP65" s="414"/>
      <c r="AQ65" s="413"/>
      <c r="AR65" s="414"/>
      <c r="AS65" s="413"/>
      <c r="AT65" s="414"/>
      <c r="AU65" s="413"/>
      <c r="AV65" s="414"/>
      <c r="AW65" s="413"/>
      <c r="AX65" s="414"/>
      <c r="AY65" s="413"/>
      <c r="AZ65" s="414"/>
      <c r="BA65" s="413"/>
      <c r="BB65" s="414"/>
      <c r="BC65" s="413"/>
      <c r="BD65" s="414"/>
      <c r="BE65" s="413"/>
      <c r="BF65" s="414"/>
      <c r="BG65" s="413"/>
      <c r="BH65" s="414"/>
      <c r="BI65" s="413"/>
      <c r="BJ65" s="414"/>
      <c r="BK65" s="413"/>
      <c r="BL65" s="414"/>
      <c r="BM65" s="413"/>
      <c r="BN65" s="414"/>
      <c r="BO65" s="413"/>
      <c r="BP65" s="414"/>
      <c r="BQ65" s="413"/>
      <c r="BR65" s="414"/>
      <c r="BS65" s="413"/>
      <c r="BT65" s="414"/>
      <c r="BU65" s="413"/>
      <c r="BV65" s="414"/>
      <c r="BW65" s="413"/>
      <c r="BX65" s="414"/>
      <c r="BY65" s="413"/>
      <c r="BZ65" s="414"/>
      <c r="CA65" s="413"/>
      <c r="CB65" s="414"/>
      <c r="CC65" s="413"/>
      <c r="CD65" s="414"/>
      <c r="CE65" s="413"/>
      <c r="CF65" s="414"/>
      <c r="CG65" s="413"/>
      <c r="CH65" s="414"/>
      <c r="CI65" s="413"/>
      <c r="CJ65" s="414"/>
      <c r="CK65" s="413"/>
      <c r="CL65" s="414"/>
      <c r="CM65" s="413"/>
      <c r="CN65" s="414"/>
      <c r="CO65" s="413"/>
      <c r="CP65" s="414"/>
      <c r="CQ65" s="413"/>
      <c r="CR65" s="414"/>
      <c r="CS65" s="413"/>
      <c r="CT65" s="414"/>
      <c r="CU65" s="413"/>
      <c r="CV65" s="414"/>
      <c r="CW65" s="413"/>
      <c r="CX65" s="414"/>
      <c r="CY65" s="413"/>
      <c r="CZ65" s="414"/>
      <c r="DA65" s="413"/>
      <c r="DB65" s="414"/>
      <c r="DC65" s="413"/>
      <c r="DD65" s="414"/>
      <c r="DE65" s="413"/>
      <c r="DF65" s="414"/>
      <c r="DG65" s="413"/>
      <c r="DH65" s="414"/>
      <c r="DI65" s="413"/>
      <c r="DJ65" s="414"/>
      <c r="DK65" s="413"/>
      <c r="DL65" s="414"/>
      <c r="DM65" s="413"/>
      <c r="DN65" s="414"/>
      <c r="DO65" s="413"/>
      <c r="DP65" s="414"/>
      <c r="DQ65" s="413"/>
      <c r="DR65" s="414"/>
      <c r="DS65" s="413"/>
      <c r="DT65" s="414"/>
      <c r="DU65" s="413"/>
      <c r="DV65" s="414"/>
      <c r="DW65" s="413"/>
      <c r="DX65" s="414"/>
      <c r="DY65" s="413"/>
      <c r="DZ65" s="414"/>
      <c r="EA65" s="413"/>
      <c r="EB65" s="414"/>
      <c r="EC65" s="413"/>
      <c r="ED65" s="414"/>
      <c r="EE65" s="413"/>
      <c r="EF65" s="414"/>
      <c r="EG65" s="413"/>
      <c r="EH65" s="414"/>
      <c r="EI65" s="413"/>
      <c r="EJ65" s="414"/>
      <c r="EK65" s="413"/>
      <c r="EL65" s="414"/>
      <c r="EM65" s="413"/>
      <c r="EN65" s="414"/>
      <c r="EO65" s="413"/>
      <c r="EP65" s="414"/>
      <c r="EQ65" s="413"/>
      <c r="ER65" s="414"/>
      <c r="ES65" s="413"/>
      <c r="ET65" s="414"/>
      <c r="EU65" s="413"/>
      <c r="EV65" s="414"/>
      <c r="EW65" s="413"/>
      <c r="EX65" s="414"/>
      <c r="EY65" s="413"/>
      <c r="EZ65" s="414"/>
      <c r="FA65" s="413"/>
      <c r="FB65" s="475"/>
      <c r="FC65" s="413"/>
      <c r="FD65" s="475"/>
      <c r="FE65" s="413"/>
      <c r="FF65" s="475"/>
      <c r="FG65" s="413"/>
      <c r="FH65" s="475"/>
      <c r="FI65" s="413"/>
      <c r="FJ65" s="475"/>
      <c r="FK65" s="413"/>
      <c r="FL65" s="475"/>
      <c r="FM65" s="413"/>
      <c r="FN65" s="475"/>
      <c r="FO65" s="210"/>
      <c r="FP65" s="210"/>
      <c r="FQ65" s="210"/>
      <c r="FR65" s="210"/>
      <c r="FS65" s="194"/>
      <c r="FT65" s="222"/>
      <c r="FU65" s="223"/>
    </row>
    <row r="66" spans="1:177" ht="15.75" hidden="1" customHeight="1">
      <c r="A66" s="490" t="str">
        <f>IF('0902-0908'!A74=0,"",'0902-0908'!A74)</f>
        <v/>
      </c>
      <c r="B66" s="491"/>
      <c r="C66" s="206"/>
      <c r="D66" s="207"/>
      <c r="E66" s="206"/>
      <c r="F66" s="207"/>
      <c r="G66" s="206"/>
      <c r="H66" s="207"/>
      <c r="I66" s="206"/>
      <c r="J66" s="207"/>
      <c r="K66" s="206"/>
      <c r="L66" s="207"/>
      <c r="M66" s="206"/>
      <c r="N66" s="207"/>
      <c r="O66" s="206"/>
      <c r="P66" s="207"/>
      <c r="Q66" s="206"/>
      <c r="R66" s="207"/>
      <c r="S66" s="206"/>
      <c r="T66" s="207"/>
      <c r="U66" s="206"/>
      <c r="V66" s="207"/>
      <c r="W66" s="206"/>
      <c r="X66" s="207"/>
      <c r="Y66" s="206"/>
      <c r="Z66" s="207"/>
      <c r="AA66" s="206"/>
      <c r="AB66" s="207"/>
      <c r="AC66" s="206"/>
      <c r="AD66" s="207"/>
      <c r="AE66" s="206">
        <f>'0902-0908'!C74</f>
        <v>0</v>
      </c>
      <c r="AF66" s="207">
        <f>'0902-0908'!D74</f>
        <v>0</v>
      </c>
      <c r="AG66" s="206">
        <f>'0902-0908'!E74</f>
        <v>0</v>
      </c>
      <c r="AH66" s="207">
        <f>'0902-0908'!F74</f>
        <v>0</v>
      </c>
      <c r="AI66" s="206">
        <f>'0902-0908'!G74</f>
        <v>0</v>
      </c>
      <c r="AJ66" s="207">
        <f>'0902-0908'!H74</f>
        <v>0</v>
      </c>
      <c r="AK66" s="206">
        <f>'0902-0908'!I74</f>
        <v>0</v>
      </c>
      <c r="AL66" s="207">
        <f>'0902-0908'!J74</f>
        <v>0</v>
      </c>
      <c r="AM66" s="206">
        <f>'0902-0908'!K74</f>
        <v>0</v>
      </c>
      <c r="AN66" s="207">
        <f>'0902-0908'!L74</f>
        <v>0</v>
      </c>
      <c r="AO66" s="206">
        <f>'0902-0908'!M74</f>
        <v>0</v>
      </c>
      <c r="AP66" s="207">
        <f>'0902-0908'!N74</f>
        <v>0</v>
      </c>
      <c r="AQ66" s="206">
        <f>'0902-0908'!O74</f>
        <v>0</v>
      </c>
      <c r="AR66" s="207">
        <f>'0902-0908'!P74</f>
        <v>0</v>
      </c>
      <c r="AS66" s="206">
        <f>'0909-0915'!C74</f>
        <v>0</v>
      </c>
      <c r="AT66" s="207">
        <f>'0909-0915'!D74</f>
        <v>0</v>
      </c>
      <c r="AU66" s="206">
        <f>'0909-0915'!E74</f>
        <v>0</v>
      </c>
      <c r="AV66" s="207">
        <f>'0909-0915'!F74</f>
        <v>0</v>
      </c>
      <c r="AW66" s="206">
        <f>'0909-0915'!G74</f>
        <v>0</v>
      </c>
      <c r="AX66" s="207">
        <f>'0909-0915'!H74</f>
        <v>0</v>
      </c>
      <c r="AY66" s="206">
        <f>'0909-0915'!I74</f>
        <v>0</v>
      </c>
      <c r="AZ66" s="207">
        <f>'0909-0915'!J74</f>
        <v>0</v>
      </c>
      <c r="BA66" s="206">
        <f>'0909-0915'!K74</f>
        <v>0</v>
      </c>
      <c r="BB66" s="207">
        <f>'0909-0915'!L74</f>
        <v>0</v>
      </c>
      <c r="BC66" s="206">
        <f>'0909-0915'!M74</f>
        <v>0</v>
      </c>
      <c r="BD66" s="207">
        <f>'0909-0915'!N74</f>
        <v>0</v>
      </c>
      <c r="BE66" s="206">
        <f>'0909-0915'!O74</f>
        <v>0</v>
      </c>
      <c r="BF66" s="207">
        <f>'0909-0915'!P74</f>
        <v>0</v>
      </c>
      <c r="BG66" s="206">
        <f>'0916-0922'!C74</f>
        <v>0</v>
      </c>
      <c r="BH66" s="207">
        <f>'0916-0922'!D74</f>
        <v>0</v>
      </c>
      <c r="BI66" s="206">
        <f>'0916-0922'!E74</f>
        <v>0</v>
      </c>
      <c r="BJ66" s="207">
        <f>'0916-0922'!F74</f>
        <v>0</v>
      </c>
      <c r="BK66" s="206">
        <f>'0916-0922'!G74</f>
        <v>0</v>
      </c>
      <c r="BL66" s="207">
        <f>'0916-0922'!H74</f>
        <v>0</v>
      </c>
      <c r="BM66" s="206">
        <f>'0916-0922'!I74</f>
        <v>0</v>
      </c>
      <c r="BN66" s="207">
        <f>'0916-0922'!J74</f>
        <v>0</v>
      </c>
      <c r="BO66" s="206">
        <f>'0916-0922'!K74</f>
        <v>0</v>
      </c>
      <c r="BP66" s="207">
        <f>'0916-0922'!L74</f>
        <v>0</v>
      </c>
      <c r="BQ66" s="206">
        <f>'0916-0922'!M74</f>
        <v>0</v>
      </c>
      <c r="BR66" s="207">
        <f>'0916-0922'!N74</f>
        <v>0</v>
      </c>
      <c r="BS66" s="206">
        <f>'0916-0922'!O74</f>
        <v>0</v>
      </c>
      <c r="BT66" s="207">
        <f>'0916-0922'!P74</f>
        <v>0</v>
      </c>
      <c r="BU66" s="206">
        <f>'0923-0929'!C74</f>
        <v>0</v>
      </c>
      <c r="BV66" s="207">
        <f>'0923-0929'!D74</f>
        <v>0</v>
      </c>
      <c r="BW66" s="206">
        <f>'0923-0929'!E74</f>
        <v>0</v>
      </c>
      <c r="BX66" s="207">
        <f>'0923-0929'!F74</f>
        <v>0</v>
      </c>
      <c r="BY66" s="206">
        <f>'0923-0929'!G74</f>
        <v>0</v>
      </c>
      <c r="BZ66" s="207">
        <f>'0923-0929'!H74</f>
        <v>0</v>
      </c>
      <c r="CA66" s="206">
        <f>'0923-0929'!I74</f>
        <v>0</v>
      </c>
      <c r="CB66" s="207">
        <f>'0923-0929'!J74</f>
        <v>0</v>
      </c>
      <c r="CC66" s="206">
        <f>'0923-0929'!K74</f>
        <v>0</v>
      </c>
      <c r="CD66" s="207">
        <f>'0923-0929'!L74</f>
        <v>0</v>
      </c>
      <c r="CE66" s="206">
        <f>'0923-0929'!M74</f>
        <v>0</v>
      </c>
      <c r="CF66" s="207">
        <f>'0923-0929'!N74</f>
        <v>0</v>
      </c>
      <c r="CG66" s="206">
        <f>'0923-0929'!O74</f>
        <v>0</v>
      </c>
      <c r="CH66" s="207">
        <f>'0923-0929'!P74</f>
        <v>0</v>
      </c>
      <c r="CI66" s="206">
        <f>'0930-1006'!C74</f>
        <v>0</v>
      </c>
      <c r="CJ66" s="207">
        <f>'0930-1006'!D74</f>
        <v>0</v>
      </c>
      <c r="CK66" s="206">
        <f>'0930-1006'!E74</f>
        <v>0</v>
      </c>
      <c r="CL66" s="207">
        <f>'0930-1006'!F74</f>
        <v>0</v>
      </c>
      <c r="CM66" s="206">
        <f>'0930-1006'!G74</f>
        <v>0</v>
      </c>
      <c r="CN66" s="207">
        <f>'0930-1006'!H74</f>
        <v>0</v>
      </c>
      <c r="CO66" s="206">
        <f>'0930-1006'!I74</f>
        <v>0</v>
      </c>
      <c r="CP66" s="207">
        <f>'0930-1006'!J74</f>
        <v>0</v>
      </c>
      <c r="CQ66" s="206">
        <f>'0930-1006'!K74</f>
        <v>0</v>
      </c>
      <c r="CR66" s="207">
        <f>'0930-1006'!L74</f>
        <v>0</v>
      </c>
      <c r="CS66" s="206">
        <f>'0930-1006'!M74</f>
        <v>0</v>
      </c>
      <c r="CT66" s="207">
        <f>'0930-1006'!N74</f>
        <v>0</v>
      </c>
      <c r="CU66" s="206">
        <f>'0930-1006'!O74</f>
        <v>0</v>
      </c>
      <c r="CV66" s="207">
        <f>'0930-1006'!P74</f>
        <v>0</v>
      </c>
      <c r="CW66" s="206">
        <f>'1007-1013'!C74</f>
        <v>0</v>
      </c>
      <c r="CX66" s="207">
        <f>'1007-1013'!D74</f>
        <v>0</v>
      </c>
      <c r="CY66" s="206">
        <f>'1007-1013'!E74</f>
        <v>0</v>
      </c>
      <c r="CZ66" s="207">
        <f>'1007-1013'!F74</f>
        <v>0</v>
      </c>
      <c r="DA66" s="206">
        <f>'1007-1013'!G74</f>
        <v>0</v>
      </c>
      <c r="DB66" s="207">
        <f>'1007-1013'!H74</f>
        <v>0</v>
      </c>
      <c r="DC66" s="206">
        <f>'1007-1013'!I74</f>
        <v>0</v>
      </c>
      <c r="DD66" s="207">
        <f>'1007-1013'!J74</f>
        <v>0</v>
      </c>
      <c r="DE66" s="206">
        <f>'1007-1013'!K74</f>
        <v>0</v>
      </c>
      <c r="DF66" s="207">
        <f>'1007-1013'!L74</f>
        <v>0</v>
      </c>
      <c r="DG66" s="206">
        <f>'1007-1013'!M74</f>
        <v>0</v>
      </c>
      <c r="DH66" s="207">
        <f>'1007-1013'!N74</f>
        <v>0</v>
      </c>
      <c r="DI66" s="206">
        <f>'1007-1013'!O74</f>
        <v>0</v>
      </c>
      <c r="DJ66" s="207">
        <f>'1007-1013'!P74</f>
        <v>0</v>
      </c>
      <c r="DK66" s="206">
        <f>'1014-1020'!C74</f>
        <v>0</v>
      </c>
      <c r="DL66" s="207">
        <f>'1014-1020'!D74</f>
        <v>0</v>
      </c>
      <c r="DM66" s="206">
        <f>'1014-1020'!E74</f>
        <v>0</v>
      </c>
      <c r="DN66" s="207">
        <f>'1014-1020'!F74</f>
        <v>0</v>
      </c>
      <c r="DO66" s="206">
        <f>'1014-1020'!G74</f>
        <v>0</v>
      </c>
      <c r="DP66" s="207">
        <f>'1014-1020'!H74</f>
        <v>0</v>
      </c>
      <c r="DQ66" s="206">
        <f>'1014-1020'!I74</f>
        <v>0</v>
      </c>
      <c r="DR66" s="207">
        <f>'1014-1020'!J74</f>
        <v>0</v>
      </c>
      <c r="DS66" s="206">
        <f>'1014-1020'!K74</f>
        <v>0</v>
      </c>
      <c r="DT66" s="207">
        <f>'1014-1020'!L74</f>
        <v>0</v>
      </c>
      <c r="DU66" s="206">
        <f>'1014-1020'!M74</f>
        <v>0</v>
      </c>
      <c r="DV66" s="207">
        <f>'1014-1020'!N74</f>
        <v>0</v>
      </c>
      <c r="DW66" s="206">
        <f>'1014-1020'!O74</f>
        <v>0</v>
      </c>
      <c r="DX66" s="207">
        <f>'1014-1020'!P74</f>
        <v>0</v>
      </c>
      <c r="DY66" s="206">
        <f>'1021-1027'!C74</f>
        <v>0</v>
      </c>
      <c r="DZ66" s="207">
        <f>'1021-1027'!D74</f>
        <v>0</v>
      </c>
      <c r="EA66" s="206">
        <f>'1021-1027'!E74</f>
        <v>0</v>
      </c>
      <c r="EB66" s="207">
        <f>'1021-1027'!F74</f>
        <v>0</v>
      </c>
      <c r="EC66" s="206">
        <f>'1021-1027'!G74</f>
        <v>0</v>
      </c>
      <c r="ED66" s="207">
        <f>'1021-1027'!H74</f>
        <v>0</v>
      </c>
      <c r="EE66" s="206">
        <f>'1021-1027'!I74</f>
        <v>0</v>
      </c>
      <c r="EF66" s="207">
        <f>'1021-1027'!J74</f>
        <v>0</v>
      </c>
      <c r="EG66" s="206">
        <f>'1021-1027'!K74</f>
        <v>0</v>
      </c>
      <c r="EH66" s="207">
        <f>'1021-1027'!L74</f>
        <v>0</v>
      </c>
      <c r="EI66" s="206">
        <f>'1021-1027'!M74</f>
        <v>0</v>
      </c>
      <c r="EJ66" s="207">
        <f>'1021-1027'!N74</f>
        <v>0</v>
      </c>
      <c r="EK66" s="206">
        <f>'1021-1027'!O74</f>
        <v>0</v>
      </c>
      <c r="EL66" s="207">
        <f>'1021-1027'!P74</f>
        <v>0</v>
      </c>
      <c r="EM66" s="206">
        <f>'1028-1103'!C74</f>
        <v>0</v>
      </c>
      <c r="EN66" s="207">
        <f>'1028-1103'!D74</f>
        <v>0</v>
      </c>
      <c r="EO66" s="206">
        <f>'1028-1103'!E74</f>
        <v>0</v>
      </c>
      <c r="EP66" s="207">
        <f>'1028-1103'!F74</f>
        <v>0</v>
      </c>
      <c r="EQ66" s="206">
        <f>'1028-1103'!G74</f>
        <v>0</v>
      </c>
      <c r="ER66" s="207">
        <f>'1028-1103'!H74</f>
        <v>0</v>
      </c>
      <c r="ES66" s="206">
        <f>'1028-1103'!I74</f>
        <v>0</v>
      </c>
      <c r="ET66" s="207">
        <f>'1028-1103'!J74</f>
        <v>0</v>
      </c>
      <c r="EU66" s="206">
        <f>'1028-1103'!K74</f>
        <v>0</v>
      </c>
      <c r="EV66" s="207">
        <f>'1028-1103'!L74</f>
        <v>0</v>
      </c>
      <c r="EW66" s="206">
        <f>'1028-1103'!M74</f>
        <v>0</v>
      </c>
      <c r="EX66" s="207">
        <f>'1028-1103'!N74</f>
        <v>0</v>
      </c>
      <c r="EY66" s="206">
        <f>'1028-1103'!O74</f>
        <v>0</v>
      </c>
      <c r="EZ66" s="207">
        <f>'1028-1103'!P74</f>
        <v>0</v>
      </c>
      <c r="FA66" s="206">
        <f>班表10!C74</f>
        <v>0</v>
      </c>
      <c r="FB66" s="206">
        <f>班表10!D74</f>
        <v>0</v>
      </c>
      <c r="FC66" s="206">
        <f>班表10!E74</f>
        <v>0</v>
      </c>
      <c r="FD66" s="206">
        <f>班表10!F74</f>
        <v>0</v>
      </c>
      <c r="FE66" s="206">
        <f>班表10!G74</f>
        <v>0</v>
      </c>
      <c r="FF66" s="206">
        <f>班表10!H74</f>
        <v>0</v>
      </c>
      <c r="FG66" s="206">
        <f>班表10!I74</f>
        <v>0</v>
      </c>
      <c r="FH66" s="206">
        <f>班表10!J74</f>
        <v>0</v>
      </c>
      <c r="FI66" s="206">
        <f>班表10!K74</f>
        <v>0</v>
      </c>
      <c r="FJ66" s="206">
        <f>班表10!L74</f>
        <v>0</v>
      </c>
      <c r="FK66" s="206">
        <f>班表10!M74</f>
        <v>0</v>
      </c>
      <c r="FL66" s="206">
        <f>班表10!N74</f>
        <v>0</v>
      </c>
      <c r="FM66" s="206">
        <f>班表10!O74</f>
        <v>0</v>
      </c>
      <c r="FN66" s="206">
        <f>班表10!P74</f>
        <v>0</v>
      </c>
      <c r="FO66" s="492"/>
      <c r="FP66" s="208"/>
      <c r="FQ66" s="208"/>
      <c r="FR66" s="208"/>
      <c r="FS66" s="378"/>
      <c r="FT66" s="478"/>
      <c r="FU66" s="479"/>
    </row>
    <row r="67" spans="1:177" ht="9" hidden="1" customHeight="1" thickBot="1">
      <c r="A67" s="480" t="str">
        <f>IF('0902-0908'!A75=0,"",'0902-0908'!A75)</f>
        <v/>
      </c>
      <c r="B67" s="481"/>
      <c r="C67" s="217"/>
      <c r="D67" s="6">
        <f>IF(C66="",0,D66-C66-C67)</f>
        <v>0</v>
      </c>
      <c r="E67" s="217"/>
      <c r="F67" s="6">
        <f>IF(E66="",0,F66-E66-E67)</f>
        <v>0</v>
      </c>
      <c r="G67" s="217"/>
      <c r="H67" s="6">
        <f>IF(G66="",0,H66-G66-G67)</f>
        <v>0</v>
      </c>
      <c r="I67" s="217"/>
      <c r="J67" s="6">
        <f>IF(I66="",0,J66-I66-I67)</f>
        <v>0</v>
      </c>
      <c r="K67" s="217"/>
      <c r="L67" s="6">
        <f>IF(K66="",0,L66-K66-K67)</f>
        <v>0</v>
      </c>
      <c r="M67" s="217"/>
      <c r="N67" s="6">
        <f>IF(M66="",0,N66-M66-M67)</f>
        <v>0</v>
      </c>
      <c r="O67" s="217"/>
      <c r="P67" s="6">
        <f>IF(O66="",0,P66-O66-O67)</f>
        <v>0</v>
      </c>
      <c r="Q67" s="217"/>
      <c r="R67" s="6">
        <f>IF(Q66="",0,R66-Q66-Q67)</f>
        <v>0</v>
      </c>
      <c r="S67" s="217"/>
      <c r="T67" s="6">
        <f>IF(S66="",0,T66-S66-S67)</f>
        <v>0</v>
      </c>
      <c r="U67" s="217"/>
      <c r="V67" s="6">
        <f>IF(U66="",0,V66-U66-U67)</f>
        <v>0</v>
      </c>
      <c r="W67" s="217"/>
      <c r="X67" s="6">
        <f>IF(W66="",0,X66-W66-W67)</f>
        <v>0</v>
      </c>
      <c r="Y67" s="217"/>
      <c r="Z67" s="6">
        <f>IF(Y66="",0,Z66-Y66-Y67)</f>
        <v>0</v>
      </c>
      <c r="AA67" s="217"/>
      <c r="AB67" s="6">
        <f>IF(AA66="",0,AB66-AA66-AA67)</f>
        <v>0</v>
      </c>
      <c r="AC67" s="217"/>
      <c r="AD67" s="6">
        <f>IF(AC66="",0,AD66-AC66-AC67)</f>
        <v>0</v>
      </c>
      <c r="AE67" s="209">
        <f>'0902-0908'!C75</f>
        <v>0</v>
      </c>
      <c r="AF67" s="58">
        <f>'0902-0908'!D75</f>
        <v>0</v>
      </c>
      <c r="AG67" s="209">
        <f>'0902-0908'!E75</f>
        <v>0</v>
      </c>
      <c r="AH67" s="58">
        <f>'0902-0908'!F75</f>
        <v>0</v>
      </c>
      <c r="AI67" s="209">
        <f>'0902-0908'!G75</f>
        <v>0</v>
      </c>
      <c r="AJ67" s="58">
        <f>'0902-0908'!H75</f>
        <v>0</v>
      </c>
      <c r="AK67" s="209">
        <f>'0902-0908'!I75</f>
        <v>0</v>
      </c>
      <c r="AL67" s="58">
        <f>'0902-0908'!J75</f>
        <v>0</v>
      </c>
      <c r="AM67" s="209">
        <f>'0902-0908'!K75</f>
        <v>0</v>
      </c>
      <c r="AN67" s="58">
        <f>'0902-0908'!L75</f>
        <v>0</v>
      </c>
      <c r="AO67" s="209">
        <f>'0902-0908'!M75</f>
        <v>0</v>
      </c>
      <c r="AP67" s="58">
        <f>'0902-0908'!N75</f>
        <v>0</v>
      </c>
      <c r="AQ67" s="209">
        <f>'0902-0908'!O75</f>
        <v>0</v>
      </c>
      <c r="AR67" s="58">
        <f>'0902-0908'!P75</f>
        <v>0</v>
      </c>
      <c r="AS67" s="209">
        <f>'0909-0915'!C75</f>
        <v>0</v>
      </c>
      <c r="AT67" s="58">
        <f>'0909-0915'!D75</f>
        <v>0</v>
      </c>
      <c r="AU67" s="209">
        <f>'0909-0915'!E75</f>
        <v>0</v>
      </c>
      <c r="AV67" s="58">
        <f>'0909-0915'!F75</f>
        <v>0</v>
      </c>
      <c r="AW67" s="209">
        <f>'0909-0915'!G75</f>
        <v>0</v>
      </c>
      <c r="AX67" s="58">
        <f>'0909-0915'!H75</f>
        <v>0</v>
      </c>
      <c r="AY67" s="209">
        <f>'0909-0915'!I75</f>
        <v>0</v>
      </c>
      <c r="AZ67" s="58">
        <f>'0909-0915'!J75</f>
        <v>0</v>
      </c>
      <c r="BA67" s="209">
        <f>'0909-0915'!K75</f>
        <v>0</v>
      </c>
      <c r="BB67" s="58">
        <f>'0909-0915'!L75</f>
        <v>0</v>
      </c>
      <c r="BC67" s="209">
        <f>'0909-0915'!M75</f>
        <v>0</v>
      </c>
      <c r="BD67" s="58">
        <f>'0909-0915'!N75</f>
        <v>0</v>
      </c>
      <c r="BE67" s="209">
        <f>'0909-0915'!O75</f>
        <v>0</v>
      </c>
      <c r="BF67" s="58">
        <f>'0909-0915'!P75</f>
        <v>0</v>
      </c>
      <c r="BG67" s="209">
        <f>'0916-0922'!C75</f>
        <v>0</v>
      </c>
      <c r="BH67" s="58">
        <f>'0916-0922'!D75</f>
        <v>0</v>
      </c>
      <c r="BI67" s="209">
        <f>'0916-0922'!E75</f>
        <v>0</v>
      </c>
      <c r="BJ67" s="58">
        <f>'0916-0922'!F75</f>
        <v>0</v>
      </c>
      <c r="BK67" s="209">
        <f>'0916-0922'!G75</f>
        <v>0</v>
      </c>
      <c r="BL67" s="58">
        <f>'0916-0922'!H75</f>
        <v>0</v>
      </c>
      <c r="BM67" s="209">
        <f>'0916-0922'!I75</f>
        <v>0</v>
      </c>
      <c r="BN67" s="58">
        <f>'0916-0922'!J75</f>
        <v>0</v>
      </c>
      <c r="BO67" s="209">
        <f>'0916-0922'!K75</f>
        <v>0</v>
      </c>
      <c r="BP67" s="58">
        <f>'0916-0922'!L75</f>
        <v>0</v>
      </c>
      <c r="BQ67" s="209">
        <f>'0916-0922'!M75</f>
        <v>0</v>
      </c>
      <c r="BR67" s="58">
        <f>'0916-0922'!N75</f>
        <v>0</v>
      </c>
      <c r="BS67" s="209">
        <f>'0916-0922'!O75</f>
        <v>0</v>
      </c>
      <c r="BT67" s="58">
        <f>'0916-0922'!P75</f>
        <v>0</v>
      </c>
      <c r="BU67" s="209">
        <f>'0923-0929'!C75</f>
        <v>0</v>
      </c>
      <c r="BV67" s="58">
        <f>'0923-0929'!D75</f>
        <v>0</v>
      </c>
      <c r="BW67" s="209">
        <f>'0923-0929'!E75</f>
        <v>0</v>
      </c>
      <c r="BX67" s="58">
        <f>'0923-0929'!F75</f>
        <v>0</v>
      </c>
      <c r="BY67" s="209">
        <f>'0923-0929'!G75</f>
        <v>0</v>
      </c>
      <c r="BZ67" s="58">
        <f>'0923-0929'!H75</f>
        <v>0</v>
      </c>
      <c r="CA67" s="209">
        <f>'0923-0929'!I75</f>
        <v>0</v>
      </c>
      <c r="CB67" s="58">
        <f>'0923-0929'!J75</f>
        <v>0</v>
      </c>
      <c r="CC67" s="209">
        <f>'0923-0929'!K75</f>
        <v>0</v>
      </c>
      <c r="CD67" s="58">
        <f>'0923-0929'!L75</f>
        <v>0</v>
      </c>
      <c r="CE67" s="209">
        <f>'0923-0929'!M75</f>
        <v>0</v>
      </c>
      <c r="CF67" s="58">
        <f>'0923-0929'!N75</f>
        <v>0</v>
      </c>
      <c r="CG67" s="209">
        <f>'0923-0929'!O75</f>
        <v>0</v>
      </c>
      <c r="CH67" s="58">
        <f>'0923-0929'!P75</f>
        <v>0</v>
      </c>
      <c r="CI67" s="209">
        <f>'0930-1006'!C75</f>
        <v>0</v>
      </c>
      <c r="CJ67" s="58">
        <f>'0930-1006'!D75</f>
        <v>0</v>
      </c>
      <c r="CK67" s="209">
        <f>'0930-1006'!E75</f>
        <v>0</v>
      </c>
      <c r="CL67" s="58">
        <f>'0930-1006'!F75</f>
        <v>0</v>
      </c>
      <c r="CM67" s="209">
        <f>'0930-1006'!G75</f>
        <v>0</v>
      </c>
      <c r="CN67" s="58">
        <f>'0930-1006'!H75</f>
        <v>0</v>
      </c>
      <c r="CO67" s="209">
        <f>'0930-1006'!I75</f>
        <v>0</v>
      </c>
      <c r="CP67" s="58">
        <f>'0930-1006'!J75</f>
        <v>0</v>
      </c>
      <c r="CQ67" s="209">
        <f>'0930-1006'!K75</f>
        <v>0</v>
      </c>
      <c r="CR67" s="58">
        <f>'0930-1006'!L75</f>
        <v>0</v>
      </c>
      <c r="CS67" s="209">
        <f>'0930-1006'!M75</f>
        <v>0</v>
      </c>
      <c r="CT67" s="58">
        <f>'0930-1006'!N75</f>
        <v>0</v>
      </c>
      <c r="CU67" s="209">
        <f>'0930-1006'!O75</f>
        <v>0</v>
      </c>
      <c r="CV67" s="58">
        <f>'0930-1006'!P75</f>
        <v>0</v>
      </c>
      <c r="CW67" s="209">
        <f>'1007-1013'!C75</f>
        <v>0</v>
      </c>
      <c r="CX67" s="58">
        <f>'1007-1013'!D75</f>
        <v>0</v>
      </c>
      <c r="CY67" s="209">
        <f>'1007-1013'!E75</f>
        <v>0</v>
      </c>
      <c r="CZ67" s="58">
        <f>'1007-1013'!F75</f>
        <v>0</v>
      </c>
      <c r="DA67" s="209">
        <f>'1007-1013'!G75</f>
        <v>0</v>
      </c>
      <c r="DB67" s="58">
        <f>'1007-1013'!H75</f>
        <v>0</v>
      </c>
      <c r="DC67" s="209">
        <f>'1007-1013'!I75</f>
        <v>0</v>
      </c>
      <c r="DD67" s="58">
        <f>'1007-1013'!J75</f>
        <v>0</v>
      </c>
      <c r="DE67" s="209">
        <f>'1007-1013'!K75</f>
        <v>0</v>
      </c>
      <c r="DF67" s="58">
        <f>'1007-1013'!L75</f>
        <v>0</v>
      </c>
      <c r="DG67" s="209">
        <f>'1007-1013'!M75</f>
        <v>0</v>
      </c>
      <c r="DH67" s="58">
        <f>'1007-1013'!N75</f>
        <v>0</v>
      </c>
      <c r="DI67" s="209">
        <f>'1007-1013'!O75</f>
        <v>0</v>
      </c>
      <c r="DJ67" s="58">
        <f>'1007-1013'!P75</f>
        <v>0</v>
      </c>
      <c r="DK67" s="209">
        <f>'1014-1020'!C75</f>
        <v>0</v>
      </c>
      <c r="DL67" s="58">
        <f>'1014-1020'!D75</f>
        <v>0</v>
      </c>
      <c r="DM67" s="209">
        <f>'1014-1020'!E75</f>
        <v>0</v>
      </c>
      <c r="DN67" s="58">
        <f>'1014-1020'!F75</f>
        <v>0</v>
      </c>
      <c r="DO67" s="209">
        <f>'1014-1020'!G75</f>
        <v>0</v>
      </c>
      <c r="DP67" s="58">
        <f>'1014-1020'!H75</f>
        <v>0</v>
      </c>
      <c r="DQ67" s="209">
        <f>'1014-1020'!I75</f>
        <v>0</v>
      </c>
      <c r="DR67" s="58">
        <f>'1014-1020'!J75</f>
        <v>0</v>
      </c>
      <c r="DS67" s="209">
        <f>'1014-1020'!K75</f>
        <v>0</v>
      </c>
      <c r="DT67" s="58">
        <f>'1014-1020'!L75</f>
        <v>0</v>
      </c>
      <c r="DU67" s="209">
        <f>'1014-1020'!M75</f>
        <v>0</v>
      </c>
      <c r="DV67" s="58">
        <f>'1014-1020'!N75</f>
        <v>0</v>
      </c>
      <c r="DW67" s="209">
        <f>'1014-1020'!O75</f>
        <v>0</v>
      </c>
      <c r="DX67" s="58">
        <f>'1014-1020'!P75</f>
        <v>0</v>
      </c>
      <c r="DY67" s="209">
        <f>'1021-1027'!C75</f>
        <v>0</v>
      </c>
      <c r="DZ67" s="58">
        <f>'1021-1027'!D75</f>
        <v>0</v>
      </c>
      <c r="EA67" s="209">
        <f>'1021-1027'!E75</f>
        <v>0</v>
      </c>
      <c r="EB67" s="58">
        <f>'1021-1027'!F75</f>
        <v>0</v>
      </c>
      <c r="EC67" s="209">
        <f>'1021-1027'!G75</f>
        <v>0</v>
      </c>
      <c r="ED67" s="58">
        <f>'1021-1027'!H75</f>
        <v>0</v>
      </c>
      <c r="EE67" s="209">
        <f>'1021-1027'!I75</f>
        <v>0</v>
      </c>
      <c r="EF67" s="58">
        <f>'1021-1027'!J75</f>
        <v>0</v>
      </c>
      <c r="EG67" s="209">
        <f>'1021-1027'!K75</f>
        <v>0</v>
      </c>
      <c r="EH67" s="58">
        <f>'1021-1027'!L75</f>
        <v>0</v>
      </c>
      <c r="EI67" s="209">
        <f>'1021-1027'!M75</f>
        <v>0</v>
      </c>
      <c r="EJ67" s="58">
        <f>'1021-1027'!N75</f>
        <v>0</v>
      </c>
      <c r="EK67" s="209">
        <f>'1021-1027'!O75</f>
        <v>0</v>
      </c>
      <c r="EL67" s="58">
        <f>'1021-1027'!P75</f>
        <v>0</v>
      </c>
      <c r="EM67" s="209">
        <f>'1028-1103'!C75</f>
        <v>0</v>
      </c>
      <c r="EN67" s="58">
        <f>'1028-1103'!D75</f>
        <v>0</v>
      </c>
      <c r="EO67" s="209">
        <f>'1028-1103'!E75</f>
        <v>0</v>
      </c>
      <c r="EP67" s="58">
        <f>'1028-1103'!F75</f>
        <v>0</v>
      </c>
      <c r="EQ67" s="209">
        <f>'1028-1103'!G75</f>
        <v>0</v>
      </c>
      <c r="ER67" s="58">
        <f>'1028-1103'!H75</f>
        <v>0</v>
      </c>
      <c r="ES67" s="209">
        <f>'1028-1103'!I75</f>
        <v>0</v>
      </c>
      <c r="ET67" s="58">
        <f>'1028-1103'!J75</f>
        <v>0</v>
      </c>
      <c r="EU67" s="209">
        <f>'1028-1103'!K75</f>
        <v>0</v>
      </c>
      <c r="EV67" s="58">
        <f>'1028-1103'!L75</f>
        <v>0</v>
      </c>
      <c r="EW67" s="209">
        <f>'1028-1103'!M75</f>
        <v>0</v>
      </c>
      <c r="EX67" s="58">
        <f>'1028-1103'!N75</f>
        <v>0</v>
      </c>
      <c r="EY67" s="209">
        <f>'1028-1103'!O75</f>
        <v>0</v>
      </c>
      <c r="EZ67" s="58">
        <f>'1028-1103'!P75</f>
        <v>0</v>
      </c>
      <c r="FA67" s="209">
        <f>班表10!C75</f>
        <v>0</v>
      </c>
      <c r="FB67" s="209">
        <f>班表10!D75</f>
        <v>0</v>
      </c>
      <c r="FC67" s="209">
        <f>班表10!E75</f>
        <v>0</v>
      </c>
      <c r="FD67" s="209">
        <f>班表10!F75</f>
        <v>0</v>
      </c>
      <c r="FE67" s="209">
        <f>班表10!G75</f>
        <v>0</v>
      </c>
      <c r="FF67" s="209">
        <f>班表10!H75</f>
        <v>0</v>
      </c>
      <c r="FG67" s="209">
        <f>班表10!I75</f>
        <v>0</v>
      </c>
      <c r="FH67" s="209">
        <f>班表10!J75</f>
        <v>0</v>
      </c>
      <c r="FI67" s="209">
        <f>班表10!K75</f>
        <v>0</v>
      </c>
      <c r="FJ67" s="209">
        <f>班表10!L75</f>
        <v>0</v>
      </c>
      <c r="FK67" s="209">
        <f>班表10!M75</f>
        <v>0</v>
      </c>
      <c r="FL67" s="209">
        <f>班表10!N75</f>
        <v>0</v>
      </c>
      <c r="FM67" s="209">
        <f>班表10!O75</f>
        <v>0</v>
      </c>
      <c r="FN67" s="209">
        <f>班表10!P75</f>
        <v>0</v>
      </c>
      <c r="FO67" s="493"/>
      <c r="FP67" s="210"/>
      <c r="FQ67" s="210"/>
      <c r="FR67" s="210"/>
      <c r="FS67" s="379"/>
      <c r="FT67" s="484"/>
      <c r="FU67" s="485"/>
    </row>
    <row r="68" spans="1:177" ht="9" hidden="1" customHeight="1" thickTop="1" thickBot="1">
      <c r="A68" s="482" t="str">
        <f>IF('0902-0908'!A76=0,"",'0902-0908'!A76)</f>
        <v/>
      </c>
      <c r="B68" s="483"/>
      <c r="C68" s="497"/>
      <c r="D68" s="498"/>
      <c r="E68" s="497"/>
      <c r="F68" s="498"/>
      <c r="G68" s="497"/>
      <c r="H68" s="498"/>
      <c r="I68" s="497"/>
      <c r="J68" s="498"/>
      <c r="K68" s="497"/>
      <c r="L68" s="498"/>
      <c r="M68" s="497"/>
      <c r="N68" s="498"/>
      <c r="O68" s="497"/>
      <c r="P68" s="498"/>
      <c r="Q68" s="497"/>
      <c r="R68" s="498"/>
      <c r="S68" s="497"/>
      <c r="T68" s="498"/>
      <c r="U68" s="497"/>
      <c r="V68" s="498"/>
      <c r="W68" s="497"/>
      <c r="X68" s="498"/>
      <c r="Y68" s="497"/>
      <c r="Z68" s="498"/>
      <c r="AA68" s="497"/>
      <c r="AB68" s="498"/>
      <c r="AC68" s="497"/>
      <c r="AD68" s="498"/>
      <c r="AE68" s="413"/>
      <c r="AF68" s="414"/>
      <c r="AG68" s="413"/>
      <c r="AH68" s="414"/>
      <c r="AI68" s="413"/>
      <c r="AJ68" s="414"/>
      <c r="AK68" s="413"/>
      <c r="AL68" s="414"/>
      <c r="AM68" s="413"/>
      <c r="AN68" s="414"/>
      <c r="AO68" s="413"/>
      <c r="AP68" s="414"/>
      <c r="AQ68" s="413"/>
      <c r="AR68" s="414"/>
      <c r="AS68" s="413"/>
      <c r="AT68" s="414"/>
      <c r="AU68" s="413"/>
      <c r="AV68" s="414"/>
      <c r="AW68" s="413"/>
      <c r="AX68" s="414"/>
      <c r="AY68" s="413"/>
      <c r="AZ68" s="414"/>
      <c r="BA68" s="413"/>
      <c r="BB68" s="414"/>
      <c r="BC68" s="413"/>
      <c r="BD68" s="414"/>
      <c r="BE68" s="413"/>
      <c r="BF68" s="414"/>
      <c r="BG68" s="413"/>
      <c r="BH68" s="414"/>
      <c r="BI68" s="413"/>
      <c r="BJ68" s="414"/>
      <c r="BK68" s="413"/>
      <c r="BL68" s="414"/>
      <c r="BM68" s="413"/>
      <c r="BN68" s="414"/>
      <c r="BO68" s="413"/>
      <c r="BP68" s="414"/>
      <c r="BQ68" s="413"/>
      <c r="BR68" s="414"/>
      <c r="BS68" s="413"/>
      <c r="BT68" s="414"/>
      <c r="BU68" s="413"/>
      <c r="BV68" s="414"/>
      <c r="BW68" s="413"/>
      <c r="BX68" s="414"/>
      <c r="BY68" s="413"/>
      <c r="BZ68" s="414"/>
      <c r="CA68" s="413"/>
      <c r="CB68" s="414"/>
      <c r="CC68" s="413"/>
      <c r="CD68" s="414"/>
      <c r="CE68" s="413"/>
      <c r="CF68" s="414"/>
      <c r="CG68" s="413"/>
      <c r="CH68" s="414"/>
      <c r="CI68" s="413"/>
      <c r="CJ68" s="414"/>
      <c r="CK68" s="413"/>
      <c r="CL68" s="414"/>
      <c r="CM68" s="413"/>
      <c r="CN68" s="414"/>
      <c r="CO68" s="413"/>
      <c r="CP68" s="414"/>
      <c r="CQ68" s="413"/>
      <c r="CR68" s="414"/>
      <c r="CS68" s="413"/>
      <c r="CT68" s="414"/>
      <c r="CU68" s="413"/>
      <c r="CV68" s="414"/>
      <c r="CW68" s="413"/>
      <c r="CX68" s="414"/>
      <c r="CY68" s="413"/>
      <c r="CZ68" s="414"/>
      <c r="DA68" s="413"/>
      <c r="DB68" s="414"/>
      <c r="DC68" s="413"/>
      <c r="DD68" s="414"/>
      <c r="DE68" s="413"/>
      <c r="DF68" s="414"/>
      <c r="DG68" s="413"/>
      <c r="DH68" s="414"/>
      <c r="DI68" s="413"/>
      <c r="DJ68" s="414"/>
      <c r="DK68" s="413"/>
      <c r="DL68" s="414"/>
      <c r="DM68" s="413"/>
      <c r="DN68" s="414"/>
      <c r="DO68" s="413"/>
      <c r="DP68" s="414"/>
      <c r="DQ68" s="413"/>
      <c r="DR68" s="414"/>
      <c r="DS68" s="413"/>
      <c r="DT68" s="414"/>
      <c r="DU68" s="413"/>
      <c r="DV68" s="414"/>
      <c r="DW68" s="413"/>
      <c r="DX68" s="414"/>
      <c r="DY68" s="413"/>
      <c r="DZ68" s="414"/>
      <c r="EA68" s="413"/>
      <c r="EB68" s="414"/>
      <c r="EC68" s="413"/>
      <c r="ED68" s="414"/>
      <c r="EE68" s="413"/>
      <c r="EF68" s="414"/>
      <c r="EG68" s="413"/>
      <c r="EH68" s="414"/>
      <c r="EI68" s="413"/>
      <c r="EJ68" s="414"/>
      <c r="EK68" s="413"/>
      <c r="EL68" s="414"/>
      <c r="EM68" s="413"/>
      <c r="EN68" s="414"/>
      <c r="EO68" s="413"/>
      <c r="EP68" s="414"/>
      <c r="EQ68" s="413"/>
      <c r="ER68" s="414"/>
      <c r="ES68" s="413"/>
      <c r="ET68" s="414"/>
      <c r="EU68" s="413"/>
      <c r="EV68" s="414"/>
      <c r="EW68" s="413"/>
      <c r="EX68" s="414"/>
      <c r="EY68" s="413"/>
      <c r="EZ68" s="414"/>
      <c r="FA68" s="413"/>
      <c r="FB68" s="475"/>
      <c r="FC68" s="413"/>
      <c r="FD68" s="475"/>
      <c r="FE68" s="413"/>
      <c r="FF68" s="475"/>
      <c r="FG68" s="413"/>
      <c r="FH68" s="475"/>
      <c r="FI68" s="413"/>
      <c r="FJ68" s="475"/>
      <c r="FK68" s="413"/>
      <c r="FL68" s="475"/>
      <c r="FM68" s="413"/>
      <c r="FN68" s="475"/>
      <c r="FO68" s="494"/>
      <c r="FP68" s="211"/>
      <c r="FQ68" s="211"/>
      <c r="FR68" s="211"/>
      <c r="FS68" s="380"/>
      <c r="FT68" s="486"/>
      <c r="FU68" s="487"/>
    </row>
    <row r="69" spans="1:177" ht="15.75" hidden="1" customHeight="1">
      <c r="A69" s="490" t="str">
        <f>IF('0902-0908'!A77=0,"",'0902-0908'!A77)</f>
        <v/>
      </c>
      <c r="B69" s="491"/>
      <c r="C69" s="206"/>
      <c r="D69" s="207"/>
      <c r="E69" s="206"/>
      <c r="F69" s="207"/>
      <c r="G69" s="206"/>
      <c r="H69" s="207"/>
      <c r="I69" s="206"/>
      <c r="J69" s="207"/>
      <c r="K69" s="206"/>
      <c r="L69" s="207"/>
      <c r="M69" s="206"/>
      <c r="N69" s="207"/>
      <c r="O69" s="206"/>
      <c r="P69" s="207"/>
      <c r="Q69" s="206"/>
      <c r="R69" s="207"/>
      <c r="S69" s="206"/>
      <c r="T69" s="207"/>
      <c r="U69" s="206"/>
      <c r="V69" s="207"/>
      <c r="W69" s="206"/>
      <c r="X69" s="207"/>
      <c r="Y69" s="206"/>
      <c r="Z69" s="207"/>
      <c r="AA69" s="206"/>
      <c r="AB69" s="207"/>
      <c r="AC69" s="206"/>
      <c r="AD69" s="207"/>
      <c r="AE69" s="206">
        <f>'0902-0908'!C77</f>
        <v>0</v>
      </c>
      <c r="AF69" s="207">
        <f>'0902-0908'!D77</f>
        <v>0</v>
      </c>
      <c r="AG69" s="206">
        <f>'0902-0908'!E77</f>
        <v>0</v>
      </c>
      <c r="AH69" s="207">
        <f>'0902-0908'!F77</f>
        <v>0</v>
      </c>
      <c r="AI69" s="206">
        <f>'0902-0908'!G77</f>
        <v>0</v>
      </c>
      <c r="AJ69" s="207">
        <f>'0902-0908'!H77</f>
        <v>0</v>
      </c>
      <c r="AK69" s="206">
        <f>'0902-0908'!I77</f>
        <v>0</v>
      </c>
      <c r="AL69" s="207">
        <f>'0902-0908'!J77</f>
        <v>0</v>
      </c>
      <c r="AM69" s="206">
        <f>'0902-0908'!K77</f>
        <v>0</v>
      </c>
      <c r="AN69" s="207">
        <f>'0902-0908'!L77</f>
        <v>0</v>
      </c>
      <c r="AO69" s="206">
        <f>'0902-0908'!M77</f>
        <v>0</v>
      </c>
      <c r="AP69" s="207">
        <f>'0902-0908'!N77</f>
        <v>0</v>
      </c>
      <c r="AQ69" s="206">
        <f>'0902-0908'!O77</f>
        <v>0</v>
      </c>
      <c r="AR69" s="207">
        <f>'0902-0908'!P77</f>
        <v>0</v>
      </c>
      <c r="AS69" s="206">
        <f>'0909-0915'!C77</f>
        <v>0</v>
      </c>
      <c r="AT69" s="207">
        <f>'0909-0915'!D77</f>
        <v>0</v>
      </c>
      <c r="AU69" s="206">
        <f>'0909-0915'!E77</f>
        <v>0</v>
      </c>
      <c r="AV69" s="207">
        <f>'0909-0915'!F77</f>
        <v>0</v>
      </c>
      <c r="AW69" s="206">
        <f>'0909-0915'!G77</f>
        <v>0</v>
      </c>
      <c r="AX69" s="207">
        <f>'0909-0915'!H77</f>
        <v>0</v>
      </c>
      <c r="AY69" s="206">
        <f>'0909-0915'!I77</f>
        <v>0</v>
      </c>
      <c r="AZ69" s="207">
        <f>'0909-0915'!J77</f>
        <v>0</v>
      </c>
      <c r="BA69" s="206">
        <f>'0909-0915'!K77</f>
        <v>0</v>
      </c>
      <c r="BB69" s="207">
        <f>'0909-0915'!L77</f>
        <v>0</v>
      </c>
      <c r="BC69" s="206">
        <f>'0909-0915'!M77</f>
        <v>0</v>
      </c>
      <c r="BD69" s="207">
        <f>'0909-0915'!N77</f>
        <v>0</v>
      </c>
      <c r="BE69" s="206">
        <f>'0909-0915'!O77</f>
        <v>0</v>
      </c>
      <c r="BF69" s="207">
        <f>'0909-0915'!P77</f>
        <v>0</v>
      </c>
      <c r="BG69" s="206">
        <f>'0916-0922'!C77</f>
        <v>0</v>
      </c>
      <c r="BH69" s="207">
        <f>'0916-0922'!D77</f>
        <v>0</v>
      </c>
      <c r="BI69" s="206">
        <f>'0916-0922'!E77</f>
        <v>0</v>
      </c>
      <c r="BJ69" s="207">
        <f>'0916-0922'!F77</f>
        <v>0</v>
      </c>
      <c r="BK69" s="206">
        <f>'0916-0922'!G77</f>
        <v>0</v>
      </c>
      <c r="BL69" s="207">
        <f>'0916-0922'!H77</f>
        <v>0</v>
      </c>
      <c r="BM69" s="206">
        <f>'0916-0922'!I77</f>
        <v>0</v>
      </c>
      <c r="BN69" s="207">
        <f>'0916-0922'!J77</f>
        <v>0</v>
      </c>
      <c r="BO69" s="206">
        <f>'0916-0922'!K77</f>
        <v>0</v>
      </c>
      <c r="BP69" s="207">
        <f>'0916-0922'!L77</f>
        <v>0</v>
      </c>
      <c r="BQ69" s="206">
        <f>'0916-0922'!M77</f>
        <v>0</v>
      </c>
      <c r="BR69" s="207">
        <f>'0916-0922'!N77</f>
        <v>0</v>
      </c>
      <c r="BS69" s="206">
        <f>'0916-0922'!O77</f>
        <v>0</v>
      </c>
      <c r="BT69" s="207">
        <f>'0916-0922'!P77</f>
        <v>0</v>
      </c>
      <c r="BU69" s="206">
        <f>'0923-0929'!C77</f>
        <v>0</v>
      </c>
      <c r="BV69" s="207">
        <f>'0923-0929'!D77</f>
        <v>0</v>
      </c>
      <c r="BW69" s="206">
        <f>'0923-0929'!E77</f>
        <v>0</v>
      </c>
      <c r="BX69" s="207">
        <f>'0923-0929'!F77</f>
        <v>0</v>
      </c>
      <c r="BY69" s="206">
        <f>'0923-0929'!G77</f>
        <v>0</v>
      </c>
      <c r="BZ69" s="207">
        <f>'0923-0929'!H77</f>
        <v>0</v>
      </c>
      <c r="CA69" s="206">
        <f>'0923-0929'!I77</f>
        <v>0</v>
      </c>
      <c r="CB69" s="207">
        <f>'0923-0929'!J77</f>
        <v>0</v>
      </c>
      <c r="CC69" s="206">
        <f>'0923-0929'!K77</f>
        <v>0</v>
      </c>
      <c r="CD69" s="207">
        <f>'0923-0929'!L77</f>
        <v>0</v>
      </c>
      <c r="CE69" s="206">
        <f>'0923-0929'!M77</f>
        <v>0</v>
      </c>
      <c r="CF69" s="207">
        <f>'0923-0929'!N77</f>
        <v>0</v>
      </c>
      <c r="CG69" s="206">
        <f>'0923-0929'!O77</f>
        <v>0</v>
      </c>
      <c r="CH69" s="207">
        <f>'0923-0929'!P77</f>
        <v>0</v>
      </c>
      <c r="CI69" s="206">
        <f>'0930-1006'!C77</f>
        <v>0</v>
      </c>
      <c r="CJ69" s="207">
        <f>'0930-1006'!D77</f>
        <v>0</v>
      </c>
      <c r="CK69" s="206">
        <f>'0930-1006'!E77</f>
        <v>0</v>
      </c>
      <c r="CL69" s="207">
        <f>'0930-1006'!F77</f>
        <v>0</v>
      </c>
      <c r="CM69" s="206">
        <f>'0930-1006'!G77</f>
        <v>0</v>
      </c>
      <c r="CN69" s="207">
        <f>'0930-1006'!H77</f>
        <v>0</v>
      </c>
      <c r="CO69" s="206">
        <f>'0930-1006'!I77</f>
        <v>0</v>
      </c>
      <c r="CP69" s="207">
        <f>'0930-1006'!J77</f>
        <v>0</v>
      </c>
      <c r="CQ69" s="206">
        <f>'0930-1006'!K77</f>
        <v>0</v>
      </c>
      <c r="CR69" s="207">
        <f>'0930-1006'!L77</f>
        <v>0</v>
      </c>
      <c r="CS69" s="206">
        <f>'0930-1006'!M77</f>
        <v>0</v>
      </c>
      <c r="CT69" s="207">
        <f>'0930-1006'!N77</f>
        <v>0</v>
      </c>
      <c r="CU69" s="206">
        <f>'0930-1006'!O77</f>
        <v>0</v>
      </c>
      <c r="CV69" s="207">
        <f>'0930-1006'!P77</f>
        <v>0</v>
      </c>
      <c r="CW69" s="206">
        <f>'1007-1013'!C77</f>
        <v>0</v>
      </c>
      <c r="CX69" s="207">
        <f>'1007-1013'!D77</f>
        <v>0</v>
      </c>
      <c r="CY69" s="206">
        <f>'1007-1013'!E77</f>
        <v>0</v>
      </c>
      <c r="CZ69" s="207">
        <f>'1007-1013'!F77</f>
        <v>0</v>
      </c>
      <c r="DA69" s="206">
        <f>'1007-1013'!G77</f>
        <v>0</v>
      </c>
      <c r="DB69" s="207">
        <f>'1007-1013'!H77</f>
        <v>0</v>
      </c>
      <c r="DC69" s="206">
        <f>'1007-1013'!I77</f>
        <v>0</v>
      </c>
      <c r="DD69" s="207">
        <f>'1007-1013'!J77</f>
        <v>0</v>
      </c>
      <c r="DE69" s="206">
        <f>'1007-1013'!K77</f>
        <v>0</v>
      </c>
      <c r="DF69" s="207">
        <f>'1007-1013'!L77</f>
        <v>0</v>
      </c>
      <c r="DG69" s="206">
        <f>'1007-1013'!M77</f>
        <v>0</v>
      </c>
      <c r="DH69" s="207">
        <f>'1007-1013'!N77</f>
        <v>0</v>
      </c>
      <c r="DI69" s="206">
        <f>'1007-1013'!O77</f>
        <v>0</v>
      </c>
      <c r="DJ69" s="207">
        <f>'1007-1013'!P77</f>
        <v>0</v>
      </c>
      <c r="DK69" s="206">
        <f>'1014-1020'!C77</f>
        <v>0</v>
      </c>
      <c r="DL69" s="207">
        <f>'1014-1020'!D77</f>
        <v>0</v>
      </c>
      <c r="DM69" s="206">
        <f>'1014-1020'!E77</f>
        <v>0</v>
      </c>
      <c r="DN69" s="207">
        <f>'1014-1020'!F77</f>
        <v>0</v>
      </c>
      <c r="DO69" s="206">
        <f>'1014-1020'!G77</f>
        <v>0</v>
      </c>
      <c r="DP69" s="207">
        <f>'1014-1020'!H77</f>
        <v>0</v>
      </c>
      <c r="DQ69" s="206">
        <f>'1014-1020'!I77</f>
        <v>0</v>
      </c>
      <c r="DR69" s="207">
        <f>'1014-1020'!J77</f>
        <v>0</v>
      </c>
      <c r="DS69" s="206">
        <f>'1014-1020'!K77</f>
        <v>0</v>
      </c>
      <c r="DT69" s="207">
        <f>'1014-1020'!L77</f>
        <v>0</v>
      </c>
      <c r="DU69" s="206">
        <f>'1014-1020'!M77</f>
        <v>0</v>
      </c>
      <c r="DV69" s="207">
        <f>'1014-1020'!N77</f>
        <v>0</v>
      </c>
      <c r="DW69" s="206">
        <f>'1014-1020'!O77</f>
        <v>0</v>
      </c>
      <c r="DX69" s="207">
        <f>'1014-1020'!P77</f>
        <v>0</v>
      </c>
      <c r="DY69" s="206">
        <f>'1021-1027'!C77</f>
        <v>0</v>
      </c>
      <c r="DZ69" s="207">
        <f>'1021-1027'!D77</f>
        <v>0</v>
      </c>
      <c r="EA69" s="206">
        <f>'1021-1027'!E77</f>
        <v>0</v>
      </c>
      <c r="EB69" s="207">
        <f>'1021-1027'!F77</f>
        <v>0</v>
      </c>
      <c r="EC69" s="206">
        <f>'1021-1027'!G77</f>
        <v>0</v>
      </c>
      <c r="ED69" s="207">
        <f>'1021-1027'!H77</f>
        <v>0</v>
      </c>
      <c r="EE69" s="206">
        <f>'1021-1027'!I77</f>
        <v>0</v>
      </c>
      <c r="EF69" s="207">
        <f>'1021-1027'!J77</f>
        <v>0</v>
      </c>
      <c r="EG69" s="206">
        <f>'1021-1027'!K77</f>
        <v>0</v>
      </c>
      <c r="EH69" s="207">
        <f>'1021-1027'!L77</f>
        <v>0</v>
      </c>
      <c r="EI69" s="206">
        <f>'1021-1027'!M77</f>
        <v>0</v>
      </c>
      <c r="EJ69" s="207">
        <f>'1021-1027'!N77</f>
        <v>0</v>
      </c>
      <c r="EK69" s="206">
        <f>'1021-1027'!O77</f>
        <v>0</v>
      </c>
      <c r="EL69" s="207">
        <f>'1021-1027'!P77</f>
        <v>0</v>
      </c>
      <c r="EM69" s="206">
        <f>'1028-1103'!C77</f>
        <v>0</v>
      </c>
      <c r="EN69" s="207">
        <f>'1028-1103'!D77</f>
        <v>0</v>
      </c>
      <c r="EO69" s="206">
        <f>'1028-1103'!E77</f>
        <v>0</v>
      </c>
      <c r="EP69" s="207">
        <f>'1028-1103'!F77</f>
        <v>0</v>
      </c>
      <c r="EQ69" s="206">
        <f>'1028-1103'!G77</f>
        <v>0</v>
      </c>
      <c r="ER69" s="207">
        <f>'1028-1103'!H77</f>
        <v>0</v>
      </c>
      <c r="ES69" s="206">
        <f>'1028-1103'!I77</f>
        <v>0</v>
      </c>
      <c r="ET69" s="207">
        <f>'1028-1103'!J77</f>
        <v>0</v>
      </c>
      <c r="EU69" s="206">
        <f>'1028-1103'!K77</f>
        <v>0</v>
      </c>
      <c r="EV69" s="207">
        <f>'1028-1103'!L77</f>
        <v>0</v>
      </c>
      <c r="EW69" s="206">
        <f>'1028-1103'!M77</f>
        <v>0</v>
      </c>
      <c r="EX69" s="207">
        <f>'1028-1103'!N77</f>
        <v>0</v>
      </c>
      <c r="EY69" s="206">
        <f>'1028-1103'!O77</f>
        <v>0</v>
      </c>
      <c r="EZ69" s="207">
        <f>'1028-1103'!P77</f>
        <v>0</v>
      </c>
      <c r="FA69" s="206">
        <f>班表10!C77</f>
        <v>0</v>
      </c>
      <c r="FB69" s="206">
        <f>班表10!D77</f>
        <v>0</v>
      </c>
      <c r="FC69" s="206">
        <f>班表10!E77</f>
        <v>0</v>
      </c>
      <c r="FD69" s="206">
        <f>班表10!F77</f>
        <v>0</v>
      </c>
      <c r="FE69" s="206">
        <f>班表10!G77</f>
        <v>0</v>
      </c>
      <c r="FF69" s="206">
        <f>班表10!H77</f>
        <v>0</v>
      </c>
      <c r="FG69" s="206">
        <f>班表10!I77</f>
        <v>0</v>
      </c>
      <c r="FH69" s="206">
        <f>班表10!J77</f>
        <v>0</v>
      </c>
      <c r="FI69" s="206">
        <f>班表10!K77</f>
        <v>0</v>
      </c>
      <c r="FJ69" s="206">
        <f>班表10!L77</f>
        <v>0</v>
      </c>
      <c r="FK69" s="206">
        <f>班表10!M77</f>
        <v>0</v>
      </c>
      <c r="FL69" s="206">
        <f>班表10!N77</f>
        <v>0</v>
      </c>
      <c r="FM69" s="206">
        <f>班表10!O77</f>
        <v>0</v>
      </c>
      <c r="FN69" s="206">
        <f>班表10!P77</f>
        <v>0</v>
      </c>
      <c r="FO69" s="492"/>
      <c r="FP69" s="208"/>
      <c r="FQ69" s="208"/>
      <c r="FR69" s="208"/>
      <c r="FS69" s="378"/>
      <c r="FT69" s="524"/>
      <c r="FU69" s="479"/>
    </row>
    <row r="70" spans="1:177" ht="9" hidden="1" customHeight="1" thickBot="1">
      <c r="A70" s="480" t="str">
        <f>IF('0902-0908'!A78=0,"",'0902-0908'!A78)</f>
        <v/>
      </c>
      <c r="B70" s="481"/>
      <c r="C70" s="217"/>
      <c r="D70" s="6">
        <f>IF(C69="",0,D69-C69-C70)</f>
        <v>0</v>
      </c>
      <c r="E70" s="217"/>
      <c r="F70" s="6">
        <f>IF(E69="",0,F69-E69-E70)</f>
        <v>0</v>
      </c>
      <c r="G70" s="217"/>
      <c r="H70" s="6">
        <f>IF(G69="",0,H69-G69-G70)</f>
        <v>0</v>
      </c>
      <c r="I70" s="217"/>
      <c r="J70" s="6">
        <f>IF(I69="",0,J69-I69-I70)</f>
        <v>0</v>
      </c>
      <c r="K70" s="217"/>
      <c r="L70" s="6">
        <f>IF(K69="",0,L69-K69-K70)</f>
        <v>0</v>
      </c>
      <c r="M70" s="217"/>
      <c r="N70" s="6">
        <f>IF(M69="",0,N69-M69-M70)</f>
        <v>0</v>
      </c>
      <c r="O70" s="217"/>
      <c r="P70" s="6">
        <f>IF(O69="",0,P69-O69-O70)</f>
        <v>0</v>
      </c>
      <c r="Q70" s="217"/>
      <c r="R70" s="6">
        <f>IF(Q69="",0,R69-Q69-Q70)</f>
        <v>0</v>
      </c>
      <c r="S70" s="217"/>
      <c r="T70" s="6">
        <f>IF(S69="",0,T69-S69-S70)</f>
        <v>0</v>
      </c>
      <c r="U70" s="217"/>
      <c r="V70" s="6">
        <f>IF(U69="",0,V69-U69-U70)</f>
        <v>0</v>
      </c>
      <c r="W70" s="217"/>
      <c r="X70" s="6">
        <f>IF(W69="",0,X69-W69-W70)</f>
        <v>0</v>
      </c>
      <c r="Y70" s="217"/>
      <c r="Z70" s="6">
        <f>IF(Y69="",0,Z69-Y69-Y70)</f>
        <v>0</v>
      </c>
      <c r="AA70" s="217"/>
      <c r="AB70" s="6">
        <f>IF(AA69="",0,AB69-AA69-AA70)</f>
        <v>0</v>
      </c>
      <c r="AC70" s="217"/>
      <c r="AD70" s="6">
        <f>IF(AC69="",0,AD69-AC69-AC70)</f>
        <v>0</v>
      </c>
      <c r="AE70" s="209">
        <f>'0902-0908'!C78</f>
        <v>0</v>
      </c>
      <c r="AF70" s="58">
        <f>'0902-0908'!D78</f>
        <v>0</v>
      </c>
      <c r="AG70" s="209">
        <f>'0902-0908'!E78</f>
        <v>0</v>
      </c>
      <c r="AH70" s="58">
        <f>'0902-0908'!F78</f>
        <v>0</v>
      </c>
      <c r="AI70" s="209">
        <f>'0902-0908'!G78</f>
        <v>0</v>
      </c>
      <c r="AJ70" s="58">
        <f>'0902-0908'!H78</f>
        <v>0</v>
      </c>
      <c r="AK70" s="209">
        <f>'0902-0908'!I78</f>
        <v>0</v>
      </c>
      <c r="AL70" s="58">
        <f>'0902-0908'!J78</f>
        <v>0</v>
      </c>
      <c r="AM70" s="209">
        <f>'0902-0908'!K78</f>
        <v>0</v>
      </c>
      <c r="AN70" s="58">
        <f>'0902-0908'!L78</f>
        <v>0</v>
      </c>
      <c r="AO70" s="209">
        <f>'0902-0908'!M78</f>
        <v>0</v>
      </c>
      <c r="AP70" s="58">
        <f>'0902-0908'!N78</f>
        <v>0</v>
      </c>
      <c r="AQ70" s="209">
        <f>'0902-0908'!O78</f>
        <v>0</v>
      </c>
      <c r="AR70" s="58">
        <f>'0902-0908'!P78</f>
        <v>0</v>
      </c>
      <c r="AS70" s="209">
        <f>'0909-0915'!C78</f>
        <v>0</v>
      </c>
      <c r="AT70" s="58">
        <f>'0909-0915'!D78</f>
        <v>0</v>
      </c>
      <c r="AU70" s="209">
        <f>'0909-0915'!E78</f>
        <v>0</v>
      </c>
      <c r="AV70" s="58">
        <f>'0909-0915'!F78</f>
        <v>0</v>
      </c>
      <c r="AW70" s="209">
        <f>'0909-0915'!G78</f>
        <v>0</v>
      </c>
      <c r="AX70" s="58">
        <f>'0909-0915'!H78</f>
        <v>0</v>
      </c>
      <c r="AY70" s="209">
        <f>'0909-0915'!I78</f>
        <v>0</v>
      </c>
      <c r="AZ70" s="58">
        <f>'0909-0915'!J78</f>
        <v>0</v>
      </c>
      <c r="BA70" s="209">
        <f>'0909-0915'!K78</f>
        <v>0</v>
      </c>
      <c r="BB70" s="58">
        <f>'0909-0915'!L78</f>
        <v>0</v>
      </c>
      <c r="BC70" s="209">
        <f>'0909-0915'!M78</f>
        <v>0</v>
      </c>
      <c r="BD70" s="58">
        <f>'0909-0915'!N78</f>
        <v>0</v>
      </c>
      <c r="BE70" s="209">
        <f>'0909-0915'!O78</f>
        <v>0</v>
      </c>
      <c r="BF70" s="58">
        <f>'0909-0915'!P78</f>
        <v>0</v>
      </c>
      <c r="BG70" s="209">
        <f>'0916-0922'!C78</f>
        <v>0</v>
      </c>
      <c r="BH70" s="58">
        <f>'0916-0922'!D78</f>
        <v>0</v>
      </c>
      <c r="BI70" s="209">
        <f>'0916-0922'!E78</f>
        <v>0</v>
      </c>
      <c r="BJ70" s="58">
        <f>'0916-0922'!F78</f>
        <v>0</v>
      </c>
      <c r="BK70" s="209">
        <f>'0916-0922'!G78</f>
        <v>0</v>
      </c>
      <c r="BL70" s="58">
        <f>'0916-0922'!H78</f>
        <v>0</v>
      </c>
      <c r="BM70" s="209">
        <f>'0916-0922'!I78</f>
        <v>0</v>
      </c>
      <c r="BN70" s="58">
        <f>'0916-0922'!J78</f>
        <v>0</v>
      </c>
      <c r="BO70" s="209">
        <f>'0916-0922'!K78</f>
        <v>0</v>
      </c>
      <c r="BP70" s="58">
        <f>'0916-0922'!L78</f>
        <v>0</v>
      </c>
      <c r="BQ70" s="209">
        <f>'0916-0922'!M78</f>
        <v>0</v>
      </c>
      <c r="BR70" s="58">
        <f>'0916-0922'!N78</f>
        <v>0</v>
      </c>
      <c r="BS70" s="209">
        <f>'0916-0922'!O78</f>
        <v>0</v>
      </c>
      <c r="BT70" s="58">
        <f>'0916-0922'!P78</f>
        <v>0</v>
      </c>
      <c r="BU70" s="209">
        <f>'0923-0929'!C78</f>
        <v>0</v>
      </c>
      <c r="BV70" s="58">
        <f>'0923-0929'!D78</f>
        <v>0</v>
      </c>
      <c r="BW70" s="209">
        <f>'0923-0929'!E78</f>
        <v>0</v>
      </c>
      <c r="BX70" s="58">
        <f>'0923-0929'!F78</f>
        <v>0</v>
      </c>
      <c r="BY70" s="209">
        <f>'0923-0929'!G78</f>
        <v>0</v>
      </c>
      <c r="BZ70" s="58">
        <f>'0923-0929'!H78</f>
        <v>0</v>
      </c>
      <c r="CA70" s="209">
        <f>'0923-0929'!I78</f>
        <v>0</v>
      </c>
      <c r="CB70" s="58">
        <f>'0923-0929'!J78</f>
        <v>0</v>
      </c>
      <c r="CC70" s="209">
        <f>'0923-0929'!K78</f>
        <v>0</v>
      </c>
      <c r="CD70" s="58">
        <f>'0923-0929'!L78</f>
        <v>0</v>
      </c>
      <c r="CE70" s="209">
        <f>'0923-0929'!M78</f>
        <v>0</v>
      </c>
      <c r="CF70" s="58">
        <f>'0923-0929'!N78</f>
        <v>0</v>
      </c>
      <c r="CG70" s="209">
        <f>'0923-0929'!O78</f>
        <v>0</v>
      </c>
      <c r="CH70" s="58">
        <f>'0923-0929'!P78</f>
        <v>0</v>
      </c>
      <c r="CI70" s="209">
        <f>'0930-1006'!C78</f>
        <v>0</v>
      </c>
      <c r="CJ70" s="58">
        <f>'0930-1006'!D78</f>
        <v>0</v>
      </c>
      <c r="CK70" s="209">
        <f>'0930-1006'!E78</f>
        <v>0</v>
      </c>
      <c r="CL70" s="58">
        <f>'0930-1006'!F78</f>
        <v>0</v>
      </c>
      <c r="CM70" s="209">
        <f>'0930-1006'!G78</f>
        <v>0</v>
      </c>
      <c r="CN70" s="58">
        <f>'0930-1006'!H78</f>
        <v>0</v>
      </c>
      <c r="CO70" s="209">
        <f>'0930-1006'!I78</f>
        <v>0</v>
      </c>
      <c r="CP70" s="58">
        <f>'0930-1006'!J78</f>
        <v>0</v>
      </c>
      <c r="CQ70" s="209">
        <f>'0930-1006'!K78</f>
        <v>0</v>
      </c>
      <c r="CR70" s="58">
        <f>'0930-1006'!L78</f>
        <v>0</v>
      </c>
      <c r="CS70" s="209">
        <f>'0930-1006'!M78</f>
        <v>0</v>
      </c>
      <c r="CT70" s="58">
        <f>'0930-1006'!N78</f>
        <v>0</v>
      </c>
      <c r="CU70" s="209">
        <f>'0930-1006'!O78</f>
        <v>0</v>
      </c>
      <c r="CV70" s="58">
        <f>'0930-1006'!P78</f>
        <v>0</v>
      </c>
      <c r="CW70" s="209">
        <f>'1007-1013'!C78</f>
        <v>0</v>
      </c>
      <c r="CX70" s="58">
        <f>'1007-1013'!D78</f>
        <v>0</v>
      </c>
      <c r="CY70" s="209">
        <f>'1007-1013'!E78</f>
        <v>0</v>
      </c>
      <c r="CZ70" s="58">
        <f>'1007-1013'!F78</f>
        <v>0</v>
      </c>
      <c r="DA70" s="209">
        <f>'1007-1013'!G78</f>
        <v>0</v>
      </c>
      <c r="DB70" s="58">
        <f>'1007-1013'!H78</f>
        <v>0</v>
      </c>
      <c r="DC70" s="209">
        <f>'1007-1013'!I78</f>
        <v>0</v>
      </c>
      <c r="DD70" s="58">
        <f>'1007-1013'!J78</f>
        <v>0</v>
      </c>
      <c r="DE70" s="209">
        <f>'1007-1013'!K78</f>
        <v>0</v>
      </c>
      <c r="DF70" s="58">
        <f>'1007-1013'!L78</f>
        <v>0</v>
      </c>
      <c r="DG70" s="209">
        <f>'1007-1013'!M78</f>
        <v>0</v>
      </c>
      <c r="DH70" s="58">
        <f>'1007-1013'!N78</f>
        <v>0</v>
      </c>
      <c r="DI70" s="209">
        <f>'1007-1013'!O78</f>
        <v>0</v>
      </c>
      <c r="DJ70" s="58">
        <f>'1007-1013'!P78</f>
        <v>0</v>
      </c>
      <c r="DK70" s="209">
        <f>'1014-1020'!C78</f>
        <v>0</v>
      </c>
      <c r="DL70" s="58">
        <f>'1014-1020'!D78</f>
        <v>0</v>
      </c>
      <c r="DM70" s="209">
        <f>'1014-1020'!E78</f>
        <v>0</v>
      </c>
      <c r="DN70" s="58">
        <f>'1014-1020'!F78</f>
        <v>0</v>
      </c>
      <c r="DO70" s="209">
        <f>'1014-1020'!G78</f>
        <v>0</v>
      </c>
      <c r="DP70" s="58">
        <f>'1014-1020'!H78</f>
        <v>0</v>
      </c>
      <c r="DQ70" s="209">
        <f>'1014-1020'!I78</f>
        <v>0</v>
      </c>
      <c r="DR70" s="58">
        <f>'1014-1020'!J78</f>
        <v>0</v>
      </c>
      <c r="DS70" s="209">
        <f>'1014-1020'!K78</f>
        <v>0</v>
      </c>
      <c r="DT70" s="58">
        <f>'1014-1020'!L78</f>
        <v>0</v>
      </c>
      <c r="DU70" s="209">
        <f>'1014-1020'!M78</f>
        <v>0</v>
      </c>
      <c r="DV70" s="58">
        <f>'1014-1020'!N78</f>
        <v>0</v>
      </c>
      <c r="DW70" s="209">
        <f>'1014-1020'!O78</f>
        <v>0</v>
      </c>
      <c r="DX70" s="58">
        <f>'1014-1020'!P78</f>
        <v>0</v>
      </c>
      <c r="DY70" s="209">
        <f>'1021-1027'!C78</f>
        <v>0</v>
      </c>
      <c r="DZ70" s="58">
        <f>'1021-1027'!D78</f>
        <v>0</v>
      </c>
      <c r="EA70" s="209">
        <f>'1021-1027'!E78</f>
        <v>0</v>
      </c>
      <c r="EB70" s="58">
        <f>'1021-1027'!F78</f>
        <v>0</v>
      </c>
      <c r="EC70" s="209">
        <f>'1021-1027'!G78</f>
        <v>0</v>
      </c>
      <c r="ED70" s="58">
        <f>'1021-1027'!H78</f>
        <v>0</v>
      </c>
      <c r="EE70" s="209">
        <f>'1021-1027'!I78</f>
        <v>0</v>
      </c>
      <c r="EF70" s="58">
        <f>'1021-1027'!J78</f>
        <v>0</v>
      </c>
      <c r="EG70" s="209">
        <f>'1021-1027'!K78</f>
        <v>0</v>
      </c>
      <c r="EH70" s="58">
        <f>'1021-1027'!L78</f>
        <v>0</v>
      </c>
      <c r="EI70" s="209">
        <f>'1021-1027'!M78</f>
        <v>0</v>
      </c>
      <c r="EJ70" s="58">
        <f>'1021-1027'!N78</f>
        <v>0</v>
      </c>
      <c r="EK70" s="209">
        <f>'1021-1027'!O78</f>
        <v>0</v>
      </c>
      <c r="EL70" s="58">
        <f>'1021-1027'!P78</f>
        <v>0</v>
      </c>
      <c r="EM70" s="209">
        <f>'1028-1103'!C78</f>
        <v>0</v>
      </c>
      <c r="EN70" s="58">
        <f>'1028-1103'!D78</f>
        <v>0</v>
      </c>
      <c r="EO70" s="209">
        <f>'1028-1103'!E78</f>
        <v>0</v>
      </c>
      <c r="EP70" s="58">
        <f>'1028-1103'!F78</f>
        <v>0</v>
      </c>
      <c r="EQ70" s="209">
        <f>'1028-1103'!G78</f>
        <v>0</v>
      </c>
      <c r="ER70" s="58">
        <f>'1028-1103'!H78</f>
        <v>0</v>
      </c>
      <c r="ES70" s="209">
        <f>'1028-1103'!I78</f>
        <v>0</v>
      </c>
      <c r="ET70" s="58">
        <f>'1028-1103'!J78</f>
        <v>0</v>
      </c>
      <c r="EU70" s="209">
        <f>'1028-1103'!K78</f>
        <v>0</v>
      </c>
      <c r="EV70" s="58">
        <f>'1028-1103'!L78</f>
        <v>0</v>
      </c>
      <c r="EW70" s="209">
        <f>'1028-1103'!M78</f>
        <v>0</v>
      </c>
      <c r="EX70" s="58">
        <f>'1028-1103'!N78</f>
        <v>0</v>
      </c>
      <c r="EY70" s="209">
        <f>'1028-1103'!O78</f>
        <v>0</v>
      </c>
      <c r="EZ70" s="58">
        <f>'1028-1103'!P78</f>
        <v>0</v>
      </c>
      <c r="FA70" s="209">
        <f>班表10!C78</f>
        <v>0</v>
      </c>
      <c r="FB70" s="209">
        <f>班表10!D78</f>
        <v>0</v>
      </c>
      <c r="FC70" s="209">
        <f>班表10!E78</f>
        <v>0</v>
      </c>
      <c r="FD70" s="209">
        <f>班表10!F78</f>
        <v>0</v>
      </c>
      <c r="FE70" s="209">
        <f>班表10!G78</f>
        <v>0</v>
      </c>
      <c r="FF70" s="209">
        <f>班表10!H78</f>
        <v>0</v>
      </c>
      <c r="FG70" s="209">
        <f>班表10!I78</f>
        <v>0</v>
      </c>
      <c r="FH70" s="209">
        <f>班表10!J78</f>
        <v>0</v>
      </c>
      <c r="FI70" s="209">
        <f>班表10!K78</f>
        <v>0</v>
      </c>
      <c r="FJ70" s="209">
        <f>班表10!L78</f>
        <v>0</v>
      </c>
      <c r="FK70" s="209">
        <f>班表10!M78</f>
        <v>0</v>
      </c>
      <c r="FL70" s="209">
        <f>班表10!N78</f>
        <v>0</v>
      </c>
      <c r="FM70" s="209">
        <f>班表10!O78</f>
        <v>0</v>
      </c>
      <c r="FN70" s="209">
        <f>班表10!P78</f>
        <v>0</v>
      </c>
      <c r="FO70" s="493"/>
      <c r="FP70" s="210"/>
      <c r="FQ70" s="210"/>
      <c r="FR70" s="210"/>
      <c r="FS70" s="379"/>
      <c r="FT70" s="484"/>
      <c r="FU70" s="485"/>
    </row>
    <row r="71" spans="1:177" ht="9" hidden="1" customHeight="1" thickTop="1" thickBot="1">
      <c r="A71" s="482" t="str">
        <f>IF('0902-0908'!A79=0,"",'0902-0908'!A79)</f>
        <v/>
      </c>
      <c r="B71" s="483"/>
      <c r="C71" s="497"/>
      <c r="D71" s="498"/>
      <c r="E71" s="497"/>
      <c r="F71" s="498"/>
      <c r="G71" s="497"/>
      <c r="H71" s="498"/>
      <c r="I71" s="497"/>
      <c r="J71" s="498"/>
      <c r="K71" s="497"/>
      <c r="L71" s="498"/>
      <c r="M71" s="497"/>
      <c r="N71" s="498"/>
      <c r="O71" s="497"/>
      <c r="P71" s="498"/>
      <c r="Q71" s="497"/>
      <c r="R71" s="498"/>
      <c r="S71" s="497"/>
      <c r="T71" s="498"/>
      <c r="U71" s="497"/>
      <c r="V71" s="498"/>
      <c r="W71" s="497"/>
      <c r="X71" s="498"/>
      <c r="Y71" s="497"/>
      <c r="Z71" s="498"/>
      <c r="AA71" s="497"/>
      <c r="AB71" s="498"/>
      <c r="AC71" s="497"/>
      <c r="AD71" s="498"/>
      <c r="AE71" s="413"/>
      <c r="AF71" s="414"/>
      <c r="AG71" s="413"/>
      <c r="AH71" s="414"/>
      <c r="AI71" s="413"/>
      <c r="AJ71" s="414"/>
      <c r="AK71" s="413"/>
      <c r="AL71" s="414"/>
      <c r="AM71" s="413"/>
      <c r="AN71" s="414"/>
      <c r="AO71" s="413"/>
      <c r="AP71" s="414"/>
      <c r="AQ71" s="413"/>
      <c r="AR71" s="414"/>
      <c r="AS71" s="413"/>
      <c r="AT71" s="414"/>
      <c r="AU71" s="413"/>
      <c r="AV71" s="414"/>
      <c r="AW71" s="413"/>
      <c r="AX71" s="414"/>
      <c r="AY71" s="413"/>
      <c r="AZ71" s="414"/>
      <c r="BA71" s="413"/>
      <c r="BB71" s="414"/>
      <c r="BC71" s="413"/>
      <c r="BD71" s="414"/>
      <c r="BE71" s="413"/>
      <c r="BF71" s="414"/>
      <c r="BG71" s="413"/>
      <c r="BH71" s="414"/>
      <c r="BI71" s="413"/>
      <c r="BJ71" s="414"/>
      <c r="BK71" s="413"/>
      <c r="BL71" s="414"/>
      <c r="BM71" s="413"/>
      <c r="BN71" s="414"/>
      <c r="BO71" s="413"/>
      <c r="BP71" s="414"/>
      <c r="BQ71" s="413"/>
      <c r="BR71" s="414"/>
      <c r="BS71" s="413"/>
      <c r="BT71" s="414"/>
      <c r="BU71" s="413"/>
      <c r="BV71" s="414"/>
      <c r="BW71" s="413"/>
      <c r="BX71" s="414"/>
      <c r="BY71" s="413"/>
      <c r="BZ71" s="414"/>
      <c r="CA71" s="413"/>
      <c r="CB71" s="414"/>
      <c r="CC71" s="413"/>
      <c r="CD71" s="414"/>
      <c r="CE71" s="413"/>
      <c r="CF71" s="414"/>
      <c r="CG71" s="413"/>
      <c r="CH71" s="414"/>
      <c r="CI71" s="413"/>
      <c r="CJ71" s="414"/>
      <c r="CK71" s="413"/>
      <c r="CL71" s="414"/>
      <c r="CM71" s="413"/>
      <c r="CN71" s="414"/>
      <c r="CO71" s="413"/>
      <c r="CP71" s="414"/>
      <c r="CQ71" s="413"/>
      <c r="CR71" s="414"/>
      <c r="CS71" s="413"/>
      <c r="CT71" s="414"/>
      <c r="CU71" s="413"/>
      <c r="CV71" s="414"/>
      <c r="CW71" s="413"/>
      <c r="CX71" s="414"/>
      <c r="CY71" s="413"/>
      <c r="CZ71" s="414"/>
      <c r="DA71" s="413"/>
      <c r="DB71" s="414"/>
      <c r="DC71" s="413"/>
      <c r="DD71" s="414"/>
      <c r="DE71" s="413"/>
      <c r="DF71" s="414"/>
      <c r="DG71" s="413"/>
      <c r="DH71" s="414"/>
      <c r="DI71" s="413"/>
      <c r="DJ71" s="414"/>
      <c r="DK71" s="413"/>
      <c r="DL71" s="414"/>
      <c r="DM71" s="413"/>
      <c r="DN71" s="414"/>
      <c r="DO71" s="413"/>
      <c r="DP71" s="414"/>
      <c r="DQ71" s="413"/>
      <c r="DR71" s="414"/>
      <c r="DS71" s="413"/>
      <c r="DT71" s="414"/>
      <c r="DU71" s="413"/>
      <c r="DV71" s="414"/>
      <c r="DW71" s="413"/>
      <c r="DX71" s="414"/>
      <c r="DY71" s="413"/>
      <c r="DZ71" s="414"/>
      <c r="EA71" s="413"/>
      <c r="EB71" s="414"/>
      <c r="EC71" s="413"/>
      <c r="ED71" s="414"/>
      <c r="EE71" s="413"/>
      <c r="EF71" s="414"/>
      <c r="EG71" s="413"/>
      <c r="EH71" s="414"/>
      <c r="EI71" s="413"/>
      <c r="EJ71" s="414"/>
      <c r="EK71" s="413"/>
      <c r="EL71" s="414"/>
      <c r="EM71" s="413"/>
      <c r="EN71" s="414"/>
      <c r="EO71" s="413"/>
      <c r="EP71" s="414"/>
      <c r="EQ71" s="413"/>
      <c r="ER71" s="414"/>
      <c r="ES71" s="413"/>
      <c r="ET71" s="414"/>
      <c r="EU71" s="413"/>
      <c r="EV71" s="414"/>
      <c r="EW71" s="413"/>
      <c r="EX71" s="414"/>
      <c r="EY71" s="413"/>
      <c r="EZ71" s="414"/>
      <c r="FA71" s="413"/>
      <c r="FB71" s="475"/>
      <c r="FC71" s="413"/>
      <c r="FD71" s="475"/>
      <c r="FE71" s="413"/>
      <c r="FF71" s="475"/>
      <c r="FG71" s="413"/>
      <c r="FH71" s="475"/>
      <c r="FI71" s="413"/>
      <c r="FJ71" s="475"/>
      <c r="FK71" s="413"/>
      <c r="FL71" s="475"/>
      <c r="FM71" s="413"/>
      <c r="FN71" s="475"/>
      <c r="FO71" s="494"/>
      <c r="FP71" s="211"/>
      <c r="FQ71" s="211"/>
      <c r="FR71" s="211"/>
      <c r="FS71" s="380"/>
      <c r="FT71" s="486"/>
      <c r="FU71" s="487"/>
    </row>
    <row r="72" spans="1:177" ht="15.75" hidden="1" customHeight="1">
      <c r="A72" s="490" t="str">
        <f>IF('0902-0908'!A80=0,"",'0902-0908'!A80)</f>
        <v/>
      </c>
      <c r="B72" s="491"/>
      <c r="C72" s="206"/>
      <c r="D72" s="207"/>
      <c r="E72" s="206"/>
      <c r="F72" s="207"/>
      <c r="G72" s="206"/>
      <c r="H72" s="207"/>
      <c r="I72" s="206"/>
      <c r="J72" s="207"/>
      <c r="K72" s="206"/>
      <c r="L72" s="207"/>
      <c r="M72" s="206"/>
      <c r="N72" s="207"/>
      <c r="O72" s="206"/>
      <c r="P72" s="207"/>
      <c r="Q72" s="206"/>
      <c r="R72" s="207"/>
      <c r="S72" s="206"/>
      <c r="T72" s="207"/>
      <c r="U72" s="206"/>
      <c r="V72" s="207"/>
      <c r="W72" s="206"/>
      <c r="X72" s="207"/>
      <c r="Y72" s="206"/>
      <c r="Z72" s="207"/>
      <c r="AA72" s="206"/>
      <c r="AB72" s="207"/>
      <c r="AC72" s="206"/>
      <c r="AD72" s="207"/>
      <c r="AE72" s="206">
        <f>'0902-0908'!C80</f>
        <v>0</v>
      </c>
      <c r="AF72" s="207">
        <f>'0902-0908'!D80</f>
        <v>0</v>
      </c>
      <c r="AG72" s="206">
        <f>'0902-0908'!E80</f>
        <v>0</v>
      </c>
      <c r="AH72" s="207">
        <f>'0902-0908'!F80</f>
        <v>0</v>
      </c>
      <c r="AI72" s="206">
        <f>'0902-0908'!G80</f>
        <v>0</v>
      </c>
      <c r="AJ72" s="207">
        <f>'0902-0908'!H80</f>
        <v>0</v>
      </c>
      <c r="AK72" s="206">
        <f>'0902-0908'!I80</f>
        <v>0</v>
      </c>
      <c r="AL72" s="207">
        <f>'0902-0908'!J80</f>
        <v>0</v>
      </c>
      <c r="AM72" s="206">
        <f>'0902-0908'!K80</f>
        <v>0</v>
      </c>
      <c r="AN72" s="207">
        <f>'0902-0908'!L80</f>
        <v>0</v>
      </c>
      <c r="AO72" s="206">
        <f>'0902-0908'!M80</f>
        <v>0</v>
      </c>
      <c r="AP72" s="207">
        <f>'0902-0908'!N80</f>
        <v>0</v>
      </c>
      <c r="AQ72" s="206">
        <f>'0902-0908'!O80</f>
        <v>0</v>
      </c>
      <c r="AR72" s="207">
        <f>'0902-0908'!P80</f>
        <v>0</v>
      </c>
      <c r="AS72" s="206">
        <f>'0909-0915'!C80</f>
        <v>0</v>
      </c>
      <c r="AT72" s="207">
        <f>'0909-0915'!D80</f>
        <v>0</v>
      </c>
      <c r="AU72" s="206">
        <f>'0909-0915'!E80</f>
        <v>0</v>
      </c>
      <c r="AV72" s="207">
        <f>'0909-0915'!F80</f>
        <v>0</v>
      </c>
      <c r="AW72" s="206">
        <f>'0909-0915'!G80</f>
        <v>0</v>
      </c>
      <c r="AX72" s="207">
        <f>'0909-0915'!H80</f>
        <v>0</v>
      </c>
      <c r="AY72" s="206">
        <f>'0909-0915'!I80</f>
        <v>0</v>
      </c>
      <c r="AZ72" s="207">
        <f>'0909-0915'!J80</f>
        <v>0</v>
      </c>
      <c r="BA72" s="206">
        <f>'0909-0915'!K80</f>
        <v>0</v>
      </c>
      <c r="BB72" s="207">
        <f>'0909-0915'!L80</f>
        <v>0</v>
      </c>
      <c r="BC72" s="206">
        <f>'0909-0915'!M80</f>
        <v>0</v>
      </c>
      <c r="BD72" s="207">
        <f>'0909-0915'!N80</f>
        <v>0</v>
      </c>
      <c r="BE72" s="206">
        <f>'0909-0915'!O80</f>
        <v>0</v>
      </c>
      <c r="BF72" s="207">
        <f>'0909-0915'!P80</f>
        <v>0</v>
      </c>
      <c r="BG72" s="206">
        <f>'0916-0922'!C80</f>
        <v>0</v>
      </c>
      <c r="BH72" s="207">
        <f>'0916-0922'!D80</f>
        <v>0</v>
      </c>
      <c r="BI72" s="206">
        <f>'0916-0922'!E80</f>
        <v>0</v>
      </c>
      <c r="BJ72" s="207">
        <f>'0916-0922'!F80</f>
        <v>0</v>
      </c>
      <c r="BK72" s="206">
        <f>'0916-0922'!G80</f>
        <v>0</v>
      </c>
      <c r="BL72" s="207">
        <f>'0916-0922'!H80</f>
        <v>0</v>
      </c>
      <c r="BM72" s="206">
        <f>'0916-0922'!I80</f>
        <v>0</v>
      </c>
      <c r="BN72" s="207">
        <f>'0916-0922'!J80</f>
        <v>0</v>
      </c>
      <c r="BO72" s="206">
        <f>'0916-0922'!K80</f>
        <v>0</v>
      </c>
      <c r="BP72" s="207">
        <f>'0916-0922'!L80</f>
        <v>0</v>
      </c>
      <c r="BQ72" s="206">
        <f>'0916-0922'!M80</f>
        <v>0</v>
      </c>
      <c r="BR72" s="207">
        <f>'0916-0922'!N80</f>
        <v>0</v>
      </c>
      <c r="BS72" s="206">
        <f>'0916-0922'!O80</f>
        <v>0</v>
      </c>
      <c r="BT72" s="207">
        <f>'0916-0922'!P80</f>
        <v>0</v>
      </c>
      <c r="BU72" s="206">
        <f>'0923-0929'!C80</f>
        <v>0</v>
      </c>
      <c r="BV72" s="207">
        <f>'0923-0929'!D80</f>
        <v>0</v>
      </c>
      <c r="BW72" s="206">
        <f>'0923-0929'!E80</f>
        <v>0</v>
      </c>
      <c r="BX72" s="207">
        <f>'0923-0929'!F80</f>
        <v>0</v>
      </c>
      <c r="BY72" s="206">
        <f>'0923-0929'!G80</f>
        <v>0</v>
      </c>
      <c r="BZ72" s="207">
        <f>'0923-0929'!H80</f>
        <v>0</v>
      </c>
      <c r="CA72" s="206">
        <f>'0923-0929'!I80</f>
        <v>0</v>
      </c>
      <c r="CB72" s="207">
        <f>'0923-0929'!J80</f>
        <v>0</v>
      </c>
      <c r="CC72" s="206">
        <f>'0923-0929'!K80</f>
        <v>0</v>
      </c>
      <c r="CD72" s="207">
        <f>'0923-0929'!L80</f>
        <v>0</v>
      </c>
      <c r="CE72" s="206">
        <f>'0923-0929'!M80</f>
        <v>0</v>
      </c>
      <c r="CF72" s="207">
        <f>'0923-0929'!N80</f>
        <v>0</v>
      </c>
      <c r="CG72" s="206">
        <f>'0923-0929'!O80</f>
        <v>0</v>
      </c>
      <c r="CH72" s="207">
        <f>'0923-0929'!P80</f>
        <v>0</v>
      </c>
      <c r="CI72" s="206">
        <f>'0930-1006'!C80</f>
        <v>0</v>
      </c>
      <c r="CJ72" s="207">
        <f>'0930-1006'!D80</f>
        <v>0</v>
      </c>
      <c r="CK72" s="206">
        <f>'0930-1006'!E80</f>
        <v>0</v>
      </c>
      <c r="CL72" s="207">
        <f>'0930-1006'!F80</f>
        <v>0</v>
      </c>
      <c r="CM72" s="206">
        <f>'0930-1006'!G80</f>
        <v>0</v>
      </c>
      <c r="CN72" s="207">
        <f>'0930-1006'!H80</f>
        <v>0</v>
      </c>
      <c r="CO72" s="206">
        <f>'0930-1006'!I80</f>
        <v>0</v>
      </c>
      <c r="CP72" s="207">
        <f>'0930-1006'!J80</f>
        <v>0</v>
      </c>
      <c r="CQ72" s="206">
        <f>'0930-1006'!K80</f>
        <v>0</v>
      </c>
      <c r="CR72" s="207">
        <f>'0930-1006'!L80</f>
        <v>0</v>
      </c>
      <c r="CS72" s="206">
        <f>'0930-1006'!M80</f>
        <v>0</v>
      </c>
      <c r="CT72" s="207">
        <f>'0930-1006'!N80</f>
        <v>0</v>
      </c>
      <c r="CU72" s="206">
        <f>'0930-1006'!O80</f>
        <v>0</v>
      </c>
      <c r="CV72" s="207">
        <f>'0930-1006'!P80</f>
        <v>0</v>
      </c>
      <c r="CW72" s="206">
        <f>'1007-1013'!C80</f>
        <v>0</v>
      </c>
      <c r="CX72" s="207">
        <f>'1007-1013'!D80</f>
        <v>0</v>
      </c>
      <c r="CY72" s="206">
        <f>'1007-1013'!E80</f>
        <v>0</v>
      </c>
      <c r="CZ72" s="207">
        <f>'1007-1013'!F80</f>
        <v>0</v>
      </c>
      <c r="DA72" s="206">
        <f>'1007-1013'!G80</f>
        <v>0</v>
      </c>
      <c r="DB72" s="207">
        <f>'1007-1013'!H80</f>
        <v>0</v>
      </c>
      <c r="DC72" s="206">
        <f>'1007-1013'!I80</f>
        <v>0</v>
      </c>
      <c r="DD72" s="207">
        <f>'1007-1013'!J80</f>
        <v>0</v>
      </c>
      <c r="DE72" s="206">
        <f>'1007-1013'!K80</f>
        <v>0</v>
      </c>
      <c r="DF72" s="207">
        <f>'1007-1013'!L80</f>
        <v>0</v>
      </c>
      <c r="DG72" s="206">
        <f>'1007-1013'!M80</f>
        <v>0</v>
      </c>
      <c r="DH72" s="207">
        <f>'1007-1013'!N80</f>
        <v>0</v>
      </c>
      <c r="DI72" s="206">
        <f>'1007-1013'!O80</f>
        <v>0</v>
      </c>
      <c r="DJ72" s="207">
        <f>'1007-1013'!P80</f>
        <v>0</v>
      </c>
      <c r="DK72" s="206">
        <f>'1014-1020'!C80</f>
        <v>0</v>
      </c>
      <c r="DL72" s="207">
        <f>'1014-1020'!D80</f>
        <v>0</v>
      </c>
      <c r="DM72" s="206">
        <f>'1014-1020'!E80</f>
        <v>0</v>
      </c>
      <c r="DN72" s="207">
        <f>'1014-1020'!F80</f>
        <v>0</v>
      </c>
      <c r="DO72" s="206">
        <f>'1014-1020'!G80</f>
        <v>0</v>
      </c>
      <c r="DP72" s="207">
        <f>'1014-1020'!H80</f>
        <v>0</v>
      </c>
      <c r="DQ72" s="206">
        <f>'1014-1020'!I80</f>
        <v>0</v>
      </c>
      <c r="DR72" s="207">
        <f>'1014-1020'!J80</f>
        <v>0</v>
      </c>
      <c r="DS72" s="206">
        <f>'1014-1020'!K80</f>
        <v>0</v>
      </c>
      <c r="DT72" s="207">
        <f>'1014-1020'!L80</f>
        <v>0</v>
      </c>
      <c r="DU72" s="206">
        <f>'1014-1020'!M80</f>
        <v>0</v>
      </c>
      <c r="DV72" s="207">
        <f>'1014-1020'!N80</f>
        <v>0</v>
      </c>
      <c r="DW72" s="206">
        <f>'1014-1020'!O80</f>
        <v>0</v>
      </c>
      <c r="DX72" s="207">
        <f>'1014-1020'!P80</f>
        <v>0</v>
      </c>
      <c r="DY72" s="206">
        <f>'1021-1027'!C80</f>
        <v>0</v>
      </c>
      <c r="DZ72" s="207">
        <f>'1021-1027'!D80</f>
        <v>0</v>
      </c>
      <c r="EA72" s="206">
        <f>'1021-1027'!E80</f>
        <v>0</v>
      </c>
      <c r="EB72" s="207">
        <f>'1021-1027'!F80</f>
        <v>0</v>
      </c>
      <c r="EC72" s="206">
        <f>'1021-1027'!G80</f>
        <v>0</v>
      </c>
      <c r="ED72" s="207">
        <f>'1021-1027'!H80</f>
        <v>0</v>
      </c>
      <c r="EE72" s="206">
        <f>'1021-1027'!I80</f>
        <v>0</v>
      </c>
      <c r="EF72" s="207">
        <f>'1021-1027'!J80</f>
        <v>0</v>
      </c>
      <c r="EG72" s="206">
        <f>'1021-1027'!K80</f>
        <v>0</v>
      </c>
      <c r="EH72" s="207">
        <f>'1021-1027'!L80</f>
        <v>0</v>
      </c>
      <c r="EI72" s="206">
        <f>'1021-1027'!M80</f>
        <v>0</v>
      </c>
      <c r="EJ72" s="207">
        <f>'1021-1027'!N80</f>
        <v>0</v>
      </c>
      <c r="EK72" s="206">
        <f>'1021-1027'!O80</f>
        <v>0</v>
      </c>
      <c r="EL72" s="207">
        <f>'1021-1027'!P80</f>
        <v>0</v>
      </c>
      <c r="EM72" s="206">
        <f>'1028-1103'!C80</f>
        <v>0</v>
      </c>
      <c r="EN72" s="207">
        <f>'1028-1103'!D80</f>
        <v>0</v>
      </c>
      <c r="EO72" s="206">
        <f>'1028-1103'!E80</f>
        <v>0</v>
      </c>
      <c r="EP72" s="207">
        <f>'1028-1103'!F80</f>
        <v>0</v>
      </c>
      <c r="EQ72" s="206">
        <f>'1028-1103'!G80</f>
        <v>0</v>
      </c>
      <c r="ER72" s="207">
        <f>'1028-1103'!H80</f>
        <v>0</v>
      </c>
      <c r="ES72" s="206">
        <f>'1028-1103'!I80</f>
        <v>0</v>
      </c>
      <c r="ET72" s="207">
        <f>'1028-1103'!J80</f>
        <v>0</v>
      </c>
      <c r="EU72" s="206">
        <f>'1028-1103'!K80</f>
        <v>0</v>
      </c>
      <c r="EV72" s="207">
        <f>'1028-1103'!L80</f>
        <v>0</v>
      </c>
      <c r="EW72" s="206">
        <f>'1028-1103'!M80</f>
        <v>0</v>
      </c>
      <c r="EX72" s="207">
        <f>'1028-1103'!N80</f>
        <v>0</v>
      </c>
      <c r="EY72" s="206">
        <f>'1028-1103'!O80</f>
        <v>0</v>
      </c>
      <c r="EZ72" s="207">
        <f>'1028-1103'!P80</f>
        <v>0</v>
      </c>
      <c r="FA72" s="206">
        <f>班表10!C80</f>
        <v>0</v>
      </c>
      <c r="FB72" s="206">
        <f>班表10!D80</f>
        <v>0</v>
      </c>
      <c r="FC72" s="206">
        <f>班表10!E80</f>
        <v>0</v>
      </c>
      <c r="FD72" s="206">
        <f>班表10!F80</f>
        <v>0</v>
      </c>
      <c r="FE72" s="206">
        <f>班表10!G80</f>
        <v>0</v>
      </c>
      <c r="FF72" s="206">
        <f>班表10!H80</f>
        <v>0</v>
      </c>
      <c r="FG72" s="206">
        <f>班表10!I80</f>
        <v>0</v>
      </c>
      <c r="FH72" s="206">
        <f>班表10!J80</f>
        <v>0</v>
      </c>
      <c r="FI72" s="206">
        <f>班表10!K80</f>
        <v>0</v>
      </c>
      <c r="FJ72" s="206">
        <f>班表10!L80</f>
        <v>0</v>
      </c>
      <c r="FK72" s="206">
        <f>班表10!M80</f>
        <v>0</v>
      </c>
      <c r="FL72" s="206">
        <f>班表10!N80</f>
        <v>0</v>
      </c>
      <c r="FM72" s="206">
        <f>班表10!O80</f>
        <v>0</v>
      </c>
      <c r="FN72" s="206">
        <f>班表10!P80</f>
        <v>0</v>
      </c>
      <c r="FO72" s="492"/>
      <c r="FP72" s="208"/>
      <c r="FQ72" s="208"/>
      <c r="FR72" s="208"/>
      <c r="FS72" s="378"/>
      <c r="FT72" s="524"/>
      <c r="FU72" s="479"/>
    </row>
    <row r="73" spans="1:177" ht="9" hidden="1" customHeight="1" thickBot="1">
      <c r="A73" s="480" t="str">
        <f>IF('0902-0908'!A81=0,"",'0902-0908'!A81)</f>
        <v/>
      </c>
      <c r="B73" s="481"/>
      <c r="C73" s="217"/>
      <c r="D73" s="6">
        <f>IF(C72="",0,D72-C72-C73)</f>
        <v>0</v>
      </c>
      <c r="E73" s="217"/>
      <c r="F73" s="6">
        <f>IF(E72="",0,F72-E72-E73)</f>
        <v>0</v>
      </c>
      <c r="G73" s="217"/>
      <c r="H73" s="6">
        <f>IF(G72="",0,H72-G72-G73)</f>
        <v>0</v>
      </c>
      <c r="I73" s="217"/>
      <c r="J73" s="6">
        <f>IF(I72="",0,J72-I72-I73)</f>
        <v>0</v>
      </c>
      <c r="K73" s="217"/>
      <c r="L73" s="6">
        <f>IF(K72="",0,L72-K72-K73)</f>
        <v>0</v>
      </c>
      <c r="M73" s="217"/>
      <c r="N73" s="6">
        <f>IF(M72="",0,N72-M72-M73)</f>
        <v>0</v>
      </c>
      <c r="O73" s="217"/>
      <c r="P73" s="6">
        <f>IF(O72="",0,P72-O72-O73)</f>
        <v>0</v>
      </c>
      <c r="Q73" s="217"/>
      <c r="R73" s="6">
        <f>IF(Q72="",0,R72-Q72-Q73)</f>
        <v>0</v>
      </c>
      <c r="S73" s="217"/>
      <c r="T73" s="6">
        <f>IF(S72="",0,T72-S72-S73)</f>
        <v>0</v>
      </c>
      <c r="U73" s="217"/>
      <c r="V73" s="6">
        <f>IF(U72="",0,V72-U72-U73)</f>
        <v>0</v>
      </c>
      <c r="W73" s="217"/>
      <c r="X73" s="6">
        <f>IF(W72="",0,X72-W72-W73)</f>
        <v>0</v>
      </c>
      <c r="Y73" s="217"/>
      <c r="Z73" s="6">
        <f>IF(Y72="",0,Z72-Y72-Y73)</f>
        <v>0</v>
      </c>
      <c r="AA73" s="217"/>
      <c r="AB73" s="6">
        <f>IF(AA72="",0,AB72-AA72-AA73)</f>
        <v>0</v>
      </c>
      <c r="AC73" s="217"/>
      <c r="AD73" s="6">
        <f>IF(AC72="",0,AD72-AC72-AC73)</f>
        <v>0</v>
      </c>
      <c r="AE73" s="209">
        <f>'0902-0908'!C81</f>
        <v>0</v>
      </c>
      <c r="AF73" s="58">
        <f>'0902-0908'!D81</f>
        <v>0</v>
      </c>
      <c r="AG73" s="209">
        <f>'0902-0908'!E81</f>
        <v>0</v>
      </c>
      <c r="AH73" s="58">
        <f>'0902-0908'!F81</f>
        <v>0</v>
      </c>
      <c r="AI73" s="209">
        <f>'0902-0908'!G81</f>
        <v>0</v>
      </c>
      <c r="AJ73" s="58">
        <f>'0902-0908'!H81</f>
        <v>0</v>
      </c>
      <c r="AK73" s="209">
        <f>'0902-0908'!I81</f>
        <v>0</v>
      </c>
      <c r="AL73" s="58">
        <f>'0902-0908'!J81</f>
        <v>0</v>
      </c>
      <c r="AM73" s="209">
        <f>'0902-0908'!K81</f>
        <v>0</v>
      </c>
      <c r="AN73" s="58">
        <f>'0902-0908'!L81</f>
        <v>0</v>
      </c>
      <c r="AO73" s="209">
        <f>'0902-0908'!M81</f>
        <v>0</v>
      </c>
      <c r="AP73" s="58">
        <f>'0902-0908'!N81</f>
        <v>0</v>
      </c>
      <c r="AQ73" s="209">
        <f>'0902-0908'!O81</f>
        <v>0</v>
      </c>
      <c r="AR73" s="58">
        <f>'0902-0908'!P81</f>
        <v>0</v>
      </c>
      <c r="AS73" s="209">
        <f>'0909-0915'!C81</f>
        <v>0</v>
      </c>
      <c r="AT73" s="58">
        <f>'0909-0915'!D81</f>
        <v>0</v>
      </c>
      <c r="AU73" s="209">
        <f>'0909-0915'!E81</f>
        <v>0</v>
      </c>
      <c r="AV73" s="58">
        <f>'0909-0915'!F81</f>
        <v>0</v>
      </c>
      <c r="AW73" s="209">
        <f>'0909-0915'!G81</f>
        <v>0</v>
      </c>
      <c r="AX73" s="58">
        <f>'0909-0915'!H81</f>
        <v>0</v>
      </c>
      <c r="AY73" s="209">
        <f>'0909-0915'!I81</f>
        <v>0</v>
      </c>
      <c r="AZ73" s="58">
        <f>'0909-0915'!J81</f>
        <v>0</v>
      </c>
      <c r="BA73" s="209">
        <f>'0909-0915'!K81</f>
        <v>0</v>
      </c>
      <c r="BB73" s="58">
        <f>'0909-0915'!L81</f>
        <v>0</v>
      </c>
      <c r="BC73" s="209">
        <f>'0909-0915'!M81</f>
        <v>0</v>
      </c>
      <c r="BD73" s="58">
        <f>'0909-0915'!N81</f>
        <v>0</v>
      </c>
      <c r="BE73" s="209">
        <f>'0909-0915'!O81</f>
        <v>0</v>
      </c>
      <c r="BF73" s="58">
        <f>'0909-0915'!P81</f>
        <v>0</v>
      </c>
      <c r="BG73" s="209">
        <f>'0916-0922'!C81</f>
        <v>0</v>
      </c>
      <c r="BH73" s="58">
        <f>'0916-0922'!D81</f>
        <v>0</v>
      </c>
      <c r="BI73" s="209">
        <f>'0916-0922'!E81</f>
        <v>0</v>
      </c>
      <c r="BJ73" s="58">
        <f>'0916-0922'!F81</f>
        <v>0</v>
      </c>
      <c r="BK73" s="209">
        <f>'0916-0922'!G81</f>
        <v>0</v>
      </c>
      <c r="BL73" s="58">
        <f>'0916-0922'!H81</f>
        <v>0</v>
      </c>
      <c r="BM73" s="209">
        <f>'0916-0922'!I81</f>
        <v>0</v>
      </c>
      <c r="BN73" s="58">
        <f>'0916-0922'!J81</f>
        <v>0</v>
      </c>
      <c r="BO73" s="209">
        <f>'0916-0922'!K81</f>
        <v>0</v>
      </c>
      <c r="BP73" s="58">
        <f>'0916-0922'!L81</f>
        <v>0</v>
      </c>
      <c r="BQ73" s="209">
        <f>'0916-0922'!M81</f>
        <v>0</v>
      </c>
      <c r="BR73" s="58">
        <f>'0916-0922'!N81</f>
        <v>0</v>
      </c>
      <c r="BS73" s="209">
        <f>'0916-0922'!O81</f>
        <v>0</v>
      </c>
      <c r="BT73" s="58">
        <f>'0916-0922'!P81</f>
        <v>0</v>
      </c>
      <c r="BU73" s="209">
        <f>'0923-0929'!C81</f>
        <v>0</v>
      </c>
      <c r="BV73" s="58">
        <f>'0923-0929'!D81</f>
        <v>0</v>
      </c>
      <c r="BW73" s="209">
        <f>'0923-0929'!E81</f>
        <v>0</v>
      </c>
      <c r="BX73" s="58">
        <f>'0923-0929'!F81</f>
        <v>0</v>
      </c>
      <c r="BY73" s="209">
        <f>'0923-0929'!G81</f>
        <v>0</v>
      </c>
      <c r="BZ73" s="58">
        <f>'0923-0929'!H81</f>
        <v>0</v>
      </c>
      <c r="CA73" s="209">
        <f>'0923-0929'!I81</f>
        <v>0</v>
      </c>
      <c r="CB73" s="58">
        <f>'0923-0929'!J81</f>
        <v>0</v>
      </c>
      <c r="CC73" s="209">
        <f>'0923-0929'!K81</f>
        <v>0</v>
      </c>
      <c r="CD73" s="58">
        <f>'0923-0929'!L81</f>
        <v>0</v>
      </c>
      <c r="CE73" s="209">
        <f>'0923-0929'!M81</f>
        <v>0</v>
      </c>
      <c r="CF73" s="58">
        <f>'0923-0929'!N81</f>
        <v>0</v>
      </c>
      <c r="CG73" s="209">
        <f>'0923-0929'!O81</f>
        <v>0</v>
      </c>
      <c r="CH73" s="58">
        <f>'0923-0929'!P81</f>
        <v>0</v>
      </c>
      <c r="CI73" s="209">
        <f>'0930-1006'!C81</f>
        <v>0</v>
      </c>
      <c r="CJ73" s="58">
        <f>'0930-1006'!D81</f>
        <v>0</v>
      </c>
      <c r="CK73" s="209">
        <f>'0930-1006'!E81</f>
        <v>0</v>
      </c>
      <c r="CL73" s="58">
        <f>'0930-1006'!F81</f>
        <v>0</v>
      </c>
      <c r="CM73" s="209">
        <f>'0930-1006'!G81</f>
        <v>0</v>
      </c>
      <c r="CN73" s="58">
        <f>'0930-1006'!H81</f>
        <v>0</v>
      </c>
      <c r="CO73" s="209">
        <f>'0930-1006'!I81</f>
        <v>0</v>
      </c>
      <c r="CP73" s="58">
        <f>'0930-1006'!J81</f>
        <v>0</v>
      </c>
      <c r="CQ73" s="209">
        <f>'0930-1006'!K81</f>
        <v>0</v>
      </c>
      <c r="CR73" s="58">
        <f>'0930-1006'!L81</f>
        <v>0</v>
      </c>
      <c r="CS73" s="209">
        <f>'0930-1006'!M81</f>
        <v>0</v>
      </c>
      <c r="CT73" s="58">
        <f>'0930-1006'!N81</f>
        <v>0</v>
      </c>
      <c r="CU73" s="209">
        <f>'0930-1006'!O81</f>
        <v>0</v>
      </c>
      <c r="CV73" s="58">
        <f>'0930-1006'!P81</f>
        <v>0</v>
      </c>
      <c r="CW73" s="209">
        <f>'1007-1013'!C81</f>
        <v>0</v>
      </c>
      <c r="CX73" s="58">
        <f>'1007-1013'!D81</f>
        <v>0</v>
      </c>
      <c r="CY73" s="209">
        <f>'1007-1013'!E81</f>
        <v>0</v>
      </c>
      <c r="CZ73" s="58">
        <f>'1007-1013'!F81</f>
        <v>0</v>
      </c>
      <c r="DA73" s="209">
        <f>'1007-1013'!G81</f>
        <v>0</v>
      </c>
      <c r="DB73" s="58">
        <f>'1007-1013'!H81</f>
        <v>0</v>
      </c>
      <c r="DC73" s="209">
        <f>'1007-1013'!I81</f>
        <v>0</v>
      </c>
      <c r="DD73" s="58">
        <f>'1007-1013'!J81</f>
        <v>0</v>
      </c>
      <c r="DE73" s="209">
        <f>'1007-1013'!K81</f>
        <v>0</v>
      </c>
      <c r="DF73" s="58">
        <f>'1007-1013'!L81</f>
        <v>0</v>
      </c>
      <c r="DG73" s="209">
        <f>'1007-1013'!M81</f>
        <v>0</v>
      </c>
      <c r="DH73" s="58">
        <f>'1007-1013'!N81</f>
        <v>0</v>
      </c>
      <c r="DI73" s="209">
        <f>'1007-1013'!O81</f>
        <v>0</v>
      </c>
      <c r="DJ73" s="58">
        <f>'1007-1013'!P81</f>
        <v>0</v>
      </c>
      <c r="DK73" s="209">
        <f>'1014-1020'!C81</f>
        <v>0</v>
      </c>
      <c r="DL73" s="58">
        <f>'1014-1020'!D81</f>
        <v>0</v>
      </c>
      <c r="DM73" s="209">
        <f>'1014-1020'!E81</f>
        <v>0</v>
      </c>
      <c r="DN73" s="58">
        <f>'1014-1020'!F81</f>
        <v>0</v>
      </c>
      <c r="DO73" s="209">
        <f>'1014-1020'!G81</f>
        <v>0</v>
      </c>
      <c r="DP73" s="58">
        <f>'1014-1020'!H81</f>
        <v>0</v>
      </c>
      <c r="DQ73" s="209">
        <f>'1014-1020'!I81</f>
        <v>0</v>
      </c>
      <c r="DR73" s="58">
        <f>'1014-1020'!J81</f>
        <v>0</v>
      </c>
      <c r="DS73" s="209">
        <f>'1014-1020'!K81</f>
        <v>0</v>
      </c>
      <c r="DT73" s="58">
        <f>'1014-1020'!L81</f>
        <v>0</v>
      </c>
      <c r="DU73" s="209">
        <f>'1014-1020'!M81</f>
        <v>0</v>
      </c>
      <c r="DV73" s="58">
        <f>'1014-1020'!N81</f>
        <v>0</v>
      </c>
      <c r="DW73" s="209">
        <f>'1014-1020'!O81</f>
        <v>0</v>
      </c>
      <c r="DX73" s="58">
        <f>'1014-1020'!P81</f>
        <v>0</v>
      </c>
      <c r="DY73" s="209">
        <f>'1021-1027'!C81</f>
        <v>0</v>
      </c>
      <c r="DZ73" s="58">
        <f>'1021-1027'!D81</f>
        <v>0</v>
      </c>
      <c r="EA73" s="209">
        <f>'1021-1027'!E81</f>
        <v>0</v>
      </c>
      <c r="EB73" s="58">
        <f>'1021-1027'!F81</f>
        <v>0</v>
      </c>
      <c r="EC73" s="209">
        <f>'1021-1027'!G81</f>
        <v>0</v>
      </c>
      <c r="ED73" s="58">
        <f>'1021-1027'!H81</f>
        <v>0</v>
      </c>
      <c r="EE73" s="209">
        <f>'1021-1027'!I81</f>
        <v>0</v>
      </c>
      <c r="EF73" s="58">
        <f>'1021-1027'!J81</f>
        <v>0</v>
      </c>
      <c r="EG73" s="209">
        <f>'1021-1027'!K81</f>
        <v>0</v>
      </c>
      <c r="EH73" s="58">
        <f>'1021-1027'!L81</f>
        <v>0</v>
      </c>
      <c r="EI73" s="209">
        <f>'1021-1027'!M81</f>
        <v>0</v>
      </c>
      <c r="EJ73" s="58">
        <f>'1021-1027'!N81</f>
        <v>0</v>
      </c>
      <c r="EK73" s="209">
        <f>'1021-1027'!O81</f>
        <v>0</v>
      </c>
      <c r="EL73" s="58">
        <f>'1021-1027'!P81</f>
        <v>0</v>
      </c>
      <c r="EM73" s="209">
        <f>'1028-1103'!C81</f>
        <v>0</v>
      </c>
      <c r="EN73" s="58">
        <f>'1028-1103'!D81</f>
        <v>0</v>
      </c>
      <c r="EO73" s="209">
        <f>'1028-1103'!E81</f>
        <v>0</v>
      </c>
      <c r="EP73" s="58">
        <f>'1028-1103'!F81</f>
        <v>0</v>
      </c>
      <c r="EQ73" s="209">
        <f>'1028-1103'!G81</f>
        <v>0</v>
      </c>
      <c r="ER73" s="58">
        <f>'1028-1103'!H81</f>
        <v>0</v>
      </c>
      <c r="ES73" s="209">
        <f>'1028-1103'!I81</f>
        <v>0</v>
      </c>
      <c r="ET73" s="58">
        <f>'1028-1103'!J81</f>
        <v>0</v>
      </c>
      <c r="EU73" s="209">
        <f>'1028-1103'!K81</f>
        <v>0</v>
      </c>
      <c r="EV73" s="58">
        <f>'1028-1103'!L81</f>
        <v>0</v>
      </c>
      <c r="EW73" s="209">
        <f>'1028-1103'!M81</f>
        <v>0</v>
      </c>
      <c r="EX73" s="58">
        <f>'1028-1103'!N81</f>
        <v>0</v>
      </c>
      <c r="EY73" s="209">
        <f>'1028-1103'!O81</f>
        <v>0</v>
      </c>
      <c r="EZ73" s="58">
        <f>'1028-1103'!P81</f>
        <v>0</v>
      </c>
      <c r="FA73" s="209">
        <f>班表10!C81</f>
        <v>0</v>
      </c>
      <c r="FB73" s="209">
        <f>班表10!D81</f>
        <v>0</v>
      </c>
      <c r="FC73" s="209">
        <f>班表10!E81</f>
        <v>0</v>
      </c>
      <c r="FD73" s="209">
        <f>班表10!F81</f>
        <v>0</v>
      </c>
      <c r="FE73" s="209">
        <f>班表10!G81</f>
        <v>0</v>
      </c>
      <c r="FF73" s="209">
        <f>班表10!H81</f>
        <v>0</v>
      </c>
      <c r="FG73" s="209">
        <f>班表10!I81</f>
        <v>0</v>
      </c>
      <c r="FH73" s="209">
        <f>班表10!J81</f>
        <v>0</v>
      </c>
      <c r="FI73" s="209">
        <f>班表10!K81</f>
        <v>0</v>
      </c>
      <c r="FJ73" s="209">
        <f>班表10!L81</f>
        <v>0</v>
      </c>
      <c r="FK73" s="209">
        <f>班表10!M81</f>
        <v>0</v>
      </c>
      <c r="FL73" s="209">
        <f>班表10!N81</f>
        <v>0</v>
      </c>
      <c r="FM73" s="209">
        <f>班表10!O81</f>
        <v>0</v>
      </c>
      <c r="FN73" s="209">
        <f>班表10!P81</f>
        <v>0</v>
      </c>
      <c r="FO73" s="493"/>
      <c r="FP73" s="210"/>
      <c r="FQ73" s="210"/>
      <c r="FR73" s="210"/>
      <c r="FS73" s="379"/>
      <c r="FT73" s="484"/>
      <c r="FU73" s="485"/>
    </row>
    <row r="74" spans="1:177" ht="9" hidden="1" customHeight="1" thickTop="1" thickBot="1">
      <c r="A74" s="482" t="str">
        <f>IF('0902-0908'!A82=0,"",'0902-0908'!A82)</f>
        <v/>
      </c>
      <c r="B74" s="483"/>
      <c r="C74" s="497"/>
      <c r="D74" s="498"/>
      <c r="E74" s="497"/>
      <c r="F74" s="498"/>
      <c r="G74" s="497"/>
      <c r="H74" s="498"/>
      <c r="I74" s="497"/>
      <c r="J74" s="498"/>
      <c r="K74" s="497"/>
      <c r="L74" s="498"/>
      <c r="M74" s="497"/>
      <c r="N74" s="498"/>
      <c r="O74" s="497"/>
      <c r="P74" s="498"/>
      <c r="Q74" s="497"/>
      <c r="R74" s="498"/>
      <c r="S74" s="497"/>
      <c r="T74" s="498"/>
      <c r="U74" s="497"/>
      <c r="V74" s="498"/>
      <c r="W74" s="497"/>
      <c r="X74" s="498"/>
      <c r="Y74" s="497"/>
      <c r="Z74" s="498"/>
      <c r="AA74" s="497"/>
      <c r="AB74" s="498"/>
      <c r="AC74" s="497"/>
      <c r="AD74" s="498"/>
      <c r="AE74" s="413"/>
      <c r="AF74" s="414"/>
      <c r="AG74" s="413"/>
      <c r="AH74" s="414"/>
      <c r="AI74" s="413"/>
      <c r="AJ74" s="414"/>
      <c r="AK74" s="413"/>
      <c r="AL74" s="414"/>
      <c r="AM74" s="413"/>
      <c r="AN74" s="414"/>
      <c r="AO74" s="413"/>
      <c r="AP74" s="414"/>
      <c r="AQ74" s="413"/>
      <c r="AR74" s="414"/>
      <c r="AS74" s="413"/>
      <c r="AT74" s="414"/>
      <c r="AU74" s="413"/>
      <c r="AV74" s="414"/>
      <c r="AW74" s="413"/>
      <c r="AX74" s="414"/>
      <c r="AY74" s="413"/>
      <c r="AZ74" s="414"/>
      <c r="BA74" s="413"/>
      <c r="BB74" s="414"/>
      <c r="BC74" s="413"/>
      <c r="BD74" s="414"/>
      <c r="BE74" s="413"/>
      <c r="BF74" s="414"/>
      <c r="BG74" s="413"/>
      <c r="BH74" s="414"/>
      <c r="BI74" s="413"/>
      <c r="BJ74" s="414"/>
      <c r="BK74" s="413"/>
      <c r="BL74" s="414"/>
      <c r="BM74" s="413"/>
      <c r="BN74" s="414"/>
      <c r="BO74" s="413"/>
      <c r="BP74" s="414"/>
      <c r="BQ74" s="413"/>
      <c r="BR74" s="414"/>
      <c r="BS74" s="413"/>
      <c r="BT74" s="414"/>
      <c r="BU74" s="413"/>
      <c r="BV74" s="414"/>
      <c r="BW74" s="413"/>
      <c r="BX74" s="414"/>
      <c r="BY74" s="413"/>
      <c r="BZ74" s="414"/>
      <c r="CA74" s="413"/>
      <c r="CB74" s="414"/>
      <c r="CC74" s="413"/>
      <c r="CD74" s="414"/>
      <c r="CE74" s="413"/>
      <c r="CF74" s="414"/>
      <c r="CG74" s="413"/>
      <c r="CH74" s="414"/>
      <c r="CI74" s="413"/>
      <c r="CJ74" s="414"/>
      <c r="CK74" s="413"/>
      <c r="CL74" s="414"/>
      <c r="CM74" s="413"/>
      <c r="CN74" s="414"/>
      <c r="CO74" s="413"/>
      <c r="CP74" s="414"/>
      <c r="CQ74" s="413"/>
      <c r="CR74" s="414"/>
      <c r="CS74" s="413"/>
      <c r="CT74" s="414"/>
      <c r="CU74" s="413"/>
      <c r="CV74" s="414"/>
      <c r="CW74" s="413"/>
      <c r="CX74" s="414"/>
      <c r="CY74" s="413"/>
      <c r="CZ74" s="414"/>
      <c r="DA74" s="413"/>
      <c r="DB74" s="414"/>
      <c r="DC74" s="413"/>
      <c r="DD74" s="414"/>
      <c r="DE74" s="413"/>
      <c r="DF74" s="414"/>
      <c r="DG74" s="413"/>
      <c r="DH74" s="414"/>
      <c r="DI74" s="413"/>
      <c r="DJ74" s="414"/>
      <c r="DK74" s="413"/>
      <c r="DL74" s="414"/>
      <c r="DM74" s="413"/>
      <c r="DN74" s="414"/>
      <c r="DO74" s="413"/>
      <c r="DP74" s="414"/>
      <c r="DQ74" s="413"/>
      <c r="DR74" s="414"/>
      <c r="DS74" s="413"/>
      <c r="DT74" s="414"/>
      <c r="DU74" s="413"/>
      <c r="DV74" s="414"/>
      <c r="DW74" s="413"/>
      <c r="DX74" s="414"/>
      <c r="DY74" s="413"/>
      <c r="DZ74" s="414"/>
      <c r="EA74" s="413"/>
      <c r="EB74" s="414"/>
      <c r="EC74" s="413"/>
      <c r="ED74" s="414"/>
      <c r="EE74" s="413"/>
      <c r="EF74" s="414"/>
      <c r="EG74" s="413"/>
      <c r="EH74" s="414"/>
      <c r="EI74" s="413"/>
      <c r="EJ74" s="414"/>
      <c r="EK74" s="413"/>
      <c r="EL74" s="414"/>
      <c r="EM74" s="413"/>
      <c r="EN74" s="414"/>
      <c r="EO74" s="413"/>
      <c r="EP74" s="414"/>
      <c r="EQ74" s="413"/>
      <c r="ER74" s="414"/>
      <c r="ES74" s="413"/>
      <c r="ET74" s="414"/>
      <c r="EU74" s="413"/>
      <c r="EV74" s="414"/>
      <c r="EW74" s="413"/>
      <c r="EX74" s="414"/>
      <c r="EY74" s="413"/>
      <c r="EZ74" s="414"/>
      <c r="FA74" s="413"/>
      <c r="FB74" s="475"/>
      <c r="FC74" s="413"/>
      <c r="FD74" s="475"/>
      <c r="FE74" s="413"/>
      <c r="FF74" s="475"/>
      <c r="FG74" s="413"/>
      <c r="FH74" s="475"/>
      <c r="FI74" s="413"/>
      <c r="FJ74" s="475"/>
      <c r="FK74" s="413"/>
      <c r="FL74" s="475"/>
      <c r="FM74" s="413"/>
      <c r="FN74" s="475"/>
      <c r="FO74" s="494"/>
      <c r="FP74" s="211"/>
      <c r="FQ74" s="211"/>
      <c r="FR74" s="211"/>
      <c r="FS74" s="380"/>
      <c r="FT74" s="486"/>
      <c r="FU74" s="487"/>
    </row>
    <row r="75" spans="1:177" ht="15.75" hidden="1" customHeight="1">
      <c r="A75" s="490" t="str">
        <f>IF('0902-0908'!A83=0,"",'0902-0908'!A83)</f>
        <v/>
      </c>
      <c r="B75" s="491"/>
      <c r="C75" s="206"/>
      <c r="D75" s="207"/>
      <c r="E75" s="206"/>
      <c r="F75" s="207"/>
      <c r="G75" s="206"/>
      <c r="H75" s="207"/>
      <c r="I75" s="206"/>
      <c r="J75" s="207"/>
      <c r="K75" s="206"/>
      <c r="L75" s="207"/>
      <c r="M75" s="206"/>
      <c r="N75" s="207"/>
      <c r="O75" s="206"/>
      <c r="P75" s="207"/>
      <c r="Q75" s="206"/>
      <c r="R75" s="207"/>
      <c r="S75" s="206"/>
      <c r="T75" s="207"/>
      <c r="U75" s="206"/>
      <c r="V75" s="207"/>
      <c r="W75" s="206"/>
      <c r="X75" s="207"/>
      <c r="Y75" s="206"/>
      <c r="Z75" s="207"/>
      <c r="AA75" s="206"/>
      <c r="AB75" s="207"/>
      <c r="AC75" s="206"/>
      <c r="AD75" s="207"/>
      <c r="AE75" s="206">
        <f>'0902-0908'!C83</f>
        <v>0</v>
      </c>
      <c r="AF75" s="207">
        <f>'0902-0908'!D83</f>
        <v>0</v>
      </c>
      <c r="AG75" s="206">
        <f>'0902-0908'!E83</f>
        <v>0</v>
      </c>
      <c r="AH75" s="207">
        <f>'0902-0908'!F83</f>
        <v>0</v>
      </c>
      <c r="AI75" s="206">
        <f>'0902-0908'!G83</f>
        <v>0</v>
      </c>
      <c r="AJ75" s="207">
        <f>'0902-0908'!H83</f>
        <v>0</v>
      </c>
      <c r="AK75" s="206">
        <f>'0902-0908'!I83</f>
        <v>0</v>
      </c>
      <c r="AL75" s="207">
        <f>'0902-0908'!J83</f>
        <v>0</v>
      </c>
      <c r="AM75" s="206">
        <f>'0902-0908'!K83</f>
        <v>0</v>
      </c>
      <c r="AN75" s="207">
        <f>'0902-0908'!L83</f>
        <v>0</v>
      </c>
      <c r="AO75" s="206">
        <f>'0902-0908'!M83</f>
        <v>0</v>
      </c>
      <c r="AP75" s="207">
        <f>'0902-0908'!N83</f>
        <v>0</v>
      </c>
      <c r="AQ75" s="206">
        <f>'0902-0908'!O83</f>
        <v>0</v>
      </c>
      <c r="AR75" s="207">
        <f>'0902-0908'!P83</f>
        <v>0</v>
      </c>
      <c r="AS75" s="206">
        <f>'0909-0915'!C83</f>
        <v>0</v>
      </c>
      <c r="AT75" s="207">
        <f>'0909-0915'!D83</f>
        <v>0</v>
      </c>
      <c r="AU75" s="206">
        <f>'0909-0915'!E83</f>
        <v>0</v>
      </c>
      <c r="AV75" s="207">
        <f>'0909-0915'!F83</f>
        <v>0</v>
      </c>
      <c r="AW75" s="206">
        <f>'0909-0915'!G83</f>
        <v>0</v>
      </c>
      <c r="AX75" s="207">
        <f>'0909-0915'!H83</f>
        <v>0</v>
      </c>
      <c r="AY75" s="206">
        <f>'0909-0915'!I83</f>
        <v>0</v>
      </c>
      <c r="AZ75" s="207">
        <f>'0909-0915'!J83</f>
        <v>0</v>
      </c>
      <c r="BA75" s="206">
        <f>'0909-0915'!K83</f>
        <v>0</v>
      </c>
      <c r="BB75" s="207">
        <f>'0909-0915'!L83</f>
        <v>0</v>
      </c>
      <c r="BC75" s="206">
        <f>'0909-0915'!M83</f>
        <v>0</v>
      </c>
      <c r="BD75" s="207">
        <f>'0909-0915'!N83</f>
        <v>0</v>
      </c>
      <c r="BE75" s="206">
        <f>'0909-0915'!O83</f>
        <v>0</v>
      </c>
      <c r="BF75" s="207">
        <f>'0909-0915'!P83</f>
        <v>0</v>
      </c>
      <c r="BG75" s="206">
        <f>'0916-0922'!C83</f>
        <v>0</v>
      </c>
      <c r="BH75" s="207">
        <f>'0916-0922'!D83</f>
        <v>0</v>
      </c>
      <c r="BI75" s="206">
        <f>'0916-0922'!E83</f>
        <v>0</v>
      </c>
      <c r="BJ75" s="207">
        <f>'0916-0922'!F83</f>
        <v>0</v>
      </c>
      <c r="BK75" s="206">
        <f>'0916-0922'!G83</f>
        <v>0</v>
      </c>
      <c r="BL75" s="207">
        <f>'0916-0922'!H83</f>
        <v>0</v>
      </c>
      <c r="BM75" s="206">
        <f>'0916-0922'!I83</f>
        <v>0</v>
      </c>
      <c r="BN75" s="207">
        <f>'0916-0922'!J83</f>
        <v>0</v>
      </c>
      <c r="BO75" s="206">
        <f>'0916-0922'!K83</f>
        <v>0</v>
      </c>
      <c r="BP75" s="207">
        <f>'0916-0922'!L83</f>
        <v>0</v>
      </c>
      <c r="BQ75" s="206">
        <f>'0916-0922'!M83</f>
        <v>0</v>
      </c>
      <c r="BR75" s="207">
        <f>'0916-0922'!N83</f>
        <v>0</v>
      </c>
      <c r="BS75" s="206">
        <f>'0916-0922'!O83</f>
        <v>0</v>
      </c>
      <c r="BT75" s="207">
        <f>'0916-0922'!P83</f>
        <v>0</v>
      </c>
      <c r="BU75" s="206">
        <f>'0923-0929'!C83</f>
        <v>0</v>
      </c>
      <c r="BV75" s="207">
        <f>'0923-0929'!D83</f>
        <v>0</v>
      </c>
      <c r="BW75" s="206">
        <f>'0923-0929'!E83</f>
        <v>0</v>
      </c>
      <c r="BX75" s="207">
        <f>'0923-0929'!F83</f>
        <v>0</v>
      </c>
      <c r="BY75" s="206">
        <f>'0923-0929'!G83</f>
        <v>0</v>
      </c>
      <c r="BZ75" s="207">
        <f>'0923-0929'!H83</f>
        <v>0</v>
      </c>
      <c r="CA75" s="206">
        <f>'0923-0929'!I83</f>
        <v>0</v>
      </c>
      <c r="CB75" s="207">
        <f>'0923-0929'!J83</f>
        <v>0</v>
      </c>
      <c r="CC75" s="206">
        <f>'0923-0929'!K83</f>
        <v>0</v>
      </c>
      <c r="CD75" s="207">
        <f>'0923-0929'!L83</f>
        <v>0</v>
      </c>
      <c r="CE75" s="206">
        <f>'0923-0929'!M83</f>
        <v>0</v>
      </c>
      <c r="CF75" s="207">
        <f>'0923-0929'!N83</f>
        <v>0</v>
      </c>
      <c r="CG75" s="206">
        <f>'0923-0929'!O83</f>
        <v>0</v>
      </c>
      <c r="CH75" s="207">
        <f>'0923-0929'!P83</f>
        <v>0</v>
      </c>
      <c r="CI75" s="206">
        <f>'0930-1006'!C83</f>
        <v>0</v>
      </c>
      <c r="CJ75" s="207">
        <f>'0930-1006'!D83</f>
        <v>0</v>
      </c>
      <c r="CK75" s="206">
        <f>'0930-1006'!E83</f>
        <v>0</v>
      </c>
      <c r="CL75" s="207">
        <f>'0930-1006'!F83</f>
        <v>0</v>
      </c>
      <c r="CM75" s="206">
        <f>'0930-1006'!G83</f>
        <v>0</v>
      </c>
      <c r="CN75" s="207">
        <f>'0930-1006'!H83</f>
        <v>0</v>
      </c>
      <c r="CO75" s="206">
        <f>'0930-1006'!I83</f>
        <v>0</v>
      </c>
      <c r="CP75" s="207">
        <f>'0930-1006'!J83</f>
        <v>0</v>
      </c>
      <c r="CQ75" s="206">
        <f>'0930-1006'!K83</f>
        <v>0</v>
      </c>
      <c r="CR75" s="207">
        <f>'0930-1006'!L83</f>
        <v>0</v>
      </c>
      <c r="CS75" s="206">
        <f>'0930-1006'!M83</f>
        <v>0</v>
      </c>
      <c r="CT75" s="207">
        <f>'0930-1006'!N83</f>
        <v>0</v>
      </c>
      <c r="CU75" s="206">
        <f>'0930-1006'!O83</f>
        <v>0</v>
      </c>
      <c r="CV75" s="207">
        <f>'0930-1006'!P83</f>
        <v>0</v>
      </c>
      <c r="CW75" s="206">
        <f>'1007-1013'!C83</f>
        <v>0</v>
      </c>
      <c r="CX75" s="207">
        <f>'1007-1013'!D83</f>
        <v>0</v>
      </c>
      <c r="CY75" s="206">
        <f>'1007-1013'!E83</f>
        <v>0</v>
      </c>
      <c r="CZ75" s="207">
        <f>'1007-1013'!F83</f>
        <v>0</v>
      </c>
      <c r="DA75" s="206">
        <f>'1007-1013'!G83</f>
        <v>0</v>
      </c>
      <c r="DB75" s="207">
        <f>'1007-1013'!H83</f>
        <v>0</v>
      </c>
      <c r="DC75" s="206">
        <f>'1007-1013'!I83</f>
        <v>0</v>
      </c>
      <c r="DD75" s="207">
        <f>'1007-1013'!J83</f>
        <v>0</v>
      </c>
      <c r="DE75" s="206">
        <f>'1007-1013'!K83</f>
        <v>0</v>
      </c>
      <c r="DF75" s="207">
        <f>'1007-1013'!L83</f>
        <v>0</v>
      </c>
      <c r="DG75" s="206">
        <f>'1007-1013'!M83</f>
        <v>0</v>
      </c>
      <c r="DH75" s="207">
        <f>'1007-1013'!N83</f>
        <v>0</v>
      </c>
      <c r="DI75" s="206">
        <f>'1007-1013'!O83</f>
        <v>0</v>
      </c>
      <c r="DJ75" s="207">
        <f>'1007-1013'!P83</f>
        <v>0</v>
      </c>
      <c r="DK75" s="206">
        <f>'1014-1020'!C83</f>
        <v>0</v>
      </c>
      <c r="DL75" s="207">
        <f>'1014-1020'!D83</f>
        <v>0</v>
      </c>
      <c r="DM75" s="206">
        <f>'1014-1020'!E83</f>
        <v>0</v>
      </c>
      <c r="DN75" s="207">
        <f>'1014-1020'!F83</f>
        <v>0</v>
      </c>
      <c r="DO75" s="206">
        <f>'1014-1020'!G83</f>
        <v>0</v>
      </c>
      <c r="DP75" s="207">
        <f>'1014-1020'!H83</f>
        <v>0</v>
      </c>
      <c r="DQ75" s="206">
        <f>'1014-1020'!I83</f>
        <v>0</v>
      </c>
      <c r="DR75" s="207">
        <f>'1014-1020'!J83</f>
        <v>0</v>
      </c>
      <c r="DS75" s="206">
        <f>'1014-1020'!K83</f>
        <v>0</v>
      </c>
      <c r="DT75" s="207">
        <f>'1014-1020'!L83</f>
        <v>0</v>
      </c>
      <c r="DU75" s="206">
        <f>'1014-1020'!M83</f>
        <v>0</v>
      </c>
      <c r="DV75" s="207">
        <f>'1014-1020'!N83</f>
        <v>0</v>
      </c>
      <c r="DW75" s="206">
        <f>'1014-1020'!O83</f>
        <v>0</v>
      </c>
      <c r="DX75" s="207">
        <f>'1014-1020'!P83</f>
        <v>0</v>
      </c>
      <c r="DY75" s="206">
        <f>'1021-1027'!C83</f>
        <v>0</v>
      </c>
      <c r="DZ75" s="207">
        <f>'1021-1027'!D83</f>
        <v>0</v>
      </c>
      <c r="EA75" s="206">
        <f>'1021-1027'!E83</f>
        <v>0</v>
      </c>
      <c r="EB75" s="207">
        <f>'1021-1027'!F83</f>
        <v>0</v>
      </c>
      <c r="EC75" s="206">
        <f>'1021-1027'!G83</f>
        <v>0</v>
      </c>
      <c r="ED75" s="207">
        <f>'1021-1027'!H83</f>
        <v>0</v>
      </c>
      <c r="EE75" s="206">
        <f>'1021-1027'!I83</f>
        <v>0</v>
      </c>
      <c r="EF75" s="207">
        <f>'1021-1027'!J83</f>
        <v>0</v>
      </c>
      <c r="EG75" s="206">
        <f>'1021-1027'!K83</f>
        <v>0</v>
      </c>
      <c r="EH75" s="207">
        <f>'1021-1027'!L83</f>
        <v>0</v>
      </c>
      <c r="EI75" s="206">
        <f>'1021-1027'!M83</f>
        <v>0</v>
      </c>
      <c r="EJ75" s="207">
        <f>'1021-1027'!N83</f>
        <v>0</v>
      </c>
      <c r="EK75" s="206">
        <f>'1021-1027'!O83</f>
        <v>0</v>
      </c>
      <c r="EL75" s="207">
        <f>'1021-1027'!P83</f>
        <v>0</v>
      </c>
      <c r="EM75" s="206">
        <f>'1028-1103'!C83</f>
        <v>0</v>
      </c>
      <c r="EN75" s="207">
        <f>'1028-1103'!D83</f>
        <v>0</v>
      </c>
      <c r="EO75" s="206">
        <f>'1028-1103'!E83</f>
        <v>0</v>
      </c>
      <c r="EP75" s="207">
        <f>'1028-1103'!F83</f>
        <v>0</v>
      </c>
      <c r="EQ75" s="206">
        <f>'1028-1103'!G83</f>
        <v>0</v>
      </c>
      <c r="ER75" s="207">
        <f>'1028-1103'!H83</f>
        <v>0</v>
      </c>
      <c r="ES75" s="206">
        <f>'1028-1103'!I83</f>
        <v>0</v>
      </c>
      <c r="ET75" s="207">
        <f>'1028-1103'!J83</f>
        <v>0</v>
      </c>
      <c r="EU75" s="206">
        <f>'1028-1103'!K83</f>
        <v>0</v>
      </c>
      <c r="EV75" s="207">
        <f>'1028-1103'!L83</f>
        <v>0</v>
      </c>
      <c r="EW75" s="206">
        <f>'1028-1103'!M83</f>
        <v>0</v>
      </c>
      <c r="EX75" s="207">
        <f>'1028-1103'!N83</f>
        <v>0</v>
      </c>
      <c r="EY75" s="206">
        <f>'1028-1103'!O83</f>
        <v>0</v>
      </c>
      <c r="EZ75" s="207">
        <f>'1028-1103'!P83</f>
        <v>0</v>
      </c>
      <c r="FA75" s="206">
        <f>班表10!C83</f>
        <v>0</v>
      </c>
      <c r="FB75" s="206">
        <f>班表10!D83</f>
        <v>0</v>
      </c>
      <c r="FC75" s="206">
        <f>班表10!E83</f>
        <v>0</v>
      </c>
      <c r="FD75" s="206">
        <f>班表10!F83</f>
        <v>0</v>
      </c>
      <c r="FE75" s="206">
        <f>班表10!G83</f>
        <v>0</v>
      </c>
      <c r="FF75" s="206">
        <f>班表10!H83</f>
        <v>0</v>
      </c>
      <c r="FG75" s="206">
        <f>班表10!I83</f>
        <v>0</v>
      </c>
      <c r="FH75" s="206">
        <f>班表10!J83</f>
        <v>0</v>
      </c>
      <c r="FI75" s="206">
        <f>班表10!K83</f>
        <v>0</v>
      </c>
      <c r="FJ75" s="206">
        <f>班表10!L83</f>
        <v>0</v>
      </c>
      <c r="FK75" s="206">
        <f>班表10!M83</f>
        <v>0</v>
      </c>
      <c r="FL75" s="206">
        <f>班表10!N83</f>
        <v>0</v>
      </c>
      <c r="FM75" s="206">
        <f>班表10!O83</f>
        <v>0</v>
      </c>
      <c r="FN75" s="206">
        <f>班表10!P83</f>
        <v>0</v>
      </c>
      <c r="FO75" s="492"/>
      <c r="FP75" s="208"/>
      <c r="FQ75" s="208"/>
      <c r="FR75" s="208"/>
      <c r="FS75" s="378"/>
      <c r="FT75" s="524"/>
      <c r="FU75" s="479"/>
    </row>
    <row r="76" spans="1:177" ht="9" hidden="1" customHeight="1" thickBot="1">
      <c r="A76" s="480" t="str">
        <f>IF('0902-0908'!A84=0,"",'0902-0908'!A84)</f>
        <v/>
      </c>
      <c r="B76" s="481"/>
      <c r="C76" s="217"/>
      <c r="D76" s="6">
        <f>IF(C75="",0,D75-C75-C76)</f>
        <v>0</v>
      </c>
      <c r="E76" s="217"/>
      <c r="F76" s="6">
        <f>IF(E75="",0,F75-E75-E76)</f>
        <v>0</v>
      </c>
      <c r="G76" s="217"/>
      <c r="H76" s="6">
        <f>IF(G75="",0,H75-G75-G76)</f>
        <v>0</v>
      </c>
      <c r="I76" s="217"/>
      <c r="J76" s="6">
        <f>IF(I75="",0,J75-I75-I76)</f>
        <v>0</v>
      </c>
      <c r="K76" s="217"/>
      <c r="L76" s="6">
        <f>IF(K75="",0,L75-K75-K76)</f>
        <v>0</v>
      </c>
      <c r="M76" s="217"/>
      <c r="N76" s="6">
        <f>IF(M75="",0,N75-M75-M76)</f>
        <v>0</v>
      </c>
      <c r="O76" s="217"/>
      <c r="P76" s="6">
        <f>IF(O75="",0,P75-O75-O76)</f>
        <v>0</v>
      </c>
      <c r="Q76" s="217"/>
      <c r="R76" s="6">
        <f>IF(Q75="",0,R75-Q75-Q76)</f>
        <v>0</v>
      </c>
      <c r="S76" s="217"/>
      <c r="T76" s="6">
        <f>IF(S75="",0,T75-S75-S76)</f>
        <v>0</v>
      </c>
      <c r="U76" s="217"/>
      <c r="V76" s="6">
        <f>IF(U75="",0,V75-U75-U76)</f>
        <v>0</v>
      </c>
      <c r="W76" s="217"/>
      <c r="X76" s="6">
        <f>IF(W75="",0,X75-W75-W76)</f>
        <v>0</v>
      </c>
      <c r="Y76" s="217"/>
      <c r="Z76" s="6">
        <f>IF(Y75="",0,Z75-Y75-Y76)</f>
        <v>0</v>
      </c>
      <c r="AA76" s="217"/>
      <c r="AB76" s="6">
        <f>IF(AA75="",0,AB75-AA75-AA76)</f>
        <v>0</v>
      </c>
      <c r="AC76" s="217"/>
      <c r="AD76" s="6">
        <f>IF(AC75="",0,AD75-AC75-AC76)</f>
        <v>0</v>
      </c>
      <c r="AE76" s="209">
        <f>'0902-0908'!C84</f>
        <v>0</v>
      </c>
      <c r="AF76" s="58">
        <f>'0902-0908'!D84</f>
        <v>0</v>
      </c>
      <c r="AG76" s="209">
        <f>'0902-0908'!E84</f>
        <v>0</v>
      </c>
      <c r="AH76" s="58">
        <f>'0902-0908'!F84</f>
        <v>0</v>
      </c>
      <c r="AI76" s="209">
        <f>'0902-0908'!G84</f>
        <v>0</v>
      </c>
      <c r="AJ76" s="58">
        <f>'0902-0908'!H84</f>
        <v>0</v>
      </c>
      <c r="AK76" s="209">
        <f>'0902-0908'!I84</f>
        <v>0</v>
      </c>
      <c r="AL76" s="58">
        <f>'0902-0908'!J84</f>
        <v>0</v>
      </c>
      <c r="AM76" s="209">
        <f>'0902-0908'!K84</f>
        <v>0</v>
      </c>
      <c r="AN76" s="58">
        <f>'0902-0908'!L84</f>
        <v>0</v>
      </c>
      <c r="AO76" s="209">
        <f>'0902-0908'!M84</f>
        <v>0</v>
      </c>
      <c r="AP76" s="58">
        <f>'0902-0908'!N84</f>
        <v>0</v>
      </c>
      <c r="AQ76" s="209">
        <f>'0902-0908'!O84</f>
        <v>0</v>
      </c>
      <c r="AR76" s="58">
        <f>'0902-0908'!P84</f>
        <v>0</v>
      </c>
      <c r="AS76" s="209">
        <f>'0909-0915'!C84</f>
        <v>0</v>
      </c>
      <c r="AT76" s="58">
        <f>'0909-0915'!D84</f>
        <v>0</v>
      </c>
      <c r="AU76" s="209">
        <f>'0909-0915'!E84</f>
        <v>0</v>
      </c>
      <c r="AV76" s="58">
        <f>'0909-0915'!F84</f>
        <v>0</v>
      </c>
      <c r="AW76" s="209">
        <f>'0909-0915'!G84</f>
        <v>0</v>
      </c>
      <c r="AX76" s="58">
        <f>'0909-0915'!H84</f>
        <v>0</v>
      </c>
      <c r="AY76" s="209">
        <f>'0909-0915'!I84</f>
        <v>0</v>
      </c>
      <c r="AZ76" s="58">
        <f>'0909-0915'!J84</f>
        <v>0</v>
      </c>
      <c r="BA76" s="209">
        <f>'0909-0915'!K84</f>
        <v>0</v>
      </c>
      <c r="BB76" s="58">
        <f>'0909-0915'!L84</f>
        <v>0</v>
      </c>
      <c r="BC76" s="209">
        <f>'0909-0915'!M84</f>
        <v>0</v>
      </c>
      <c r="BD76" s="58">
        <f>'0909-0915'!N84</f>
        <v>0</v>
      </c>
      <c r="BE76" s="209">
        <f>'0909-0915'!O84</f>
        <v>0</v>
      </c>
      <c r="BF76" s="58">
        <f>'0909-0915'!P84</f>
        <v>0</v>
      </c>
      <c r="BG76" s="209">
        <f>'0916-0922'!C84</f>
        <v>0</v>
      </c>
      <c r="BH76" s="58">
        <f>'0916-0922'!D84</f>
        <v>0</v>
      </c>
      <c r="BI76" s="209">
        <f>'0916-0922'!E84</f>
        <v>0</v>
      </c>
      <c r="BJ76" s="58">
        <f>'0916-0922'!F84</f>
        <v>0</v>
      </c>
      <c r="BK76" s="209">
        <f>'0916-0922'!G84</f>
        <v>0</v>
      </c>
      <c r="BL76" s="58">
        <f>'0916-0922'!H84</f>
        <v>0</v>
      </c>
      <c r="BM76" s="209">
        <f>'0916-0922'!I84</f>
        <v>0</v>
      </c>
      <c r="BN76" s="58">
        <f>'0916-0922'!J84</f>
        <v>0</v>
      </c>
      <c r="BO76" s="209">
        <f>'0916-0922'!K84</f>
        <v>0</v>
      </c>
      <c r="BP76" s="58">
        <f>'0916-0922'!L84</f>
        <v>0</v>
      </c>
      <c r="BQ76" s="209">
        <f>'0916-0922'!M84</f>
        <v>0</v>
      </c>
      <c r="BR76" s="58">
        <f>'0916-0922'!N84</f>
        <v>0</v>
      </c>
      <c r="BS76" s="209">
        <f>'0916-0922'!O84</f>
        <v>0</v>
      </c>
      <c r="BT76" s="58">
        <f>'0916-0922'!P84</f>
        <v>0</v>
      </c>
      <c r="BU76" s="209">
        <f>'0923-0929'!C84</f>
        <v>0</v>
      </c>
      <c r="BV76" s="58">
        <f>'0923-0929'!D84</f>
        <v>0</v>
      </c>
      <c r="BW76" s="209">
        <f>'0923-0929'!E84</f>
        <v>0</v>
      </c>
      <c r="BX76" s="58">
        <f>'0923-0929'!F84</f>
        <v>0</v>
      </c>
      <c r="BY76" s="209">
        <f>'0923-0929'!G84</f>
        <v>0</v>
      </c>
      <c r="BZ76" s="58">
        <f>'0923-0929'!H84</f>
        <v>0</v>
      </c>
      <c r="CA76" s="209">
        <f>'0923-0929'!I84</f>
        <v>0</v>
      </c>
      <c r="CB76" s="58">
        <f>'0923-0929'!J84</f>
        <v>0</v>
      </c>
      <c r="CC76" s="209">
        <f>'0923-0929'!K84</f>
        <v>0</v>
      </c>
      <c r="CD76" s="58">
        <f>'0923-0929'!L84</f>
        <v>0</v>
      </c>
      <c r="CE76" s="209">
        <f>'0923-0929'!M84</f>
        <v>0</v>
      </c>
      <c r="CF76" s="58">
        <f>'0923-0929'!N84</f>
        <v>0</v>
      </c>
      <c r="CG76" s="209">
        <f>'0923-0929'!O84</f>
        <v>0</v>
      </c>
      <c r="CH76" s="58">
        <f>'0923-0929'!P84</f>
        <v>0</v>
      </c>
      <c r="CI76" s="209">
        <f>'0930-1006'!C84</f>
        <v>0</v>
      </c>
      <c r="CJ76" s="58">
        <f>'0930-1006'!D84</f>
        <v>0</v>
      </c>
      <c r="CK76" s="209">
        <f>'0930-1006'!E84</f>
        <v>0</v>
      </c>
      <c r="CL76" s="58">
        <f>'0930-1006'!F84</f>
        <v>0</v>
      </c>
      <c r="CM76" s="209">
        <f>'0930-1006'!G84</f>
        <v>0</v>
      </c>
      <c r="CN76" s="58">
        <f>'0930-1006'!H84</f>
        <v>0</v>
      </c>
      <c r="CO76" s="209">
        <f>'0930-1006'!I84</f>
        <v>0</v>
      </c>
      <c r="CP76" s="58">
        <f>'0930-1006'!J84</f>
        <v>0</v>
      </c>
      <c r="CQ76" s="209">
        <f>'0930-1006'!K84</f>
        <v>0</v>
      </c>
      <c r="CR76" s="58">
        <f>'0930-1006'!L84</f>
        <v>0</v>
      </c>
      <c r="CS76" s="209">
        <f>'0930-1006'!M84</f>
        <v>0</v>
      </c>
      <c r="CT76" s="58">
        <f>'0930-1006'!N84</f>
        <v>0</v>
      </c>
      <c r="CU76" s="209">
        <f>'0930-1006'!O84</f>
        <v>0</v>
      </c>
      <c r="CV76" s="58">
        <f>'0930-1006'!P84</f>
        <v>0</v>
      </c>
      <c r="CW76" s="209">
        <f>'1007-1013'!C84</f>
        <v>0</v>
      </c>
      <c r="CX76" s="58">
        <f>'1007-1013'!D84</f>
        <v>0</v>
      </c>
      <c r="CY76" s="209">
        <f>'1007-1013'!E84</f>
        <v>0</v>
      </c>
      <c r="CZ76" s="58">
        <f>'1007-1013'!F84</f>
        <v>0</v>
      </c>
      <c r="DA76" s="209">
        <f>'1007-1013'!G84</f>
        <v>0</v>
      </c>
      <c r="DB76" s="58">
        <f>'1007-1013'!H84</f>
        <v>0</v>
      </c>
      <c r="DC76" s="209">
        <f>'1007-1013'!I84</f>
        <v>0</v>
      </c>
      <c r="DD76" s="58">
        <f>'1007-1013'!J84</f>
        <v>0</v>
      </c>
      <c r="DE76" s="209">
        <f>'1007-1013'!K84</f>
        <v>0</v>
      </c>
      <c r="DF76" s="58">
        <f>'1007-1013'!L84</f>
        <v>0</v>
      </c>
      <c r="DG76" s="209">
        <f>'1007-1013'!M84</f>
        <v>0</v>
      </c>
      <c r="DH76" s="58">
        <f>'1007-1013'!N84</f>
        <v>0</v>
      </c>
      <c r="DI76" s="209">
        <f>'1007-1013'!O84</f>
        <v>0</v>
      </c>
      <c r="DJ76" s="58">
        <f>'1007-1013'!P84</f>
        <v>0</v>
      </c>
      <c r="DK76" s="209">
        <f>'1014-1020'!C84</f>
        <v>0</v>
      </c>
      <c r="DL76" s="58">
        <f>'1014-1020'!D84</f>
        <v>0</v>
      </c>
      <c r="DM76" s="209">
        <f>'1014-1020'!E84</f>
        <v>0</v>
      </c>
      <c r="DN76" s="58">
        <f>'1014-1020'!F84</f>
        <v>0</v>
      </c>
      <c r="DO76" s="209">
        <f>'1014-1020'!G84</f>
        <v>0</v>
      </c>
      <c r="DP76" s="58">
        <f>'1014-1020'!H84</f>
        <v>0</v>
      </c>
      <c r="DQ76" s="209">
        <f>'1014-1020'!I84</f>
        <v>0</v>
      </c>
      <c r="DR76" s="58">
        <f>'1014-1020'!J84</f>
        <v>0</v>
      </c>
      <c r="DS76" s="209">
        <f>'1014-1020'!K84</f>
        <v>0</v>
      </c>
      <c r="DT76" s="58">
        <f>'1014-1020'!L84</f>
        <v>0</v>
      </c>
      <c r="DU76" s="209">
        <f>'1014-1020'!M84</f>
        <v>0</v>
      </c>
      <c r="DV76" s="58">
        <f>'1014-1020'!N84</f>
        <v>0</v>
      </c>
      <c r="DW76" s="209">
        <f>'1014-1020'!O84</f>
        <v>0</v>
      </c>
      <c r="DX76" s="58">
        <f>'1014-1020'!P84</f>
        <v>0</v>
      </c>
      <c r="DY76" s="209">
        <f>'1021-1027'!C84</f>
        <v>0</v>
      </c>
      <c r="DZ76" s="58">
        <f>'1021-1027'!D84</f>
        <v>0</v>
      </c>
      <c r="EA76" s="209">
        <f>'1021-1027'!E84</f>
        <v>0</v>
      </c>
      <c r="EB76" s="58">
        <f>'1021-1027'!F84</f>
        <v>0</v>
      </c>
      <c r="EC76" s="209">
        <f>'1021-1027'!G84</f>
        <v>0</v>
      </c>
      <c r="ED76" s="58">
        <f>'1021-1027'!H84</f>
        <v>0</v>
      </c>
      <c r="EE76" s="209">
        <f>'1021-1027'!I84</f>
        <v>0</v>
      </c>
      <c r="EF76" s="58">
        <f>'1021-1027'!J84</f>
        <v>0</v>
      </c>
      <c r="EG76" s="209">
        <f>'1021-1027'!K84</f>
        <v>0</v>
      </c>
      <c r="EH76" s="58">
        <f>'1021-1027'!L84</f>
        <v>0</v>
      </c>
      <c r="EI76" s="209">
        <f>'1021-1027'!M84</f>
        <v>0</v>
      </c>
      <c r="EJ76" s="58">
        <f>'1021-1027'!N84</f>
        <v>0</v>
      </c>
      <c r="EK76" s="209">
        <f>'1021-1027'!O84</f>
        <v>0</v>
      </c>
      <c r="EL76" s="58">
        <f>'1021-1027'!P84</f>
        <v>0</v>
      </c>
      <c r="EM76" s="209">
        <f>'1028-1103'!C84</f>
        <v>0</v>
      </c>
      <c r="EN76" s="58">
        <f>'1028-1103'!D84</f>
        <v>0</v>
      </c>
      <c r="EO76" s="209">
        <f>'1028-1103'!E84</f>
        <v>0</v>
      </c>
      <c r="EP76" s="58">
        <f>'1028-1103'!F84</f>
        <v>0</v>
      </c>
      <c r="EQ76" s="209">
        <f>'1028-1103'!G84</f>
        <v>0</v>
      </c>
      <c r="ER76" s="58">
        <f>'1028-1103'!H84</f>
        <v>0</v>
      </c>
      <c r="ES76" s="209">
        <f>'1028-1103'!I84</f>
        <v>0</v>
      </c>
      <c r="ET76" s="58">
        <f>'1028-1103'!J84</f>
        <v>0</v>
      </c>
      <c r="EU76" s="209">
        <f>'1028-1103'!K84</f>
        <v>0</v>
      </c>
      <c r="EV76" s="58">
        <f>'1028-1103'!L84</f>
        <v>0</v>
      </c>
      <c r="EW76" s="209">
        <f>'1028-1103'!M84</f>
        <v>0</v>
      </c>
      <c r="EX76" s="58">
        <f>'1028-1103'!N84</f>
        <v>0</v>
      </c>
      <c r="EY76" s="209">
        <f>'1028-1103'!O84</f>
        <v>0</v>
      </c>
      <c r="EZ76" s="58">
        <f>'1028-1103'!P84</f>
        <v>0</v>
      </c>
      <c r="FA76" s="209">
        <f>班表10!C84</f>
        <v>0</v>
      </c>
      <c r="FB76" s="209">
        <f>班表10!D84</f>
        <v>0</v>
      </c>
      <c r="FC76" s="209">
        <f>班表10!E84</f>
        <v>0</v>
      </c>
      <c r="FD76" s="209">
        <f>班表10!F84</f>
        <v>0</v>
      </c>
      <c r="FE76" s="209">
        <f>班表10!G84</f>
        <v>0</v>
      </c>
      <c r="FF76" s="209">
        <f>班表10!H84</f>
        <v>0</v>
      </c>
      <c r="FG76" s="209">
        <f>班表10!I84</f>
        <v>0</v>
      </c>
      <c r="FH76" s="209">
        <f>班表10!J84</f>
        <v>0</v>
      </c>
      <c r="FI76" s="209">
        <f>班表10!K84</f>
        <v>0</v>
      </c>
      <c r="FJ76" s="209">
        <f>班表10!L84</f>
        <v>0</v>
      </c>
      <c r="FK76" s="209">
        <f>班表10!M84</f>
        <v>0</v>
      </c>
      <c r="FL76" s="209">
        <f>班表10!N84</f>
        <v>0</v>
      </c>
      <c r="FM76" s="209">
        <f>班表10!O84</f>
        <v>0</v>
      </c>
      <c r="FN76" s="209">
        <f>班表10!P84</f>
        <v>0</v>
      </c>
      <c r="FO76" s="493"/>
      <c r="FP76" s="210"/>
      <c r="FQ76" s="210"/>
      <c r="FR76" s="210"/>
      <c r="FS76" s="379"/>
      <c r="FT76" s="484"/>
      <c r="FU76" s="485"/>
    </row>
    <row r="77" spans="1:177" ht="9" hidden="1" customHeight="1" thickTop="1" thickBot="1">
      <c r="A77" s="482" t="str">
        <f>IF('0902-0908'!A85=0,"",'0902-0908'!A85)</f>
        <v/>
      </c>
      <c r="B77" s="483"/>
      <c r="C77" s="497"/>
      <c r="D77" s="498"/>
      <c r="E77" s="497"/>
      <c r="F77" s="498"/>
      <c r="G77" s="497"/>
      <c r="H77" s="498"/>
      <c r="I77" s="497"/>
      <c r="J77" s="498"/>
      <c r="K77" s="497"/>
      <c r="L77" s="498"/>
      <c r="M77" s="497"/>
      <c r="N77" s="498"/>
      <c r="O77" s="497"/>
      <c r="P77" s="498"/>
      <c r="Q77" s="497"/>
      <c r="R77" s="498"/>
      <c r="S77" s="497"/>
      <c r="T77" s="498"/>
      <c r="U77" s="497"/>
      <c r="V77" s="498"/>
      <c r="W77" s="497"/>
      <c r="X77" s="498"/>
      <c r="Y77" s="497"/>
      <c r="Z77" s="498"/>
      <c r="AA77" s="497"/>
      <c r="AB77" s="498"/>
      <c r="AC77" s="497"/>
      <c r="AD77" s="498"/>
      <c r="AE77" s="413"/>
      <c r="AF77" s="414"/>
      <c r="AG77" s="413"/>
      <c r="AH77" s="414"/>
      <c r="AI77" s="413"/>
      <c r="AJ77" s="414"/>
      <c r="AK77" s="413"/>
      <c r="AL77" s="414"/>
      <c r="AM77" s="413"/>
      <c r="AN77" s="414"/>
      <c r="AO77" s="413"/>
      <c r="AP77" s="414"/>
      <c r="AQ77" s="413"/>
      <c r="AR77" s="414"/>
      <c r="AS77" s="413"/>
      <c r="AT77" s="414"/>
      <c r="AU77" s="413"/>
      <c r="AV77" s="414"/>
      <c r="AW77" s="413"/>
      <c r="AX77" s="414"/>
      <c r="AY77" s="413"/>
      <c r="AZ77" s="414"/>
      <c r="BA77" s="413"/>
      <c r="BB77" s="414"/>
      <c r="BC77" s="413"/>
      <c r="BD77" s="414"/>
      <c r="BE77" s="413"/>
      <c r="BF77" s="414"/>
      <c r="BG77" s="413"/>
      <c r="BH77" s="414"/>
      <c r="BI77" s="413"/>
      <c r="BJ77" s="414"/>
      <c r="BK77" s="413"/>
      <c r="BL77" s="414"/>
      <c r="BM77" s="413"/>
      <c r="BN77" s="414"/>
      <c r="BO77" s="413"/>
      <c r="BP77" s="414"/>
      <c r="BQ77" s="413"/>
      <c r="BR77" s="414"/>
      <c r="BS77" s="413"/>
      <c r="BT77" s="414"/>
      <c r="BU77" s="413"/>
      <c r="BV77" s="414"/>
      <c r="BW77" s="413"/>
      <c r="BX77" s="414"/>
      <c r="BY77" s="413"/>
      <c r="BZ77" s="414"/>
      <c r="CA77" s="413"/>
      <c r="CB77" s="414"/>
      <c r="CC77" s="413"/>
      <c r="CD77" s="414"/>
      <c r="CE77" s="413"/>
      <c r="CF77" s="414"/>
      <c r="CG77" s="413"/>
      <c r="CH77" s="414"/>
      <c r="CI77" s="413"/>
      <c r="CJ77" s="414"/>
      <c r="CK77" s="413"/>
      <c r="CL77" s="414"/>
      <c r="CM77" s="413"/>
      <c r="CN77" s="414"/>
      <c r="CO77" s="413"/>
      <c r="CP77" s="414"/>
      <c r="CQ77" s="413"/>
      <c r="CR77" s="414"/>
      <c r="CS77" s="413"/>
      <c r="CT77" s="414"/>
      <c r="CU77" s="413"/>
      <c r="CV77" s="414"/>
      <c r="CW77" s="413"/>
      <c r="CX77" s="414"/>
      <c r="CY77" s="413"/>
      <c r="CZ77" s="414"/>
      <c r="DA77" s="413"/>
      <c r="DB77" s="414"/>
      <c r="DC77" s="413"/>
      <c r="DD77" s="414"/>
      <c r="DE77" s="413"/>
      <c r="DF77" s="414"/>
      <c r="DG77" s="413"/>
      <c r="DH77" s="414"/>
      <c r="DI77" s="413"/>
      <c r="DJ77" s="414"/>
      <c r="DK77" s="413"/>
      <c r="DL77" s="414"/>
      <c r="DM77" s="413"/>
      <c r="DN77" s="414"/>
      <c r="DO77" s="413"/>
      <c r="DP77" s="414"/>
      <c r="DQ77" s="413"/>
      <c r="DR77" s="414"/>
      <c r="DS77" s="413"/>
      <c r="DT77" s="414"/>
      <c r="DU77" s="413"/>
      <c r="DV77" s="414"/>
      <c r="DW77" s="413"/>
      <c r="DX77" s="414"/>
      <c r="DY77" s="413"/>
      <c r="DZ77" s="414"/>
      <c r="EA77" s="413"/>
      <c r="EB77" s="414"/>
      <c r="EC77" s="413"/>
      <c r="ED77" s="414"/>
      <c r="EE77" s="413"/>
      <c r="EF77" s="414"/>
      <c r="EG77" s="413"/>
      <c r="EH77" s="414"/>
      <c r="EI77" s="413"/>
      <c r="EJ77" s="414"/>
      <c r="EK77" s="413"/>
      <c r="EL77" s="414"/>
      <c r="EM77" s="413"/>
      <c r="EN77" s="414"/>
      <c r="EO77" s="413"/>
      <c r="EP77" s="414"/>
      <c r="EQ77" s="413"/>
      <c r="ER77" s="414"/>
      <c r="ES77" s="413"/>
      <c r="ET77" s="414"/>
      <c r="EU77" s="413"/>
      <c r="EV77" s="414"/>
      <c r="EW77" s="413"/>
      <c r="EX77" s="414"/>
      <c r="EY77" s="413"/>
      <c r="EZ77" s="414"/>
      <c r="FA77" s="413"/>
      <c r="FB77" s="475"/>
      <c r="FC77" s="413"/>
      <c r="FD77" s="475"/>
      <c r="FE77" s="413"/>
      <c r="FF77" s="475"/>
      <c r="FG77" s="413"/>
      <c r="FH77" s="475"/>
      <c r="FI77" s="413"/>
      <c r="FJ77" s="475"/>
      <c r="FK77" s="413"/>
      <c r="FL77" s="475"/>
      <c r="FM77" s="413"/>
      <c r="FN77" s="475"/>
      <c r="FO77" s="494"/>
      <c r="FP77" s="211"/>
      <c r="FQ77" s="211"/>
      <c r="FR77" s="211"/>
      <c r="FS77" s="380"/>
      <c r="FT77" s="486"/>
      <c r="FU77" s="487"/>
    </row>
    <row r="78" spans="1:177" ht="15.75" hidden="1" customHeight="1">
      <c r="A78" s="490" t="str">
        <f>IF('0902-0908'!A86=0,"",'0902-0908'!A86)</f>
        <v/>
      </c>
      <c r="B78" s="491"/>
      <c r="C78" s="206"/>
      <c r="D78" s="207"/>
      <c r="E78" s="206"/>
      <c r="F78" s="207"/>
      <c r="G78" s="206"/>
      <c r="H78" s="207"/>
      <c r="I78" s="206"/>
      <c r="J78" s="207"/>
      <c r="K78" s="206"/>
      <c r="L78" s="207"/>
      <c r="M78" s="206"/>
      <c r="N78" s="207"/>
      <c r="O78" s="206"/>
      <c r="P78" s="207"/>
      <c r="Q78" s="206"/>
      <c r="R78" s="207"/>
      <c r="S78" s="206"/>
      <c r="T78" s="207"/>
      <c r="U78" s="206"/>
      <c r="V78" s="207"/>
      <c r="W78" s="206"/>
      <c r="X78" s="207"/>
      <c r="Y78" s="206"/>
      <c r="Z78" s="207"/>
      <c r="AA78" s="206"/>
      <c r="AB78" s="207"/>
      <c r="AC78" s="206"/>
      <c r="AD78" s="207"/>
      <c r="AE78" s="206">
        <f>'0902-0908'!C86</f>
        <v>0</v>
      </c>
      <c r="AF78" s="207">
        <f>'0902-0908'!D86</f>
        <v>0</v>
      </c>
      <c r="AG78" s="206">
        <f>'0902-0908'!E86</f>
        <v>0</v>
      </c>
      <c r="AH78" s="207">
        <f>'0902-0908'!F86</f>
        <v>0</v>
      </c>
      <c r="AI78" s="206">
        <f>'0902-0908'!G86</f>
        <v>0</v>
      </c>
      <c r="AJ78" s="207">
        <f>'0902-0908'!H86</f>
        <v>0</v>
      </c>
      <c r="AK78" s="206">
        <f>'0902-0908'!I86</f>
        <v>0</v>
      </c>
      <c r="AL78" s="207">
        <f>'0902-0908'!J86</f>
        <v>0</v>
      </c>
      <c r="AM78" s="206">
        <f>'0902-0908'!K86</f>
        <v>0</v>
      </c>
      <c r="AN78" s="207">
        <f>'0902-0908'!L86</f>
        <v>0</v>
      </c>
      <c r="AO78" s="206">
        <f>'0902-0908'!M86</f>
        <v>0</v>
      </c>
      <c r="AP78" s="207">
        <f>'0902-0908'!N86</f>
        <v>0</v>
      </c>
      <c r="AQ78" s="206">
        <f>'0902-0908'!O86</f>
        <v>0</v>
      </c>
      <c r="AR78" s="207">
        <f>'0902-0908'!P86</f>
        <v>0</v>
      </c>
      <c r="AS78" s="206">
        <f>'0909-0915'!C86</f>
        <v>0</v>
      </c>
      <c r="AT78" s="207">
        <f>'0909-0915'!D86</f>
        <v>0</v>
      </c>
      <c r="AU78" s="206">
        <f>'0909-0915'!E86</f>
        <v>0</v>
      </c>
      <c r="AV78" s="207">
        <f>'0909-0915'!F86</f>
        <v>0</v>
      </c>
      <c r="AW78" s="206">
        <f>'0909-0915'!G86</f>
        <v>0</v>
      </c>
      <c r="AX78" s="207">
        <f>'0909-0915'!H86</f>
        <v>0</v>
      </c>
      <c r="AY78" s="206">
        <f>'0909-0915'!I86</f>
        <v>0</v>
      </c>
      <c r="AZ78" s="207">
        <f>'0909-0915'!J86</f>
        <v>0</v>
      </c>
      <c r="BA78" s="206">
        <f>'0909-0915'!K86</f>
        <v>0</v>
      </c>
      <c r="BB78" s="207">
        <f>'0909-0915'!L86</f>
        <v>0</v>
      </c>
      <c r="BC78" s="206">
        <f>'0909-0915'!M86</f>
        <v>0</v>
      </c>
      <c r="BD78" s="207">
        <f>'0909-0915'!N86</f>
        <v>0</v>
      </c>
      <c r="BE78" s="206">
        <f>'0909-0915'!O86</f>
        <v>0</v>
      </c>
      <c r="BF78" s="207">
        <f>'0909-0915'!P86</f>
        <v>0</v>
      </c>
      <c r="BG78" s="206">
        <f>'0916-0922'!C86</f>
        <v>0</v>
      </c>
      <c r="BH78" s="207">
        <f>'0916-0922'!D86</f>
        <v>0</v>
      </c>
      <c r="BI78" s="206">
        <f>'0916-0922'!E86</f>
        <v>0</v>
      </c>
      <c r="BJ78" s="207">
        <f>'0916-0922'!F86</f>
        <v>0</v>
      </c>
      <c r="BK78" s="206">
        <f>'0916-0922'!G86</f>
        <v>0</v>
      </c>
      <c r="BL78" s="207">
        <f>'0916-0922'!H86</f>
        <v>0</v>
      </c>
      <c r="BM78" s="206">
        <f>'0916-0922'!I86</f>
        <v>0</v>
      </c>
      <c r="BN78" s="207">
        <f>'0916-0922'!J86</f>
        <v>0</v>
      </c>
      <c r="BO78" s="206">
        <f>'0916-0922'!K86</f>
        <v>0</v>
      </c>
      <c r="BP78" s="207">
        <f>'0916-0922'!L86</f>
        <v>0</v>
      </c>
      <c r="BQ78" s="206">
        <f>'0916-0922'!M86</f>
        <v>0</v>
      </c>
      <c r="BR78" s="207">
        <f>'0916-0922'!N86</f>
        <v>0</v>
      </c>
      <c r="BS78" s="206">
        <f>'0916-0922'!O86</f>
        <v>0</v>
      </c>
      <c r="BT78" s="207">
        <f>'0916-0922'!P86</f>
        <v>0</v>
      </c>
      <c r="BU78" s="206">
        <f>'0923-0929'!C86</f>
        <v>0</v>
      </c>
      <c r="BV78" s="207">
        <f>'0923-0929'!D86</f>
        <v>0</v>
      </c>
      <c r="BW78" s="206">
        <f>'0923-0929'!E86</f>
        <v>0</v>
      </c>
      <c r="BX78" s="207">
        <f>'0923-0929'!F86</f>
        <v>0</v>
      </c>
      <c r="BY78" s="206">
        <f>'0923-0929'!G86</f>
        <v>0</v>
      </c>
      <c r="BZ78" s="207">
        <f>'0923-0929'!H86</f>
        <v>0</v>
      </c>
      <c r="CA78" s="206">
        <f>'0923-0929'!I86</f>
        <v>0</v>
      </c>
      <c r="CB78" s="207">
        <f>'0923-0929'!J86</f>
        <v>0</v>
      </c>
      <c r="CC78" s="206">
        <f>'0923-0929'!K86</f>
        <v>0</v>
      </c>
      <c r="CD78" s="207">
        <f>'0923-0929'!L86</f>
        <v>0</v>
      </c>
      <c r="CE78" s="206">
        <f>'0923-0929'!M86</f>
        <v>0</v>
      </c>
      <c r="CF78" s="207">
        <f>'0923-0929'!N86</f>
        <v>0</v>
      </c>
      <c r="CG78" s="206">
        <f>'0923-0929'!O86</f>
        <v>0</v>
      </c>
      <c r="CH78" s="207">
        <f>'0923-0929'!P86</f>
        <v>0</v>
      </c>
      <c r="CI78" s="206">
        <f>'0930-1006'!C86</f>
        <v>0</v>
      </c>
      <c r="CJ78" s="207">
        <f>'0930-1006'!D86</f>
        <v>0</v>
      </c>
      <c r="CK78" s="206">
        <f>'0930-1006'!E86</f>
        <v>0</v>
      </c>
      <c r="CL78" s="207">
        <f>'0930-1006'!F86</f>
        <v>0</v>
      </c>
      <c r="CM78" s="206">
        <f>'0930-1006'!G86</f>
        <v>0</v>
      </c>
      <c r="CN78" s="207">
        <f>'0930-1006'!H86</f>
        <v>0</v>
      </c>
      <c r="CO78" s="206">
        <f>'0930-1006'!I86</f>
        <v>0</v>
      </c>
      <c r="CP78" s="207">
        <f>'0930-1006'!J86</f>
        <v>0</v>
      </c>
      <c r="CQ78" s="206">
        <f>'0930-1006'!K86</f>
        <v>0</v>
      </c>
      <c r="CR78" s="207">
        <f>'0930-1006'!L86</f>
        <v>0</v>
      </c>
      <c r="CS78" s="206">
        <f>'0930-1006'!M86</f>
        <v>0</v>
      </c>
      <c r="CT78" s="207">
        <f>'0930-1006'!N86</f>
        <v>0</v>
      </c>
      <c r="CU78" s="206">
        <f>'0930-1006'!O86</f>
        <v>0</v>
      </c>
      <c r="CV78" s="207">
        <f>'0930-1006'!P86</f>
        <v>0</v>
      </c>
      <c r="CW78" s="206">
        <f>'1007-1013'!C86</f>
        <v>0</v>
      </c>
      <c r="CX78" s="207">
        <f>'1007-1013'!D86</f>
        <v>0</v>
      </c>
      <c r="CY78" s="206">
        <f>'1007-1013'!E86</f>
        <v>0</v>
      </c>
      <c r="CZ78" s="207">
        <f>'1007-1013'!F86</f>
        <v>0</v>
      </c>
      <c r="DA78" s="206">
        <f>'1007-1013'!G86</f>
        <v>0</v>
      </c>
      <c r="DB78" s="207">
        <f>'1007-1013'!H86</f>
        <v>0</v>
      </c>
      <c r="DC78" s="206">
        <f>'1007-1013'!I86</f>
        <v>0</v>
      </c>
      <c r="DD78" s="207">
        <f>'1007-1013'!J86</f>
        <v>0</v>
      </c>
      <c r="DE78" s="206">
        <f>'1007-1013'!K86</f>
        <v>0</v>
      </c>
      <c r="DF78" s="207">
        <f>'1007-1013'!L86</f>
        <v>0</v>
      </c>
      <c r="DG78" s="206">
        <f>'1007-1013'!M86</f>
        <v>0</v>
      </c>
      <c r="DH78" s="207">
        <f>'1007-1013'!N86</f>
        <v>0</v>
      </c>
      <c r="DI78" s="206">
        <f>'1007-1013'!O86</f>
        <v>0</v>
      </c>
      <c r="DJ78" s="207">
        <f>'1007-1013'!P86</f>
        <v>0</v>
      </c>
      <c r="DK78" s="206">
        <f>'1014-1020'!C86</f>
        <v>0</v>
      </c>
      <c r="DL78" s="207">
        <f>'1014-1020'!D86</f>
        <v>0</v>
      </c>
      <c r="DM78" s="206">
        <f>'1014-1020'!E86</f>
        <v>0</v>
      </c>
      <c r="DN78" s="207">
        <f>'1014-1020'!F86</f>
        <v>0</v>
      </c>
      <c r="DO78" s="206">
        <f>'1014-1020'!G86</f>
        <v>0</v>
      </c>
      <c r="DP78" s="207">
        <f>'1014-1020'!H86</f>
        <v>0</v>
      </c>
      <c r="DQ78" s="206">
        <f>'1014-1020'!I86</f>
        <v>0</v>
      </c>
      <c r="DR78" s="207">
        <f>'1014-1020'!J86</f>
        <v>0</v>
      </c>
      <c r="DS78" s="206">
        <f>'1014-1020'!K86</f>
        <v>0</v>
      </c>
      <c r="DT78" s="207">
        <f>'1014-1020'!L86</f>
        <v>0</v>
      </c>
      <c r="DU78" s="206">
        <f>'1014-1020'!M86</f>
        <v>0</v>
      </c>
      <c r="DV78" s="207">
        <f>'1014-1020'!N86</f>
        <v>0</v>
      </c>
      <c r="DW78" s="206">
        <f>'1014-1020'!O86</f>
        <v>0</v>
      </c>
      <c r="DX78" s="207">
        <f>'1014-1020'!P86</f>
        <v>0</v>
      </c>
      <c r="DY78" s="206">
        <f>'1021-1027'!C86</f>
        <v>0</v>
      </c>
      <c r="DZ78" s="207">
        <f>'1021-1027'!D86</f>
        <v>0</v>
      </c>
      <c r="EA78" s="206">
        <f>'1021-1027'!E86</f>
        <v>0</v>
      </c>
      <c r="EB78" s="207">
        <f>'1021-1027'!F86</f>
        <v>0</v>
      </c>
      <c r="EC78" s="206">
        <f>'1021-1027'!G86</f>
        <v>0</v>
      </c>
      <c r="ED78" s="207">
        <f>'1021-1027'!H86</f>
        <v>0</v>
      </c>
      <c r="EE78" s="206">
        <f>'1021-1027'!I86</f>
        <v>0</v>
      </c>
      <c r="EF78" s="207">
        <f>'1021-1027'!J86</f>
        <v>0</v>
      </c>
      <c r="EG78" s="206">
        <f>'1021-1027'!K86</f>
        <v>0</v>
      </c>
      <c r="EH78" s="207">
        <f>'1021-1027'!L86</f>
        <v>0</v>
      </c>
      <c r="EI78" s="206">
        <f>'1021-1027'!M86</f>
        <v>0</v>
      </c>
      <c r="EJ78" s="207">
        <f>'1021-1027'!N86</f>
        <v>0</v>
      </c>
      <c r="EK78" s="206">
        <f>'1021-1027'!O86</f>
        <v>0</v>
      </c>
      <c r="EL78" s="207">
        <f>'1021-1027'!P86</f>
        <v>0</v>
      </c>
      <c r="EM78" s="206">
        <f>'1028-1103'!C86</f>
        <v>0</v>
      </c>
      <c r="EN78" s="207">
        <f>'1028-1103'!D86</f>
        <v>0</v>
      </c>
      <c r="EO78" s="206">
        <f>'1028-1103'!E86</f>
        <v>0</v>
      </c>
      <c r="EP78" s="207">
        <f>'1028-1103'!F86</f>
        <v>0</v>
      </c>
      <c r="EQ78" s="206">
        <f>'1028-1103'!G86</f>
        <v>0</v>
      </c>
      <c r="ER78" s="207">
        <f>'1028-1103'!H86</f>
        <v>0</v>
      </c>
      <c r="ES78" s="206">
        <f>'1028-1103'!I86</f>
        <v>0</v>
      </c>
      <c r="ET78" s="207">
        <f>'1028-1103'!J86</f>
        <v>0</v>
      </c>
      <c r="EU78" s="206">
        <f>'1028-1103'!K86</f>
        <v>0</v>
      </c>
      <c r="EV78" s="207">
        <f>'1028-1103'!L86</f>
        <v>0</v>
      </c>
      <c r="EW78" s="206">
        <f>'1028-1103'!M86</f>
        <v>0</v>
      </c>
      <c r="EX78" s="207">
        <f>'1028-1103'!N86</f>
        <v>0</v>
      </c>
      <c r="EY78" s="206">
        <f>'1028-1103'!O86</f>
        <v>0</v>
      </c>
      <c r="EZ78" s="207">
        <f>'1028-1103'!P86</f>
        <v>0</v>
      </c>
      <c r="FA78" s="206">
        <f>班表10!C86</f>
        <v>0</v>
      </c>
      <c r="FB78" s="206">
        <f>班表10!D86</f>
        <v>0</v>
      </c>
      <c r="FC78" s="206">
        <f>班表10!E86</f>
        <v>0</v>
      </c>
      <c r="FD78" s="206">
        <f>班表10!F86</f>
        <v>0</v>
      </c>
      <c r="FE78" s="206">
        <f>班表10!G86</f>
        <v>0</v>
      </c>
      <c r="FF78" s="206">
        <f>班表10!H86</f>
        <v>0</v>
      </c>
      <c r="FG78" s="206">
        <f>班表10!I86</f>
        <v>0</v>
      </c>
      <c r="FH78" s="206">
        <f>班表10!J86</f>
        <v>0</v>
      </c>
      <c r="FI78" s="206">
        <f>班表10!K86</f>
        <v>0</v>
      </c>
      <c r="FJ78" s="206">
        <f>班表10!L86</f>
        <v>0</v>
      </c>
      <c r="FK78" s="206">
        <f>班表10!M86</f>
        <v>0</v>
      </c>
      <c r="FL78" s="206">
        <f>班表10!N86</f>
        <v>0</v>
      </c>
      <c r="FM78" s="206">
        <f>班表10!O86</f>
        <v>0</v>
      </c>
      <c r="FN78" s="206">
        <f>班表10!P86</f>
        <v>0</v>
      </c>
      <c r="FO78" s="492"/>
      <c r="FP78" s="208"/>
      <c r="FQ78" s="208"/>
      <c r="FR78" s="208"/>
      <c r="FS78" s="378"/>
      <c r="FT78" s="524"/>
      <c r="FU78" s="479"/>
    </row>
    <row r="79" spans="1:177" ht="9" hidden="1" customHeight="1" thickBot="1">
      <c r="A79" s="480" t="str">
        <f>IF('0902-0908'!A87=0,"",'0902-0908'!A87)</f>
        <v/>
      </c>
      <c r="B79" s="481"/>
      <c r="C79" s="217"/>
      <c r="D79" s="6">
        <f>IF(C78="",0,D78-C78-C79)</f>
        <v>0</v>
      </c>
      <c r="E79" s="217"/>
      <c r="F79" s="6">
        <f>IF(E78="",0,F78-E78-E79)</f>
        <v>0</v>
      </c>
      <c r="G79" s="217"/>
      <c r="H79" s="6">
        <f>IF(G78="",0,H78-G78-G79)</f>
        <v>0</v>
      </c>
      <c r="I79" s="217"/>
      <c r="J79" s="6">
        <f>IF(I78="",0,J78-I78-I79)</f>
        <v>0</v>
      </c>
      <c r="K79" s="217"/>
      <c r="L79" s="6">
        <f>IF(K78="",0,L78-K78-K79)</f>
        <v>0</v>
      </c>
      <c r="M79" s="217"/>
      <c r="N79" s="6">
        <f>IF(M78="",0,N78-M78-M79)</f>
        <v>0</v>
      </c>
      <c r="O79" s="217"/>
      <c r="P79" s="6">
        <f>IF(O78="",0,P78-O78-O79)</f>
        <v>0</v>
      </c>
      <c r="Q79" s="217"/>
      <c r="R79" s="6">
        <f>IF(Q78="",0,R78-Q78-Q79)</f>
        <v>0</v>
      </c>
      <c r="S79" s="217"/>
      <c r="T79" s="6">
        <f>IF(S78="",0,T78-S78-S79)</f>
        <v>0</v>
      </c>
      <c r="U79" s="217"/>
      <c r="V79" s="6">
        <f>IF(U78="",0,V78-U78-U79)</f>
        <v>0</v>
      </c>
      <c r="W79" s="217"/>
      <c r="X79" s="6">
        <f>IF(W78="",0,X78-W78-W79)</f>
        <v>0</v>
      </c>
      <c r="Y79" s="217"/>
      <c r="Z79" s="6">
        <f>IF(Y78="",0,Z78-Y78-Y79)</f>
        <v>0</v>
      </c>
      <c r="AA79" s="217"/>
      <c r="AB79" s="6">
        <f>IF(AA78="",0,AB78-AA78-AA79)</f>
        <v>0</v>
      </c>
      <c r="AC79" s="217"/>
      <c r="AD79" s="6">
        <f>IF(AC78="",0,AD78-AC78-AC79)</f>
        <v>0</v>
      </c>
      <c r="AE79" s="209">
        <f>'0902-0908'!C87</f>
        <v>0</v>
      </c>
      <c r="AF79" s="58">
        <f>'0902-0908'!D87</f>
        <v>0</v>
      </c>
      <c r="AG79" s="209">
        <f>'0902-0908'!E87</f>
        <v>0</v>
      </c>
      <c r="AH79" s="58">
        <f>'0902-0908'!F87</f>
        <v>0</v>
      </c>
      <c r="AI79" s="209">
        <f>'0902-0908'!G87</f>
        <v>0</v>
      </c>
      <c r="AJ79" s="58">
        <f>'0902-0908'!H87</f>
        <v>0</v>
      </c>
      <c r="AK79" s="209">
        <f>'0902-0908'!I87</f>
        <v>0</v>
      </c>
      <c r="AL79" s="58">
        <f>'0902-0908'!J87</f>
        <v>0</v>
      </c>
      <c r="AM79" s="209">
        <f>'0902-0908'!K87</f>
        <v>0</v>
      </c>
      <c r="AN79" s="58">
        <f>'0902-0908'!L87</f>
        <v>0</v>
      </c>
      <c r="AO79" s="209">
        <f>'0902-0908'!M87</f>
        <v>0</v>
      </c>
      <c r="AP79" s="58">
        <f>'0902-0908'!N87</f>
        <v>0</v>
      </c>
      <c r="AQ79" s="209">
        <f>'0902-0908'!O87</f>
        <v>0</v>
      </c>
      <c r="AR79" s="58">
        <f>'0902-0908'!P87</f>
        <v>0</v>
      </c>
      <c r="AS79" s="209">
        <f>'0909-0915'!C87</f>
        <v>0</v>
      </c>
      <c r="AT79" s="58">
        <f>'0909-0915'!D87</f>
        <v>0</v>
      </c>
      <c r="AU79" s="209">
        <f>'0909-0915'!E87</f>
        <v>0</v>
      </c>
      <c r="AV79" s="58">
        <f>'0909-0915'!F87</f>
        <v>0</v>
      </c>
      <c r="AW79" s="209">
        <f>'0909-0915'!G87</f>
        <v>0</v>
      </c>
      <c r="AX79" s="58">
        <f>'0909-0915'!H87</f>
        <v>0</v>
      </c>
      <c r="AY79" s="209">
        <f>'0909-0915'!I87</f>
        <v>0</v>
      </c>
      <c r="AZ79" s="58">
        <f>'0909-0915'!J87</f>
        <v>0</v>
      </c>
      <c r="BA79" s="209">
        <f>'0909-0915'!K87</f>
        <v>0</v>
      </c>
      <c r="BB79" s="58">
        <f>'0909-0915'!L87</f>
        <v>0</v>
      </c>
      <c r="BC79" s="209">
        <f>'0909-0915'!M87</f>
        <v>0</v>
      </c>
      <c r="BD79" s="58">
        <f>'0909-0915'!N87</f>
        <v>0</v>
      </c>
      <c r="BE79" s="209">
        <f>'0909-0915'!O87</f>
        <v>0</v>
      </c>
      <c r="BF79" s="58">
        <f>'0909-0915'!P87</f>
        <v>0</v>
      </c>
      <c r="BG79" s="209">
        <f>'0916-0922'!C87</f>
        <v>0</v>
      </c>
      <c r="BH79" s="58">
        <f>'0916-0922'!D87</f>
        <v>0</v>
      </c>
      <c r="BI79" s="209">
        <f>'0916-0922'!E87</f>
        <v>0</v>
      </c>
      <c r="BJ79" s="58">
        <f>'0916-0922'!F87</f>
        <v>0</v>
      </c>
      <c r="BK79" s="209">
        <f>'0916-0922'!G87</f>
        <v>0</v>
      </c>
      <c r="BL79" s="58">
        <f>'0916-0922'!H87</f>
        <v>0</v>
      </c>
      <c r="BM79" s="209">
        <f>'0916-0922'!I87</f>
        <v>0</v>
      </c>
      <c r="BN79" s="58">
        <f>'0916-0922'!J87</f>
        <v>0</v>
      </c>
      <c r="BO79" s="209">
        <f>'0916-0922'!K87</f>
        <v>0</v>
      </c>
      <c r="BP79" s="58">
        <f>'0916-0922'!L87</f>
        <v>0</v>
      </c>
      <c r="BQ79" s="209">
        <f>'0916-0922'!M87</f>
        <v>0</v>
      </c>
      <c r="BR79" s="58">
        <f>'0916-0922'!N87</f>
        <v>0</v>
      </c>
      <c r="BS79" s="209">
        <f>'0916-0922'!O87</f>
        <v>0</v>
      </c>
      <c r="BT79" s="58">
        <f>'0916-0922'!P87</f>
        <v>0</v>
      </c>
      <c r="BU79" s="209">
        <f>'0923-0929'!C87</f>
        <v>0</v>
      </c>
      <c r="BV79" s="58">
        <f>'0923-0929'!D87</f>
        <v>0</v>
      </c>
      <c r="BW79" s="209">
        <f>'0923-0929'!E87</f>
        <v>0</v>
      </c>
      <c r="BX79" s="58">
        <f>'0923-0929'!F87</f>
        <v>0</v>
      </c>
      <c r="BY79" s="209">
        <f>'0923-0929'!G87</f>
        <v>0</v>
      </c>
      <c r="BZ79" s="58">
        <f>'0923-0929'!H87</f>
        <v>0</v>
      </c>
      <c r="CA79" s="209">
        <f>'0923-0929'!I87</f>
        <v>0</v>
      </c>
      <c r="CB79" s="58">
        <f>'0923-0929'!J87</f>
        <v>0</v>
      </c>
      <c r="CC79" s="209">
        <f>'0923-0929'!K87</f>
        <v>0</v>
      </c>
      <c r="CD79" s="58">
        <f>'0923-0929'!L87</f>
        <v>0</v>
      </c>
      <c r="CE79" s="209">
        <f>'0923-0929'!M87</f>
        <v>0</v>
      </c>
      <c r="CF79" s="58">
        <f>'0923-0929'!N87</f>
        <v>0</v>
      </c>
      <c r="CG79" s="209">
        <f>'0923-0929'!O87</f>
        <v>0</v>
      </c>
      <c r="CH79" s="58">
        <f>'0923-0929'!P87</f>
        <v>0</v>
      </c>
      <c r="CI79" s="209">
        <f>'0930-1006'!C87</f>
        <v>0</v>
      </c>
      <c r="CJ79" s="58">
        <f>'0930-1006'!D87</f>
        <v>0</v>
      </c>
      <c r="CK79" s="209">
        <f>'0930-1006'!E87</f>
        <v>0</v>
      </c>
      <c r="CL79" s="58">
        <f>'0930-1006'!F87</f>
        <v>0</v>
      </c>
      <c r="CM79" s="209">
        <f>'0930-1006'!G87</f>
        <v>0</v>
      </c>
      <c r="CN79" s="58">
        <f>'0930-1006'!H87</f>
        <v>0</v>
      </c>
      <c r="CO79" s="209">
        <f>'0930-1006'!I87</f>
        <v>0</v>
      </c>
      <c r="CP79" s="58">
        <f>'0930-1006'!J87</f>
        <v>0</v>
      </c>
      <c r="CQ79" s="209">
        <f>'0930-1006'!K87</f>
        <v>0</v>
      </c>
      <c r="CR79" s="58">
        <f>'0930-1006'!L87</f>
        <v>0</v>
      </c>
      <c r="CS79" s="209">
        <f>'0930-1006'!M87</f>
        <v>0</v>
      </c>
      <c r="CT79" s="58">
        <f>'0930-1006'!N87</f>
        <v>0</v>
      </c>
      <c r="CU79" s="209">
        <f>'0930-1006'!O87</f>
        <v>0</v>
      </c>
      <c r="CV79" s="58">
        <f>'0930-1006'!P87</f>
        <v>0</v>
      </c>
      <c r="CW79" s="209">
        <f>'1007-1013'!C87</f>
        <v>0</v>
      </c>
      <c r="CX79" s="58">
        <f>'1007-1013'!D87</f>
        <v>0</v>
      </c>
      <c r="CY79" s="209">
        <f>'1007-1013'!E87</f>
        <v>0</v>
      </c>
      <c r="CZ79" s="58">
        <f>'1007-1013'!F87</f>
        <v>0</v>
      </c>
      <c r="DA79" s="209">
        <f>'1007-1013'!G87</f>
        <v>0</v>
      </c>
      <c r="DB79" s="58">
        <f>'1007-1013'!H87</f>
        <v>0</v>
      </c>
      <c r="DC79" s="209">
        <f>'1007-1013'!I87</f>
        <v>0</v>
      </c>
      <c r="DD79" s="58">
        <f>'1007-1013'!J87</f>
        <v>0</v>
      </c>
      <c r="DE79" s="209">
        <f>'1007-1013'!K87</f>
        <v>0</v>
      </c>
      <c r="DF79" s="58">
        <f>'1007-1013'!L87</f>
        <v>0</v>
      </c>
      <c r="DG79" s="209">
        <f>'1007-1013'!M87</f>
        <v>0</v>
      </c>
      <c r="DH79" s="58">
        <f>'1007-1013'!N87</f>
        <v>0</v>
      </c>
      <c r="DI79" s="209">
        <f>'1007-1013'!O87</f>
        <v>0</v>
      </c>
      <c r="DJ79" s="58">
        <f>'1007-1013'!P87</f>
        <v>0</v>
      </c>
      <c r="DK79" s="209">
        <f>'1014-1020'!C87</f>
        <v>0</v>
      </c>
      <c r="DL79" s="58">
        <f>'1014-1020'!D87</f>
        <v>0</v>
      </c>
      <c r="DM79" s="209">
        <f>'1014-1020'!E87</f>
        <v>0</v>
      </c>
      <c r="DN79" s="58">
        <f>'1014-1020'!F87</f>
        <v>0</v>
      </c>
      <c r="DO79" s="209">
        <f>'1014-1020'!G87</f>
        <v>0</v>
      </c>
      <c r="DP79" s="58">
        <f>'1014-1020'!H87</f>
        <v>0</v>
      </c>
      <c r="DQ79" s="209">
        <f>'1014-1020'!I87</f>
        <v>0</v>
      </c>
      <c r="DR79" s="58">
        <f>'1014-1020'!J87</f>
        <v>0</v>
      </c>
      <c r="DS79" s="209">
        <f>'1014-1020'!K87</f>
        <v>0</v>
      </c>
      <c r="DT79" s="58">
        <f>'1014-1020'!L87</f>
        <v>0</v>
      </c>
      <c r="DU79" s="209">
        <f>'1014-1020'!M87</f>
        <v>0</v>
      </c>
      <c r="DV79" s="58">
        <f>'1014-1020'!N87</f>
        <v>0</v>
      </c>
      <c r="DW79" s="209">
        <f>'1014-1020'!O87</f>
        <v>0</v>
      </c>
      <c r="DX79" s="58">
        <f>'1014-1020'!P87</f>
        <v>0</v>
      </c>
      <c r="DY79" s="209">
        <f>'1021-1027'!C87</f>
        <v>0</v>
      </c>
      <c r="DZ79" s="58">
        <f>'1021-1027'!D87</f>
        <v>0</v>
      </c>
      <c r="EA79" s="209">
        <f>'1021-1027'!E87</f>
        <v>0</v>
      </c>
      <c r="EB79" s="58">
        <f>'1021-1027'!F87</f>
        <v>0</v>
      </c>
      <c r="EC79" s="209">
        <f>'1021-1027'!G87</f>
        <v>0</v>
      </c>
      <c r="ED79" s="58">
        <f>'1021-1027'!H87</f>
        <v>0</v>
      </c>
      <c r="EE79" s="209">
        <f>'1021-1027'!I87</f>
        <v>0</v>
      </c>
      <c r="EF79" s="58">
        <f>'1021-1027'!J87</f>
        <v>0</v>
      </c>
      <c r="EG79" s="209">
        <f>'1021-1027'!K87</f>
        <v>0</v>
      </c>
      <c r="EH79" s="58">
        <f>'1021-1027'!L87</f>
        <v>0</v>
      </c>
      <c r="EI79" s="209">
        <f>'1021-1027'!M87</f>
        <v>0</v>
      </c>
      <c r="EJ79" s="58">
        <f>'1021-1027'!N87</f>
        <v>0</v>
      </c>
      <c r="EK79" s="209">
        <f>'1021-1027'!O87</f>
        <v>0</v>
      </c>
      <c r="EL79" s="58">
        <f>'1021-1027'!P87</f>
        <v>0</v>
      </c>
      <c r="EM79" s="209">
        <f>'1028-1103'!C87</f>
        <v>0</v>
      </c>
      <c r="EN79" s="58">
        <f>'1028-1103'!D87</f>
        <v>0</v>
      </c>
      <c r="EO79" s="209">
        <f>'1028-1103'!E87</f>
        <v>0</v>
      </c>
      <c r="EP79" s="58">
        <f>'1028-1103'!F87</f>
        <v>0</v>
      </c>
      <c r="EQ79" s="209">
        <f>'1028-1103'!G87</f>
        <v>0</v>
      </c>
      <c r="ER79" s="58">
        <f>'1028-1103'!H87</f>
        <v>0</v>
      </c>
      <c r="ES79" s="209">
        <f>'1028-1103'!I87</f>
        <v>0</v>
      </c>
      <c r="ET79" s="58">
        <f>'1028-1103'!J87</f>
        <v>0</v>
      </c>
      <c r="EU79" s="209">
        <f>'1028-1103'!K87</f>
        <v>0</v>
      </c>
      <c r="EV79" s="58">
        <f>'1028-1103'!L87</f>
        <v>0</v>
      </c>
      <c r="EW79" s="209">
        <f>'1028-1103'!M87</f>
        <v>0</v>
      </c>
      <c r="EX79" s="58">
        <f>'1028-1103'!N87</f>
        <v>0</v>
      </c>
      <c r="EY79" s="209">
        <f>'1028-1103'!O87</f>
        <v>0</v>
      </c>
      <c r="EZ79" s="58">
        <f>'1028-1103'!P87</f>
        <v>0</v>
      </c>
      <c r="FA79" s="209">
        <f>班表10!C87</f>
        <v>0</v>
      </c>
      <c r="FB79" s="209">
        <f>班表10!D87</f>
        <v>0</v>
      </c>
      <c r="FC79" s="209">
        <f>班表10!E87</f>
        <v>0</v>
      </c>
      <c r="FD79" s="209">
        <f>班表10!F87</f>
        <v>0</v>
      </c>
      <c r="FE79" s="209">
        <f>班表10!G87</f>
        <v>0</v>
      </c>
      <c r="FF79" s="209">
        <f>班表10!H87</f>
        <v>0</v>
      </c>
      <c r="FG79" s="209">
        <f>班表10!I87</f>
        <v>0</v>
      </c>
      <c r="FH79" s="209">
        <f>班表10!J87</f>
        <v>0</v>
      </c>
      <c r="FI79" s="209">
        <f>班表10!K87</f>
        <v>0</v>
      </c>
      <c r="FJ79" s="209">
        <f>班表10!L87</f>
        <v>0</v>
      </c>
      <c r="FK79" s="209">
        <f>班表10!M87</f>
        <v>0</v>
      </c>
      <c r="FL79" s="209">
        <f>班表10!N87</f>
        <v>0</v>
      </c>
      <c r="FM79" s="209">
        <f>班表10!O87</f>
        <v>0</v>
      </c>
      <c r="FN79" s="209">
        <f>班表10!P87</f>
        <v>0</v>
      </c>
      <c r="FO79" s="493"/>
      <c r="FP79" s="210"/>
      <c r="FQ79" s="210"/>
      <c r="FR79" s="210"/>
      <c r="FS79" s="379"/>
      <c r="FT79" s="484"/>
      <c r="FU79" s="485"/>
    </row>
    <row r="80" spans="1:177" ht="14.25" hidden="1" customHeight="1" thickTop="1" thickBot="1">
      <c r="A80" s="482" t="str">
        <f>IF('0902-0908'!A88=0,"",'0902-0908'!A88)</f>
        <v/>
      </c>
      <c r="B80" s="483"/>
      <c r="C80" s="497"/>
      <c r="D80" s="498"/>
      <c r="E80" s="497"/>
      <c r="F80" s="498"/>
      <c r="G80" s="497"/>
      <c r="H80" s="498"/>
      <c r="I80" s="497"/>
      <c r="J80" s="498"/>
      <c r="K80" s="497"/>
      <c r="L80" s="498"/>
      <c r="M80" s="497"/>
      <c r="N80" s="498"/>
      <c r="O80" s="497"/>
      <c r="P80" s="498"/>
      <c r="Q80" s="497"/>
      <c r="R80" s="498"/>
      <c r="S80" s="497"/>
      <c r="T80" s="498"/>
      <c r="U80" s="497"/>
      <c r="V80" s="498"/>
      <c r="W80" s="497"/>
      <c r="X80" s="498"/>
      <c r="Y80" s="497"/>
      <c r="Z80" s="498"/>
      <c r="AA80" s="497"/>
      <c r="AB80" s="498"/>
      <c r="AC80" s="497"/>
      <c r="AD80" s="498"/>
      <c r="AE80" s="413"/>
      <c r="AF80" s="414"/>
      <c r="AG80" s="413"/>
      <c r="AH80" s="414"/>
      <c r="AI80" s="413"/>
      <c r="AJ80" s="414"/>
      <c r="AK80" s="413"/>
      <c r="AL80" s="414"/>
      <c r="AM80" s="413"/>
      <c r="AN80" s="414"/>
      <c r="AO80" s="413"/>
      <c r="AP80" s="414"/>
      <c r="AQ80" s="413"/>
      <c r="AR80" s="414"/>
      <c r="AS80" s="413"/>
      <c r="AT80" s="414"/>
      <c r="AU80" s="413"/>
      <c r="AV80" s="414"/>
      <c r="AW80" s="413"/>
      <c r="AX80" s="414"/>
      <c r="AY80" s="413"/>
      <c r="AZ80" s="414"/>
      <c r="BA80" s="413"/>
      <c r="BB80" s="414"/>
      <c r="BC80" s="413"/>
      <c r="BD80" s="414"/>
      <c r="BE80" s="413"/>
      <c r="BF80" s="414"/>
      <c r="BG80" s="413"/>
      <c r="BH80" s="414"/>
      <c r="BI80" s="413"/>
      <c r="BJ80" s="414"/>
      <c r="BK80" s="413"/>
      <c r="BL80" s="414"/>
      <c r="BM80" s="413"/>
      <c r="BN80" s="414"/>
      <c r="BO80" s="413"/>
      <c r="BP80" s="414"/>
      <c r="BQ80" s="413"/>
      <c r="BR80" s="414"/>
      <c r="BS80" s="413"/>
      <c r="BT80" s="414"/>
      <c r="BU80" s="413"/>
      <c r="BV80" s="414"/>
      <c r="BW80" s="413"/>
      <c r="BX80" s="414"/>
      <c r="BY80" s="413"/>
      <c r="BZ80" s="414"/>
      <c r="CA80" s="413"/>
      <c r="CB80" s="414"/>
      <c r="CC80" s="413"/>
      <c r="CD80" s="414"/>
      <c r="CE80" s="413"/>
      <c r="CF80" s="414"/>
      <c r="CG80" s="413"/>
      <c r="CH80" s="414"/>
      <c r="CI80" s="413"/>
      <c r="CJ80" s="414"/>
      <c r="CK80" s="413"/>
      <c r="CL80" s="414"/>
      <c r="CM80" s="413"/>
      <c r="CN80" s="414"/>
      <c r="CO80" s="413"/>
      <c r="CP80" s="414"/>
      <c r="CQ80" s="413"/>
      <c r="CR80" s="414"/>
      <c r="CS80" s="413"/>
      <c r="CT80" s="414"/>
      <c r="CU80" s="413"/>
      <c r="CV80" s="414"/>
      <c r="CW80" s="413"/>
      <c r="CX80" s="414"/>
      <c r="CY80" s="413"/>
      <c r="CZ80" s="414"/>
      <c r="DA80" s="413"/>
      <c r="DB80" s="414"/>
      <c r="DC80" s="413"/>
      <c r="DD80" s="414"/>
      <c r="DE80" s="413"/>
      <c r="DF80" s="414"/>
      <c r="DG80" s="413"/>
      <c r="DH80" s="414"/>
      <c r="DI80" s="413"/>
      <c r="DJ80" s="414"/>
      <c r="DK80" s="413"/>
      <c r="DL80" s="414"/>
      <c r="DM80" s="413"/>
      <c r="DN80" s="414"/>
      <c r="DO80" s="413"/>
      <c r="DP80" s="414"/>
      <c r="DQ80" s="413"/>
      <c r="DR80" s="414"/>
      <c r="DS80" s="413"/>
      <c r="DT80" s="414"/>
      <c r="DU80" s="413"/>
      <c r="DV80" s="414"/>
      <c r="DW80" s="413"/>
      <c r="DX80" s="414"/>
      <c r="DY80" s="413"/>
      <c r="DZ80" s="414"/>
      <c r="EA80" s="413"/>
      <c r="EB80" s="414"/>
      <c r="EC80" s="413"/>
      <c r="ED80" s="414"/>
      <c r="EE80" s="413"/>
      <c r="EF80" s="414"/>
      <c r="EG80" s="413"/>
      <c r="EH80" s="414"/>
      <c r="EI80" s="413"/>
      <c r="EJ80" s="414"/>
      <c r="EK80" s="413"/>
      <c r="EL80" s="414"/>
      <c r="EM80" s="413"/>
      <c r="EN80" s="414"/>
      <c r="EO80" s="413"/>
      <c r="EP80" s="414"/>
      <c r="EQ80" s="413"/>
      <c r="ER80" s="414"/>
      <c r="ES80" s="413"/>
      <c r="ET80" s="414"/>
      <c r="EU80" s="413"/>
      <c r="EV80" s="414"/>
      <c r="EW80" s="413"/>
      <c r="EX80" s="414"/>
      <c r="EY80" s="413"/>
      <c r="EZ80" s="414"/>
      <c r="FA80" s="413"/>
      <c r="FB80" s="475"/>
      <c r="FC80" s="413"/>
      <c r="FD80" s="475"/>
      <c r="FE80" s="413"/>
      <c r="FF80" s="475"/>
      <c r="FG80" s="413"/>
      <c r="FH80" s="475"/>
      <c r="FI80" s="413"/>
      <c r="FJ80" s="475"/>
      <c r="FK80" s="413"/>
      <c r="FL80" s="475"/>
      <c r="FM80" s="413"/>
      <c r="FN80" s="475"/>
      <c r="FO80" s="493"/>
      <c r="FP80" s="210"/>
      <c r="FQ80" s="210"/>
      <c r="FR80" s="210"/>
      <c r="FS80" s="379"/>
      <c r="FT80" s="484"/>
      <c r="FU80" s="485"/>
    </row>
    <row r="81" spans="1:177" ht="11.25" customHeight="1" thickBot="1">
      <c r="A81" s="541" t="s">
        <v>83</v>
      </c>
      <c r="B81" s="542"/>
      <c r="C81" s="224"/>
      <c r="D81" s="224"/>
      <c r="E81" s="224"/>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c r="AD81" s="224"/>
      <c r="AE81" s="224"/>
      <c r="AF81" s="224"/>
      <c r="AG81" s="224"/>
      <c r="AH81" s="224"/>
      <c r="AI81" s="503"/>
      <c r="AJ81" s="504"/>
      <c r="AK81" s="504"/>
      <c r="AL81" s="504"/>
      <c r="AM81" s="504"/>
      <c r="AN81" s="504"/>
      <c r="AO81" s="504"/>
      <c r="AP81" s="504"/>
      <c r="AQ81" s="504"/>
      <c r="AR81" s="504"/>
      <c r="AS81" s="504"/>
      <c r="AT81" s="504"/>
      <c r="AU81" s="504"/>
      <c r="AV81" s="505"/>
      <c r="AW81" s="503"/>
      <c r="AX81" s="504"/>
      <c r="AY81" s="504"/>
      <c r="AZ81" s="504"/>
      <c r="BA81" s="504"/>
      <c r="BB81" s="504"/>
      <c r="BC81" s="504"/>
      <c r="BD81" s="504"/>
      <c r="BE81" s="504"/>
      <c r="BF81" s="504"/>
      <c r="BG81" s="504"/>
      <c r="BH81" s="504"/>
      <c r="BI81" s="504"/>
      <c r="BJ81" s="505"/>
      <c r="BK81" s="503"/>
      <c r="BL81" s="504"/>
      <c r="BM81" s="504"/>
      <c r="BN81" s="504"/>
      <c r="BO81" s="504"/>
      <c r="BP81" s="504"/>
      <c r="BQ81" s="504"/>
      <c r="BR81" s="504"/>
      <c r="BS81" s="504"/>
      <c r="BT81" s="504"/>
      <c r="BU81" s="504"/>
      <c r="BV81" s="504"/>
      <c r="BW81" s="504"/>
      <c r="BX81" s="505"/>
      <c r="BY81" s="503"/>
      <c r="BZ81" s="504"/>
      <c r="CA81" s="504"/>
      <c r="CB81" s="504"/>
      <c r="CC81" s="504"/>
      <c r="CD81" s="504"/>
      <c r="CE81" s="504"/>
      <c r="CF81" s="504"/>
      <c r="CG81" s="504"/>
      <c r="CH81" s="504"/>
      <c r="CI81" s="504"/>
      <c r="CJ81" s="504"/>
      <c r="CK81" s="504"/>
      <c r="CL81" s="504"/>
      <c r="CM81" s="504"/>
      <c r="CN81" s="504"/>
      <c r="CO81" s="504"/>
      <c r="CP81" s="504"/>
      <c r="CQ81" s="504"/>
      <c r="CR81" s="504"/>
      <c r="CS81" s="504"/>
      <c r="CT81" s="504"/>
      <c r="CU81" s="504"/>
      <c r="CV81" s="504"/>
      <c r="CW81" s="504"/>
      <c r="CX81" s="504"/>
      <c r="CY81" s="504"/>
      <c r="CZ81" s="504"/>
      <c r="DA81" s="504"/>
      <c r="DB81" s="504"/>
      <c r="DC81" s="504"/>
      <c r="DD81" s="504"/>
      <c r="DE81" s="504"/>
      <c r="DF81" s="504"/>
      <c r="DG81" s="504"/>
      <c r="DH81" s="504"/>
      <c r="DI81" s="504"/>
      <c r="DJ81" s="504"/>
      <c r="DK81" s="241"/>
      <c r="DL81" s="241"/>
      <c r="DM81" s="241"/>
      <c r="DN81" s="241"/>
      <c r="DO81" s="241"/>
      <c r="DP81" s="241"/>
      <c r="DQ81" s="241"/>
      <c r="DR81" s="241"/>
      <c r="DS81" s="241"/>
      <c r="DT81" s="241"/>
      <c r="DU81" s="241"/>
      <c r="DV81" s="241"/>
      <c r="DW81" s="241"/>
      <c r="DX81" s="241"/>
      <c r="DY81" s="241"/>
      <c r="DZ81" s="241"/>
      <c r="EA81" s="241"/>
      <c r="EB81" s="241"/>
      <c r="EC81" s="241"/>
      <c r="ED81" s="241"/>
      <c r="EE81" s="241"/>
      <c r="EF81" s="241"/>
      <c r="EG81" s="241"/>
      <c r="EH81" s="241"/>
      <c r="EI81" s="241"/>
      <c r="EJ81" s="241"/>
      <c r="EK81" s="241"/>
      <c r="EL81" s="241"/>
      <c r="EM81" s="241"/>
      <c r="EN81" s="241"/>
      <c r="EO81" s="241"/>
      <c r="EP81" s="241"/>
      <c r="EQ81" s="241"/>
      <c r="ER81" s="241"/>
      <c r="ES81" s="241"/>
      <c r="ET81" s="241"/>
      <c r="EU81" s="241"/>
      <c r="EV81" s="241"/>
      <c r="EW81" s="241"/>
      <c r="EX81" s="241"/>
      <c r="EY81" s="241"/>
      <c r="EZ81" s="241"/>
      <c r="FA81" s="241"/>
      <c r="FB81" s="241"/>
      <c r="FC81" s="241"/>
      <c r="FD81" s="241"/>
      <c r="FE81" s="241"/>
      <c r="FF81" s="241"/>
      <c r="FG81" s="241"/>
      <c r="FH81" s="241"/>
      <c r="FI81" s="241"/>
      <c r="FJ81" s="241"/>
      <c r="FK81" s="241"/>
      <c r="FL81" s="241"/>
      <c r="FM81" s="241"/>
      <c r="FN81" s="241"/>
      <c r="FO81" s="225" t="s">
        <v>84</v>
      </c>
      <c r="FP81" s="225"/>
      <c r="FQ81" s="225"/>
      <c r="FR81" s="225"/>
      <c r="FS81" s="225" t="s">
        <v>85</v>
      </c>
      <c r="FT81" s="503"/>
      <c r="FU81" s="543"/>
    </row>
    <row r="82" spans="1:177" ht="15.75" customHeight="1">
      <c r="A82" s="490" t="str">
        <f>IF('0902-0908'!A90=0,"",'0902-0908'!A90)</f>
        <v>黃世耀</v>
      </c>
      <c r="B82" s="491"/>
      <c r="C82" s="226"/>
      <c r="D82" s="227"/>
      <c r="E82" s="226"/>
      <c r="F82" s="227"/>
      <c r="G82" s="226"/>
      <c r="H82" s="227"/>
      <c r="I82" s="226"/>
      <c r="J82" s="227"/>
      <c r="K82" s="226"/>
      <c r="L82" s="227"/>
      <c r="M82" s="226"/>
      <c r="N82" s="227"/>
      <c r="O82" s="226"/>
      <c r="P82" s="227"/>
      <c r="Q82" s="226"/>
      <c r="R82" s="227"/>
      <c r="S82" s="226"/>
      <c r="T82" s="227"/>
      <c r="U82" s="226"/>
      <c r="V82" s="227"/>
      <c r="W82" s="226"/>
      <c r="X82" s="227"/>
      <c r="Y82" s="226"/>
      <c r="Z82" s="227"/>
      <c r="AA82" s="226"/>
      <c r="AB82" s="227"/>
      <c r="AC82" s="226"/>
      <c r="AD82" s="227"/>
      <c r="AE82" s="206">
        <f>'0902-0908'!C90</f>
        <v>0</v>
      </c>
      <c r="AF82" s="207">
        <f>'0902-0908'!D90</f>
        <v>0</v>
      </c>
      <c r="AG82" s="206">
        <f>'0902-0908'!E90</f>
        <v>0</v>
      </c>
      <c r="AH82" s="207">
        <f>'0902-0908'!F90</f>
        <v>0</v>
      </c>
      <c r="AI82" s="206">
        <f>'0902-0908'!G90</f>
        <v>12</v>
      </c>
      <c r="AJ82" s="207">
        <f>'0902-0908'!H90</f>
        <v>22</v>
      </c>
      <c r="AK82" s="206">
        <f>'0902-0908'!I90</f>
        <v>12</v>
      </c>
      <c r="AL82" s="207">
        <f>'0902-0908'!J90</f>
        <v>22</v>
      </c>
      <c r="AM82" s="206">
        <f>'0902-0908'!K90</f>
        <v>10</v>
      </c>
      <c r="AN82" s="207">
        <f>'0902-0908'!L90</f>
        <v>21</v>
      </c>
      <c r="AO82" s="206">
        <f>'0902-0908'!M90</f>
        <v>0</v>
      </c>
      <c r="AP82" s="207">
        <f>'0902-0908'!N90</f>
        <v>0</v>
      </c>
      <c r="AQ82" s="206">
        <f>'0902-0908'!O90</f>
        <v>18</v>
      </c>
      <c r="AR82" s="207">
        <f>'0902-0908'!P90</f>
        <v>22</v>
      </c>
      <c r="AS82" s="206">
        <f>'0909-0915'!C90</f>
        <v>10</v>
      </c>
      <c r="AT82" s="207">
        <f>'0909-0915'!D90</f>
        <v>14</v>
      </c>
      <c r="AU82" s="206">
        <f>'0909-0915'!E90</f>
        <v>0</v>
      </c>
      <c r="AV82" s="207">
        <f>'0909-0915'!F90</f>
        <v>0</v>
      </c>
      <c r="AW82" s="206">
        <f>'0909-0915'!G90</f>
        <v>0</v>
      </c>
      <c r="AX82" s="207">
        <f>'0909-0915'!H90</f>
        <v>0</v>
      </c>
      <c r="AY82" s="206">
        <f>'0909-0915'!I90</f>
        <v>0</v>
      </c>
      <c r="AZ82" s="207">
        <f>'0909-0915'!J90</f>
        <v>0</v>
      </c>
      <c r="BA82" s="206">
        <f>'0909-0915'!K90</f>
        <v>0</v>
      </c>
      <c r="BB82" s="207">
        <f>'0909-0915'!L90</f>
        <v>0</v>
      </c>
      <c r="BC82" s="206">
        <f>'0909-0915'!M90</f>
        <v>12</v>
      </c>
      <c r="BD82" s="207">
        <f>'0909-0915'!N90</f>
        <v>22</v>
      </c>
      <c r="BE82" s="206">
        <f>'0909-0915'!O90</f>
        <v>12</v>
      </c>
      <c r="BF82" s="207">
        <f>'0909-0915'!P90</f>
        <v>22</v>
      </c>
      <c r="BG82" s="206">
        <f>'0916-0922'!C90</f>
        <v>0</v>
      </c>
      <c r="BH82" s="207">
        <f>'0916-0922'!D90</f>
        <v>0</v>
      </c>
      <c r="BI82" s="206">
        <f>'0916-0922'!E90</f>
        <v>10</v>
      </c>
      <c r="BJ82" s="207">
        <f>'0916-0922'!F90</f>
        <v>21</v>
      </c>
      <c r="BK82" s="206">
        <f>'0916-0922'!G90</f>
        <v>0</v>
      </c>
      <c r="BL82" s="207">
        <f>'0916-0922'!H90</f>
        <v>0</v>
      </c>
      <c r="BM82" s="206">
        <f>'0916-0922'!I90</f>
        <v>0</v>
      </c>
      <c r="BN82" s="207">
        <f>'0916-0922'!J90</f>
        <v>0</v>
      </c>
      <c r="BO82" s="206">
        <f>'0916-0922'!K90</f>
        <v>0</v>
      </c>
      <c r="BP82" s="207">
        <f>'0916-0922'!L90</f>
        <v>0</v>
      </c>
      <c r="BQ82" s="206">
        <f>'0916-0922'!M90</f>
        <v>0</v>
      </c>
      <c r="BR82" s="207">
        <f>'0916-0922'!N90</f>
        <v>0</v>
      </c>
      <c r="BS82" s="206">
        <f>'0916-0922'!O90</f>
        <v>11</v>
      </c>
      <c r="BT82" s="207">
        <f>'0916-0922'!P90</f>
        <v>22</v>
      </c>
      <c r="BU82" s="206">
        <f>'0923-0929'!C90</f>
        <v>0</v>
      </c>
      <c r="BV82" s="207">
        <f>'0923-0929'!D90</f>
        <v>0</v>
      </c>
      <c r="BW82" s="206">
        <f>'0923-0929'!E90</f>
        <v>0</v>
      </c>
      <c r="BX82" s="207">
        <f>'0923-0929'!F90</f>
        <v>0</v>
      </c>
      <c r="BY82" s="206">
        <f>'0923-0929'!G90</f>
        <v>0</v>
      </c>
      <c r="BZ82" s="207">
        <f>'0923-0929'!H90</f>
        <v>0</v>
      </c>
      <c r="CA82" s="206">
        <f>'0923-0929'!I90</f>
        <v>0</v>
      </c>
      <c r="CB82" s="207">
        <f>'0923-0929'!J90</f>
        <v>0</v>
      </c>
      <c r="CC82" s="206">
        <f>'0923-0929'!K90</f>
        <v>0</v>
      </c>
      <c r="CD82" s="207">
        <f>'0923-0929'!L90</f>
        <v>0</v>
      </c>
      <c r="CE82" s="206">
        <f>'0923-0929'!M90</f>
        <v>11</v>
      </c>
      <c r="CF82" s="207">
        <f>'0923-0929'!N90</f>
        <v>22</v>
      </c>
      <c r="CG82" s="206">
        <f>'0923-0929'!O90</f>
        <v>0</v>
      </c>
      <c r="CH82" s="207">
        <f>'0923-0929'!P90</f>
        <v>0</v>
      </c>
      <c r="CI82" s="206">
        <f>'0930-1006'!C90</f>
        <v>0</v>
      </c>
      <c r="CJ82" s="207">
        <f>'0930-1006'!D90</f>
        <v>0</v>
      </c>
      <c r="CK82" s="206">
        <f>'0930-1006'!E90</f>
        <v>0</v>
      </c>
      <c r="CL82" s="207">
        <f>'0930-1006'!F90</f>
        <v>0</v>
      </c>
      <c r="CM82" s="206">
        <f>'0930-1006'!G90</f>
        <v>11.5</v>
      </c>
      <c r="CN82" s="207">
        <f>'0930-1006'!H90</f>
        <v>22</v>
      </c>
      <c r="CO82" s="206">
        <f>'0930-1006'!I90</f>
        <v>11</v>
      </c>
      <c r="CP82" s="207">
        <f>'0930-1006'!J90</f>
        <v>22</v>
      </c>
      <c r="CQ82" s="206">
        <f>'0930-1006'!K90</f>
        <v>0</v>
      </c>
      <c r="CR82" s="207">
        <f>'0930-1006'!L90</f>
        <v>0</v>
      </c>
      <c r="CS82" s="206">
        <f>'0930-1006'!M90</f>
        <v>11</v>
      </c>
      <c r="CT82" s="207">
        <f>'0930-1006'!N90</f>
        <v>22</v>
      </c>
      <c r="CU82" s="206">
        <f>'0930-1006'!O90</f>
        <v>11.5</v>
      </c>
      <c r="CV82" s="207">
        <f>'0930-1006'!P90</f>
        <v>22</v>
      </c>
      <c r="CW82" s="206">
        <f>'1007-1013'!C90</f>
        <v>0</v>
      </c>
      <c r="CX82" s="207">
        <f>'1007-1013'!D90</f>
        <v>0</v>
      </c>
      <c r="CY82" s="206">
        <f>'1007-1013'!E90</f>
        <v>0</v>
      </c>
      <c r="CZ82" s="207">
        <f>'1007-1013'!F90</f>
        <v>0</v>
      </c>
      <c r="DA82" s="206">
        <f>'1007-1013'!G90</f>
        <v>0</v>
      </c>
      <c r="DB82" s="207">
        <f>'1007-1013'!H90</f>
        <v>0</v>
      </c>
      <c r="DC82" s="206">
        <f>'1007-1013'!I90</f>
        <v>11.5</v>
      </c>
      <c r="DD82" s="207">
        <f>'1007-1013'!J90</f>
        <v>22</v>
      </c>
      <c r="DE82" s="206">
        <f>'1007-1013'!K90</f>
        <v>0</v>
      </c>
      <c r="DF82" s="207">
        <f>'1007-1013'!L90</f>
        <v>0</v>
      </c>
      <c r="DG82" s="206">
        <f>'1007-1013'!M90</f>
        <v>11</v>
      </c>
      <c r="DH82" s="207">
        <f>'1007-1013'!N90</f>
        <v>22</v>
      </c>
      <c r="DI82" s="206">
        <f>'1007-1013'!O90</f>
        <v>12</v>
      </c>
      <c r="DJ82" s="207">
        <f>'1007-1013'!P90</f>
        <v>22</v>
      </c>
      <c r="DK82" s="206">
        <f>'1014-1020'!C90</f>
        <v>0</v>
      </c>
      <c r="DL82" s="207">
        <f>'1014-1020'!D90</f>
        <v>0</v>
      </c>
      <c r="DM82" s="206">
        <f>'1014-1020'!E90</f>
        <v>0</v>
      </c>
      <c r="DN82" s="207">
        <f>'1014-1020'!F90</f>
        <v>0</v>
      </c>
      <c r="DO82" s="206">
        <f>'1014-1020'!G90</f>
        <v>0</v>
      </c>
      <c r="DP82" s="207">
        <f>'1014-1020'!H90</f>
        <v>0</v>
      </c>
      <c r="DQ82" s="206">
        <f>'1014-1020'!I90</f>
        <v>0</v>
      </c>
      <c r="DR82" s="207">
        <f>'1014-1020'!J90</f>
        <v>0</v>
      </c>
      <c r="DS82" s="206">
        <f>'1014-1020'!K90</f>
        <v>0</v>
      </c>
      <c r="DT82" s="207">
        <f>'1014-1020'!L90</f>
        <v>0</v>
      </c>
      <c r="DU82" s="206">
        <f>'1014-1020'!M90</f>
        <v>12</v>
      </c>
      <c r="DV82" s="207">
        <f>'1014-1020'!N90</f>
        <v>22</v>
      </c>
      <c r="DW82" s="206">
        <f>'1014-1020'!O90</f>
        <v>11</v>
      </c>
      <c r="DX82" s="207">
        <f>'1014-1020'!P90</f>
        <v>22</v>
      </c>
      <c r="DY82" s="206">
        <f>'1021-1027'!C90</f>
        <v>0</v>
      </c>
      <c r="DZ82" s="207">
        <f>'1021-1027'!D90</f>
        <v>0</v>
      </c>
      <c r="EA82" s="206">
        <f>'1021-1027'!E90</f>
        <v>0</v>
      </c>
      <c r="EB82" s="207">
        <f>'1021-1027'!F90</f>
        <v>0</v>
      </c>
      <c r="EC82" s="206">
        <f>'1021-1027'!G90</f>
        <v>0</v>
      </c>
      <c r="ED82" s="207">
        <f>'1021-1027'!H90</f>
        <v>0</v>
      </c>
      <c r="EE82" s="206">
        <f>'1021-1027'!I90</f>
        <v>0</v>
      </c>
      <c r="EF82" s="207">
        <f>'1021-1027'!J90</f>
        <v>0</v>
      </c>
      <c r="EG82" s="206">
        <f>'1021-1027'!K90</f>
        <v>0</v>
      </c>
      <c r="EH82" s="207">
        <f>'1021-1027'!L90</f>
        <v>0</v>
      </c>
      <c r="EI82" s="206">
        <f>'1021-1027'!M90</f>
        <v>0</v>
      </c>
      <c r="EJ82" s="207">
        <f>'1021-1027'!N90</f>
        <v>0</v>
      </c>
      <c r="EK82" s="206">
        <f>'1021-1027'!O90</f>
        <v>0</v>
      </c>
      <c r="EL82" s="207">
        <f>'1021-1027'!P90</f>
        <v>0</v>
      </c>
      <c r="EM82" s="206">
        <f>'1028-1103'!C90</f>
        <v>0</v>
      </c>
      <c r="EN82" s="207">
        <f>'1028-1103'!D90</f>
        <v>0</v>
      </c>
      <c r="EO82" s="206">
        <f>'1028-1103'!E90</f>
        <v>0</v>
      </c>
      <c r="EP82" s="207">
        <f>'1028-1103'!F90</f>
        <v>0</v>
      </c>
      <c r="EQ82" s="206">
        <f>'1028-1103'!G90</f>
        <v>0</v>
      </c>
      <c r="ER82" s="207">
        <f>'1028-1103'!H90</f>
        <v>0</v>
      </c>
      <c r="ES82" s="206">
        <f>'1028-1103'!I90</f>
        <v>0</v>
      </c>
      <c r="ET82" s="207">
        <f>'1028-1103'!J90</f>
        <v>0</v>
      </c>
      <c r="EU82" s="206">
        <f>'1028-1103'!K90</f>
        <v>0</v>
      </c>
      <c r="EV82" s="207">
        <f>'1028-1103'!L90</f>
        <v>0</v>
      </c>
      <c r="EW82" s="206">
        <f>'1028-1103'!M90</f>
        <v>0</v>
      </c>
      <c r="EX82" s="207">
        <f>'1028-1103'!N90</f>
        <v>0</v>
      </c>
      <c r="EY82" s="206">
        <f>'1028-1103'!O90</f>
        <v>0</v>
      </c>
      <c r="EZ82" s="207">
        <f>'1028-1103'!P90</f>
        <v>0</v>
      </c>
      <c r="FA82" s="206">
        <f>班表10!C90</f>
        <v>0</v>
      </c>
      <c r="FB82" s="206">
        <f>班表10!D90</f>
        <v>0</v>
      </c>
      <c r="FC82" s="206">
        <f>班表10!E90</f>
        <v>0</v>
      </c>
      <c r="FD82" s="206">
        <f>班表10!F90</f>
        <v>0</v>
      </c>
      <c r="FE82" s="206">
        <f>班表10!G90</f>
        <v>0</v>
      </c>
      <c r="FF82" s="206">
        <f>班表10!H90</f>
        <v>0</v>
      </c>
      <c r="FG82" s="206">
        <f>班表10!I90</f>
        <v>0</v>
      </c>
      <c r="FH82" s="206">
        <f>班表10!J90</f>
        <v>0</v>
      </c>
      <c r="FI82" s="206">
        <f>班表10!K90</f>
        <v>0</v>
      </c>
      <c r="FJ82" s="206">
        <f>班表10!L90</f>
        <v>0</v>
      </c>
      <c r="FK82" s="206">
        <f>班表10!M90</f>
        <v>0</v>
      </c>
      <c r="FL82" s="206">
        <f>班表10!N90</f>
        <v>0</v>
      </c>
      <c r="FM82" s="206">
        <f>班表10!O90</f>
        <v>0</v>
      </c>
      <c r="FN82" s="206">
        <f>班表10!P90</f>
        <v>0</v>
      </c>
      <c r="FO82" s="493"/>
      <c r="FP82" s="210"/>
      <c r="FQ82" s="210"/>
      <c r="FR82" s="210"/>
      <c r="FS82" s="379"/>
      <c r="FT82" s="495"/>
      <c r="FU82" s="496"/>
    </row>
    <row r="83" spans="1:177" ht="9" customHeight="1" thickBot="1">
      <c r="A83" s="480" t="str">
        <f>IF('0902-0908'!A91=0,"",'0902-0908'!A91)</f>
        <v>外場假日工讀</v>
      </c>
      <c r="B83" s="481"/>
      <c r="C83" s="228"/>
      <c r="D83" s="183">
        <f>D82-C82-C83</f>
        <v>0</v>
      </c>
      <c r="E83" s="228"/>
      <c r="F83" s="183">
        <f>F82-E82-E83</f>
        <v>0</v>
      </c>
      <c r="G83" s="228"/>
      <c r="H83" s="183">
        <f>H82-G82-G83</f>
        <v>0</v>
      </c>
      <c r="I83" s="228"/>
      <c r="J83" s="183">
        <f>J82-I82-I83</f>
        <v>0</v>
      </c>
      <c r="K83" s="228"/>
      <c r="L83" s="183">
        <f>L82-K82-K83</f>
        <v>0</v>
      </c>
      <c r="M83" s="228"/>
      <c r="N83" s="183">
        <f>N82-M82-M83</f>
        <v>0</v>
      </c>
      <c r="O83" s="228"/>
      <c r="P83" s="183">
        <f>P82-O82-O83</f>
        <v>0</v>
      </c>
      <c r="Q83" s="228"/>
      <c r="R83" s="183">
        <f>R82-Q82-Q83</f>
        <v>0</v>
      </c>
      <c r="S83" s="228"/>
      <c r="T83" s="183">
        <f>T82-S82-S83</f>
        <v>0</v>
      </c>
      <c r="U83" s="228"/>
      <c r="V83" s="183">
        <f>V82-U82-U83</f>
        <v>0</v>
      </c>
      <c r="W83" s="228"/>
      <c r="X83" s="183">
        <f>X82-W82-W83</f>
        <v>0</v>
      </c>
      <c r="Y83" s="228"/>
      <c r="Z83" s="183">
        <f>Z82-Y82-Y83</f>
        <v>0</v>
      </c>
      <c r="AA83" s="228"/>
      <c r="AB83" s="183">
        <f>AB82-AA82-AA83</f>
        <v>0</v>
      </c>
      <c r="AC83" s="228"/>
      <c r="AD83" s="183">
        <f>AD82-AC82-AC83</f>
        <v>0</v>
      </c>
      <c r="AE83" s="209">
        <f>'0902-0908'!C91</f>
        <v>0</v>
      </c>
      <c r="AF83" s="58">
        <f>'0902-0908'!D91</f>
        <v>0</v>
      </c>
      <c r="AG83" s="209">
        <f>'0902-0908'!E91</f>
        <v>0</v>
      </c>
      <c r="AH83" s="58">
        <f>'0902-0908'!F91</f>
        <v>0</v>
      </c>
      <c r="AI83" s="209">
        <f>'0902-0908'!G91</f>
        <v>2</v>
      </c>
      <c r="AJ83" s="58">
        <f>'0902-0908'!H91</f>
        <v>8</v>
      </c>
      <c r="AK83" s="209">
        <f>'0902-0908'!I91</f>
        <v>2</v>
      </c>
      <c r="AL83" s="58">
        <f>'0902-0908'!J91</f>
        <v>8</v>
      </c>
      <c r="AM83" s="209">
        <f>'0902-0908'!K91</f>
        <v>3</v>
      </c>
      <c r="AN83" s="58">
        <f>'0902-0908'!L91</f>
        <v>8</v>
      </c>
      <c r="AO83" s="209">
        <f>'0902-0908'!M91</f>
        <v>0</v>
      </c>
      <c r="AP83" s="58">
        <f>'0902-0908'!N91</f>
        <v>0</v>
      </c>
      <c r="AQ83" s="209">
        <f>'0902-0908'!O91</f>
        <v>0</v>
      </c>
      <c r="AR83" s="58">
        <f>'0902-0908'!P91</f>
        <v>4</v>
      </c>
      <c r="AS83" s="209">
        <f>'0909-0915'!C91</f>
        <v>0</v>
      </c>
      <c r="AT83" s="58">
        <f>'0909-0915'!D91</f>
        <v>4</v>
      </c>
      <c r="AU83" s="209">
        <f>'0909-0915'!E91</f>
        <v>0</v>
      </c>
      <c r="AV83" s="58">
        <f>'0909-0915'!F91</f>
        <v>0</v>
      </c>
      <c r="AW83" s="209">
        <f>'0909-0915'!G91</f>
        <v>0</v>
      </c>
      <c r="AX83" s="58">
        <f>'0909-0915'!H91</f>
        <v>0</v>
      </c>
      <c r="AY83" s="209">
        <f>'0909-0915'!I91</f>
        <v>0</v>
      </c>
      <c r="AZ83" s="58">
        <f>'0909-0915'!J91</f>
        <v>0</v>
      </c>
      <c r="BA83" s="209">
        <f>'0909-0915'!K91</f>
        <v>0</v>
      </c>
      <c r="BB83" s="58">
        <f>'0909-0915'!L91</f>
        <v>0</v>
      </c>
      <c r="BC83" s="209">
        <f>'0909-0915'!M91</f>
        <v>2</v>
      </c>
      <c r="BD83" s="58">
        <f>'0909-0915'!N91</f>
        <v>8</v>
      </c>
      <c r="BE83" s="209">
        <f>'0909-0915'!O91</f>
        <v>2</v>
      </c>
      <c r="BF83" s="58">
        <f>'0909-0915'!P91</f>
        <v>8</v>
      </c>
      <c r="BG83" s="209">
        <f>'0916-0922'!C91</f>
        <v>0</v>
      </c>
      <c r="BH83" s="58">
        <f>'0916-0922'!D91</f>
        <v>0</v>
      </c>
      <c r="BI83" s="209">
        <f>'0916-0922'!E91</f>
        <v>3</v>
      </c>
      <c r="BJ83" s="58">
        <f>'0916-0922'!F91</f>
        <v>8</v>
      </c>
      <c r="BK83" s="209">
        <f>'0916-0922'!G91</f>
        <v>0</v>
      </c>
      <c r="BL83" s="58">
        <f>'0916-0922'!H91</f>
        <v>0</v>
      </c>
      <c r="BM83" s="209">
        <f>'0916-0922'!I91</f>
        <v>0</v>
      </c>
      <c r="BN83" s="58">
        <f>'0916-0922'!J91</f>
        <v>0</v>
      </c>
      <c r="BO83" s="209">
        <f>'0916-0922'!K91</f>
        <v>0</v>
      </c>
      <c r="BP83" s="58">
        <f>'0916-0922'!L91</f>
        <v>0</v>
      </c>
      <c r="BQ83" s="209">
        <f>'0916-0922'!M91</f>
        <v>0</v>
      </c>
      <c r="BR83" s="58">
        <f>'0916-0922'!N91</f>
        <v>0</v>
      </c>
      <c r="BS83" s="209">
        <f>'0916-0922'!O91</f>
        <v>3</v>
      </c>
      <c r="BT83" s="58">
        <f>'0916-0922'!P91</f>
        <v>8</v>
      </c>
      <c r="BU83" s="209">
        <f>'0923-0929'!C91</f>
        <v>0</v>
      </c>
      <c r="BV83" s="58">
        <f>'0923-0929'!D91</f>
        <v>0</v>
      </c>
      <c r="BW83" s="209">
        <f>'0923-0929'!E91</f>
        <v>0</v>
      </c>
      <c r="BX83" s="58">
        <f>'0923-0929'!F91</f>
        <v>0</v>
      </c>
      <c r="BY83" s="209">
        <f>'0923-0929'!G91</f>
        <v>0</v>
      </c>
      <c r="BZ83" s="58">
        <f>'0923-0929'!H91</f>
        <v>0</v>
      </c>
      <c r="CA83" s="209">
        <f>'0923-0929'!I91</f>
        <v>0</v>
      </c>
      <c r="CB83" s="58">
        <f>'0923-0929'!J91</f>
        <v>0</v>
      </c>
      <c r="CC83" s="209">
        <f>'0923-0929'!K91</f>
        <v>0</v>
      </c>
      <c r="CD83" s="58">
        <f>'0923-0929'!L91</f>
        <v>0</v>
      </c>
      <c r="CE83" s="209">
        <f>'0923-0929'!M91</f>
        <v>3</v>
      </c>
      <c r="CF83" s="58">
        <f>'0923-0929'!N91</f>
        <v>8</v>
      </c>
      <c r="CG83" s="209">
        <f>'0923-0929'!O91</f>
        <v>0</v>
      </c>
      <c r="CH83" s="58">
        <f>'0923-0929'!P91</f>
        <v>0</v>
      </c>
      <c r="CI83" s="209">
        <f>'0930-1006'!C91</f>
        <v>0</v>
      </c>
      <c r="CJ83" s="58">
        <f>'0930-1006'!D91</f>
        <v>0</v>
      </c>
      <c r="CK83" s="209">
        <f>'0930-1006'!E91</f>
        <v>0</v>
      </c>
      <c r="CL83" s="58">
        <f>'0930-1006'!F91</f>
        <v>0</v>
      </c>
      <c r="CM83" s="209">
        <f>'0930-1006'!G91</f>
        <v>2</v>
      </c>
      <c r="CN83" s="58">
        <f>'0930-1006'!H91</f>
        <v>8.5</v>
      </c>
      <c r="CO83" s="209">
        <f>'0930-1006'!I91</f>
        <v>3</v>
      </c>
      <c r="CP83" s="58">
        <f>'0930-1006'!J91</f>
        <v>8</v>
      </c>
      <c r="CQ83" s="209">
        <f>'0930-1006'!K91</f>
        <v>0</v>
      </c>
      <c r="CR83" s="58">
        <f>'0930-1006'!L91</f>
        <v>0</v>
      </c>
      <c r="CS83" s="209">
        <f>'0930-1006'!M91</f>
        <v>3</v>
      </c>
      <c r="CT83" s="58">
        <f>'0930-1006'!N91</f>
        <v>8</v>
      </c>
      <c r="CU83" s="209">
        <f>'0930-1006'!O91</f>
        <v>2.5</v>
      </c>
      <c r="CV83" s="58">
        <f>'0930-1006'!P91</f>
        <v>8</v>
      </c>
      <c r="CW83" s="209">
        <f>'1007-1013'!C91</f>
        <v>0</v>
      </c>
      <c r="CX83" s="58">
        <f>'1007-1013'!D91</f>
        <v>0</v>
      </c>
      <c r="CY83" s="209">
        <f>'1007-1013'!E91</f>
        <v>0</v>
      </c>
      <c r="CZ83" s="58">
        <f>'1007-1013'!F91</f>
        <v>0</v>
      </c>
      <c r="DA83" s="209">
        <f>'1007-1013'!G91</f>
        <v>0</v>
      </c>
      <c r="DB83" s="58">
        <f>'1007-1013'!H91</f>
        <v>0</v>
      </c>
      <c r="DC83" s="209">
        <f>'1007-1013'!I91</f>
        <v>2</v>
      </c>
      <c r="DD83" s="58">
        <f>'1007-1013'!J91</f>
        <v>8.5</v>
      </c>
      <c r="DE83" s="209">
        <f>'1007-1013'!K91</f>
        <v>0</v>
      </c>
      <c r="DF83" s="58">
        <f>'1007-1013'!L91</f>
        <v>0</v>
      </c>
      <c r="DG83" s="209">
        <f>'1007-1013'!M91</f>
        <v>3</v>
      </c>
      <c r="DH83" s="58">
        <f>'1007-1013'!N91</f>
        <v>8</v>
      </c>
      <c r="DI83" s="209">
        <f>'1007-1013'!O91</f>
        <v>2</v>
      </c>
      <c r="DJ83" s="58">
        <f>'1007-1013'!P91</f>
        <v>8</v>
      </c>
      <c r="DK83" s="209">
        <f>'1014-1020'!C91</f>
        <v>0</v>
      </c>
      <c r="DL83" s="58">
        <f>'1014-1020'!D91</f>
        <v>0</v>
      </c>
      <c r="DM83" s="209">
        <f>'1014-1020'!E91</f>
        <v>0</v>
      </c>
      <c r="DN83" s="58">
        <f>'1014-1020'!F91</f>
        <v>0</v>
      </c>
      <c r="DO83" s="209">
        <f>'1014-1020'!G91</f>
        <v>0</v>
      </c>
      <c r="DP83" s="58">
        <f>'1014-1020'!H91</f>
        <v>0</v>
      </c>
      <c r="DQ83" s="209">
        <f>'1014-1020'!I91</f>
        <v>0</v>
      </c>
      <c r="DR83" s="58">
        <f>'1014-1020'!J91</f>
        <v>0</v>
      </c>
      <c r="DS83" s="209">
        <f>'1014-1020'!K91</f>
        <v>0</v>
      </c>
      <c r="DT83" s="58">
        <f>'1014-1020'!L91</f>
        <v>0</v>
      </c>
      <c r="DU83" s="209">
        <f>'1014-1020'!M91</f>
        <v>2</v>
      </c>
      <c r="DV83" s="58">
        <f>'1014-1020'!N91</f>
        <v>8</v>
      </c>
      <c r="DW83" s="209">
        <f>'1014-1020'!O91</f>
        <v>3</v>
      </c>
      <c r="DX83" s="58">
        <f>'1014-1020'!P91</f>
        <v>8</v>
      </c>
      <c r="DY83" s="209">
        <f>'1021-1027'!C91</f>
        <v>0</v>
      </c>
      <c r="DZ83" s="58">
        <f>'1021-1027'!D91</f>
        <v>0</v>
      </c>
      <c r="EA83" s="209">
        <f>'1021-1027'!E91</f>
        <v>0</v>
      </c>
      <c r="EB83" s="58">
        <f>'1021-1027'!F91</f>
        <v>0</v>
      </c>
      <c r="EC83" s="209">
        <f>'1021-1027'!G91</f>
        <v>0</v>
      </c>
      <c r="ED83" s="58">
        <f>'1021-1027'!H91</f>
        <v>0</v>
      </c>
      <c r="EE83" s="209">
        <f>'1021-1027'!I91</f>
        <v>0</v>
      </c>
      <c r="EF83" s="58">
        <f>'1021-1027'!J91</f>
        <v>0</v>
      </c>
      <c r="EG83" s="209">
        <f>'1021-1027'!K91</f>
        <v>0</v>
      </c>
      <c r="EH83" s="58">
        <f>'1021-1027'!L91</f>
        <v>0</v>
      </c>
      <c r="EI83" s="209">
        <f>'1021-1027'!M91</f>
        <v>0</v>
      </c>
      <c r="EJ83" s="58">
        <f>'1021-1027'!N91</f>
        <v>0</v>
      </c>
      <c r="EK83" s="209">
        <f>'1021-1027'!O91</f>
        <v>0</v>
      </c>
      <c r="EL83" s="58">
        <f>'1021-1027'!P91</f>
        <v>0</v>
      </c>
      <c r="EM83" s="209">
        <f>'1028-1103'!C91</f>
        <v>0</v>
      </c>
      <c r="EN83" s="58">
        <f>'1028-1103'!D91</f>
        <v>0</v>
      </c>
      <c r="EO83" s="209">
        <f>'1028-1103'!E91</f>
        <v>0</v>
      </c>
      <c r="EP83" s="58">
        <f>'1028-1103'!F91</f>
        <v>0</v>
      </c>
      <c r="EQ83" s="209">
        <f>'1028-1103'!G91</f>
        <v>0</v>
      </c>
      <c r="ER83" s="58">
        <f>'1028-1103'!H91</f>
        <v>0</v>
      </c>
      <c r="ES83" s="209">
        <f>'1028-1103'!I91</f>
        <v>0</v>
      </c>
      <c r="ET83" s="58">
        <f>'1028-1103'!J91</f>
        <v>0</v>
      </c>
      <c r="EU83" s="209">
        <f>'1028-1103'!K91</f>
        <v>0</v>
      </c>
      <c r="EV83" s="58">
        <f>'1028-1103'!L91</f>
        <v>0</v>
      </c>
      <c r="EW83" s="209">
        <f>'1028-1103'!M91</f>
        <v>0</v>
      </c>
      <c r="EX83" s="58">
        <f>'1028-1103'!N91</f>
        <v>0</v>
      </c>
      <c r="EY83" s="209">
        <f>'1028-1103'!O91</f>
        <v>0</v>
      </c>
      <c r="EZ83" s="58">
        <f>'1028-1103'!P91</f>
        <v>0</v>
      </c>
      <c r="FA83" s="209">
        <f>班表10!C91</f>
        <v>0</v>
      </c>
      <c r="FB83" s="209">
        <f>班表10!D91</f>
        <v>0</v>
      </c>
      <c r="FC83" s="209">
        <f>班表10!E91</f>
        <v>0</v>
      </c>
      <c r="FD83" s="209">
        <f>班表10!F91</f>
        <v>0</v>
      </c>
      <c r="FE83" s="209">
        <f>班表10!G91</f>
        <v>0</v>
      </c>
      <c r="FF83" s="209">
        <f>班表10!H91</f>
        <v>0</v>
      </c>
      <c r="FG83" s="209">
        <f>班表10!I91</f>
        <v>0</v>
      </c>
      <c r="FH83" s="209">
        <f>班表10!J91</f>
        <v>0</v>
      </c>
      <c r="FI83" s="209">
        <f>班表10!K91</f>
        <v>0</v>
      </c>
      <c r="FJ83" s="209">
        <f>班表10!L91</f>
        <v>0</v>
      </c>
      <c r="FK83" s="209">
        <f>班表10!M91</f>
        <v>0</v>
      </c>
      <c r="FL83" s="209">
        <f>班表10!N91</f>
        <v>0</v>
      </c>
      <c r="FM83" s="209">
        <f>班表10!O91</f>
        <v>0</v>
      </c>
      <c r="FN83" s="209">
        <f>班表10!P91</f>
        <v>0</v>
      </c>
      <c r="FO83" s="493"/>
      <c r="FP83" s="210"/>
      <c r="FQ83" s="210"/>
      <c r="FR83" s="210"/>
      <c r="FS83" s="379"/>
      <c r="FT83" s="525"/>
      <c r="FU83" s="526"/>
    </row>
    <row r="84" spans="1:177" ht="9" customHeight="1" thickTop="1" thickBot="1">
      <c r="A84" s="482" t="str">
        <f>IF('0902-0908'!A92=0,"",'0902-0908'!A92)</f>
        <v/>
      </c>
      <c r="B84" s="483"/>
      <c r="C84" s="488"/>
      <c r="D84" s="489"/>
      <c r="E84" s="488"/>
      <c r="F84" s="489"/>
      <c r="G84" s="488"/>
      <c r="H84" s="489"/>
      <c r="I84" s="488"/>
      <c r="J84" s="489"/>
      <c r="K84" s="488"/>
      <c r="L84" s="489"/>
      <c r="M84" s="488"/>
      <c r="N84" s="489"/>
      <c r="O84" s="488"/>
      <c r="P84" s="489"/>
      <c r="Q84" s="488"/>
      <c r="R84" s="489"/>
      <c r="S84" s="488"/>
      <c r="T84" s="489"/>
      <c r="U84" s="488"/>
      <c r="V84" s="489"/>
      <c r="W84" s="488"/>
      <c r="X84" s="489"/>
      <c r="Y84" s="488"/>
      <c r="Z84" s="489"/>
      <c r="AA84" s="488"/>
      <c r="AB84" s="489"/>
      <c r="AC84" s="488"/>
      <c r="AD84" s="489"/>
      <c r="AE84" s="413" t="s">
        <v>287</v>
      </c>
      <c r="AF84" s="414"/>
      <c r="AG84" s="413" t="s">
        <v>169</v>
      </c>
      <c r="AH84" s="414"/>
      <c r="AI84" s="413"/>
      <c r="AJ84" s="414"/>
      <c r="AK84" s="413"/>
      <c r="AL84" s="414"/>
      <c r="AM84" s="413"/>
      <c r="AN84" s="414"/>
      <c r="AO84" s="413" t="s">
        <v>288</v>
      </c>
      <c r="AP84" s="414"/>
      <c r="AQ84" s="413"/>
      <c r="AR84" s="414"/>
      <c r="AS84" s="413"/>
      <c r="AT84" s="414"/>
      <c r="AU84" s="413" t="s">
        <v>287</v>
      </c>
      <c r="AV84" s="414"/>
      <c r="AW84" s="413" t="s">
        <v>169</v>
      </c>
      <c r="AX84" s="414"/>
      <c r="AY84" s="413" t="s">
        <v>288</v>
      </c>
      <c r="AZ84" s="414"/>
      <c r="BA84" s="413" t="s">
        <v>288</v>
      </c>
      <c r="BB84" s="414"/>
      <c r="BC84" s="413"/>
      <c r="BD84" s="414"/>
      <c r="BE84" s="413"/>
      <c r="BF84" s="414"/>
      <c r="BG84" s="413" t="s">
        <v>287</v>
      </c>
      <c r="BH84" s="414"/>
      <c r="BI84" s="413"/>
      <c r="BJ84" s="414"/>
      <c r="BK84" s="413" t="s">
        <v>169</v>
      </c>
      <c r="BL84" s="414"/>
      <c r="BM84" s="413" t="s">
        <v>288</v>
      </c>
      <c r="BN84" s="414"/>
      <c r="BO84" s="413" t="s">
        <v>288</v>
      </c>
      <c r="BP84" s="414"/>
      <c r="BQ84" s="413" t="s">
        <v>288</v>
      </c>
      <c r="BR84" s="414"/>
      <c r="BS84" s="413"/>
      <c r="BT84" s="414"/>
      <c r="BU84" s="413" t="s">
        <v>287</v>
      </c>
      <c r="BV84" s="414"/>
      <c r="BW84" s="413" t="s">
        <v>169</v>
      </c>
      <c r="BX84" s="414"/>
      <c r="BY84" s="413" t="s">
        <v>288</v>
      </c>
      <c r="BZ84" s="414"/>
      <c r="CA84" s="413" t="s">
        <v>288</v>
      </c>
      <c r="CB84" s="414"/>
      <c r="CC84" s="413" t="s">
        <v>288</v>
      </c>
      <c r="CD84" s="414"/>
      <c r="CE84" s="413"/>
      <c r="CF84" s="414"/>
      <c r="CG84" s="413" t="s">
        <v>288</v>
      </c>
      <c r="CH84" s="414"/>
      <c r="CI84" s="413" t="s">
        <v>287</v>
      </c>
      <c r="CJ84" s="414"/>
      <c r="CK84" s="413" t="s">
        <v>169</v>
      </c>
      <c r="CL84" s="414"/>
      <c r="CM84" s="413"/>
      <c r="CN84" s="414"/>
      <c r="CO84" s="413"/>
      <c r="CP84" s="414"/>
      <c r="CQ84" s="413"/>
      <c r="CR84" s="414"/>
      <c r="CS84" s="413"/>
      <c r="CT84" s="414"/>
      <c r="CU84" s="413"/>
      <c r="CV84" s="414"/>
      <c r="CW84" s="413" t="s">
        <v>287</v>
      </c>
      <c r="CX84" s="414"/>
      <c r="CY84" s="413" t="s">
        <v>169</v>
      </c>
      <c r="CZ84" s="414"/>
      <c r="DA84" s="413" t="s">
        <v>288</v>
      </c>
      <c r="DB84" s="414"/>
      <c r="DC84" s="413"/>
      <c r="DD84" s="414"/>
      <c r="DE84" s="413" t="s">
        <v>288</v>
      </c>
      <c r="DF84" s="414"/>
      <c r="DG84" s="413"/>
      <c r="DH84" s="414"/>
      <c r="DI84" s="413"/>
      <c r="DJ84" s="414"/>
      <c r="DK84" s="413" t="s">
        <v>287</v>
      </c>
      <c r="DL84" s="414"/>
      <c r="DM84" s="413" t="s">
        <v>169</v>
      </c>
      <c r="DN84" s="414"/>
      <c r="DO84" s="413" t="s">
        <v>288</v>
      </c>
      <c r="DP84" s="414"/>
      <c r="DQ84" s="413" t="s">
        <v>288</v>
      </c>
      <c r="DR84" s="414"/>
      <c r="DS84" s="413" t="s">
        <v>288</v>
      </c>
      <c r="DT84" s="414"/>
      <c r="DU84" s="413"/>
      <c r="DV84" s="414"/>
      <c r="DW84" s="413"/>
      <c r="DX84" s="414"/>
      <c r="DY84" s="413"/>
      <c r="DZ84" s="414"/>
      <c r="EA84" s="413"/>
      <c r="EB84" s="414"/>
      <c r="EC84" s="413"/>
      <c r="ED84" s="414"/>
      <c r="EE84" s="413"/>
      <c r="EF84" s="414"/>
      <c r="EG84" s="413"/>
      <c r="EH84" s="414"/>
      <c r="EI84" s="413"/>
      <c r="EJ84" s="414"/>
      <c r="EK84" s="413"/>
      <c r="EL84" s="414"/>
      <c r="EM84" s="413"/>
      <c r="EN84" s="414"/>
      <c r="EO84" s="413"/>
      <c r="EP84" s="414"/>
      <c r="EQ84" s="413"/>
      <c r="ER84" s="414"/>
      <c r="ES84" s="413"/>
      <c r="ET84" s="414"/>
      <c r="EU84" s="413"/>
      <c r="EV84" s="414"/>
      <c r="EW84" s="413"/>
      <c r="EX84" s="414"/>
      <c r="EY84" s="413"/>
      <c r="EZ84" s="414"/>
      <c r="FA84" s="413"/>
      <c r="FB84" s="475"/>
      <c r="FC84" s="413"/>
      <c r="FD84" s="475"/>
      <c r="FE84" s="413"/>
      <c r="FF84" s="475"/>
      <c r="FG84" s="413"/>
      <c r="FH84" s="475"/>
      <c r="FI84" s="413"/>
      <c r="FJ84" s="475"/>
      <c r="FK84" s="413"/>
      <c r="FL84" s="475"/>
      <c r="FM84" s="413"/>
      <c r="FN84" s="475"/>
      <c r="FO84" s="493"/>
      <c r="FP84" s="210"/>
      <c r="FQ84" s="210"/>
      <c r="FR84" s="210"/>
      <c r="FS84" s="379"/>
      <c r="FT84" s="527"/>
      <c r="FU84" s="528"/>
    </row>
    <row r="85" spans="1:177" ht="15.75" customHeight="1">
      <c r="A85" s="490" t="str">
        <f>IF('0902-0908'!A93=0,"",'0902-0908'!A93)</f>
        <v>張子柔</v>
      </c>
      <c r="B85" s="491"/>
      <c r="C85" s="226"/>
      <c r="D85" s="227"/>
      <c r="E85" s="226"/>
      <c r="F85" s="227"/>
      <c r="G85" s="226"/>
      <c r="H85" s="227"/>
      <c r="I85" s="226"/>
      <c r="J85" s="227"/>
      <c r="K85" s="226"/>
      <c r="L85" s="227"/>
      <c r="M85" s="226"/>
      <c r="N85" s="227"/>
      <c r="O85" s="226"/>
      <c r="P85" s="227"/>
      <c r="Q85" s="226"/>
      <c r="R85" s="227"/>
      <c r="S85" s="226"/>
      <c r="T85" s="227"/>
      <c r="U85" s="226"/>
      <c r="V85" s="227"/>
      <c r="W85" s="226"/>
      <c r="X85" s="227"/>
      <c r="Y85" s="226"/>
      <c r="Z85" s="227"/>
      <c r="AA85" s="226"/>
      <c r="AB85" s="227"/>
      <c r="AC85" s="226"/>
      <c r="AD85" s="227"/>
      <c r="AE85" s="206">
        <f>'0902-0908'!C93</f>
        <v>0</v>
      </c>
      <c r="AF85" s="207">
        <f>'0902-0908'!D93</f>
        <v>0</v>
      </c>
      <c r="AG85" s="206">
        <f>'0902-0908'!E93</f>
        <v>0</v>
      </c>
      <c r="AH85" s="207">
        <f>'0902-0908'!F93</f>
        <v>0</v>
      </c>
      <c r="AI85" s="206">
        <f>'0902-0908'!G93</f>
        <v>0</v>
      </c>
      <c r="AJ85" s="207">
        <f>'0902-0908'!H93</f>
        <v>0</v>
      </c>
      <c r="AK85" s="206">
        <f>'0902-0908'!I93</f>
        <v>0</v>
      </c>
      <c r="AL85" s="207">
        <f>'0902-0908'!J93</f>
        <v>0</v>
      </c>
      <c r="AM85" s="206">
        <f>'0902-0908'!K93</f>
        <v>0</v>
      </c>
      <c r="AN85" s="207">
        <f>'0902-0908'!L93</f>
        <v>0</v>
      </c>
      <c r="AO85" s="206">
        <f>'0902-0908'!M93</f>
        <v>12.5</v>
      </c>
      <c r="AP85" s="207">
        <f>'0902-0908'!N93</f>
        <v>22</v>
      </c>
      <c r="AQ85" s="206">
        <f>'0902-0908'!O93</f>
        <v>11</v>
      </c>
      <c r="AR85" s="207">
        <f>'0902-0908'!P93</f>
        <v>14.5</v>
      </c>
      <c r="AS85" s="206">
        <f>'0909-0915'!C93</f>
        <v>18.5</v>
      </c>
      <c r="AT85" s="207">
        <f>'0909-0915'!D93</f>
        <v>22</v>
      </c>
      <c r="AU85" s="206">
        <f>'0909-0915'!E93</f>
        <v>0</v>
      </c>
      <c r="AV85" s="207">
        <f>'0909-0915'!F93</f>
        <v>0</v>
      </c>
      <c r="AW85" s="206">
        <f>'0909-0915'!G93</f>
        <v>0</v>
      </c>
      <c r="AX85" s="207">
        <f>'0909-0915'!H93</f>
        <v>0</v>
      </c>
      <c r="AY85" s="206">
        <f>'0909-0915'!I93</f>
        <v>18</v>
      </c>
      <c r="AZ85" s="207">
        <f>'0909-0915'!J93</f>
        <v>22</v>
      </c>
      <c r="BA85" s="206">
        <f>'0909-0915'!K93</f>
        <v>18.5</v>
      </c>
      <c r="BB85" s="207">
        <f>'0909-0915'!L93</f>
        <v>22</v>
      </c>
      <c r="BC85" s="206">
        <f>'0909-0915'!M93</f>
        <v>11</v>
      </c>
      <c r="BD85" s="207">
        <f>'0909-0915'!N93</f>
        <v>22</v>
      </c>
      <c r="BE85" s="206">
        <f>'0909-0915'!O93</f>
        <v>12.5</v>
      </c>
      <c r="BF85" s="207">
        <f>'0909-0915'!P93</f>
        <v>22</v>
      </c>
      <c r="BG85" s="206">
        <f>'0916-0922'!C93</f>
        <v>0</v>
      </c>
      <c r="BH85" s="207">
        <f>'0916-0922'!D93</f>
        <v>0</v>
      </c>
      <c r="BI85" s="206">
        <f>'0916-0922'!E93</f>
        <v>12.5</v>
      </c>
      <c r="BJ85" s="207">
        <f>'0916-0922'!F93</f>
        <v>22</v>
      </c>
      <c r="BK85" s="206">
        <f>'0916-0922'!G93</f>
        <v>11</v>
      </c>
      <c r="BL85" s="207">
        <f>'0916-0922'!H93</f>
        <v>22</v>
      </c>
      <c r="BM85" s="206">
        <f>'0916-0922'!I93</f>
        <v>18</v>
      </c>
      <c r="BN85" s="207">
        <f>'0916-0922'!J93</f>
        <v>22</v>
      </c>
      <c r="BO85" s="206">
        <f>'0916-0922'!K93</f>
        <v>18.5</v>
      </c>
      <c r="BP85" s="207">
        <f>'0916-0922'!L93</f>
        <v>22</v>
      </c>
      <c r="BQ85" s="206">
        <f>'0916-0922'!M93</f>
        <v>0</v>
      </c>
      <c r="BR85" s="207">
        <f>'0916-0922'!N93</f>
        <v>0</v>
      </c>
      <c r="BS85" s="206">
        <f>'0916-0922'!O93</f>
        <v>0</v>
      </c>
      <c r="BT85" s="207">
        <f>'0916-0922'!P93</f>
        <v>0</v>
      </c>
      <c r="BU85" s="206">
        <f>'0923-0929'!C93</f>
        <v>18.5</v>
      </c>
      <c r="BV85" s="207">
        <f>'0923-0929'!D93</f>
        <v>22</v>
      </c>
      <c r="BW85" s="206">
        <f>'0923-0929'!E93</f>
        <v>0</v>
      </c>
      <c r="BX85" s="207">
        <f>'0923-0929'!F93</f>
        <v>0</v>
      </c>
      <c r="BY85" s="206">
        <f>'0923-0929'!G93</f>
        <v>11</v>
      </c>
      <c r="BZ85" s="207">
        <f>'0923-0929'!H93</f>
        <v>22</v>
      </c>
      <c r="CA85" s="206">
        <f>'0923-0929'!I93</f>
        <v>0</v>
      </c>
      <c r="CB85" s="207">
        <f>'0923-0929'!J93</f>
        <v>0</v>
      </c>
      <c r="CC85" s="206">
        <f>'0923-0929'!K93</f>
        <v>0</v>
      </c>
      <c r="CD85" s="207">
        <f>'0923-0929'!L93</f>
        <v>0</v>
      </c>
      <c r="CE85" s="206">
        <f>'0923-0929'!M93</f>
        <v>0</v>
      </c>
      <c r="CF85" s="207">
        <f>'0923-0929'!N93</f>
        <v>0</v>
      </c>
      <c r="CG85" s="206">
        <f>'0923-0929'!O93</f>
        <v>11</v>
      </c>
      <c r="CH85" s="207">
        <f>'0923-0929'!P93</f>
        <v>22</v>
      </c>
      <c r="CI85" s="206">
        <f>'0930-1006'!C93</f>
        <v>18.5</v>
      </c>
      <c r="CJ85" s="207">
        <f>'0930-1006'!D93</f>
        <v>22</v>
      </c>
      <c r="CK85" s="206">
        <f>'0930-1006'!E93</f>
        <v>0</v>
      </c>
      <c r="CL85" s="207">
        <f>'0930-1006'!F93</f>
        <v>0</v>
      </c>
      <c r="CM85" s="206">
        <f>'0930-1006'!G93</f>
        <v>11</v>
      </c>
      <c r="CN85" s="207">
        <f>'0930-1006'!H93</f>
        <v>22</v>
      </c>
      <c r="CO85" s="206">
        <f>'0930-1006'!I93</f>
        <v>12</v>
      </c>
      <c r="CP85" s="207">
        <f>'0930-1006'!J93</f>
        <v>22</v>
      </c>
      <c r="CQ85" s="206">
        <f>'0930-1006'!K93</f>
        <v>0</v>
      </c>
      <c r="CR85" s="207">
        <f>'0930-1006'!L93</f>
        <v>0</v>
      </c>
      <c r="CS85" s="206">
        <f>'0930-1006'!M93</f>
        <v>12.5</v>
      </c>
      <c r="CT85" s="207">
        <f>'0930-1006'!N93</f>
        <v>22</v>
      </c>
      <c r="CU85" s="206">
        <f>'0930-1006'!O93</f>
        <v>11</v>
      </c>
      <c r="CV85" s="207">
        <f>'0930-1006'!P93</f>
        <v>22</v>
      </c>
      <c r="CW85" s="206">
        <f>'1007-1013'!C93</f>
        <v>18.5</v>
      </c>
      <c r="CX85" s="207">
        <f>'1007-1013'!D93</f>
        <v>22</v>
      </c>
      <c r="CY85" s="206">
        <f>'1007-1013'!E93</f>
        <v>0</v>
      </c>
      <c r="CZ85" s="207">
        <f>'1007-1013'!F93</f>
        <v>0</v>
      </c>
      <c r="DA85" s="206">
        <f>'1007-1013'!G93</f>
        <v>0</v>
      </c>
      <c r="DB85" s="207">
        <f>'1007-1013'!H93</f>
        <v>0</v>
      </c>
      <c r="DC85" s="206">
        <f>'1007-1013'!I93</f>
        <v>0</v>
      </c>
      <c r="DD85" s="207">
        <f>'1007-1013'!J93</f>
        <v>0</v>
      </c>
      <c r="DE85" s="206">
        <f>'1007-1013'!K93</f>
        <v>0</v>
      </c>
      <c r="DF85" s="207">
        <f>'1007-1013'!L93</f>
        <v>0</v>
      </c>
      <c r="DG85" s="206">
        <f>'1007-1013'!M93</f>
        <v>12.5</v>
      </c>
      <c r="DH85" s="207">
        <f>'1007-1013'!N93</f>
        <v>22</v>
      </c>
      <c r="DI85" s="206">
        <f>'1007-1013'!O93</f>
        <v>11</v>
      </c>
      <c r="DJ85" s="207">
        <f>'1007-1013'!P93</f>
        <v>22</v>
      </c>
      <c r="DK85" s="206">
        <f>'1014-1020'!C93</f>
        <v>18.5</v>
      </c>
      <c r="DL85" s="207">
        <f>'1014-1020'!D93</f>
        <v>22</v>
      </c>
      <c r="DM85" s="206">
        <f>'1014-1020'!E93</f>
        <v>0</v>
      </c>
      <c r="DN85" s="207">
        <f>'1014-1020'!F93</f>
        <v>0</v>
      </c>
      <c r="DO85" s="206">
        <f>'1014-1020'!G93</f>
        <v>11</v>
      </c>
      <c r="DP85" s="207">
        <f>'1014-1020'!H93</f>
        <v>22</v>
      </c>
      <c r="DQ85" s="206">
        <f>'1014-1020'!I93</f>
        <v>18.5</v>
      </c>
      <c r="DR85" s="207">
        <f>'1014-1020'!J93</f>
        <v>22</v>
      </c>
      <c r="DS85" s="206">
        <f>'1014-1020'!K93</f>
        <v>0</v>
      </c>
      <c r="DT85" s="207">
        <f>'1014-1020'!L93</f>
        <v>0</v>
      </c>
      <c r="DU85" s="206">
        <f>'1014-1020'!M93</f>
        <v>11</v>
      </c>
      <c r="DV85" s="207">
        <f>'1014-1020'!N93</f>
        <v>22</v>
      </c>
      <c r="DW85" s="206">
        <f>'1014-1020'!O93</f>
        <v>0</v>
      </c>
      <c r="DX85" s="207">
        <f>'1014-1020'!P93</f>
        <v>0</v>
      </c>
      <c r="DY85" s="206">
        <f>'1021-1027'!C93</f>
        <v>0</v>
      </c>
      <c r="DZ85" s="207">
        <f>'1021-1027'!D93</f>
        <v>0</v>
      </c>
      <c r="EA85" s="206">
        <f>'1021-1027'!E93</f>
        <v>0</v>
      </c>
      <c r="EB85" s="207">
        <f>'1021-1027'!F93</f>
        <v>0</v>
      </c>
      <c r="EC85" s="206">
        <f>'1021-1027'!G93</f>
        <v>0</v>
      </c>
      <c r="ED85" s="207">
        <f>'1021-1027'!H93</f>
        <v>0</v>
      </c>
      <c r="EE85" s="206">
        <f>'1021-1027'!I93</f>
        <v>0</v>
      </c>
      <c r="EF85" s="207">
        <f>'1021-1027'!J93</f>
        <v>0</v>
      </c>
      <c r="EG85" s="206">
        <f>'1021-1027'!K93</f>
        <v>0</v>
      </c>
      <c r="EH85" s="207">
        <f>'1021-1027'!L93</f>
        <v>0</v>
      </c>
      <c r="EI85" s="206">
        <f>'1021-1027'!M93</f>
        <v>0</v>
      </c>
      <c r="EJ85" s="207">
        <f>'1021-1027'!N93</f>
        <v>0</v>
      </c>
      <c r="EK85" s="206">
        <f>'1021-1027'!O93</f>
        <v>0</v>
      </c>
      <c r="EL85" s="207">
        <f>'1021-1027'!P93</f>
        <v>0</v>
      </c>
      <c r="EM85" s="206">
        <f>'1028-1103'!C93</f>
        <v>0</v>
      </c>
      <c r="EN85" s="207">
        <f>'1028-1103'!D93</f>
        <v>0</v>
      </c>
      <c r="EO85" s="206">
        <f>'1028-1103'!E93</f>
        <v>0</v>
      </c>
      <c r="EP85" s="207">
        <f>'1028-1103'!F93</f>
        <v>0</v>
      </c>
      <c r="EQ85" s="206">
        <f>'1028-1103'!G93</f>
        <v>0</v>
      </c>
      <c r="ER85" s="207">
        <f>'1028-1103'!H93</f>
        <v>0</v>
      </c>
      <c r="ES85" s="206">
        <f>'1028-1103'!I93</f>
        <v>0</v>
      </c>
      <c r="ET85" s="207">
        <f>'1028-1103'!J93</f>
        <v>0</v>
      </c>
      <c r="EU85" s="206">
        <f>'1028-1103'!K93</f>
        <v>0</v>
      </c>
      <c r="EV85" s="207">
        <f>'1028-1103'!L93</f>
        <v>0</v>
      </c>
      <c r="EW85" s="206">
        <f>'1028-1103'!M93</f>
        <v>0</v>
      </c>
      <c r="EX85" s="207">
        <f>'1028-1103'!N93</f>
        <v>0</v>
      </c>
      <c r="EY85" s="206">
        <f>'1028-1103'!O93</f>
        <v>0</v>
      </c>
      <c r="EZ85" s="207">
        <f>'1028-1103'!P93</f>
        <v>0</v>
      </c>
      <c r="FA85" s="206">
        <f>班表10!C93</f>
        <v>0</v>
      </c>
      <c r="FB85" s="206">
        <f>班表10!D93</f>
        <v>0</v>
      </c>
      <c r="FC85" s="206">
        <f>班表10!E93</f>
        <v>0</v>
      </c>
      <c r="FD85" s="206">
        <f>班表10!F93</f>
        <v>0</v>
      </c>
      <c r="FE85" s="206">
        <f>班表10!G93</f>
        <v>0</v>
      </c>
      <c r="FF85" s="206">
        <f>班表10!H93</f>
        <v>0</v>
      </c>
      <c r="FG85" s="206">
        <f>班表10!I93</f>
        <v>0</v>
      </c>
      <c r="FH85" s="206">
        <f>班表10!J93</f>
        <v>0</v>
      </c>
      <c r="FI85" s="206">
        <f>班表10!K93</f>
        <v>0</v>
      </c>
      <c r="FJ85" s="206">
        <f>班表10!L93</f>
        <v>0</v>
      </c>
      <c r="FK85" s="206">
        <f>班表10!M93</f>
        <v>0</v>
      </c>
      <c r="FL85" s="206">
        <f>班表10!N93</f>
        <v>0</v>
      </c>
      <c r="FM85" s="206">
        <f>班表10!O93</f>
        <v>0</v>
      </c>
      <c r="FN85" s="206">
        <f>班表10!P93</f>
        <v>0</v>
      </c>
      <c r="FO85" s="492"/>
      <c r="FP85" s="208"/>
      <c r="FQ85" s="208"/>
      <c r="FR85" s="208"/>
      <c r="FS85" s="378"/>
      <c r="FT85" s="524"/>
      <c r="FU85" s="479"/>
    </row>
    <row r="86" spans="1:177" ht="9" customHeight="1" thickBot="1">
      <c r="A86" s="480" t="str">
        <f>IF('0902-0908'!A94=0,"",'0902-0908'!A94)</f>
        <v>外場晚班工讀</v>
      </c>
      <c r="B86" s="481"/>
      <c r="C86" s="228"/>
      <c r="D86" s="183">
        <f>D85-C85-C86</f>
        <v>0</v>
      </c>
      <c r="E86" s="228"/>
      <c r="F86" s="183">
        <f>F85-E85-E86</f>
        <v>0</v>
      </c>
      <c r="G86" s="228"/>
      <c r="H86" s="183">
        <f>H85-G85-G86</f>
        <v>0</v>
      </c>
      <c r="I86" s="228"/>
      <c r="J86" s="183">
        <f>J85-I85-I86</f>
        <v>0</v>
      </c>
      <c r="K86" s="228"/>
      <c r="L86" s="183">
        <f>L85-K85-K86</f>
        <v>0</v>
      </c>
      <c r="M86" s="228"/>
      <c r="N86" s="183">
        <f>N85-M85-M86</f>
        <v>0</v>
      </c>
      <c r="O86" s="228"/>
      <c r="P86" s="183">
        <f>P85-O85-O86</f>
        <v>0</v>
      </c>
      <c r="Q86" s="228"/>
      <c r="R86" s="183">
        <f>R85-Q85-Q86</f>
        <v>0</v>
      </c>
      <c r="S86" s="228"/>
      <c r="T86" s="183">
        <f>T85-S85-S86</f>
        <v>0</v>
      </c>
      <c r="U86" s="228"/>
      <c r="V86" s="183">
        <f>V85-U85-U86</f>
        <v>0</v>
      </c>
      <c r="W86" s="228"/>
      <c r="X86" s="183">
        <f>X85-W85-W86</f>
        <v>0</v>
      </c>
      <c r="Y86" s="228"/>
      <c r="Z86" s="183">
        <f>Z85-Y85-Y86</f>
        <v>0</v>
      </c>
      <c r="AA86" s="228"/>
      <c r="AB86" s="183">
        <f>AB85-AA85-AA86</f>
        <v>0</v>
      </c>
      <c r="AC86" s="228"/>
      <c r="AD86" s="183">
        <f>AD85-AC85-AC86</f>
        <v>0</v>
      </c>
      <c r="AE86" s="209">
        <f>'0902-0908'!C94</f>
        <v>0</v>
      </c>
      <c r="AF86" s="58">
        <f>'0902-0908'!D94</f>
        <v>0</v>
      </c>
      <c r="AG86" s="209">
        <f>'0902-0908'!E94</f>
        <v>0</v>
      </c>
      <c r="AH86" s="58">
        <f>'0902-0908'!F94</f>
        <v>0</v>
      </c>
      <c r="AI86" s="209">
        <f>'0902-0908'!G94</f>
        <v>0</v>
      </c>
      <c r="AJ86" s="58">
        <f>'0902-0908'!H94</f>
        <v>0</v>
      </c>
      <c r="AK86" s="209">
        <f>'0902-0908'!I94</f>
        <v>0</v>
      </c>
      <c r="AL86" s="58">
        <f>'0902-0908'!J94</f>
        <v>0</v>
      </c>
      <c r="AM86" s="209">
        <f>'0902-0908'!K94</f>
        <v>0</v>
      </c>
      <c r="AN86" s="58">
        <f>'0902-0908'!L94</f>
        <v>0</v>
      </c>
      <c r="AO86" s="209">
        <f>'0902-0908'!M94</f>
        <v>2</v>
      </c>
      <c r="AP86" s="58">
        <f>'0902-0908'!N94</f>
        <v>7.5</v>
      </c>
      <c r="AQ86" s="209">
        <f>'0902-0908'!O94</f>
        <v>0</v>
      </c>
      <c r="AR86" s="58">
        <f>'0902-0908'!P94</f>
        <v>3.5</v>
      </c>
      <c r="AS86" s="209">
        <f>'0909-0915'!C94</f>
        <v>0</v>
      </c>
      <c r="AT86" s="58">
        <f>'0909-0915'!D94</f>
        <v>3.5</v>
      </c>
      <c r="AU86" s="209">
        <f>'0909-0915'!E94</f>
        <v>0</v>
      </c>
      <c r="AV86" s="58">
        <f>'0909-0915'!F94</f>
        <v>0</v>
      </c>
      <c r="AW86" s="209">
        <f>'0909-0915'!G94</f>
        <v>0</v>
      </c>
      <c r="AX86" s="58">
        <f>'0909-0915'!H94</f>
        <v>0</v>
      </c>
      <c r="AY86" s="209">
        <f>'0909-0915'!I94</f>
        <v>0</v>
      </c>
      <c r="AZ86" s="58">
        <f>'0909-0915'!J94</f>
        <v>4</v>
      </c>
      <c r="BA86" s="209">
        <f>'0909-0915'!K94</f>
        <v>0</v>
      </c>
      <c r="BB86" s="58">
        <f>'0909-0915'!L94</f>
        <v>3.5</v>
      </c>
      <c r="BC86" s="209">
        <f>'0909-0915'!M94</f>
        <v>3</v>
      </c>
      <c r="BD86" s="58">
        <f>'0909-0915'!N94</f>
        <v>8</v>
      </c>
      <c r="BE86" s="209">
        <f>'0909-0915'!O94</f>
        <v>2</v>
      </c>
      <c r="BF86" s="58">
        <f>'0909-0915'!P94</f>
        <v>7.5</v>
      </c>
      <c r="BG86" s="209">
        <f>'0916-0922'!C94</f>
        <v>0</v>
      </c>
      <c r="BH86" s="58">
        <f>'0916-0922'!D94</f>
        <v>0</v>
      </c>
      <c r="BI86" s="209">
        <f>'0916-0922'!E94</f>
        <v>2</v>
      </c>
      <c r="BJ86" s="58">
        <f>'0916-0922'!F94</f>
        <v>7.5</v>
      </c>
      <c r="BK86" s="209">
        <f>'0916-0922'!G94</f>
        <v>3</v>
      </c>
      <c r="BL86" s="58">
        <f>'0916-0922'!H94</f>
        <v>8</v>
      </c>
      <c r="BM86" s="209">
        <f>'0916-0922'!I94</f>
        <v>0</v>
      </c>
      <c r="BN86" s="58">
        <f>'0916-0922'!J94</f>
        <v>4</v>
      </c>
      <c r="BO86" s="209">
        <f>'0916-0922'!K94</f>
        <v>0</v>
      </c>
      <c r="BP86" s="58">
        <f>'0916-0922'!L94</f>
        <v>3.5</v>
      </c>
      <c r="BQ86" s="209">
        <f>'0916-0922'!M94</f>
        <v>0</v>
      </c>
      <c r="BR86" s="58">
        <f>'0916-0922'!N94</f>
        <v>0</v>
      </c>
      <c r="BS86" s="209">
        <f>'0916-0922'!O94</f>
        <v>0</v>
      </c>
      <c r="BT86" s="58">
        <f>'0916-0922'!P94</f>
        <v>0</v>
      </c>
      <c r="BU86" s="209">
        <f>'0923-0929'!C94</f>
        <v>0</v>
      </c>
      <c r="BV86" s="58">
        <f>'0923-0929'!D94</f>
        <v>3.5</v>
      </c>
      <c r="BW86" s="209">
        <f>'0923-0929'!E94</f>
        <v>0</v>
      </c>
      <c r="BX86" s="58">
        <f>'0923-0929'!F94</f>
        <v>0</v>
      </c>
      <c r="BY86" s="209">
        <f>'0923-0929'!G94</f>
        <v>3</v>
      </c>
      <c r="BZ86" s="58">
        <f>'0923-0929'!H94</f>
        <v>8</v>
      </c>
      <c r="CA86" s="209">
        <f>'0923-0929'!I94</f>
        <v>0</v>
      </c>
      <c r="CB86" s="58">
        <f>'0923-0929'!J94</f>
        <v>0</v>
      </c>
      <c r="CC86" s="209">
        <f>'0923-0929'!K94</f>
        <v>0</v>
      </c>
      <c r="CD86" s="58">
        <f>'0923-0929'!L94</f>
        <v>0</v>
      </c>
      <c r="CE86" s="209">
        <f>'0923-0929'!M94</f>
        <v>0</v>
      </c>
      <c r="CF86" s="58">
        <f>'0923-0929'!N94</f>
        <v>0</v>
      </c>
      <c r="CG86" s="209">
        <f>'0923-0929'!O94</f>
        <v>3</v>
      </c>
      <c r="CH86" s="58">
        <f>'0923-0929'!P94</f>
        <v>8</v>
      </c>
      <c r="CI86" s="209">
        <f>'0930-1006'!C94</f>
        <v>0</v>
      </c>
      <c r="CJ86" s="58">
        <f>'0930-1006'!D94</f>
        <v>3.5</v>
      </c>
      <c r="CK86" s="209">
        <f>'0930-1006'!E94</f>
        <v>0</v>
      </c>
      <c r="CL86" s="58">
        <f>'0930-1006'!F94</f>
        <v>0</v>
      </c>
      <c r="CM86" s="209">
        <f>'0930-1006'!G94</f>
        <v>3</v>
      </c>
      <c r="CN86" s="58">
        <f>'0930-1006'!H94</f>
        <v>8</v>
      </c>
      <c r="CO86" s="209">
        <f>'0930-1006'!I94</f>
        <v>2</v>
      </c>
      <c r="CP86" s="58">
        <f>'0930-1006'!J94</f>
        <v>8</v>
      </c>
      <c r="CQ86" s="209">
        <f>'0930-1006'!K94</f>
        <v>0</v>
      </c>
      <c r="CR86" s="58">
        <f>'0930-1006'!L94</f>
        <v>0</v>
      </c>
      <c r="CS86" s="209">
        <f>'0930-1006'!M94</f>
        <v>2</v>
      </c>
      <c r="CT86" s="58">
        <f>'0930-1006'!N94</f>
        <v>7.5</v>
      </c>
      <c r="CU86" s="209">
        <f>'0930-1006'!O94</f>
        <v>3</v>
      </c>
      <c r="CV86" s="58">
        <f>'0930-1006'!P94</f>
        <v>8</v>
      </c>
      <c r="CW86" s="209">
        <f>'1007-1013'!C94</f>
        <v>0</v>
      </c>
      <c r="CX86" s="58">
        <f>'1007-1013'!D94</f>
        <v>3.5</v>
      </c>
      <c r="CY86" s="209">
        <f>'1007-1013'!E94</f>
        <v>0</v>
      </c>
      <c r="CZ86" s="58">
        <f>'1007-1013'!F94</f>
        <v>0</v>
      </c>
      <c r="DA86" s="209">
        <f>'1007-1013'!G94</f>
        <v>0</v>
      </c>
      <c r="DB86" s="58">
        <f>'1007-1013'!H94</f>
        <v>0</v>
      </c>
      <c r="DC86" s="209">
        <f>'1007-1013'!I94</f>
        <v>0</v>
      </c>
      <c r="DD86" s="58">
        <f>'1007-1013'!J94</f>
        <v>0</v>
      </c>
      <c r="DE86" s="209">
        <f>'1007-1013'!K94</f>
        <v>0</v>
      </c>
      <c r="DF86" s="58">
        <f>'1007-1013'!L94</f>
        <v>0</v>
      </c>
      <c r="DG86" s="209">
        <f>'1007-1013'!M94</f>
        <v>2</v>
      </c>
      <c r="DH86" s="58">
        <f>'1007-1013'!N94</f>
        <v>7.5</v>
      </c>
      <c r="DI86" s="209">
        <f>'1007-1013'!O94</f>
        <v>2</v>
      </c>
      <c r="DJ86" s="58">
        <f>'1007-1013'!P94</f>
        <v>9</v>
      </c>
      <c r="DK86" s="209">
        <f>'1014-1020'!C94</f>
        <v>0</v>
      </c>
      <c r="DL86" s="58">
        <f>'1014-1020'!D94</f>
        <v>3.5</v>
      </c>
      <c r="DM86" s="209">
        <f>'1014-1020'!E94</f>
        <v>0</v>
      </c>
      <c r="DN86" s="58">
        <f>'1014-1020'!F94</f>
        <v>0</v>
      </c>
      <c r="DO86" s="209">
        <f>'1014-1020'!G94</f>
        <v>3</v>
      </c>
      <c r="DP86" s="58">
        <f>'1014-1020'!H94</f>
        <v>8</v>
      </c>
      <c r="DQ86" s="209">
        <f>'1014-1020'!I94</f>
        <v>0</v>
      </c>
      <c r="DR86" s="58">
        <f>'1014-1020'!J94</f>
        <v>3.5</v>
      </c>
      <c r="DS86" s="209">
        <f>'1014-1020'!K94</f>
        <v>0</v>
      </c>
      <c r="DT86" s="58">
        <f>'1014-1020'!L94</f>
        <v>0</v>
      </c>
      <c r="DU86" s="209">
        <f>'1014-1020'!M94</f>
        <v>3</v>
      </c>
      <c r="DV86" s="58">
        <f>'1014-1020'!N94</f>
        <v>8</v>
      </c>
      <c r="DW86" s="209">
        <f>'1014-1020'!O94</f>
        <v>0</v>
      </c>
      <c r="DX86" s="58">
        <f>'1014-1020'!P94</f>
        <v>0</v>
      </c>
      <c r="DY86" s="209">
        <f>'1021-1027'!C94</f>
        <v>0</v>
      </c>
      <c r="DZ86" s="58">
        <f>'1021-1027'!D94</f>
        <v>0</v>
      </c>
      <c r="EA86" s="209">
        <f>'1021-1027'!E94</f>
        <v>0</v>
      </c>
      <c r="EB86" s="58">
        <f>'1021-1027'!F94</f>
        <v>0</v>
      </c>
      <c r="EC86" s="209">
        <f>'1021-1027'!G94</f>
        <v>0</v>
      </c>
      <c r="ED86" s="58">
        <f>'1021-1027'!H94</f>
        <v>0</v>
      </c>
      <c r="EE86" s="209">
        <f>'1021-1027'!I94</f>
        <v>0</v>
      </c>
      <c r="EF86" s="58">
        <f>'1021-1027'!J94</f>
        <v>0</v>
      </c>
      <c r="EG86" s="209">
        <f>'1021-1027'!K94</f>
        <v>0</v>
      </c>
      <c r="EH86" s="58">
        <f>'1021-1027'!L94</f>
        <v>0</v>
      </c>
      <c r="EI86" s="209">
        <f>'1021-1027'!M94</f>
        <v>0</v>
      </c>
      <c r="EJ86" s="58">
        <f>'1021-1027'!N94</f>
        <v>0</v>
      </c>
      <c r="EK86" s="209">
        <f>'1021-1027'!O94</f>
        <v>0</v>
      </c>
      <c r="EL86" s="58">
        <f>'1021-1027'!P94</f>
        <v>0</v>
      </c>
      <c r="EM86" s="209">
        <f>'1028-1103'!C94</f>
        <v>0</v>
      </c>
      <c r="EN86" s="58">
        <f>'1028-1103'!D94</f>
        <v>0</v>
      </c>
      <c r="EO86" s="209">
        <f>'1028-1103'!E94</f>
        <v>0</v>
      </c>
      <c r="EP86" s="58">
        <f>'1028-1103'!F94</f>
        <v>0</v>
      </c>
      <c r="EQ86" s="209">
        <f>'1028-1103'!G94</f>
        <v>0</v>
      </c>
      <c r="ER86" s="58">
        <f>'1028-1103'!H94</f>
        <v>0</v>
      </c>
      <c r="ES86" s="209">
        <f>'1028-1103'!I94</f>
        <v>0</v>
      </c>
      <c r="ET86" s="58">
        <f>'1028-1103'!J94</f>
        <v>0</v>
      </c>
      <c r="EU86" s="209">
        <f>'1028-1103'!K94</f>
        <v>0</v>
      </c>
      <c r="EV86" s="58">
        <f>'1028-1103'!L94</f>
        <v>0</v>
      </c>
      <c r="EW86" s="209">
        <f>'1028-1103'!M94</f>
        <v>0</v>
      </c>
      <c r="EX86" s="58">
        <f>'1028-1103'!N94</f>
        <v>0</v>
      </c>
      <c r="EY86" s="209">
        <f>'1028-1103'!O94</f>
        <v>0</v>
      </c>
      <c r="EZ86" s="58">
        <f>'1028-1103'!P94</f>
        <v>0</v>
      </c>
      <c r="FA86" s="209">
        <f>班表10!C94</f>
        <v>0</v>
      </c>
      <c r="FB86" s="209">
        <f>班表10!D94</f>
        <v>0</v>
      </c>
      <c r="FC86" s="209">
        <f>班表10!E94</f>
        <v>0</v>
      </c>
      <c r="FD86" s="209">
        <f>班表10!F94</f>
        <v>0</v>
      </c>
      <c r="FE86" s="209">
        <f>班表10!G94</f>
        <v>0</v>
      </c>
      <c r="FF86" s="209">
        <f>班表10!H94</f>
        <v>0</v>
      </c>
      <c r="FG86" s="209">
        <f>班表10!I94</f>
        <v>0</v>
      </c>
      <c r="FH86" s="209">
        <f>班表10!J94</f>
        <v>0</v>
      </c>
      <c r="FI86" s="209">
        <f>班表10!K94</f>
        <v>0</v>
      </c>
      <c r="FJ86" s="209">
        <f>班表10!L94</f>
        <v>0</v>
      </c>
      <c r="FK86" s="209">
        <f>班表10!M94</f>
        <v>0</v>
      </c>
      <c r="FL86" s="209">
        <f>班表10!N94</f>
        <v>0</v>
      </c>
      <c r="FM86" s="209">
        <f>班表10!O94</f>
        <v>0</v>
      </c>
      <c r="FN86" s="209">
        <f>班表10!P94</f>
        <v>0</v>
      </c>
      <c r="FO86" s="493"/>
      <c r="FP86" s="210"/>
      <c r="FQ86" s="210"/>
      <c r="FR86" s="210"/>
      <c r="FS86" s="379"/>
      <c r="FT86" s="525"/>
      <c r="FU86" s="526"/>
    </row>
    <row r="87" spans="1:177" ht="9" customHeight="1" thickTop="1" thickBot="1">
      <c r="A87" s="482" t="str">
        <f>IF('0902-0908'!A95=0,"",'0902-0908'!A95)</f>
        <v/>
      </c>
      <c r="B87" s="483"/>
      <c r="C87" s="488"/>
      <c r="D87" s="489"/>
      <c r="E87" s="488"/>
      <c r="F87" s="489"/>
      <c r="G87" s="488"/>
      <c r="H87" s="489"/>
      <c r="I87" s="488"/>
      <c r="J87" s="489"/>
      <c r="K87" s="488"/>
      <c r="L87" s="489"/>
      <c r="M87" s="488"/>
      <c r="N87" s="489"/>
      <c r="O87" s="488"/>
      <c r="P87" s="489"/>
      <c r="Q87" s="488"/>
      <c r="R87" s="489"/>
      <c r="S87" s="488"/>
      <c r="T87" s="489"/>
      <c r="U87" s="488"/>
      <c r="V87" s="489"/>
      <c r="W87" s="488"/>
      <c r="X87" s="489"/>
      <c r="Y87" s="488"/>
      <c r="Z87" s="489"/>
      <c r="AA87" s="488"/>
      <c r="AB87" s="489"/>
      <c r="AC87" s="488"/>
      <c r="AD87" s="489"/>
      <c r="AE87" s="413" t="s">
        <v>287</v>
      </c>
      <c r="AF87" s="414"/>
      <c r="AG87" s="413" t="s">
        <v>169</v>
      </c>
      <c r="AH87" s="414"/>
      <c r="AI87" s="413" t="s">
        <v>288</v>
      </c>
      <c r="AJ87" s="414"/>
      <c r="AK87" s="413" t="s">
        <v>288</v>
      </c>
      <c r="AL87" s="414"/>
      <c r="AM87" s="413" t="s">
        <v>288</v>
      </c>
      <c r="AN87" s="414"/>
      <c r="AO87" s="413"/>
      <c r="AP87" s="414"/>
      <c r="AQ87" s="413"/>
      <c r="AR87" s="414"/>
      <c r="AS87" s="413"/>
      <c r="AT87" s="414"/>
      <c r="AU87" s="413" t="s">
        <v>287</v>
      </c>
      <c r="AV87" s="414"/>
      <c r="AW87" s="413" t="s">
        <v>169</v>
      </c>
      <c r="AX87" s="414"/>
      <c r="AY87" s="413"/>
      <c r="AZ87" s="414"/>
      <c r="BA87" s="413"/>
      <c r="BB87" s="414"/>
      <c r="BC87" s="413"/>
      <c r="BD87" s="414"/>
      <c r="BE87" s="413"/>
      <c r="BF87" s="414"/>
      <c r="BG87" s="413" t="s">
        <v>287</v>
      </c>
      <c r="BH87" s="414"/>
      <c r="BI87" s="413"/>
      <c r="BJ87" s="414"/>
      <c r="BK87" s="413"/>
      <c r="BL87" s="414"/>
      <c r="BM87" s="413"/>
      <c r="BN87" s="414"/>
      <c r="BO87" s="413"/>
      <c r="BP87" s="414"/>
      <c r="BQ87" s="413" t="s">
        <v>169</v>
      </c>
      <c r="BR87" s="414"/>
      <c r="BS87" s="413"/>
      <c r="BT87" s="414"/>
      <c r="BU87" s="413"/>
      <c r="BV87" s="414"/>
      <c r="BW87" s="413" t="s">
        <v>287</v>
      </c>
      <c r="BX87" s="414"/>
      <c r="BY87" s="413"/>
      <c r="BZ87" s="414"/>
      <c r="CA87" s="413" t="s">
        <v>169</v>
      </c>
      <c r="CB87" s="414"/>
      <c r="CC87" s="413" t="s">
        <v>288</v>
      </c>
      <c r="CD87" s="414"/>
      <c r="CE87" s="413" t="s">
        <v>288</v>
      </c>
      <c r="CF87" s="414"/>
      <c r="CG87" s="413"/>
      <c r="CH87" s="414"/>
      <c r="CI87" s="413"/>
      <c r="CJ87" s="414"/>
      <c r="CK87" s="413" t="s">
        <v>287</v>
      </c>
      <c r="CL87" s="414"/>
      <c r="CM87" s="413"/>
      <c r="CN87" s="414"/>
      <c r="CO87" s="413"/>
      <c r="CP87" s="414"/>
      <c r="CQ87" s="413" t="s">
        <v>169</v>
      </c>
      <c r="CR87" s="414"/>
      <c r="CS87" s="413"/>
      <c r="CT87" s="414"/>
      <c r="CU87" s="413"/>
      <c r="CV87" s="414"/>
      <c r="CW87" s="413"/>
      <c r="CX87" s="414"/>
      <c r="CY87" s="413" t="s">
        <v>287</v>
      </c>
      <c r="CZ87" s="414"/>
      <c r="DA87" s="413" t="s">
        <v>169</v>
      </c>
      <c r="DB87" s="414"/>
      <c r="DC87" s="413" t="s">
        <v>288</v>
      </c>
      <c r="DD87" s="414"/>
      <c r="DE87" s="413" t="s">
        <v>288</v>
      </c>
      <c r="DF87" s="414"/>
      <c r="DG87" s="413"/>
      <c r="DH87" s="414"/>
      <c r="DI87" s="413"/>
      <c r="DJ87" s="414"/>
      <c r="DK87" s="413"/>
      <c r="DL87" s="414"/>
      <c r="DM87" s="413" t="s">
        <v>287</v>
      </c>
      <c r="DN87" s="414"/>
      <c r="DO87" s="413"/>
      <c r="DP87" s="414"/>
      <c r="DQ87" s="413"/>
      <c r="DR87" s="414"/>
      <c r="DS87" s="413" t="s">
        <v>169</v>
      </c>
      <c r="DT87" s="414"/>
      <c r="DU87" s="413"/>
      <c r="DV87" s="414"/>
      <c r="DW87" s="413" t="s">
        <v>288</v>
      </c>
      <c r="DX87" s="414"/>
      <c r="DY87" s="413"/>
      <c r="DZ87" s="414"/>
      <c r="EA87" s="413"/>
      <c r="EB87" s="414"/>
      <c r="EC87" s="413"/>
      <c r="ED87" s="414"/>
      <c r="EE87" s="413"/>
      <c r="EF87" s="414"/>
      <c r="EG87" s="413"/>
      <c r="EH87" s="414"/>
      <c r="EI87" s="413"/>
      <c r="EJ87" s="414"/>
      <c r="EK87" s="413"/>
      <c r="EL87" s="414"/>
      <c r="EM87" s="413"/>
      <c r="EN87" s="414"/>
      <c r="EO87" s="413"/>
      <c r="EP87" s="414"/>
      <c r="EQ87" s="413"/>
      <c r="ER87" s="414"/>
      <c r="ES87" s="413"/>
      <c r="ET87" s="414"/>
      <c r="EU87" s="413"/>
      <c r="EV87" s="414"/>
      <c r="EW87" s="413"/>
      <c r="EX87" s="414"/>
      <c r="EY87" s="413"/>
      <c r="EZ87" s="414"/>
      <c r="FA87" s="413"/>
      <c r="FB87" s="475"/>
      <c r="FC87" s="413"/>
      <c r="FD87" s="475"/>
      <c r="FE87" s="413"/>
      <c r="FF87" s="475"/>
      <c r="FG87" s="413"/>
      <c r="FH87" s="475"/>
      <c r="FI87" s="413"/>
      <c r="FJ87" s="475"/>
      <c r="FK87" s="413"/>
      <c r="FL87" s="475"/>
      <c r="FM87" s="413"/>
      <c r="FN87" s="475"/>
      <c r="FO87" s="494"/>
      <c r="FP87" s="211"/>
      <c r="FQ87" s="211"/>
      <c r="FR87" s="211"/>
      <c r="FS87" s="380"/>
      <c r="FT87" s="527"/>
      <c r="FU87" s="528"/>
    </row>
    <row r="88" spans="1:177" ht="15.75" customHeight="1">
      <c r="A88" s="490" t="str">
        <f>IF('0902-0908'!A96=0,"",'0902-0908'!A96)</f>
        <v>蔡昀軒</v>
      </c>
      <c r="B88" s="491"/>
      <c r="C88" s="226"/>
      <c r="D88" s="227"/>
      <c r="E88" s="226"/>
      <c r="F88" s="227"/>
      <c r="G88" s="226"/>
      <c r="H88" s="227"/>
      <c r="I88" s="226"/>
      <c r="J88" s="227"/>
      <c r="K88" s="226"/>
      <c r="L88" s="227"/>
      <c r="M88" s="226"/>
      <c r="N88" s="227"/>
      <c r="O88" s="226"/>
      <c r="P88" s="227"/>
      <c r="Q88" s="226"/>
      <c r="R88" s="227"/>
      <c r="S88" s="226"/>
      <c r="T88" s="227"/>
      <c r="U88" s="226"/>
      <c r="V88" s="227"/>
      <c r="W88" s="226"/>
      <c r="X88" s="227"/>
      <c r="Y88" s="226"/>
      <c r="Z88" s="227"/>
      <c r="AA88" s="226"/>
      <c r="AB88" s="227"/>
      <c r="AC88" s="226"/>
      <c r="AD88" s="227"/>
      <c r="AE88" s="206">
        <f>'0902-0908'!C96</f>
        <v>18</v>
      </c>
      <c r="AF88" s="207">
        <f>'0902-0908'!D96</f>
        <v>22</v>
      </c>
      <c r="AG88" s="206">
        <f>'0902-0908'!E96</f>
        <v>18</v>
      </c>
      <c r="AH88" s="207">
        <f>'0902-0908'!F96</f>
        <v>22</v>
      </c>
      <c r="AI88" s="206">
        <f>'0902-0908'!G96</f>
        <v>0</v>
      </c>
      <c r="AJ88" s="207">
        <f>'0902-0908'!H96</f>
        <v>0</v>
      </c>
      <c r="AK88" s="206">
        <f>'0902-0908'!I96</f>
        <v>0</v>
      </c>
      <c r="AL88" s="207">
        <f>'0902-0908'!J96</f>
        <v>0</v>
      </c>
      <c r="AM88" s="206">
        <f>'0902-0908'!K96</f>
        <v>18</v>
      </c>
      <c r="AN88" s="207">
        <f>'0902-0908'!L96</f>
        <v>22</v>
      </c>
      <c r="AO88" s="206">
        <f>'0902-0908'!M96</f>
        <v>12</v>
      </c>
      <c r="AP88" s="207">
        <f>'0902-0908'!N96</f>
        <v>22</v>
      </c>
      <c r="AQ88" s="206">
        <f>'0902-0908'!O96</f>
        <v>0</v>
      </c>
      <c r="AR88" s="207">
        <f>'0902-0908'!P96</f>
        <v>0</v>
      </c>
      <c r="AS88" s="206">
        <f>'0909-0915'!C96</f>
        <v>0</v>
      </c>
      <c r="AT88" s="207">
        <f>'0909-0915'!D96</f>
        <v>0</v>
      </c>
      <c r="AU88" s="206">
        <f>'0909-0915'!E96</f>
        <v>0</v>
      </c>
      <c r="AV88" s="207">
        <f>'0909-0915'!F96</f>
        <v>0</v>
      </c>
      <c r="AW88" s="206">
        <f>'0909-0915'!G96</f>
        <v>0</v>
      </c>
      <c r="AX88" s="207">
        <f>'0909-0915'!H96</f>
        <v>0</v>
      </c>
      <c r="AY88" s="206">
        <f>'0909-0915'!I96</f>
        <v>0</v>
      </c>
      <c r="AZ88" s="207">
        <f>'0909-0915'!J96</f>
        <v>0</v>
      </c>
      <c r="BA88" s="206">
        <f>'0909-0915'!K96</f>
        <v>18</v>
      </c>
      <c r="BB88" s="207">
        <f>'0909-0915'!L96</f>
        <v>22</v>
      </c>
      <c r="BC88" s="206">
        <f>'0909-0915'!M96</f>
        <v>11.5</v>
      </c>
      <c r="BD88" s="207">
        <f>'0909-0915'!N96</f>
        <v>21.5</v>
      </c>
      <c r="BE88" s="206">
        <f>'0909-0915'!O96</f>
        <v>0</v>
      </c>
      <c r="BF88" s="207">
        <f>'0909-0915'!P96</f>
        <v>0</v>
      </c>
      <c r="BG88" s="206">
        <f>'0916-0922'!C96</f>
        <v>0</v>
      </c>
      <c r="BH88" s="207">
        <f>'0916-0922'!D96</f>
        <v>0</v>
      </c>
      <c r="BI88" s="206">
        <f>'0916-0922'!E96</f>
        <v>0</v>
      </c>
      <c r="BJ88" s="207">
        <f>'0916-0922'!F96</f>
        <v>0</v>
      </c>
      <c r="BK88" s="206">
        <f>'0916-0922'!G96</f>
        <v>0</v>
      </c>
      <c r="BL88" s="207">
        <f>'0916-0922'!H96</f>
        <v>0</v>
      </c>
      <c r="BM88" s="206">
        <f>'0916-0922'!I96</f>
        <v>0</v>
      </c>
      <c r="BN88" s="207">
        <f>'0916-0922'!J96</f>
        <v>0</v>
      </c>
      <c r="BO88" s="206">
        <f>'0916-0922'!K96</f>
        <v>18</v>
      </c>
      <c r="BP88" s="207">
        <f>'0916-0922'!L96</f>
        <v>22</v>
      </c>
      <c r="BQ88" s="206">
        <f>'0916-0922'!M96</f>
        <v>12</v>
      </c>
      <c r="BR88" s="207">
        <f>'0916-0922'!N96</f>
        <v>22</v>
      </c>
      <c r="BS88" s="206">
        <f>'0916-0922'!O96</f>
        <v>0</v>
      </c>
      <c r="BT88" s="207">
        <f>'0916-0922'!P96</f>
        <v>0</v>
      </c>
      <c r="BU88" s="206">
        <f>'0923-0929'!C96</f>
        <v>0</v>
      </c>
      <c r="BV88" s="207">
        <f>'0923-0929'!D96</f>
        <v>0</v>
      </c>
      <c r="BW88" s="206">
        <f>'0923-0929'!E96</f>
        <v>0</v>
      </c>
      <c r="BX88" s="207">
        <f>'0923-0929'!F96</f>
        <v>0</v>
      </c>
      <c r="BY88" s="206">
        <f>'0923-0929'!G96</f>
        <v>0</v>
      </c>
      <c r="BZ88" s="207">
        <f>'0923-0929'!H96</f>
        <v>0</v>
      </c>
      <c r="CA88" s="206">
        <f>'0923-0929'!I96</f>
        <v>0</v>
      </c>
      <c r="CB88" s="207">
        <f>'0923-0929'!J96</f>
        <v>0</v>
      </c>
      <c r="CC88" s="206">
        <f>'0923-0929'!K96</f>
        <v>18</v>
      </c>
      <c r="CD88" s="207">
        <f>'0923-0929'!L96</f>
        <v>22</v>
      </c>
      <c r="CE88" s="206">
        <f>'0923-0929'!M96</f>
        <v>0</v>
      </c>
      <c r="CF88" s="207">
        <f>'0923-0929'!N96</f>
        <v>0</v>
      </c>
      <c r="CG88" s="206">
        <f>'0923-0929'!O96</f>
        <v>0</v>
      </c>
      <c r="CH88" s="207">
        <f>'0923-0929'!P96</f>
        <v>0</v>
      </c>
      <c r="CI88" s="206">
        <f>'0930-1006'!C96</f>
        <v>0</v>
      </c>
      <c r="CJ88" s="207">
        <f>'0930-1006'!D96</f>
        <v>0</v>
      </c>
      <c r="CK88" s="206">
        <f>'0930-1006'!E96</f>
        <v>0</v>
      </c>
      <c r="CL88" s="207">
        <f>'0930-1006'!F96</f>
        <v>0</v>
      </c>
      <c r="CM88" s="206">
        <f>'0930-1006'!G96</f>
        <v>11</v>
      </c>
      <c r="CN88" s="207">
        <f>'0930-1006'!H96</f>
        <v>22</v>
      </c>
      <c r="CO88" s="206">
        <f>'0930-1006'!I96</f>
        <v>0</v>
      </c>
      <c r="CP88" s="207">
        <f>'0930-1006'!J96</f>
        <v>0</v>
      </c>
      <c r="CQ88" s="206">
        <f>'0930-1006'!K96</f>
        <v>18</v>
      </c>
      <c r="CR88" s="207">
        <f>'0930-1006'!L96</f>
        <v>22</v>
      </c>
      <c r="CS88" s="206">
        <f>'0930-1006'!M96</f>
        <v>11.5</v>
      </c>
      <c r="CT88" s="207">
        <f>'0930-1006'!N96</f>
        <v>22</v>
      </c>
      <c r="CU88" s="206">
        <f>'0930-1006'!O96</f>
        <v>0</v>
      </c>
      <c r="CV88" s="207">
        <f>'0930-1006'!P96</f>
        <v>0</v>
      </c>
      <c r="CW88" s="206">
        <f>'1007-1013'!C96</f>
        <v>0</v>
      </c>
      <c r="CX88" s="207">
        <f>'1007-1013'!D96</f>
        <v>0</v>
      </c>
      <c r="CY88" s="206">
        <f>'1007-1013'!E96</f>
        <v>0</v>
      </c>
      <c r="CZ88" s="207">
        <f>'1007-1013'!F96</f>
        <v>0</v>
      </c>
      <c r="DA88" s="206">
        <f>'1007-1013'!G96</f>
        <v>0</v>
      </c>
      <c r="DB88" s="207">
        <f>'1007-1013'!H96</f>
        <v>0</v>
      </c>
      <c r="DC88" s="206">
        <f>'1007-1013'!I96</f>
        <v>11</v>
      </c>
      <c r="DD88" s="207">
        <f>'1007-1013'!J96</f>
        <v>15</v>
      </c>
      <c r="DE88" s="206">
        <f>'1007-1013'!K96</f>
        <v>0</v>
      </c>
      <c r="DF88" s="207">
        <f>'1007-1013'!L96</f>
        <v>0</v>
      </c>
      <c r="DG88" s="206">
        <f>'1007-1013'!M96</f>
        <v>12</v>
      </c>
      <c r="DH88" s="207">
        <f>'1007-1013'!N96</f>
        <v>22</v>
      </c>
      <c r="DI88" s="206">
        <f>'1007-1013'!O96</f>
        <v>0</v>
      </c>
      <c r="DJ88" s="207">
        <f>'1007-1013'!P96</f>
        <v>0</v>
      </c>
      <c r="DK88" s="206">
        <f>'1014-1020'!C96</f>
        <v>0</v>
      </c>
      <c r="DL88" s="207">
        <f>'1014-1020'!D96</f>
        <v>0</v>
      </c>
      <c r="DM88" s="206">
        <f>'1014-1020'!E96</f>
        <v>0</v>
      </c>
      <c r="DN88" s="207">
        <f>'1014-1020'!F96</f>
        <v>0</v>
      </c>
      <c r="DO88" s="206">
        <f>'1014-1020'!G96</f>
        <v>0</v>
      </c>
      <c r="DP88" s="207">
        <f>'1014-1020'!H96</f>
        <v>0</v>
      </c>
      <c r="DQ88" s="206">
        <f>'1014-1020'!I96</f>
        <v>0</v>
      </c>
      <c r="DR88" s="207">
        <f>'1014-1020'!J96</f>
        <v>0</v>
      </c>
      <c r="DS88" s="206">
        <f>'1014-1020'!K96</f>
        <v>0</v>
      </c>
      <c r="DT88" s="207">
        <f>'1014-1020'!L96</f>
        <v>0</v>
      </c>
      <c r="DU88" s="206">
        <f>'1014-1020'!M96</f>
        <v>0</v>
      </c>
      <c r="DV88" s="207">
        <f>'1014-1020'!N96</f>
        <v>0</v>
      </c>
      <c r="DW88" s="206">
        <f>'1014-1020'!O96</f>
        <v>0</v>
      </c>
      <c r="DX88" s="207">
        <f>'1014-1020'!P96</f>
        <v>0</v>
      </c>
      <c r="DY88" s="206">
        <f>'1021-1027'!C96</f>
        <v>0</v>
      </c>
      <c r="DZ88" s="207">
        <f>'1021-1027'!D96</f>
        <v>0</v>
      </c>
      <c r="EA88" s="206">
        <f>'1021-1027'!E96</f>
        <v>0</v>
      </c>
      <c r="EB88" s="207">
        <f>'1021-1027'!F96</f>
        <v>0</v>
      </c>
      <c r="EC88" s="206">
        <f>'1021-1027'!G96</f>
        <v>0</v>
      </c>
      <c r="ED88" s="207">
        <f>'1021-1027'!H96</f>
        <v>0</v>
      </c>
      <c r="EE88" s="206">
        <f>'1021-1027'!I96</f>
        <v>0</v>
      </c>
      <c r="EF88" s="207">
        <f>'1021-1027'!J96</f>
        <v>0</v>
      </c>
      <c r="EG88" s="206">
        <f>'1021-1027'!K96</f>
        <v>0</v>
      </c>
      <c r="EH88" s="207">
        <f>'1021-1027'!L96</f>
        <v>0</v>
      </c>
      <c r="EI88" s="206">
        <f>'1021-1027'!M96</f>
        <v>0</v>
      </c>
      <c r="EJ88" s="207">
        <f>'1021-1027'!N96</f>
        <v>0</v>
      </c>
      <c r="EK88" s="206">
        <f>'1021-1027'!O96</f>
        <v>0</v>
      </c>
      <c r="EL88" s="207">
        <f>'1021-1027'!P96</f>
        <v>0</v>
      </c>
      <c r="EM88" s="206">
        <f>'1028-1103'!C96</f>
        <v>0</v>
      </c>
      <c r="EN88" s="207">
        <f>'1028-1103'!D96</f>
        <v>0</v>
      </c>
      <c r="EO88" s="206">
        <f>'1028-1103'!E96</f>
        <v>0</v>
      </c>
      <c r="EP88" s="207">
        <f>'1028-1103'!F96</f>
        <v>0</v>
      </c>
      <c r="EQ88" s="206">
        <f>'1028-1103'!G96</f>
        <v>0</v>
      </c>
      <c r="ER88" s="207">
        <f>'1028-1103'!H96</f>
        <v>0</v>
      </c>
      <c r="ES88" s="206">
        <f>'1028-1103'!I96</f>
        <v>0</v>
      </c>
      <c r="ET88" s="207">
        <f>'1028-1103'!J96</f>
        <v>0</v>
      </c>
      <c r="EU88" s="206">
        <f>'1028-1103'!K96</f>
        <v>0</v>
      </c>
      <c r="EV88" s="207">
        <f>'1028-1103'!L96</f>
        <v>0</v>
      </c>
      <c r="EW88" s="206">
        <f>'1028-1103'!M96</f>
        <v>0</v>
      </c>
      <c r="EX88" s="207">
        <f>'1028-1103'!N96</f>
        <v>0</v>
      </c>
      <c r="EY88" s="206">
        <f>'1028-1103'!O96</f>
        <v>0</v>
      </c>
      <c r="EZ88" s="207">
        <f>'1028-1103'!P96</f>
        <v>0</v>
      </c>
      <c r="FA88" s="206">
        <f>班表10!C96</f>
        <v>0</v>
      </c>
      <c r="FB88" s="206">
        <f>班表10!D96</f>
        <v>0</v>
      </c>
      <c r="FC88" s="206">
        <f>班表10!E96</f>
        <v>0</v>
      </c>
      <c r="FD88" s="206">
        <f>班表10!F96</f>
        <v>0</v>
      </c>
      <c r="FE88" s="206">
        <f>班表10!G96</f>
        <v>0</v>
      </c>
      <c r="FF88" s="206">
        <f>班表10!H96</f>
        <v>0</v>
      </c>
      <c r="FG88" s="206">
        <f>班表10!I96</f>
        <v>0</v>
      </c>
      <c r="FH88" s="206">
        <f>班表10!J96</f>
        <v>0</v>
      </c>
      <c r="FI88" s="206">
        <f>班表10!K96</f>
        <v>0</v>
      </c>
      <c r="FJ88" s="206">
        <f>班表10!L96</f>
        <v>0</v>
      </c>
      <c r="FK88" s="206">
        <f>班表10!M96</f>
        <v>0</v>
      </c>
      <c r="FL88" s="206">
        <f>班表10!N96</f>
        <v>0</v>
      </c>
      <c r="FM88" s="206">
        <f>班表10!O96</f>
        <v>0</v>
      </c>
      <c r="FN88" s="206">
        <f>班表10!P96</f>
        <v>0</v>
      </c>
      <c r="FO88" s="492"/>
      <c r="FP88" s="208"/>
      <c r="FQ88" s="208"/>
      <c r="FR88" s="208"/>
      <c r="FS88" s="378"/>
      <c r="FT88" s="524"/>
      <c r="FU88" s="479"/>
    </row>
    <row r="89" spans="1:177" ht="9" customHeight="1" thickBot="1">
      <c r="A89" s="480" t="str">
        <f>IF('0902-0908'!A97=0,"",'0902-0908'!A97)</f>
        <v>外場晚班工讀</v>
      </c>
      <c r="B89" s="481"/>
      <c r="C89" s="228"/>
      <c r="D89" s="183">
        <f>D88-C88-C89</f>
        <v>0</v>
      </c>
      <c r="E89" s="228"/>
      <c r="F89" s="183">
        <f>F88-E88-E89</f>
        <v>0</v>
      </c>
      <c r="G89" s="228"/>
      <c r="H89" s="183">
        <f>H88-G88-G89</f>
        <v>0</v>
      </c>
      <c r="I89" s="228"/>
      <c r="J89" s="183">
        <f>J88-I88-I89</f>
        <v>0</v>
      </c>
      <c r="K89" s="228"/>
      <c r="L89" s="183">
        <f>L88-K88-K89</f>
        <v>0</v>
      </c>
      <c r="M89" s="228"/>
      <c r="N89" s="183">
        <f>N88-M88-M89</f>
        <v>0</v>
      </c>
      <c r="O89" s="228"/>
      <c r="P89" s="183">
        <f>P88-O88-O89</f>
        <v>0</v>
      </c>
      <c r="Q89" s="228"/>
      <c r="R89" s="183">
        <f>R88-Q88-Q89</f>
        <v>0</v>
      </c>
      <c r="S89" s="228"/>
      <c r="T89" s="183">
        <f>T88-S88-S89</f>
        <v>0</v>
      </c>
      <c r="U89" s="228"/>
      <c r="V89" s="183">
        <f>V88-U88-U89</f>
        <v>0</v>
      </c>
      <c r="W89" s="228"/>
      <c r="X89" s="183">
        <f>X88-W88-W89</f>
        <v>0</v>
      </c>
      <c r="Y89" s="228"/>
      <c r="Z89" s="183">
        <f>Z88-Y88-Y89</f>
        <v>0</v>
      </c>
      <c r="AA89" s="228"/>
      <c r="AB89" s="183">
        <f>AB88-AA88-AA89</f>
        <v>0</v>
      </c>
      <c r="AC89" s="228"/>
      <c r="AD89" s="183">
        <f>AD88-AC88-AC89</f>
        <v>0</v>
      </c>
      <c r="AE89" s="209">
        <f>'0902-0908'!C97</f>
        <v>0</v>
      </c>
      <c r="AF89" s="58">
        <f>'0902-0908'!D97</f>
        <v>4</v>
      </c>
      <c r="AG89" s="209">
        <f>'0902-0908'!E97</f>
        <v>0</v>
      </c>
      <c r="AH89" s="58">
        <f>'0902-0908'!F97</f>
        <v>4</v>
      </c>
      <c r="AI89" s="209">
        <f>'0902-0908'!G97</f>
        <v>0</v>
      </c>
      <c r="AJ89" s="58">
        <f>'0902-0908'!H97</f>
        <v>0</v>
      </c>
      <c r="AK89" s="209">
        <f>'0902-0908'!I97</f>
        <v>0</v>
      </c>
      <c r="AL89" s="58">
        <f>'0902-0908'!J97</f>
        <v>0</v>
      </c>
      <c r="AM89" s="209">
        <f>'0902-0908'!K97</f>
        <v>0</v>
      </c>
      <c r="AN89" s="58">
        <f>'0902-0908'!L97</f>
        <v>4</v>
      </c>
      <c r="AO89" s="209">
        <f>'0902-0908'!M97</f>
        <v>2</v>
      </c>
      <c r="AP89" s="58">
        <f>'0902-0908'!N97</f>
        <v>8</v>
      </c>
      <c r="AQ89" s="209">
        <f>'0902-0908'!O97</f>
        <v>0</v>
      </c>
      <c r="AR89" s="58">
        <f>'0902-0908'!P97</f>
        <v>0</v>
      </c>
      <c r="AS89" s="209">
        <f>'0909-0915'!C97</f>
        <v>0</v>
      </c>
      <c r="AT89" s="58">
        <f>'0909-0915'!D97</f>
        <v>0</v>
      </c>
      <c r="AU89" s="209">
        <f>'0909-0915'!E97</f>
        <v>0</v>
      </c>
      <c r="AV89" s="58">
        <f>'0909-0915'!F97</f>
        <v>0</v>
      </c>
      <c r="AW89" s="209">
        <f>'0909-0915'!G97</f>
        <v>0</v>
      </c>
      <c r="AX89" s="58">
        <f>'0909-0915'!H97</f>
        <v>0</v>
      </c>
      <c r="AY89" s="209">
        <f>'0909-0915'!I97</f>
        <v>0</v>
      </c>
      <c r="AZ89" s="58">
        <f>'0909-0915'!J97</f>
        <v>0</v>
      </c>
      <c r="BA89" s="209">
        <f>'0909-0915'!K97</f>
        <v>0</v>
      </c>
      <c r="BB89" s="58">
        <f>'0909-0915'!L97</f>
        <v>4</v>
      </c>
      <c r="BC89" s="209">
        <f>'0909-0915'!M97</f>
        <v>2</v>
      </c>
      <c r="BD89" s="58">
        <f>'0909-0915'!N97</f>
        <v>8</v>
      </c>
      <c r="BE89" s="209">
        <f>'0909-0915'!O97</f>
        <v>0</v>
      </c>
      <c r="BF89" s="58">
        <f>'0909-0915'!P97</f>
        <v>0</v>
      </c>
      <c r="BG89" s="209">
        <f>'0916-0922'!C97</f>
        <v>0</v>
      </c>
      <c r="BH89" s="58">
        <f>'0916-0922'!D97</f>
        <v>0</v>
      </c>
      <c r="BI89" s="209">
        <f>'0916-0922'!E97</f>
        <v>0</v>
      </c>
      <c r="BJ89" s="58">
        <f>'0916-0922'!F97</f>
        <v>0</v>
      </c>
      <c r="BK89" s="209">
        <f>'0916-0922'!G97</f>
        <v>0</v>
      </c>
      <c r="BL89" s="58">
        <f>'0916-0922'!H97</f>
        <v>0</v>
      </c>
      <c r="BM89" s="209">
        <f>'0916-0922'!I97</f>
        <v>0</v>
      </c>
      <c r="BN89" s="58">
        <f>'0916-0922'!J97</f>
        <v>0</v>
      </c>
      <c r="BO89" s="209">
        <f>'0916-0922'!K97</f>
        <v>0</v>
      </c>
      <c r="BP89" s="58">
        <f>'0916-0922'!L97</f>
        <v>4</v>
      </c>
      <c r="BQ89" s="209">
        <f>'0916-0922'!M97</f>
        <v>2</v>
      </c>
      <c r="BR89" s="58">
        <f>'0916-0922'!N97</f>
        <v>8</v>
      </c>
      <c r="BS89" s="209">
        <f>'0916-0922'!O97</f>
        <v>0</v>
      </c>
      <c r="BT89" s="58">
        <f>'0916-0922'!P97</f>
        <v>0</v>
      </c>
      <c r="BU89" s="209">
        <f>'0923-0929'!C97</f>
        <v>0</v>
      </c>
      <c r="BV89" s="58">
        <f>'0923-0929'!D97</f>
        <v>0</v>
      </c>
      <c r="BW89" s="209">
        <f>'0923-0929'!E97</f>
        <v>0</v>
      </c>
      <c r="BX89" s="58">
        <f>'0923-0929'!F97</f>
        <v>0</v>
      </c>
      <c r="BY89" s="209">
        <f>'0923-0929'!G97</f>
        <v>0</v>
      </c>
      <c r="BZ89" s="58">
        <f>'0923-0929'!H97</f>
        <v>0</v>
      </c>
      <c r="CA89" s="209">
        <f>'0923-0929'!I97</f>
        <v>0</v>
      </c>
      <c r="CB89" s="58">
        <f>'0923-0929'!J97</f>
        <v>0</v>
      </c>
      <c r="CC89" s="209">
        <f>'0923-0929'!K97</f>
        <v>0</v>
      </c>
      <c r="CD89" s="58">
        <f>'0923-0929'!L97</f>
        <v>4</v>
      </c>
      <c r="CE89" s="209">
        <f>'0923-0929'!M97</f>
        <v>0</v>
      </c>
      <c r="CF89" s="58">
        <f>'0923-0929'!N97</f>
        <v>0</v>
      </c>
      <c r="CG89" s="209">
        <f>'0923-0929'!O97</f>
        <v>0</v>
      </c>
      <c r="CH89" s="58">
        <f>'0923-0929'!P97</f>
        <v>0</v>
      </c>
      <c r="CI89" s="209">
        <f>'0930-1006'!C97</f>
        <v>0</v>
      </c>
      <c r="CJ89" s="58">
        <f>'0930-1006'!D97</f>
        <v>0</v>
      </c>
      <c r="CK89" s="209">
        <f>'0930-1006'!E97</f>
        <v>0</v>
      </c>
      <c r="CL89" s="58">
        <f>'0930-1006'!F97</f>
        <v>0</v>
      </c>
      <c r="CM89" s="209">
        <f>'0930-1006'!G97</f>
        <v>3</v>
      </c>
      <c r="CN89" s="58">
        <f>'0930-1006'!H97</f>
        <v>8</v>
      </c>
      <c r="CO89" s="209">
        <f>'0930-1006'!I97</f>
        <v>0</v>
      </c>
      <c r="CP89" s="58">
        <f>'0930-1006'!J97</f>
        <v>0</v>
      </c>
      <c r="CQ89" s="209">
        <f>'0930-1006'!K97</f>
        <v>0</v>
      </c>
      <c r="CR89" s="58">
        <f>'0930-1006'!L97</f>
        <v>4</v>
      </c>
      <c r="CS89" s="209">
        <f>'0930-1006'!M97</f>
        <v>2.5</v>
      </c>
      <c r="CT89" s="58">
        <f>'0930-1006'!N97</f>
        <v>8</v>
      </c>
      <c r="CU89" s="209">
        <f>'0930-1006'!O97</f>
        <v>0</v>
      </c>
      <c r="CV89" s="58">
        <f>'0930-1006'!P97</f>
        <v>0</v>
      </c>
      <c r="CW89" s="209">
        <f>'1007-1013'!C97</f>
        <v>0</v>
      </c>
      <c r="CX89" s="58">
        <f>'1007-1013'!D97</f>
        <v>0</v>
      </c>
      <c r="CY89" s="209">
        <f>'1007-1013'!E97</f>
        <v>0</v>
      </c>
      <c r="CZ89" s="58">
        <f>'1007-1013'!F97</f>
        <v>0</v>
      </c>
      <c r="DA89" s="209">
        <f>'1007-1013'!G97</f>
        <v>0</v>
      </c>
      <c r="DB89" s="58">
        <f>'1007-1013'!H97</f>
        <v>0</v>
      </c>
      <c r="DC89" s="209">
        <f>'1007-1013'!I97</f>
        <v>0</v>
      </c>
      <c r="DD89" s="58">
        <f>'1007-1013'!J97</f>
        <v>4</v>
      </c>
      <c r="DE89" s="209">
        <f>'1007-1013'!K97</f>
        <v>0</v>
      </c>
      <c r="DF89" s="58">
        <f>'1007-1013'!L97</f>
        <v>0</v>
      </c>
      <c r="DG89" s="209">
        <f>'1007-1013'!M97</f>
        <v>2</v>
      </c>
      <c r="DH89" s="58">
        <f>'1007-1013'!N97</f>
        <v>8</v>
      </c>
      <c r="DI89" s="209">
        <f>'1007-1013'!O97</f>
        <v>0</v>
      </c>
      <c r="DJ89" s="58">
        <f>'1007-1013'!P97</f>
        <v>0</v>
      </c>
      <c r="DK89" s="209">
        <f>'1014-1020'!C97</f>
        <v>0</v>
      </c>
      <c r="DL89" s="58">
        <f>'1014-1020'!D97</f>
        <v>0</v>
      </c>
      <c r="DM89" s="209">
        <f>'1014-1020'!E97</f>
        <v>0</v>
      </c>
      <c r="DN89" s="58">
        <f>'1014-1020'!F97</f>
        <v>0</v>
      </c>
      <c r="DO89" s="209">
        <f>'1014-1020'!G97</f>
        <v>0</v>
      </c>
      <c r="DP89" s="58">
        <f>'1014-1020'!H97</f>
        <v>0</v>
      </c>
      <c r="DQ89" s="209">
        <f>'1014-1020'!I97</f>
        <v>0</v>
      </c>
      <c r="DR89" s="58">
        <f>'1014-1020'!J97</f>
        <v>0</v>
      </c>
      <c r="DS89" s="209">
        <f>'1014-1020'!K97</f>
        <v>0</v>
      </c>
      <c r="DT89" s="58">
        <f>'1014-1020'!L97</f>
        <v>0</v>
      </c>
      <c r="DU89" s="209">
        <f>'1014-1020'!M97</f>
        <v>0</v>
      </c>
      <c r="DV89" s="58">
        <f>'1014-1020'!N97</f>
        <v>0</v>
      </c>
      <c r="DW89" s="209">
        <f>'1014-1020'!O97</f>
        <v>0</v>
      </c>
      <c r="DX89" s="58">
        <f>'1014-1020'!P97</f>
        <v>0</v>
      </c>
      <c r="DY89" s="209">
        <f>'1021-1027'!C97</f>
        <v>0</v>
      </c>
      <c r="DZ89" s="58">
        <f>'1021-1027'!D97</f>
        <v>0</v>
      </c>
      <c r="EA89" s="209">
        <f>'1021-1027'!E97</f>
        <v>0</v>
      </c>
      <c r="EB89" s="58">
        <f>'1021-1027'!F97</f>
        <v>0</v>
      </c>
      <c r="EC89" s="209">
        <f>'1021-1027'!G97</f>
        <v>0</v>
      </c>
      <c r="ED89" s="58">
        <f>'1021-1027'!H97</f>
        <v>0</v>
      </c>
      <c r="EE89" s="209">
        <f>'1021-1027'!I97</f>
        <v>0</v>
      </c>
      <c r="EF89" s="58">
        <f>'1021-1027'!J97</f>
        <v>0</v>
      </c>
      <c r="EG89" s="209">
        <f>'1021-1027'!K97</f>
        <v>0</v>
      </c>
      <c r="EH89" s="58">
        <f>'1021-1027'!L97</f>
        <v>0</v>
      </c>
      <c r="EI89" s="209">
        <f>'1021-1027'!M97</f>
        <v>0</v>
      </c>
      <c r="EJ89" s="58">
        <f>'1021-1027'!N97</f>
        <v>0</v>
      </c>
      <c r="EK89" s="209">
        <f>'1021-1027'!O97</f>
        <v>0</v>
      </c>
      <c r="EL89" s="58">
        <f>'1021-1027'!P97</f>
        <v>0</v>
      </c>
      <c r="EM89" s="209">
        <f>'1028-1103'!C97</f>
        <v>0</v>
      </c>
      <c r="EN89" s="58">
        <f>'1028-1103'!D97</f>
        <v>0</v>
      </c>
      <c r="EO89" s="209">
        <f>'1028-1103'!E97</f>
        <v>0</v>
      </c>
      <c r="EP89" s="58">
        <f>'1028-1103'!F97</f>
        <v>0</v>
      </c>
      <c r="EQ89" s="209">
        <f>'1028-1103'!G97</f>
        <v>0</v>
      </c>
      <c r="ER89" s="58">
        <f>'1028-1103'!H97</f>
        <v>0</v>
      </c>
      <c r="ES89" s="209">
        <f>'1028-1103'!I97</f>
        <v>0</v>
      </c>
      <c r="ET89" s="58">
        <f>'1028-1103'!J97</f>
        <v>0</v>
      </c>
      <c r="EU89" s="209">
        <f>'1028-1103'!K97</f>
        <v>0</v>
      </c>
      <c r="EV89" s="58">
        <f>'1028-1103'!L97</f>
        <v>0</v>
      </c>
      <c r="EW89" s="209">
        <f>'1028-1103'!M97</f>
        <v>0</v>
      </c>
      <c r="EX89" s="58">
        <f>'1028-1103'!N97</f>
        <v>0</v>
      </c>
      <c r="EY89" s="209">
        <f>'1028-1103'!O97</f>
        <v>0</v>
      </c>
      <c r="EZ89" s="58">
        <f>'1028-1103'!P97</f>
        <v>0</v>
      </c>
      <c r="FA89" s="209">
        <f>班表10!C97</f>
        <v>0</v>
      </c>
      <c r="FB89" s="209">
        <f>班表10!D97</f>
        <v>0</v>
      </c>
      <c r="FC89" s="209">
        <f>班表10!E97</f>
        <v>0</v>
      </c>
      <c r="FD89" s="209">
        <f>班表10!F97</f>
        <v>0</v>
      </c>
      <c r="FE89" s="209">
        <f>班表10!G97</f>
        <v>0</v>
      </c>
      <c r="FF89" s="209">
        <f>班表10!H97</f>
        <v>0</v>
      </c>
      <c r="FG89" s="209">
        <f>班表10!I97</f>
        <v>0</v>
      </c>
      <c r="FH89" s="209">
        <f>班表10!J97</f>
        <v>0</v>
      </c>
      <c r="FI89" s="209">
        <f>班表10!K97</f>
        <v>0</v>
      </c>
      <c r="FJ89" s="209">
        <f>班表10!L97</f>
        <v>0</v>
      </c>
      <c r="FK89" s="209">
        <f>班表10!M97</f>
        <v>0</v>
      </c>
      <c r="FL89" s="209">
        <f>班表10!N97</f>
        <v>0</v>
      </c>
      <c r="FM89" s="209">
        <f>班表10!O97</f>
        <v>0</v>
      </c>
      <c r="FN89" s="209">
        <f>班表10!P97</f>
        <v>0</v>
      </c>
      <c r="FO89" s="493"/>
      <c r="FP89" s="210"/>
      <c r="FQ89" s="210"/>
      <c r="FR89" s="210"/>
      <c r="FS89" s="379"/>
      <c r="FT89" s="525"/>
      <c r="FU89" s="526"/>
    </row>
    <row r="90" spans="1:177" ht="9" customHeight="1" thickTop="1" thickBot="1">
      <c r="A90" s="482" t="str">
        <f>IF('0902-0908'!A98=0,"",'0902-0908'!A98)</f>
        <v/>
      </c>
      <c r="B90" s="483"/>
      <c r="C90" s="488"/>
      <c r="D90" s="489"/>
      <c r="E90" s="488"/>
      <c r="F90" s="489"/>
      <c r="G90" s="488"/>
      <c r="H90" s="489"/>
      <c r="I90" s="488"/>
      <c r="J90" s="489"/>
      <c r="K90" s="488"/>
      <c r="L90" s="489"/>
      <c r="M90" s="488"/>
      <c r="N90" s="489"/>
      <c r="O90" s="488"/>
      <c r="P90" s="489"/>
      <c r="Q90" s="488"/>
      <c r="R90" s="489"/>
      <c r="S90" s="488"/>
      <c r="T90" s="489"/>
      <c r="U90" s="488"/>
      <c r="V90" s="489"/>
      <c r="W90" s="488"/>
      <c r="X90" s="489"/>
      <c r="Y90" s="488"/>
      <c r="Z90" s="489"/>
      <c r="AA90" s="488"/>
      <c r="AB90" s="489"/>
      <c r="AC90" s="488"/>
      <c r="AD90" s="489"/>
      <c r="AE90" s="413"/>
      <c r="AF90" s="414"/>
      <c r="AG90" s="413"/>
      <c r="AH90" s="414"/>
      <c r="AI90" s="413" t="s">
        <v>287</v>
      </c>
      <c r="AJ90" s="414"/>
      <c r="AK90" s="413" t="s">
        <v>169</v>
      </c>
      <c r="AL90" s="414"/>
      <c r="AM90" s="413"/>
      <c r="AN90" s="414"/>
      <c r="AO90" s="413"/>
      <c r="AP90" s="414"/>
      <c r="AQ90" s="413" t="s">
        <v>288</v>
      </c>
      <c r="AR90" s="414"/>
      <c r="AS90" s="413" t="s">
        <v>287</v>
      </c>
      <c r="AT90" s="414"/>
      <c r="AU90" s="413" t="s">
        <v>169</v>
      </c>
      <c r="AV90" s="414"/>
      <c r="AW90" s="413" t="s">
        <v>288</v>
      </c>
      <c r="AX90" s="414"/>
      <c r="AY90" s="413" t="s">
        <v>288</v>
      </c>
      <c r="AZ90" s="414"/>
      <c r="BA90" s="413"/>
      <c r="BB90" s="414"/>
      <c r="BC90" s="413"/>
      <c r="BD90" s="414"/>
      <c r="BE90" s="413" t="s">
        <v>288</v>
      </c>
      <c r="BF90" s="414"/>
      <c r="BG90" s="413" t="s">
        <v>287</v>
      </c>
      <c r="BH90" s="414"/>
      <c r="BI90" s="413" t="s">
        <v>169</v>
      </c>
      <c r="BJ90" s="414"/>
      <c r="BK90" s="413" t="s">
        <v>288</v>
      </c>
      <c r="BL90" s="414"/>
      <c r="BM90" s="413" t="s">
        <v>288</v>
      </c>
      <c r="BN90" s="414"/>
      <c r="BO90" s="413"/>
      <c r="BP90" s="414"/>
      <c r="BQ90" s="413"/>
      <c r="BR90" s="414"/>
      <c r="BS90" s="413" t="s">
        <v>288</v>
      </c>
      <c r="BT90" s="414"/>
      <c r="BU90" s="413" t="s">
        <v>287</v>
      </c>
      <c r="BV90" s="414"/>
      <c r="BW90" s="413" t="s">
        <v>169</v>
      </c>
      <c r="BX90" s="414"/>
      <c r="BY90" s="413" t="s">
        <v>288</v>
      </c>
      <c r="BZ90" s="414"/>
      <c r="CA90" s="413" t="s">
        <v>288</v>
      </c>
      <c r="CB90" s="414"/>
      <c r="CC90" s="413"/>
      <c r="CD90" s="414"/>
      <c r="CE90" s="413" t="s">
        <v>288</v>
      </c>
      <c r="CF90" s="414"/>
      <c r="CG90" s="413" t="s">
        <v>288</v>
      </c>
      <c r="CH90" s="414"/>
      <c r="CI90" s="413" t="s">
        <v>287</v>
      </c>
      <c r="CJ90" s="414"/>
      <c r="CK90" s="413" t="s">
        <v>169</v>
      </c>
      <c r="CL90" s="414"/>
      <c r="CM90" s="413"/>
      <c r="CN90" s="414"/>
      <c r="CO90" s="413" t="s">
        <v>288</v>
      </c>
      <c r="CP90" s="414"/>
      <c r="CQ90" s="413"/>
      <c r="CR90" s="414"/>
      <c r="CS90" s="413"/>
      <c r="CT90" s="414"/>
      <c r="CU90" s="413" t="s">
        <v>288</v>
      </c>
      <c r="CV90" s="414"/>
      <c r="CW90" s="413" t="s">
        <v>287</v>
      </c>
      <c r="CX90" s="414"/>
      <c r="CY90" s="413" t="s">
        <v>169</v>
      </c>
      <c r="CZ90" s="414"/>
      <c r="DA90" s="413" t="s">
        <v>288</v>
      </c>
      <c r="DB90" s="414"/>
      <c r="DC90" s="413"/>
      <c r="DD90" s="414"/>
      <c r="DE90" s="413" t="s">
        <v>288</v>
      </c>
      <c r="DF90" s="414"/>
      <c r="DG90" s="413"/>
      <c r="DH90" s="414"/>
      <c r="DI90" s="413" t="s">
        <v>288</v>
      </c>
      <c r="DJ90" s="414"/>
      <c r="DK90" s="413"/>
      <c r="DL90" s="414"/>
      <c r="DM90" s="413"/>
      <c r="DN90" s="414"/>
      <c r="DO90" s="413"/>
      <c r="DP90" s="414"/>
      <c r="DQ90" s="413"/>
      <c r="DR90" s="414"/>
      <c r="DS90" s="413"/>
      <c r="DT90" s="414"/>
      <c r="DU90" s="413"/>
      <c r="DV90" s="414"/>
      <c r="DW90" s="413"/>
      <c r="DX90" s="414"/>
      <c r="DY90" s="413"/>
      <c r="DZ90" s="414"/>
      <c r="EA90" s="413"/>
      <c r="EB90" s="414"/>
      <c r="EC90" s="413"/>
      <c r="ED90" s="414"/>
      <c r="EE90" s="413"/>
      <c r="EF90" s="414"/>
      <c r="EG90" s="413"/>
      <c r="EH90" s="414"/>
      <c r="EI90" s="413"/>
      <c r="EJ90" s="414"/>
      <c r="EK90" s="413"/>
      <c r="EL90" s="414"/>
      <c r="EM90" s="413"/>
      <c r="EN90" s="414"/>
      <c r="EO90" s="413"/>
      <c r="EP90" s="414"/>
      <c r="EQ90" s="413"/>
      <c r="ER90" s="414"/>
      <c r="ES90" s="413"/>
      <c r="ET90" s="414"/>
      <c r="EU90" s="413"/>
      <c r="EV90" s="414"/>
      <c r="EW90" s="413"/>
      <c r="EX90" s="414"/>
      <c r="EY90" s="413"/>
      <c r="EZ90" s="414"/>
      <c r="FA90" s="413"/>
      <c r="FB90" s="475"/>
      <c r="FC90" s="413"/>
      <c r="FD90" s="475"/>
      <c r="FE90" s="413"/>
      <c r="FF90" s="475"/>
      <c r="FG90" s="413"/>
      <c r="FH90" s="475"/>
      <c r="FI90" s="413"/>
      <c r="FJ90" s="475"/>
      <c r="FK90" s="413"/>
      <c r="FL90" s="475"/>
      <c r="FM90" s="413"/>
      <c r="FN90" s="475"/>
      <c r="FO90" s="494"/>
      <c r="FP90" s="211"/>
      <c r="FQ90" s="211"/>
      <c r="FR90" s="211"/>
      <c r="FS90" s="380"/>
      <c r="FT90" s="527"/>
      <c r="FU90" s="528"/>
    </row>
    <row r="91" spans="1:177" ht="15.75" customHeight="1">
      <c r="A91" s="490" t="str">
        <f>IF('0902-0908'!A99=0,"",'0902-0908'!A99)</f>
        <v>陳怡伶</v>
      </c>
      <c r="B91" s="491"/>
      <c r="C91" s="226"/>
      <c r="D91" s="227"/>
      <c r="E91" s="226"/>
      <c r="F91" s="227"/>
      <c r="G91" s="226"/>
      <c r="H91" s="227"/>
      <c r="I91" s="226"/>
      <c r="J91" s="227"/>
      <c r="K91" s="226"/>
      <c r="L91" s="227"/>
      <c r="M91" s="226"/>
      <c r="N91" s="227"/>
      <c r="O91" s="226"/>
      <c r="P91" s="227"/>
      <c r="Q91" s="226"/>
      <c r="R91" s="227"/>
      <c r="S91" s="226"/>
      <c r="T91" s="227"/>
      <c r="U91" s="226"/>
      <c r="V91" s="227"/>
      <c r="W91" s="226"/>
      <c r="X91" s="227"/>
      <c r="Y91" s="226"/>
      <c r="Z91" s="227"/>
      <c r="AA91" s="226"/>
      <c r="AB91" s="227"/>
      <c r="AC91" s="226"/>
      <c r="AD91" s="227"/>
      <c r="AE91" s="206">
        <f>'0902-0908'!C99</f>
        <v>0</v>
      </c>
      <c r="AF91" s="207">
        <f>'0902-0908'!D99</f>
        <v>0</v>
      </c>
      <c r="AG91" s="206">
        <f>'0902-0908'!E99</f>
        <v>0</v>
      </c>
      <c r="AH91" s="207">
        <f>'0902-0908'!F99</f>
        <v>0</v>
      </c>
      <c r="AI91" s="206">
        <f>'0902-0908'!G99</f>
        <v>0</v>
      </c>
      <c r="AJ91" s="207">
        <f>'0902-0908'!H99</f>
        <v>0</v>
      </c>
      <c r="AK91" s="206">
        <f>'0902-0908'!I99</f>
        <v>0</v>
      </c>
      <c r="AL91" s="207">
        <f>'0902-0908'!J99</f>
        <v>0</v>
      </c>
      <c r="AM91" s="206">
        <f>'0902-0908'!K99</f>
        <v>0</v>
      </c>
      <c r="AN91" s="207">
        <f>'0902-0908'!L99</f>
        <v>0</v>
      </c>
      <c r="AO91" s="206">
        <f>'0902-0908'!M99</f>
        <v>11</v>
      </c>
      <c r="AP91" s="207">
        <f>'0902-0908'!N99</f>
        <v>22</v>
      </c>
      <c r="AQ91" s="206">
        <f>'0902-0908'!O99</f>
        <v>12</v>
      </c>
      <c r="AR91" s="207">
        <f>'0902-0908'!P99</f>
        <v>22</v>
      </c>
      <c r="AS91" s="206">
        <f>'0909-0915'!C99</f>
        <v>0</v>
      </c>
      <c r="AT91" s="207">
        <f>'0909-0915'!D99</f>
        <v>0</v>
      </c>
      <c r="AU91" s="206">
        <f>'0909-0915'!E99</f>
        <v>18</v>
      </c>
      <c r="AV91" s="207">
        <f>'0909-0915'!F99</f>
        <v>22</v>
      </c>
      <c r="AW91" s="206">
        <f>'0909-0915'!G99</f>
        <v>18</v>
      </c>
      <c r="AX91" s="207">
        <f>'0909-0915'!H99</f>
        <v>22</v>
      </c>
      <c r="AY91" s="206">
        <f>'0909-0915'!I99</f>
        <v>0</v>
      </c>
      <c r="AZ91" s="207">
        <f>'0909-0915'!J99</f>
        <v>0</v>
      </c>
      <c r="BA91" s="206">
        <f>'0909-0915'!K99</f>
        <v>0</v>
      </c>
      <c r="BB91" s="207">
        <f>'0909-0915'!L99</f>
        <v>0</v>
      </c>
      <c r="BC91" s="206">
        <f>'0909-0915'!M99</f>
        <v>0</v>
      </c>
      <c r="BD91" s="207">
        <f>'0909-0915'!N99</f>
        <v>0</v>
      </c>
      <c r="BE91" s="206">
        <f>'0909-0915'!O99</f>
        <v>11</v>
      </c>
      <c r="BF91" s="207">
        <f>'0909-0915'!P99</f>
        <v>22</v>
      </c>
      <c r="BG91" s="206">
        <f>'0916-0922'!C99</f>
        <v>0</v>
      </c>
      <c r="BH91" s="207">
        <f>'0916-0922'!D99</f>
        <v>0</v>
      </c>
      <c r="BI91" s="206">
        <f>'0916-0922'!E99</f>
        <v>12</v>
      </c>
      <c r="BJ91" s="207">
        <f>'0916-0922'!F99</f>
        <v>22</v>
      </c>
      <c r="BK91" s="206">
        <f>'0916-0922'!G99</f>
        <v>18</v>
      </c>
      <c r="BL91" s="207">
        <f>'0916-0922'!H99</f>
        <v>22</v>
      </c>
      <c r="BM91" s="206">
        <f>'0916-0922'!I99</f>
        <v>0</v>
      </c>
      <c r="BN91" s="207">
        <f>'0916-0922'!J99</f>
        <v>0</v>
      </c>
      <c r="BO91" s="206">
        <f>'0916-0922'!K99</f>
        <v>0</v>
      </c>
      <c r="BP91" s="207">
        <f>'0916-0922'!L99</f>
        <v>0</v>
      </c>
      <c r="BQ91" s="206">
        <f>'0916-0922'!M99</f>
        <v>11</v>
      </c>
      <c r="BR91" s="207">
        <f>'0916-0922'!N99</f>
        <v>22</v>
      </c>
      <c r="BS91" s="206">
        <f>'0916-0922'!O99</f>
        <v>12</v>
      </c>
      <c r="BT91" s="207">
        <f>'0916-0922'!P99</f>
        <v>22</v>
      </c>
      <c r="BU91" s="206">
        <f>'0923-0929'!C99</f>
        <v>0</v>
      </c>
      <c r="BV91" s="207">
        <f>'0923-0929'!D99</f>
        <v>0</v>
      </c>
      <c r="BW91" s="206">
        <f>'0923-0929'!E99</f>
        <v>18</v>
      </c>
      <c r="BX91" s="207">
        <f>'0923-0929'!F99</f>
        <v>22</v>
      </c>
      <c r="BY91" s="206">
        <f>'0923-0929'!G99</f>
        <v>18</v>
      </c>
      <c r="BZ91" s="207">
        <f>'0923-0929'!H99</f>
        <v>22</v>
      </c>
      <c r="CA91" s="206">
        <f>'0923-0929'!I99</f>
        <v>0</v>
      </c>
      <c r="CB91" s="207">
        <f>'0923-0929'!J99</f>
        <v>0</v>
      </c>
      <c r="CC91" s="206">
        <f>'0923-0929'!K99</f>
        <v>0</v>
      </c>
      <c r="CD91" s="207">
        <f>'0923-0929'!L99</f>
        <v>0</v>
      </c>
      <c r="CE91" s="206">
        <f>'0923-0929'!M99</f>
        <v>0</v>
      </c>
      <c r="CF91" s="207">
        <f>'0923-0929'!N99</f>
        <v>0</v>
      </c>
      <c r="CG91" s="206">
        <f>'0923-0929'!O99</f>
        <v>11.5</v>
      </c>
      <c r="CH91" s="207">
        <f>'0923-0929'!P99</f>
        <v>22</v>
      </c>
      <c r="CI91" s="206">
        <f>'0930-1006'!C99</f>
        <v>0</v>
      </c>
      <c r="CJ91" s="207">
        <f>'0930-1006'!D99</f>
        <v>0</v>
      </c>
      <c r="CK91" s="206">
        <f>'0930-1006'!E99</f>
        <v>18</v>
      </c>
      <c r="CL91" s="207">
        <f>'0930-1006'!F99</f>
        <v>22</v>
      </c>
      <c r="CM91" s="206">
        <f>'0930-1006'!G99</f>
        <v>12</v>
      </c>
      <c r="CN91" s="207">
        <f>'0930-1006'!H99</f>
        <v>22</v>
      </c>
      <c r="CO91" s="206">
        <f>'0930-1006'!I99</f>
        <v>11.5</v>
      </c>
      <c r="CP91" s="207">
        <f>'0930-1006'!J99</f>
        <v>22</v>
      </c>
      <c r="CQ91" s="206">
        <f>'0930-1006'!K99</f>
        <v>0</v>
      </c>
      <c r="CR91" s="207">
        <f>'0930-1006'!L99</f>
        <v>0</v>
      </c>
      <c r="CS91" s="206">
        <f>'0930-1006'!M99</f>
        <v>0</v>
      </c>
      <c r="CT91" s="207">
        <f>'0930-1006'!N99</f>
        <v>0</v>
      </c>
      <c r="CU91" s="206">
        <f>'0930-1006'!O99</f>
        <v>12.5</v>
      </c>
      <c r="CV91" s="207">
        <f>'0930-1006'!P99</f>
        <v>22</v>
      </c>
      <c r="CW91" s="206">
        <f>'1007-1013'!C99</f>
        <v>0</v>
      </c>
      <c r="CX91" s="207">
        <f>'1007-1013'!D99</f>
        <v>0</v>
      </c>
      <c r="CY91" s="206">
        <f>'1007-1013'!E99</f>
        <v>18</v>
      </c>
      <c r="CZ91" s="207">
        <f>'1007-1013'!F99</f>
        <v>22</v>
      </c>
      <c r="DA91" s="206">
        <f>'1007-1013'!G99</f>
        <v>18</v>
      </c>
      <c r="DB91" s="207">
        <f>'1007-1013'!H99</f>
        <v>22</v>
      </c>
      <c r="DC91" s="206">
        <f>'1007-1013'!I99</f>
        <v>12</v>
      </c>
      <c r="DD91" s="207">
        <f>'1007-1013'!J99</f>
        <v>22</v>
      </c>
      <c r="DE91" s="206">
        <f>'1007-1013'!K99</f>
        <v>0</v>
      </c>
      <c r="DF91" s="207">
        <f>'1007-1013'!L99</f>
        <v>0</v>
      </c>
      <c r="DG91" s="206">
        <f>'1007-1013'!M99</f>
        <v>0</v>
      </c>
      <c r="DH91" s="207">
        <f>'1007-1013'!N99</f>
        <v>0</v>
      </c>
      <c r="DI91" s="206">
        <f>'1007-1013'!O99</f>
        <v>11.5</v>
      </c>
      <c r="DJ91" s="207">
        <f>'1007-1013'!P99</f>
        <v>22</v>
      </c>
      <c r="DK91" s="206">
        <f>'1014-1020'!C99</f>
        <v>0</v>
      </c>
      <c r="DL91" s="207">
        <f>'1014-1020'!D99</f>
        <v>0</v>
      </c>
      <c r="DM91" s="206">
        <f>'1014-1020'!E99</f>
        <v>18</v>
      </c>
      <c r="DN91" s="207">
        <f>'1014-1020'!F99</f>
        <v>22</v>
      </c>
      <c r="DO91" s="206">
        <f>'1014-1020'!G99</f>
        <v>18</v>
      </c>
      <c r="DP91" s="207">
        <f>'1014-1020'!H99</f>
        <v>22</v>
      </c>
      <c r="DQ91" s="206">
        <f>'1014-1020'!I99</f>
        <v>0</v>
      </c>
      <c r="DR91" s="207">
        <f>'1014-1020'!J99</f>
        <v>0</v>
      </c>
      <c r="DS91" s="206">
        <f>'1014-1020'!K99</f>
        <v>0</v>
      </c>
      <c r="DT91" s="207">
        <f>'1014-1020'!L99</f>
        <v>0</v>
      </c>
      <c r="DU91" s="206">
        <f>'1014-1020'!M99</f>
        <v>0</v>
      </c>
      <c r="DV91" s="207">
        <f>'1014-1020'!N99</f>
        <v>0</v>
      </c>
      <c r="DW91" s="206">
        <f>'1014-1020'!O99</f>
        <v>12</v>
      </c>
      <c r="DX91" s="207">
        <f>'1014-1020'!P99</f>
        <v>22</v>
      </c>
      <c r="DY91" s="206">
        <f>'1021-1027'!C99</f>
        <v>0</v>
      </c>
      <c r="DZ91" s="207">
        <f>'1021-1027'!D99</f>
        <v>0</v>
      </c>
      <c r="EA91" s="206">
        <f>'1021-1027'!E99</f>
        <v>0</v>
      </c>
      <c r="EB91" s="207">
        <f>'1021-1027'!F99</f>
        <v>0</v>
      </c>
      <c r="EC91" s="206">
        <f>'1021-1027'!G99</f>
        <v>0</v>
      </c>
      <c r="ED91" s="207">
        <f>'1021-1027'!H99</f>
        <v>0</v>
      </c>
      <c r="EE91" s="206">
        <f>'1021-1027'!I99</f>
        <v>0</v>
      </c>
      <c r="EF91" s="207">
        <f>'1021-1027'!J99</f>
        <v>0</v>
      </c>
      <c r="EG91" s="206">
        <f>'1021-1027'!K99</f>
        <v>0</v>
      </c>
      <c r="EH91" s="207">
        <f>'1021-1027'!L99</f>
        <v>0</v>
      </c>
      <c r="EI91" s="206">
        <f>'1021-1027'!M99</f>
        <v>0</v>
      </c>
      <c r="EJ91" s="207">
        <f>'1021-1027'!N99</f>
        <v>0</v>
      </c>
      <c r="EK91" s="206">
        <f>'1021-1027'!O99</f>
        <v>0</v>
      </c>
      <c r="EL91" s="207">
        <f>'1021-1027'!P99</f>
        <v>0</v>
      </c>
      <c r="EM91" s="206">
        <f>'1028-1103'!C99</f>
        <v>0</v>
      </c>
      <c r="EN91" s="207">
        <f>'1028-1103'!D99</f>
        <v>0</v>
      </c>
      <c r="EO91" s="206">
        <f>'1028-1103'!E99</f>
        <v>0</v>
      </c>
      <c r="EP91" s="207">
        <f>'1028-1103'!F99</f>
        <v>0</v>
      </c>
      <c r="EQ91" s="206">
        <f>'1028-1103'!G99</f>
        <v>0</v>
      </c>
      <c r="ER91" s="207">
        <f>'1028-1103'!H99</f>
        <v>0</v>
      </c>
      <c r="ES91" s="206">
        <f>'1028-1103'!I99</f>
        <v>0</v>
      </c>
      <c r="ET91" s="207">
        <f>'1028-1103'!J99</f>
        <v>0</v>
      </c>
      <c r="EU91" s="206">
        <f>'1028-1103'!K99</f>
        <v>0</v>
      </c>
      <c r="EV91" s="207">
        <f>'1028-1103'!L99</f>
        <v>0</v>
      </c>
      <c r="EW91" s="206">
        <f>'1028-1103'!M99</f>
        <v>0</v>
      </c>
      <c r="EX91" s="207">
        <f>'1028-1103'!N99</f>
        <v>0</v>
      </c>
      <c r="EY91" s="206">
        <f>'1028-1103'!O99</f>
        <v>0</v>
      </c>
      <c r="EZ91" s="207">
        <f>'1028-1103'!P99</f>
        <v>0</v>
      </c>
      <c r="FA91" s="206">
        <f>班表10!C99</f>
        <v>0</v>
      </c>
      <c r="FB91" s="206">
        <f>班表10!D99</f>
        <v>0</v>
      </c>
      <c r="FC91" s="206">
        <f>班表10!E99</f>
        <v>0</v>
      </c>
      <c r="FD91" s="206">
        <f>班表10!F99</f>
        <v>0</v>
      </c>
      <c r="FE91" s="206">
        <f>班表10!G99</f>
        <v>0</v>
      </c>
      <c r="FF91" s="206">
        <f>班表10!H99</f>
        <v>0</v>
      </c>
      <c r="FG91" s="206">
        <f>班表10!I99</f>
        <v>0</v>
      </c>
      <c r="FH91" s="206">
        <f>班表10!J99</f>
        <v>0</v>
      </c>
      <c r="FI91" s="206">
        <f>班表10!K99</f>
        <v>0</v>
      </c>
      <c r="FJ91" s="206">
        <f>班表10!L99</f>
        <v>0</v>
      </c>
      <c r="FK91" s="206">
        <f>班表10!M99</f>
        <v>0</v>
      </c>
      <c r="FL91" s="206">
        <f>班表10!N99</f>
        <v>0</v>
      </c>
      <c r="FM91" s="206">
        <f>班表10!O99</f>
        <v>0</v>
      </c>
      <c r="FN91" s="206">
        <f>班表10!P99</f>
        <v>0</v>
      </c>
      <c r="FO91" s="492"/>
      <c r="FP91" s="208"/>
      <c r="FQ91" s="208"/>
      <c r="FR91" s="208"/>
      <c r="FS91" s="378"/>
      <c r="FT91" s="478"/>
      <c r="FU91" s="479"/>
    </row>
    <row r="92" spans="1:177" ht="9" customHeight="1" thickBot="1">
      <c r="A92" s="480" t="str">
        <f>IF('0902-0908'!A100=0,"",'0902-0908'!A100)</f>
        <v>外場晚班工讀</v>
      </c>
      <c r="B92" s="481"/>
      <c r="C92" s="228"/>
      <c r="D92" s="183">
        <f>D91-C91-C92</f>
        <v>0</v>
      </c>
      <c r="E92" s="228"/>
      <c r="F92" s="183">
        <f>F91-E91-E92</f>
        <v>0</v>
      </c>
      <c r="G92" s="228"/>
      <c r="H92" s="183">
        <f>H91-G91-G92</f>
        <v>0</v>
      </c>
      <c r="I92" s="228"/>
      <c r="J92" s="183">
        <f>J91-I91-I92</f>
        <v>0</v>
      </c>
      <c r="K92" s="228"/>
      <c r="L92" s="183">
        <f>L91-K91-K92</f>
        <v>0</v>
      </c>
      <c r="M92" s="228"/>
      <c r="N92" s="183">
        <f>N91-M91-M92</f>
        <v>0</v>
      </c>
      <c r="O92" s="228"/>
      <c r="P92" s="183">
        <f>P91-O91-O92</f>
        <v>0</v>
      </c>
      <c r="Q92" s="228"/>
      <c r="R92" s="183">
        <f>R91-Q91-Q92</f>
        <v>0</v>
      </c>
      <c r="S92" s="228"/>
      <c r="T92" s="183">
        <f>T91-S91-S92</f>
        <v>0</v>
      </c>
      <c r="U92" s="228"/>
      <c r="V92" s="183">
        <f>V91-U91-U92</f>
        <v>0</v>
      </c>
      <c r="W92" s="228"/>
      <c r="X92" s="183">
        <f>X91-W91-W92</f>
        <v>0</v>
      </c>
      <c r="Y92" s="228"/>
      <c r="Z92" s="183">
        <f>Z91-Y91-Y92</f>
        <v>0</v>
      </c>
      <c r="AA92" s="228"/>
      <c r="AB92" s="183">
        <f>AB91-AA91-AA92</f>
        <v>0</v>
      </c>
      <c r="AC92" s="228"/>
      <c r="AD92" s="183">
        <f>AD91-AC91-AC92</f>
        <v>0</v>
      </c>
      <c r="AE92" s="209">
        <f>'0902-0908'!C100</f>
        <v>0</v>
      </c>
      <c r="AF92" s="58">
        <f>'0902-0908'!D100</f>
        <v>0</v>
      </c>
      <c r="AG92" s="209">
        <f>'0902-0908'!E100</f>
        <v>0</v>
      </c>
      <c r="AH92" s="58">
        <f>'0902-0908'!F100</f>
        <v>0</v>
      </c>
      <c r="AI92" s="209">
        <f>'0902-0908'!G100</f>
        <v>0</v>
      </c>
      <c r="AJ92" s="58">
        <f>'0902-0908'!H100</f>
        <v>0</v>
      </c>
      <c r="AK92" s="209">
        <f>'0902-0908'!I100</f>
        <v>0</v>
      </c>
      <c r="AL92" s="58">
        <f>'0902-0908'!J100</f>
        <v>0</v>
      </c>
      <c r="AM92" s="209">
        <f>'0902-0908'!K100</f>
        <v>0</v>
      </c>
      <c r="AN92" s="58">
        <f>'0902-0908'!L100</f>
        <v>0</v>
      </c>
      <c r="AO92" s="209">
        <f>'0902-0908'!M100</f>
        <v>2</v>
      </c>
      <c r="AP92" s="58">
        <f>'0902-0908'!N100</f>
        <v>9</v>
      </c>
      <c r="AQ92" s="209">
        <f>'0902-0908'!O100</f>
        <v>2</v>
      </c>
      <c r="AR92" s="58">
        <f>'0902-0908'!P100</f>
        <v>8</v>
      </c>
      <c r="AS92" s="209">
        <f>'0909-0915'!C100</f>
        <v>0</v>
      </c>
      <c r="AT92" s="58">
        <f>'0909-0915'!D100</f>
        <v>0</v>
      </c>
      <c r="AU92" s="209">
        <f>'0909-0915'!E100</f>
        <v>0</v>
      </c>
      <c r="AV92" s="58">
        <f>'0909-0915'!F100</f>
        <v>4</v>
      </c>
      <c r="AW92" s="209">
        <f>'0909-0915'!G100</f>
        <v>0</v>
      </c>
      <c r="AX92" s="58">
        <f>'0909-0915'!H100</f>
        <v>4</v>
      </c>
      <c r="AY92" s="209">
        <f>'0909-0915'!I100</f>
        <v>0</v>
      </c>
      <c r="AZ92" s="58">
        <f>'0909-0915'!J100</f>
        <v>0</v>
      </c>
      <c r="BA92" s="209">
        <f>'0909-0915'!K100</f>
        <v>0</v>
      </c>
      <c r="BB92" s="58">
        <f>'0909-0915'!L100</f>
        <v>0</v>
      </c>
      <c r="BC92" s="209">
        <f>'0909-0915'!M100</f>
        <v>0</v>
      </c>
      <c r="BD92" s="58">
        <f>'0909-0915'!N100</f>
        <v>0</v>
      </c>
      <c r="BE92" s="209">
        <f>'0909-0915'!O100</f>
        <v>3</v>
      </c>
      <c r="BF92" s="58">
        <f>'0909-0915'!P100</f>
        <v>8</v>
      </c>
      <c r="BG92" s="209">
        <f>'0916-0922'!C100</f>
        <v>0</v>
      </c>
      <c r="BH92" s="58">
        <f>'0916-0922'!D100</f>
        <v>0</v>
      </c>
      <c r="BI92" s="209">
        <f>'0916-0922'!E100</f>
        <v>2</v>
      </c>
      <c r="BJ92" s="58">
        <f>'0916-0922'!F100</f>
        <v>8</v>
      </c>
      <c r="BK92" s="209">
        <f>'0916-0922'!G100</f>
        <v>0</v>
      </c>
      <c r="BL92" s="58">
        <f>'0916-0922'!H100</f>
        <v>4</v>
      </c>
      <c r="BM92" s="209">
        <f>'0916-0922'!I100</f>
        <v>0</v>
      </c>
      <c r="BN92" s="58">
        <f>'0916-0922'!J100</f>
        <v>0</v>
      </c>
      <c r="BO92" s="209">
        <f>'0916-0922'!K100</f>
        <v>0</v>
      </c>
      <c r="BP92" s="58">
        <f>'0916-0922'!L100</f>
        <v>0</v>
      </c>
      <c r="BQ92" s="209">
        <f>'0916-0922'!M100</f>
        <v>2</v>
      </c>
      <c r="BR92" s="58">
        <f>'0916-0922'!N100</f>
        <v>9</v>
      </c>
      <c r="BS92" s="209">
        <f>'0916-0922'!O100</f>
        <v>2</v>
      </c>
      <c r="BT92" s="58">
        <f>'0916-0922'!P100</f>
        <v>8</v>
      </c>
      <c r="BU92" s="209">
        <f>'0923-0929'!C100</f>
        <v>0</v>
      </c>
      <c r="BV92" s="58">
        <f>'0923-0929'!D100</f>
        <v>0</v>
      </c>
      <c r="BW92" s="209">
        <f>'0923-0929'!E100</f>
        <v>0</v>
      </c>
      <c r="BX92" s="58">
        <f>'0923-0929'!F100</f>
        <v>4</v>
      </c>
      <c r="BY92" s="209">
        <f>'0923-0929'!G100</f>
        <v>0</v>
      </c>
      <c r="BZ92" s="58">
        <f>'0923-0929'!H100</f>
        <v>4</v>
      </c>
      <c r="CA92" s="209">
        <f>'0923-0929'!I100</f>
        <v>0</v>
      </c>
      <c r="CB92" s="58">
        <f>'0923-0929'!J100</f>
        <v>0</v>
      </c>
      <c r="CC92" s="209">
        <f>'0923-0929'!K100</f>
        <v>0</v>
      </c>
      <c r="CD92" s="58">
        <f>'0923-0929'!L100</f>
        <v>0</v>
      </c>
      <c r="CE92" s="209">
        <f>'0923-0929'!M100</f>
        <v>0</v>
      </c>
      <c r="CF92" s="58">
        <f>'0923-0929'!N100</f>
        <v>0</v>
      </c>
      <c r="CG92" s="209">
        <f>'0923-0929'!O100</f>
        <v>2</v>
      </c>
      <c r="CH92" s="58">
        <f>'0923-0929'!P100</f>
        <v>8.5</v>
      </c>
      <c r="CI92" s="209">
        <f>'0930-1006'!C100</f>
        <v>0</v>
      </c>
      <c r="CJ92" s="58">
        <f>'0930-1006'!D100</f>
        <v>0</v>
      </c>
      <c r="CK92" s="209">
        <f>'0930-1006'!E100</f>
        <v>0</v>
      </c>
      <c r="CL92" s="58">
        <f>'0930-1006'!F100</f>
        <v>4</v>
      </c>
      <c r="CM92" s="209">
        <f>'0930-1006'!G100</f>
        <v>2</v>
      </c>
      <c r="CN92" s="58">
        <f>'0930-1006'!H100</f>
        <v>8</v>
      </c>
      <c r="CO92" s="209">
        <f>'0930-1006'!I100</f>
        <v>2</v>
      </c>
      <c r="CP92" s="58">
        <f>'0930-1006'!J100</f>
        <v>8.5</v>
      </c>
      <c r="CQ92" s="209">
        <f>'0930-1006'!K100</f>
        <v>0</v>
      </c>
      <c r="CR92" s="58">
        <f>'0930-1006'!L100</f>
        <v>0</v>
      </c>
      <c r="CS92" s="209">
        <f>'0930-1006'!M100</f>
        <v>0</v>
      </c>
      <c r="CT92" s="58">
        <f>'0930-1006'!N100</f>
        <v>0</v>
      </c>
      <c r="CU92" s="209">
        <f>'0930-1006'!O100</f>
        <v>2</v>
      </c>
      <c r="CV92" s="58">
        <f>'0930-1006'!P100</f>
        <v>7.5</v>
      </c>
      <c r="CW92" s="209">
        <f>'1007-1013'!C100</f>
        <v>0</v>
      </c>
      <c r="CX92" s="58">
        <f>'1007-1013'!D100</f>
        <v>0</v>
      </c>
      <c r="CY92" s="209">
        <f>'1007-1013'!E100</f>
        <v>0</v>
      </c>
      <c r="CZ92" s="58">
        <f>'1007-1013'!F100</f>
        <v>4</v>
      </c>
      <c r="DA92" s="209">
        <f>'1007-1013'!G100</f>
        <v>0</v>
      </c>
      <c r="DB92" s="58">
        <f>'1007-1013'!H100</f>
        <v>4</v>
      </c>
      <c r="DC92" s="209">
        <f>'1007-1013'!I100</f>
        <v>2</v>
      </c>
      <c r="DD92" s="58">
        <f>'1007-1013'!J100</f>
        <v>8</v>
      </c>
      <c r="DE92" s="209">
        <f>'1007-1013'!K100</f>
        <v>0</v>
      </c>
      <c r="DF92" s="58">
        <f>'1007-1013'!L100</f>
        <v>0</v>
      </c>
      <c r="DG92" s="209">
        <f>'1007-1013'!M100</f>
        <v>0</v>
      </c>
      <c r="DH92" s="58">
        <f>'1007-1013'!N100</f>
        <v>0</v>
      </c>
      <c r="DI92" s="209">
        <f>'1007-1013'!O100</f>
        <v>2</v>
      </c>
      <c r="DJ92" s="58">
        <f>'1007-1013'!P100</f>
        <v>8.5</v>
      </c>
      <c r="DK92" s="209">
        <f>'1014-1020'!C100</f>
        <v>0</v>
      </c>
      <c r="DL92" s="58">
        <f>'1014-1020'!D100</f>
        <v>0</v>
      </c>
      <c r="DM92" s="209">
        <f>'1014-1020'!E100</f>
        <v>0</v>
      </c>
      <c r="DN92" s="58">
        <f>'1014-1020'!F100</f>
        <v>4</v>
      </c>
      <c r="DO92" s="209">
        <f>'1014-1020'!G100</f>
        <v>0</v>
      </c>
      <c r="DP92" s="58">
        <f>'1014-1020'!H100</f>
        <v>4</v>
      </c>
      <c r="DQ92" s="209">
        <f>'1014-1020'!I100</f>
        <v>0</v>
      </c>
      <c r="DR92" s="58">
        <f>'1014-1020'!J100</f>
        <v>0</v>
      </c>
      <c r="DS92" s="209">
        <f>'1014-1020'!K100</f>
        <v>0</v>
      </c>
      <c r="DT92" s="58">
        <f>'1014-1020'!L100</f>
        <v>0</v>
      </c>
      <c r="DU92" s="209">
        <f>'1014-1020'!M100</f>
        <v>0</v>
      </c>
      <c r="DV92" s="58">
        <f>'1014-1020'!N100</f>
        <v>0</v>
      </c>
      <c r="DW92" s="209">
        <f>'1014-1020'!O100</f>
        <v>2</v>
      </c>
      <c r="DX92" s="58">
        <f>'1014-1020'!P100</f>
        <v>8</v>
      </c>
      <c r="DY92" s="209">
        <f>'1021-1027'!C100</f>
        <v>0</v>
      </c>
      <c r="DZ92" s="58">
        <f>'1021-1027'!D100</f>
        <v>0</v>
      </c>
      <c r="EA92" s="209">
        <f>'1021-1027'!E100</f>
        <v>0</v>
      </c>
      <c r="EB92" s="58">
        <f>'1021-1027'!F100</f>
        <v>0</v>
      </c>
      <c r="EC92" s="209">
        <f>'1021-1027'!G100</f>
        <v>0</v>
      </c>
      <c r="ED92" s="58">
        <f>'1021-1027'!H100</f>
        <v>0</v>
      </c>
      <c r="EE92" s="209">
        <f>'1021-1027'!I100</f>
        <v>0</v>
      </c>
      <c r="EF92" s="58">
        <f>'1021-1027'!J100</f>
        <v>0</v>
      </c>
      <c r="EG92" s="209">
        <f>'1021-1027'!K100</f>
        <v>0</v>
      </c>
      <c r="EH92" s="58">
        <f>'1021-1027'!L100</f>
        <v>0</v>
      </c>
      <c r="EI92" s="209">
        <f>'1021-1027'!M100</f>
        <v>0</v>
      </c>
      <c r="EJ92" s="58">
        <f>'1021-1027'!N100</f>
        <v>0</v>
      </c>
      <c r="EK92" s="209">
        <f>'1021-1027'!O100</f>
        <v>0</v>
      </c>
      <c r="EL92" s="58">
        <f>'1021-1027'!P100</f>
        <v>0</v>
      </c>
      <c r="EM92" s="209">
        <f>'1028-1103'!C100</f>
        <v>0</v>
      </c>
      <c r="EN92" s="58">
        <f>'1028-1103'!D100</f>
        <v>0</v>
      </c>
      <c r="EO92" s="209">
        <f>'1028-1103'!E100</f>
        <v>0</v>
      </c>
      <c r="EP92" s="58">
        <f>'1028-1103'!F100</f>
        <v>0</v>
      </c>
      <c r="EQ92" s="209">
        <f>'1028-1103'!G100</f>
        <v>0</v>
      </c>
      <c r="ER92" s="58">
        <f>'1028-1103'!H100</f>
        <v>0</v>
      </c>
      <c r="ES92" s="209">
        <f>'1028-1103'!I100</f>
        <v>0</v>
      </c>
      <c r="ET92" s="58">
        <f>'1028-1103'!J100</f>
        <v>0</v>
      </c>
      <c r="EU92" s="209">
        <f>'1028-1103'!K100</f>
        <v>0</v>
      </c>
      <c r="EV92" s="58">
        <f>'1028-1103'!L100</f>
        <v>0</v>
      </c>
      <c r="EW92" s="209">
        <f>'1028-1103'!M100</f>
        <v>0</v>
      </c>
      <c r="EX92" s="58">
        <f>'1028-1103'!N100</f>
        <v>0</v>
      </c>
      <c r="EY92" s="209">
        <f>'1028-1103'!O100</f>
        <v>0</v>
      </c>
      <c r="EZ92" s="58">
        <f>'1028-1103'!P100</f>
        <v>0</v>
      </c>
      <c r="FA92" s="209">
        <f>班表10!C100</f>
        <v>0</v>
      </c>
      <c r="FB92" s="209">
        <f>班表10!D100</f>
        <v>0</v>
      </c>
      <c r="FC92" s="209">
        <f>班表10!E100</f>
        <v>0</v>
      </c>
      <c r="FD92" s="209">
        <f>班表10!F100</f>
        <v>0</v>
      </c>
      <c r="FE92" s="209">
        <f>班表10!G100</f>
        <v>0</v>
      </c>
      <c r="FF92" s="209">
        <f>班表10!H100</f>
        <v>0</v>
      </c>
      <c r="FG92" s="209">
        <f>班表10!I100</f>
        <v>0</v>
      </c>
      <c r="FH92" s="209">
        <f>班表10!J100</f>
        <v>0</v>
      </c>
      <c r="FI92" s="209">
        <f>班表10!K100</f>
        <v>0</v>
      </c>
      <c r="FJ92" s="209">
        <f>班表10!L100</f>
        <v>0</v>
      </c>
      <c r="FK92" s="209">
        <f>班表10!M100</f>
        <v>0</v>
      </c>
      <c r="FL92" s="209">
        <f>班表10!N100</f>
        <v>0</v>
      </c>
      <c r="FM92" s="209">
        <f>班表10!O100</f>
        <v>0</v>
      </c>
      <c r="FN92" s="209">
        <f>班表10!P100</f>
        <v>0</v>
      </c>
      <c r="FO92" s="493"/>
      <c r="FP92" s="210"/>
      <c r="FQ92" s="210"/>
      <c r="FR92" s="210"/>
      <c r="FS92" s="379"/>
      <c r="FT92" s="484"/>
      <c r="FU92" s="485"/>
    </row>
    <row r="93" spans="1:177" ht="9" customHeight="1" thickTop="1" thickBot="1">
      <c r="A93" s="482" t="str">
        <f>IF('0902-0908'!A101=0,"",'0902-0908'!A101)</f>
        <v/>
      </c>
      <c r="B93" s="483"/>
      <c r="C93" s="488"/>
      <c r="D93" s="489"/>
      <c r="E93" s="488"/>
      <c r="F93" s="489"/>
      <c r="G93" s="488"/>
      <c r="H93" s="489"/>
      <c r="I93" s="488"/>
      <c r="J93" s="489"/>
      <c r="K93" s="488"/>
      <c r="L93" s="489"/>
      <c r="M93" s="488"/>
      <c r="N93" s="489"/>
      <c r="O93" s="488"/>
      <c r="P93" s="489"/>
      <c r="Q93" s="488"/>
      <c r="R93" s="489"/>
      <c r="S93" s="488"/>
      <c r="T93" s="489"/>
      <c r="U93" s="488"/>
      <c r="V93" s="489"/>
      <c r="W93" s="488"/>
      <c r="X93" s="489"/>
      <c r="Y93" s="488"/>
      <c r="Z93" s="489"/>
      <c r="AA93" s="488"/>
      <c r="AB93" s="489"/>
      <c r="AC93" s="488"/>
      <c r="AD93" s="489"/>
      <c r="AE93" s="413" t="s">
        <v>287</v>
      </c>
      <c r="AF93" s="414"/>
      <c r="AG93" s="413" t="s">
        <v>169</v>
      </c>
      <c r="AH93" s="414"/>
      <c r="AI93" s="413" t="s">
        <v>288</v>
      </c>
      <c r="AJ93" s="414"/>
      <c r="AK93" s="413" t="s">
        <v>288</v>
      </c>
      <c r="AL93" s="414"/>
      <c r="AM93" s="413" t="s">
        <v>288</v>
      </c>
      <c r="AN93" s="414"/>
      <c r="AO93" s="413"/>
      <c r="AP93" s="414"/>
      <c r="AQ93" s="413"/>
      <c r="AR93" s="414"/>
      <c r="AS93" s="413" t="s">
        <v>287</v>
      </c>
      <c r="AT93" s="414"/>
      <c r="AU93" s="413"/>
      <c r="AV93" s="414"/>
      <c r="AW93" s="413"/>
      <c r="AX93" s="414"/>
      <c r="AY93" s="413" t="s">
        <v>169</v>
      </c>
      <c r="AZ93" s="414"/>
      <c r="BA93" s="413" t="s">
        <v>288</v>
      </c>
      <c r="BB93" s="414"/>
      <c r="BC93" s="413" t="s">
        <v>288</v>
      </c>
      <c r="BD93" s="414"/>
      <c r="BE93" s="413"/>
      <c r="BF93" s="414"/>
      <c r="BG93" s="413" t="s">
        <v>287</v>
      </c>
      <c r="BH93" s="414"/>
      <c r="BI93" s="413"/>
      <c r="BJ93" s="414"/>
      <c r="BK93" s="413"/>
      <c r="BL93" s="414"/>
      <c r="BM93" s="413" t="s">
        <v>169</v>
      </c>
      <c r="BN93" s="414"/>
      <c r="BO93" s="413" t="s">
        <v>288</v>
      </c>
      <c r="BP93" s="414"/>
      <c r="BQ93" s="413"/>
      <c r="BR93" s="414"/>
      <c r="BS93" s="413"/>
      <c r="BT93" s="414"/>
      <c r="BU93" s="413" t="s">
        <v>287</v>
      </c>
      <c r="BV93" s="414"/>
      <c r="BW93" s="413"/>
      <c r="BX93" s="414"/>
      <c r="BY93" s="413"/>
      <c r="BZ93" s="414"/>
      <c r="CA93" s="413" t="s">
        <v>169</v>
      </c>
      <c r="CB93" s="414"/>
      <c r="CC93" s="413" t="s">
        <v>288</v>
      </c>
      <c r="CD93" s="414"/>
      <c r="CE93" s="413" t="s">
        <v>288</v>
      </c>
      <c r="CF93" s="414"/>
      <c r="CG93" s="413"/>
      <c r="CH93" s="414"/>
      <c r="CI93" s="413" t="s">
        <v>287</v>
      </c>
      <c r="CJ93" s="414"/>
      <c r="CK93" s="413"/>
      <c r="CL93" s="414"/>
      <c r="CM93" s="413"/>
      <c r="CN93" s="414"/>
      <c r="CO93" s="413"/>
      <c r="CP93" s="414"/>
      <c r="CQ93" s="413" t="s">
        <v>288</v>
      </c>
      <c r="CR93" s="414"/>
      <c r="CS93" s="413" t="s">
        <v>288</v>
      </c>
      <c r="CT93" s="414"/>
      <c r="CU93" s="413"/>
      <c r="CV93" s="414"/>
      <c r="CW93" s="413" t="s">
        <v>287</v>
      </c>
      <c r="CX93" s="414"/>
      <c r="CY93" s="413"/>
      <c r="CZ93" s="414"/>
      <c r="DA93" s="413"/>
      <c r="DB93" s="414"/>
      <c r="DC93" s="413"/>
      <c r="DD93" s="414"/>
      <c r="DE93" s="413" t="s">
        <v>169</v>
      </c>
      <c r="DF93" s="414"/>
      <c r="DG93" s="413" t="s">
        <v>288</v>
      </c>
      <c r="DH93" s="414"/>
      <c r="DI93" s="413"/>
      <c r="DJ93" s="414"/>
      <c r="DK93" s="413" t="s">
        <v>287</v>
      </c>
      <c r="DL93" s="414"/>
      <c r="DM93" s="413"/>
      <c r="DN93" s="414"/>
      <c r="DO93" s="413"/>
      <c r="DP93" s="414"/>
      <c r="DQ93" s="413" t="s">
        <v>169</v>
      </c>
      <c r="DR93" s="414"/>
      <c r="DS93" s="413" t="s">
        <v>288</v>
      </c>
      <c r="DT93" s="414"/>
      <c r="DU93" s="413" t="s">
        <v>288</v>
      </c>
      <c r="DV93" s="414"/>
      <c r="DW93" s="413"/>
      <c r="DX93" s="414"/>
      <c r="DY93" s="413"/>
      <c r="DZ93" s="414"/>
      <c r="EA93" s="413"/>
      <c r="EB93" s="414"/>
      <c r="EC93" s="413"/>
      <c r="ED93" s="414"/>
      <c r="EE93" s="413"/>
      <c r="EF93" s="414"/>
      <c r="EG93" s="413"/>
      <c r="EH93" s="414"/>
      <c r="EI93" s="413"/>
      <c r="EJ93" s="414"/>
      <c r="EK93" s="413"/>
      <c r="EL93" s="414"/>
      <c r="EM93" s="413"/>
      <c r="EN93" s="414"/>
      <c r="EO93" s="413"/>
      <c r="EP93" s="414"/>
      <c r="EQ93" s="413"/>
      <c r="ER93" s="414"/>
      <c r="ES93" s="413"/>
      <c r="ET93" s="414"/>
      <c r="EU93" s="413"/>
      <c r="EV93" s="414"/>
      <c r="EW93" s="413"/>
      <c r="EX93" s="414"/>
      <c r="EY93" s="413"/>
      <c r="EZ93" s="414"/>
      <c r="FA93" s="413"/>
      <c r="FB93" s="475"/>
      <c r="FC93" s="413"/>
      <c r="FD93" s="475"/>
      <c r="FE93" s="413"/>
      <c r="FF93" s="475"/>
      <c r="FG93" s="413"/>
      <c r="FH93" s="475"/>
      <c r="FI93" s="413"/>
      <c r="FJ93" s="475"/>
      <c r="FK93" s="413"/>
      <c r="FL93" s="475"/>
      <c r="FM93" s="413"/>
      <c r="FN93" s="475"/>
      <c r="FO93" s="494"/>
      <c r="FP93" s="211"/>
      <c r="FQ93" s="211"/>
      <c r="FR93" s="211"/>
      <c r="FS93" s="380"/>
      <c r="FT93" s="486"/>
      <c r="FU93" s="487"/>
    </row>
    <row r="94" spans="1:177" ht="15.75" hidden="1" customHeight="1">
      <c r="A94" s="490" t="e">
        <f>IF('0902-0908'!#REF!=0,"",'0902-0908'!#REF!)</f>
        <v>#REF!</v>
      </c>
      <c r="B94" s="491"/>
      <c r="C94" s="226"/>
      <c r="D94" s="227"/>
      <c r="E94" s="226"/>
      <c r="F94" s="227"/>
      <c r="G94" s="226"/>
      <c r="H94" s="227"/>
      <c r="I94" s="226"/>
      <c r="J94" s="227"/>
      <c r="K94" s="226"/>
      <c r="L94" s="227"/>
      <c r="M94" s="226"/>
      <c r="N94" s="227"/>
      <c r="O94" s="226"/>
      <c r="P94" s="227"/>
      <c r="Q94" s="226"/>
      <c r="R94" s="227"/>
      <c r="S94" s="226"/>
      <c r="T94" s="227"/>
      <c r="U94" s="226"/>
      <c r="V94" s="227"/>
      <c r="W94" s="226"/>
      <c r="X94" s="227"/>
      <c r="Y94" s="226"/>
      <c r="Z94" s="227"/>
      <c r="AA94" s="226"/>
      <c r="AB94" s="227"/>
      <c r="AC94" s="226"/>
      <c r="AD94" s="227"/>
      <c r="AE94" s="206" t="e">
        <f>'0902-0908'!#REF!</f>
        <v>#REF!</v>
      </c>
      <c r="AF94" s="207" t="e">
        <f>'0902-0908'!#REF!</f>
        <v>#REF!</v>
      </c>
      <c r="AG94" s="206" t="e">
        <f>'0902-0908'!#REF!</f>
        <v>#REF!</v>
      </c>
      <c r="AH94" s="207" t="e">
        <f>'0902-0908'!#REF!</f>
        <v>#REF!</v>
      </c>
      <c r="AI94" s="206" t="e">
        <f>'0902-0908'!#REF!</f>
        <v>#REF!</v>
      </c>
      <c r="AJ94" s="207" t="e">
        <f>'0902-0908'!#REF!</f>
        <v>#REF!</v>
      </c>
      <c r="AK94" s="206" t="e">
        <f>'0902-0908'!#REF!</f>
        <v>#REF!</v>
      </c>
      <c r="AL94" s="207" t="e">
        <f>'0902-0908'!#REF!</f>
        <v>#REF!</v>
      </c>
      <c r="AM94" s="206" t="e">
        <f>'0902-0908'!#REF!</f>
        <v>#REF!</v>
      </c>
      <c r="AN94" s="207" t="e">
        <f>'0902-0908'!#REF!</f>
        <v>#REF!</v>
      </c>
      <c r="AO94" s="206" t="e">
        <f>'0902-0908'!#REF!</f>
        <v>#REF!</v>
      </c>
      <c r="AP94" s="207" t="e">
        <f>'0902-0908'!#REF!</f>
        <v>#REF!</v>
      </c>
      <c r="AQ94" s="206" t="e">
        <f>'0902-0908'!#REF!</f>
        <v>#REF!</v>
      </c>
      <c r="AR94" s="207" t="e">
        <f>'0902-0908'!#REF!</f>
        <v>#REF!</v>
      </c>
      <c r="AS94" s="206">
        <f>'0909-0915'!C102</f>
        <v>0</v>
      </c>
      <c r="AT94" s="207">
        <f>'0909-0915'!D102</f>
        <v>0</v>
      </c>
      <c r="AU94" s="206">
        <f>'0909-0915'!E102</f>
        <v>0</v>
      </c>
      <c r="AV94" s="207">
        <f>'0909-0915'!F102</f>
        <v>0</v>
      </c>
      <c r="AW94" s="206">
        <f>'0909-0915'!G102</f>
        <v>0</v>
      </c>
      <c r="AX94" s="207">
        <f>'0909-0915'!H102</f>
        <v>0</v>
      </c>
      <c r="AY94" s="206">
        <f>'0909-0915'!I102</f>
        <v>0</v>
      </c>
      <c r="AZ94" s="207">
        <f>'0909-0915'!J102</f>
        <v>0</v>
      </c>
      <c r="BA94" s="206">
        <f>'0909-0915'!K102</f>
        <v>0</v>
      </c>
      <c r="BB94" s="207">
        <f>'0909-0915'!L102</f>
        <v>0</v>
      </c>
      <c r="BC94" s="206">
        <f>'0909-0915'!M102</f>
        <v>0</v>
      </c>
      <c r="BD94" s="207">
        <f>'0909-0915'!N102</f>
        <v>0</v>
      </c>
      <c r="BE94" s="206">
        <f>'0909-0915'!O102</f>
        <v>0</v>
      </c>
      <c r="BF94" s="207">
        <f>'0909-0915'!P102</f>
        <v>0</v>
      </c>
      <c r="BG94" s="206">
        <f>'0916-0922'!C102</f>
        <v>0</v>
      </c>
      <c r="BH94" s="207">
        <f>'0916-0922'!D102</f>
        <v>0</v>
      </c>
      <c r="BI94" s="206">
        <f>'0916-0922'!E102</f>
        <v>0</v>
      </c>
      <c r="BJ94" s="207">
        <f>'0916-0922'!F102</f>
        <v>0</v>
      </c>
      <c r="BK94" s="206">
        <f>'0916-0922'!G102</f>
        <v>0</v>
      </c>
      <c r="BL94" s="207">
        <f>'0916-0922'!H102</f>
        <v>0</v>
      </c>
      <c r="BM94" s="206">
        <f>'0916-0922'!I102</f>
        <v>0</v>
      </c>
      <c r="BN94" s="207">
        <f>'0916-0922'!J102</f>
        <v>0</v>
      </c>
      <c r="BO94" s="206">
        <f>'0916-0922'!K102</f>
        <v>0</v>
      </c>
      <c r="BP94" s="207">
        <f>'0916-0922'!L102</f>
        <v>0</v>
      </c>
      <c r="BQ94" s="206">
        <f>'0916-0922'!M102</f>
        <v>12.5</v>
      </c>
      <c r="BR94" s="207">
        <f>'0916-0922'!N102</f>
        <v>16.5</v>
      </c>
      <c r="BS94" s="206">
        <f>'0916-0922'!O102</f>
        <v>0</v>
      </c>
      <c r="BT94" s="207">
        <f>'0916-0922'!P102</f>
        <v>0</v>
      </c>
      <c r="BU94" s="206">
        <f>'0923-0929'!C102</f>
        <v>0</v>
      </c>
      <c r="BV94" s="207">
        <f>'0923-0929'!D102</f>
        <v>0</v>
      </c>
      <c r="BW94" s="206">
        <f>'0923-0929'!E102</f>
        <v>0</v>
      </c>
      <c r="BX94" s="207">
        <f>'0923-0929'!F102</f>
        <v>0</v>
      </c>
      <c r="BY94" s="206">
        <f>'0923-0929'!G102</f>
        <v>0</v>
      </c>
      <c r="BZ94" s="207">
        <f>'0923-0929'!H102</f>
        <v>0</v>
      </c>
      <c r="CA94" s="206">
        <f>'0923-0929'!I102</f>
        <v>18</v>
      </c>
      <c r="CB94" s="207">
        <f>'0923-0929'!J102</f>
        <v>22</v>
      </c>
      <c r="CC94" s="206">
        <f>'0923-0929'!K102</f>
        <v>18</v>
      </c>
      <c r="CD94" s="207">
        <f>'0923-0929'!L102</f>
        <v>22</v>
      </c>
      <c r="CE94" s="206">
        <f>'0923-0929'!M102</f>
        <v>12</v>
      </c>
      <c r="CF94" s="207">
        <f>'0923-0929'!N102</f>
        <v>22</v>
      </c>
      <c r="CG94" s="206">
        <f>'0923-0929'!O102</f>
        <v>0</v>
      </c>
      <c r="CH94" s="207">
        <f>'0923-0929'!P102</f>
        <v>0</v>
      </c>
      <c r="CI94" s="206">
        <f>'0930-1006'!C102</f>
        <v>0</v>
      </c>
      <c r="CJ94" s="207">
        <f>'0930-1006'!D102</f>
        <v>0</v>
      </c>
      <c r="CK94" s="206">
        <f>'0930-1006'!E102</f>
        <v>0</v>
      </c>
      <c r="CL94" s="207">
        <f>'0930-1006'!F102</f>
        <v>0</v>
      </c>
      <c r="CM94" s="206">
        <f>'0930-1006'!G102</f>
        <v>0</v>
      </c>
      <c r="CN94" s="207">
        <f>'0930-1006'!H102</f>
        <v>0</v>
      </c>
      <c r="CO94" s="206">
        <f>'0930-1006'!I102</f>
        <v>0</v>
      </c>
      <c r="CP94" s="207">
        <f>'0930-1006'!J102</f>
        <v>0</v>
      </c>
      <c r="CQ94" s="206">
        <f>'0930-1006'!K102</f>
        <v>0</v>
      </c>
      <c r="CR94" s="207">
        <f>'0930-1006'!L102</f>
        <v>0</v>
      </c>
      <c r="CS94" s="206">
        <f>'0930-1006'!M102</f>
        <v>0</v>
      </c>
      <c r="CT94" s="207">
        <f>'0930-1006'!N102</f>
        <v>0</v>
      </c>
      <c r="CU94" s="206">
        <f>'0930-1006'!O102</f>
        <v>0</v>
      </c>
      <c r="CV94" s="207">
        <f>'0930-1006'!P102</f>
        <v>0</v>
      </c>
      <c r="CW94" s="206">
        <f>'1007-1013'!C102</f>
        <v>0</v>
      </c>
      <c r="CX94" s="207">
        <f>'1007-1013'!D102</f>
        <v>0</v>
      </c>
      <c r="CY94" s="206">
        <f>'1007-1013'!E102</f>
        <v>0</v>
      </c>
      <c r="CZ94" s="207">
        <f>'1007-1013'!F102</f>
        <v>0</v>
      </c>
      <c r="DA94" s="206">
        <f>'1007-1013'!G102</f>
        <v>0</v>
      </c>
      <c r="DB94" s="207">
        <f>'1007-1013'!H102</f>
        <v>0</v>
      </c>
      <c r="DC94" s="206">
        <f>'1007-1013'!I102</f>
        <v>0</v>
      </c>
      <c r="DD94" s="207">
        <f>'1007-1013'!J102</f>
        <v>0</v>
      </c>
      <c r="DE94" s="206">
        <f>'1007-1013'!K102</f>
        <v>0</v>
      </c>
      <c r="DF94" s="207">
        <f>'1007-1013'!L102</f>
        <v>0</v>
      </c>
      <c r="DG94" s="206">
        <f>'1007-1013'!M102</f>
        <v>0</v>
      </c>
      <c r="DH94" s="207">
        <f>'1007-1013'!N102</f>
        <v>0</v>
      </c>
      <c r="DI94" s="206">
        <f>'1007-1013'!O102</f>
        <v>0</v>
      </c>
      <c r="DJ94" s="207">
        <f>'1007-1013'!P102</f>
        <v>0</v>
      </c>
      <c r="DK94" s="206">
        <f>'1014-1020'!C102</f>
        <v>0</v>
      </c>
      <c r="DL94" s="207">
        <f>'1014-1020'!D102</f>
        <v>0</v>
      </c>
      <c r="DM94" s="206">
        <f>'1014-1020'!E102</f>
        <v>0</v>
      </c>
      <c r="DN94" s="207">
        <f>'1014-1020'!F102</f>
        <v>0</v>
      </c>
      <c r="DO94" s="206">
        <f>'1014-1020'!G102</f>
        <v>0</v>
      </c>
      <c r="DP94" s="207">
        <f>'1014-1020'!H102</f>
        <v>0</v>
      </c>
      <c r="DQ94" s="206">
        <f>'1014-1020'!I102</f>
        <v>0</v>
      </c>
      <c r="DR94" s="207">
        <f>'1014-1020'!J102</f>
        <v>0</v>
      </c>
      <c r="DS94" s="206">
        <f>'1014-1020'!K102</f>
        <v>0</v>
      </c>
      <c r="DT94" s="207">
        <f>'1014-1020'!L102</f>
        <v>0</v>
      </c>
      <c r="DU94" s="206">
        <f>'1014-1020'!M102</f>
        <v>0</v>
      </c>
      <c r="DV94" s="207">
        <f>'1014-1020'!N102</f>
        <v>0</v>
      </c>
      <c r="DW94" s="206">
        <f>'1014-1020'!O102</f>
        <v>0</v>
      </c>
      <c r="DX94" s="207">
        <f>'1014-1020'!P102</f>
        <v>0</v>
      </c>
      <c r="DY94" s="206">
        <f>'1021-1027'!C102</f>
        <v>0</v>
      </c>
      <c r="DZ94" s="207">
        <f>'1021-1027'!D102</f>
        <v>0</v>
      </c>
      <c r="EA94" s="206">
        <f>'1021-1027'!E102</f>
        <v>0</v>
      </c>
      <c r="EB94" s="207">
        <f>'1021-1027'!F102</f>
        <v>0</v>
      </c>
      <c r="EC94" s="206">
        <f>'1021-1027'!G102</f>
        <v>0</v>
      </c>
      <c r="ED94" s="207">
        <f>'1021-1027'!H102</f>
        <v>0</v>
      </c>
      <c r="EE94" s="206">
        <f>'1021-1027'!I102</f>
        <v>0</v>
      </c>
      <c r="EF94" s="207">
        <f>'1021-1027'!J102</f>
        <v>0</v>
      </c>
      <c r="EG94" s="206">
        <f>'1021-1027'!K102</f>
        <v>0</v>
      </c>
      <c r="EH94" s="207">
        <f>'1021-1027'!L102</f>
        <v>0</v>
      </c>
      <c r="EI94" s="206">
        <f>'1021-1027'!M102</f>
        <v>0</v>
      </c>
      <c r="EJ94" s="207">
        <f>'1021-1027'!N102</f>
        <v>0</v>
      </c>
      <c r="EK94" s="206">
        <f>'1021-1027'!O102</f>
        <v>0</v>
      </c>
      <c r="EL94" s="207">
        <f>'1021-1027'!P102</f>
        <v>0</v>
      </c>
      <c r="EM94" s="206">
        <f>'1028-1103'!C102</f>
        <v>0</v>
      </c>
      <c r="EN94" s="207">
        <f>'1028-1103'!D102</f>
        <v>0</v>
      </c>
      <c r="EO94" s="206">
        <f>'1028-1103'!E102</f>
        <v>0</v>
      </c>
      <c r="EP94" s="207">
        <f>'1028-1103'!F102</f>
        <v>0</v>
      </c>
      <c r="EQ94" s="206">
        <f>'1028-1103'!G102</f>
        <v>0</v>
      </c>
      <c r="ER94" s="207">
        <f>'1028-1103'!H102</f>
        <v>0</v>
      </c>
      <c r="ES94" s="206">
        <f>'1028-1103'!I102</f>
        <v>0</v>
      </c>
      <c r="ET94" s="207">
        <f>'1028-1103'!J102</f>
        <v>0</v>
      </c>
      <c r="EU94" s="206">
        <f>'1028-1103'!K102</f>
        <v>0</v>
      </c>
      <c r="EV94" s="207">
        <f>'1028-1103'!L102</f>
        <v>0</v>
      </c>
      <c r="EW94" s="206">
        <f>'1028-1103'!M102</f>
        <v>0</v>
      </c>
      <c r="EX94" s="207">
        <f>'1028-1103'!N102</f>
        <v>0</v>
      </c>
      <c r="EY94" s="206">
        <f>'1028-1103'!O102</f>
        <v>0</v>
      </c>
      <c r="EZ94" s="207">
        <f>'1028-1103'!P102</f>
        <v>0</v>
      </c>
      <c r="FA94" s="206">
        <f>班表10!C102</f>
        <v>0</v>
      </c>
      <c r="FB94" s="206">
        <f>班表10!D102</f>
        <v>0</v>
      </c>
      <c r="FC94" s="206">
        <f>班表10!E102</f>
        <v>0</v>
      </c>
      <c r="FD94" s="206">
        <f>班表10!F102</f>
        <v>0</v>
      </c>
      <c r="FE94" s="206">
        <f>班表10!G102</f>
        <v>0</v>
      </c>
      <c r="FF94" s="206">
        <f>班表10!H102</f>
        <v>0</v>
      </c>
      <c r="FG94" s="206">
        <f>班表10!I102</f>
        <v>0</v>
      </c>
      <c r="FH94" s="206">
        <f>班表10!J102</f>
        <v>0</v>
      </c>
      <c r="FI94" s="206">
        <f>班表10!K102</f>
        <v>0</v>
      </c>
      <c r="FJ94" s="206">
        <f>班表10!L102</f>
        <v>0</v>
      </c>
      <c r="FK94" s="206">
        <f>班表10!M102</f>
        <v>0</v>
      </c>
      <c r="FL94" s="206">
        <f>班表10!N102</f>
        <v>0</v>
      </c>
      <c r="FM94" s="206">
        <f>班表10!O102</f>
        <v>0</v>
      </c>
      <c r="FN94" s="206">
        <f>班表10!P102</f>
        <v>0</v>
      </c>
      <c r="FO94" s="492"/>
      <c r="FP94" s="208"/>
      <c r="FQ94" s="208"/>
      <c r="FR94" s="208"/>
      <c r="FS94" s="378"/>
      <c r="FT94" s="478"/>
      <c r="FU94" s="479"/>
    </row>
    <row r="95" spans="1:177" ht="9" hidden="1" customHeight="1" thickBot="1">
      <c r="A95" s="480" t="e">
        <f>IF('0902-0908'!#REF!=0,"",'0902-0908'!#REF!)</f>
        <v>#REF!</v>
      </c>
      <c r="B95" s="481"/>
      <c r="C95" s="228"/>
      <c r="D95" s="183">
        <f>D94-C94-C95</f>
        <v>0</v>
      </c>
      <c r="E95" s="228"/>
      <c r="F95" s="183">
        <f>F94-E94-E95</f>
        <v>0</v>
      </c>
      <c r="G95" s="228"/>
      <c r="H95" s="183">
        <f>H94-G94-G95</f>
        <v>0</v>
      </c>
      <c r="I95" s="228"/>
      <c r="J95" s="183">
        <f>J94-I94-I95</f>
        <v>0</v>
      </c>
      <c r="K95" s="228"/>
      <c r="L95" s="183">
        <f>L94-K94-K95</f>
        <v>0</v>
      </c>
      <c r="M95" s="228"/>
      <c r="N95" s="183">
        <f>N94-M94-M95</f>
        <v>0</v>
      </c>
      <c r="O95" s="228"/>
      <c r="P95" s="183">
        <f>P94-O94-O95</f>
        <v>0</v>
      </c>
      <c r="Q95" s="228"/>
      <c r="R95" s="183">
        <f>R94-Q94-Q95</f>
        <v>0</v>
      </c>
      <c r="S95" s="228"/>
      <c r="T95" s="183">
        <f>T94-S94-S95</f>
        <v>0</v>
      </c>
      <c r="U95" s="228"/>
      <c r="V95" s="183">
        <f>V94-U94-U95</f>
        <v>0</v>
      </c>
      <c r="W95" s="228"/>
      <c r="X95" s="183">
        <f>X94-W94-W95</f>
        <v>0</v>
      </c>
      <c r="Y95" s="228"/>
      <c r="Z95" s="183">
        <f>Z94-Y94-Y95</f>
        <v>0</v>
      </c>
      <c r="AA95" s="228"/>
      <c r="AB95" s="183">
        <f>AB94-AA94-AA95</f>
        <v>0</v>
      </c>
      <c r="AC95" s="228"/>
      <c r="AD95" s="183">
        <f>AD94-AC94-AC95</f>
        <v>0</v>
      </c>
      <c r="AE95" s="209" t="e">
        <f>'0902-0908'!#REF!</f>
        <v>#REF!</v>
      </c>
      <c r="AF95" s="58" t="e">
        <f>'0902-0908'!#REF!</f>
        <v>#REF!</v>
      </c>
      <c r="AG95" s="209" t="e">
        <f>'0902-0908'!#REF!</f>
        <v>#REF!</v>
      </c>
      <c r="AH95" s="58" t="e">
        <f>'0902-0908'!#REF!</f>
        <v>#REF!</v>
      </c>
      <c r="AI95" s="209" t="e">
        <f>'0902-0908'!#REF!</f>
        <v>#REF!</v>
      </c>
      <c r="AJ95" s="58" t="e">
        <f>'0902-0908'!#REF!</f>
        <v>#REF!</v>
      </c>
      <c r="AK95" s="209" t="e">
        <f>'0902-0908'!#REF!</f>
        <v>#REF!</v>
      </c>
      <c r="AL95" s="58" t="e">
        <f>'0902-0908'!#REF!</f>
        <v>#REF!</v>
      </c>
      <c r="AM95" s="209" t="e">
        <f>'0902-0908'!#REF!</f>
        <v>#REF!</v>
      </c>
      <c r="AN95" s="58" t="e">
        <f>'0902-0908'!#REF!</f>
        <v>#REF!</v>
      </c>
      <c r="AO95" s="209" t="e">
        <f>'0902-0908'!#REF!</f>
        <v>#REF!</v>
      </c>
      <c r="AP95" s="58" t="e">
        <f>'0902-0908'!#REF!</f>
        <v>#REF!</v>
      </c>
      <c r="AQ95" s="209" t="e">
        <f>'0902-0908'!#REF!</f>
        <v>#REF!</v>
      </c>
      <c r="AR95" s="58" t="e">
        <f>'0902-0908'!#REF!</f>
        <v>#REF!</v>
      </c>
      <c r="AS95" s="209">
        <f>'0909-0915'!C103</f>
        <v>0</v>
      </c>
      <c r="AT95" s="58">
        <f>'0909-0915'!D103</f>
        <v>0</v>
      </c>
      <c r="AU95" s="209">
        <f>'0909-0915'!E103</f>
        <v>0</v>
      </c>
      <c r="AV95" s="58">
        <f>'0909-0915'!F103</f>
        <v>0</v>
      </c>
      <c r="AW95" s="209">
        <f>'0909-0915'!G103</f>
        <v>0</v>
      </c>
      <c r="AX95" s="58">
        <f>'0909-0915'!H103</f>
        <v>0</v>
      </c>
      <c r="AY95" s="209">
        <f>'0909-0915'!I103</f>
        <v>0</v>
      </c>
      <c r="AZ95" s="58">
        <f>'0909-0915'!J103</f>
        <v>0</v>
      </c>
      <c r="BA95" s="209">
        <f>'0909-0915'!K103</f>
        <v>0</v>
      </c>
      <c r="BB95" s="58">
        <f>'0909-0915'!L103</f>
        <v>0</v>
      </c>
      <c r="BC95" s="209">
        <f>'0909-0915'!M103</f>
        <v>0</v>
      </c>
      <c r="BD95" s="58">
        <f>'0909-0915'!N103</f>
        <v>0</v>
      </c>
      <c r="BE95" s="209">
        <f>'0909-0915'!O103</f>
        <v>0</v>
      </c>
      <c r="BF95" s="58">
        <f>'0909-0915'!P103</f>
        <v>0</v>
      </c>
      <c r="BG95" s="209">
        <f>'0916-0922'!C103</f>
        <v>0</v>
      </c>
      <c r="BH95" s="58">
        <f>'0916-0922'!D103</f>
        <v>0</v>
      </c>
      <c r="BI95" s="209">
        <f>'0916-0922'!E103</f>
        <v>0</v>
      </c>
      <c r="BJ95" s="58">
        <f>'0916-0922'!F103</f>
        <v>0</v>
      </c>
      <c r="BK95" s="209">
        <f>'0916-0922'!G103</f>
        <v>0</v>
      </c>
      <c r="BL95" s="58">
        <f>'0916-0922'!H103</f>
        <v>0</v>
      </c>
      <c r="BM95" s="209">
        <f>'0916-0922'!I103</f>
        <v>0</v>
      </c>
      <c r="BN95" s="58">
        <f>'0916-0922'!J103</f>
        <v>0</v>
      </c>
      <c r="BO95" s="209">
        <f>'0916-0922'!K103</f>
        <v>0</v>
      </c>
      <c r="BP95" s="58">
        <f>'0916-0922'!L103</f>
        <v>0</v>
      </c>
      <c r="BQ95" s="209">
        <f>'0916-0922'!M103</f>
        <v>0</v>
      </c>
      <c r="BR95" s="58">
        <f>'0916-0922'!N103</f>
        <v>4</v>
      </c>
      <c r="BS95" s="209">
        <f>'0916-0922'!O103</f>
        <v>0</v>
      </c>
      <c r="BT95" s="58">
        <f>'0916-0922'!P103</f>
        <v>0</v>
      </c>
      <c r="BU95" s="209">
        <f>'0923-0929'!C103</f>
        <v>0</v>
      </c>
      <c r="BV95" s="58">
        <f>'0923-0929'!D103</f>
        <v>0</v>
      </c>
      <c r="BW95" s="209">
        <f>'0923-0929'!E103</f>
        <v>0</v>
      </c>
      <c r="BX95" s="58">
        <f>'0923-0929'!F103</f>
        <v>0</v>
      </c>
      <c r="BY95" s="209">
        <f>'0923-0929'!G103</f>
        <v>0</v>
      </c>
      <c r="BZ95" s="58">
        <f>'0923-0929'!H103</f>
        <v>0</v>
      </c>
      <c r="CA95" s="209">
        <f>'0923-0929'!I103</f>
        <v>0</v>
      </c>
      <c r="CB95" s="58">
        <f>'0923-0929'!J103</f>
        <v>4</v>
      </c>
      <c r="CC95" s="209">
        <f>'0923-0929'!K103</f>
        <v>0</v>
      </c>
      <c r="CD95" s="58">
        <f>'0923-0929'!L103</f>
        <v>4</v>
      </c>
      <c r="CE95" s="209">
        <f>'0923-0929'!M103</f>
        <v>2</v>
      </c>
      <c r="CF95" s="58">
        <f>'0923-0929'!N103</f>
        <v>8</v>
      </c>
      <c r="CG95" s="209">
        <f>'0923-0929'!O103</f>
        <v>0</v>
      </c>
      <c r="CH95" s="58">
        <f>'0923-0929'!P103</f>
        <v>0</v>
      </c>
      <c r="CI95" s="209">
        <f>'0930-1006'!C103</f>
        <v>0</v>
      </c>
      <c r="CJ95" s="58">
        <f>'0930-1006'!D103</f>
        <v>0</v>
      </c>
      <c r="CK95" s="209">
        <f>'0930-1006'!E103</f>
        <v>0</v>
      </c>
      <c r="CL95" s="58">
        <f>'0930-1006'!F103</f>
        <v>0</v>
      </c>
      <c r="CM95" s="209">
        <f>'0930-1006'!G103</f>
        <v>0</v>
      </c>
      <c r="CN95" s="58">
        <f>'0930-1006'!H103</f>
        <v>0</v>
      </c>
      <c r="CO95" s="209">
        <f>'0930-1006'!I103</f>
        <v>0</v>
      </c>
      <c r="CP95" s="58">
        <f>'0930-1006'!J103</f>
        <v>0</v>
      </c>
      <c r="CQ95" s="209">
        <f>'0930-1006'!K103</f>
        <v>0</v>
      </c>
      <c r="CR95" s="58">
        <f>'0930-1006'!L103</f>
        <v>0</v>
      </c>
      <c r="CS95" s="209">
        <f>'0930-1006'!M103</f>
        <v>0</v>
      </c>
      <c r="CT95" s="58">
        <f>'0930-1006'!N103</f>
        <v>0</v>
      </c>
      <c r="CU95" s="209">
        <f>'0930-1006'!O103</f>
        <v>0</v>
      </c>
      <c r="CV95" s="58">
        <f>'0930-1006'!P103</f>
        <v>0</v>
      </c>
      <c r="CW95" s="209">
        <f>'1007-1013'!C103</f>
        <v>0</v>
      </c>
      <c r="CX95" s="58">
        <f>'1007-1013'!D103</f>
        <v>0</v>
      </c>
      <c r="CY95" s="209">
        <f>'1007-1013'!E103</f>
        <v>0</v>
      </c>
      <c r="CZ95" s="58">
        <f>'1007-1013'!F103</f>
        <v>0</v>
      </c>
      <c r="DA95" s="209">
        <f>'1007-1013'!G103</f>
        <v>0</v>
      </c>
      <c r="DB95" s="58">
        <f>'1007-1013'!H103</f>
        <v>0</v>
      </c>
      <c r="DC95" s="209">
        <f>'1007-1013'!I103</f>
        <v>0</v>
      </c>
      <c r="DD95" s="58">
        <f>'1007-1013'!J103</f>
        <v>0</v>
      </c>
      <c r="DE95" s="209">
        <f>'1007-1013'!K103</f>
        <v>0</v>
      </c>
      <c r="DF95" s="58">
        <f>'1007-1013'!L103</f>
        <v>0</v>
      </c>
      <c r="DG95" s="209">
        <f>'1007-1013'!M103</f>
        <v>0</v>
      </c>
      <c r="DH95" s="58">
        <f>'1007-1013'!N103</f>
        <v>0</v>
      </c>
      <c r="DI95" s="209">
        <f>'1007-1013'!O103</f>
        <v>0</v>
      </c>
      <c r="DJ95" s="58">
        <f>'1007-1013'!P103</f>
        <v>0</v>
      </c>
      <c r="DK95" s="209">
        <f>'1014-1020'!C103</f>
        <v>0</v>
      </c>
      <c r="DL95" s="58">
        <f>'1014-1020'!D103</f>
        <v>0</v>
      </c>
      <c r="DM95" s="209">
        <f>'1014-1020'!E103</f>
        <v>0</v>
      </c>
      <c r="DN95" s="58">
        <f>'1014-1020'!F103</f>
        <v>0</v>
      </c>
      <c r="DO95" s="209">
        <f>'1014-1020'!G103</f>
        <v>0</v>
      </c>
      <c r="DP95" s="58">
        <f>'1014-1020'!H103</f>
        <v>0</v>
      </c>
      <c r="DQ95" s="209">
        <f>'1014-1020'!I103</f>
        <v>0</v>
      </c>
      <c r="DR95" s="58">
        <f>'1014-1020'!J103</f>
        <v>0</v>
      </c>
      <c r="DS95" s="209">
        <f>'1014-1020'!K103</f>
        <v>0</v>
      </c>
      <c r="DT95" s="58">
        <f>'1014-1020'!L103</f>
        <v>0</v>
      </c>
      <c r="DU95" s="209">
        <f>'1014-1020'!M103</f>
        <v>0</v>
      </c>
      <c r="DV95" s="58">
        <f>'1014-1020'!N103</f>
        <v>0</v>
      </c>
      <c r="DW95" s="209">
        <f>'1014-1020'!O103</f>
        <v>0</v>
      </c>
      <c r="DX95" s="58">
        <f>'1014-1020'!P103</f>
        <v>0</v>
      </c>
      <c r="DY95" s="209">
        <f>'1021-1027'!C103</f>
        <v>0</v>
      </c>
      <c r="DZ95" s="58">
        <f>'1021-1027'!D103</f>
        <v>0</v>
      </c>
      <c r="EA95" s="209">
        <f>'1021-1027'!E103</f>
        <v>0</v>
      </c>
      <c r="EB95" s="58">
        <f>'1021-1027'!F103</f>
        <v>0</v>
      </c>
      <c r="EC95" s="209">
        <f>'1021-1027'!G103</f>
        <v>0</v>
      </c>
      <c r="ED95" s="58">
        <f>'1021-1027'!H103</f>
        <v>0</v>
      </c>
      <c r="EE95" s="209">
        <f>'1021-1027'!I103</f>
        <v>0</v>
      </c>
      <c r="EF95" s="58">
        <f>'1021-1027'!J103</f>
        <v>0</v>
      </c>
      <c r="EG95" s="209">
        <f>'1021-1027'!K103</f>
        <v>0</v>
      </c>
      <c r="EH95" s="58">
        <f>'1021-1027'!L103</f>
        <v>0</v>
      </c>
      <c r="EI95" s="209">
        <f>'1021-1027'!M103</f>
        <v>0</v>
      </c>
      <c r="EJ95" s="58">
        <f>'1021-1027'!N103</f>
        <v>0</v>
      </c>
      <c r="EK95" s="209">
        <f>'1021-1027'!O103</f>
        <v>0</v>
      </c>
      <c r="EL95" s="58">
        <f>'1021-1027'!P103</f>
        <v>0</v>
      </c>
      <c r="EM95" s="209">
        <f>'1028-1103'!C103</f>
        <v>0</v>
      </c>
      <c r="EN95" s="58">
        <f>'1028-1103'!D103</f>
        <v>0</v>
      </c>
      <c r="EO95" s="209">
        <f>'1028-1103'!E103</f>
        <v>0</v>
      </c>
      <c r="EP95" s="58">
        <f>'1028-1103'!F103</f>
        <v>0</v>
      </c>
      <c r="EQ95" s="209">
        <f>'1028-1103'!G103</f>
        <v>0</v>
      </c>
      <c r="ER95" s="58">
        <f>'1028-1103'!H103</f>
        <v>0</v>
      </c>
      <c r="ES95" s="209">
        <f>'1028-1103'!I103</f>
        <v>0</v>
      </c>
      <c r="ET95" s="58">
        <f>'1028-1103'!J103</f>
        <v>0</v>
      </c>
      <c r="EU95" s="209">
        <f>'1028-1103'!K103</f>
        <v>0</v>
      </c>
      <c r="EV95" s="58">
        <f>'1028-1103'!L103</f>
        <v>0</v>
      </c>
      <c r="EW95" s="209">
        <f>'1028-1103'!M103</f>
        <v>0</v>
      </c>
      <c r="EX95" s="58">
        <f>'1028-1103'!N103</f>
        <v>0</v>
      </c>
      <c r="EY95" s="209">
        <f>'1028-1103'!O103</f>
        <v>0</v>
      </c>
      <c r="EZ95" s="58">
        <f>'1028-1103'!P103</f>
        <v>0</v>
      </c>
      <c r="FA95" s="209">
        <f>班表10!C103</f>
        <v>0</v>
      </c>
      <c r="FB95" s="209">
        <f>班表10!D103</f>
        <v>0</v>
      </c>
      <c r="FC95" s="209">
        <f>班表10!E103</f>
        <v>0</v>
      </c>
      <c r="FD95" s="209">
        <f>班表10!F103</f>
        <v>0</v>
      </c>
      <c r="FE95" s="209">
        <f>班表10!G103</f>
        <v>0</v>
      </c>
      <c r="FF95" s="209">
        <f>班表10!H103</f>
        <v>0</v>
      </c>
      <c r="FG95" s="209">
        <f>班表10!I103</f>
        <v>0</v>
      </c>
      <c r="FH95" s="209">
        <f>班表10!J103</f>
        <v>0</v>
      </c>
      <c r="FI95" s="209">
        <f>班表10!K103</f>
        <v>0</v>
      </c>
      <c r="FJ95" s="209">
        <f>班表10!L103</f>
        <v>0</v>
      </c>
      <c r="FK95" s="209">
        <f>班表10!M103</f>
        <v>0</v>
      </c>
      <c r="FL95" s="209">
        <f>班表10!N103</f>
        <v>0</v>
      </c>
      <c r="FM95" s="209">
        <f>班表10!O103</f>
        <v>0</v>
      </c>
      <c r="FN95" s="209">
        <f>班表10!P103</f>
        <v>0</v>
      </c>
      <c r="FO95" s="493"/>
      <c r="FP95" s="210"/>
      <c r="FQ95" s="210"/>
      <c r="FR95" s="210"/>
      <c r="FS95" s="379"/>
      <c r="FT95" s="484"/>
      <c r="FU95" s="485"/>
    </row>
    <row r="96" spans="1:177" ht="9" hidden="1" customHeight="1" thickTop="1" thickBot="1">
      <c r="A96" s="482" t="e">
        <f>IF('0902-0908'!#REF!=0,"",'0902-0908'!#REF!)</f>
        <v>#REF!</v>
      </c>
      <c r="B96" s="483"/>
      <c r="C96" s="488"/>
      <c r="D96" s="489"/>
      <c r="E96" s="488"/>
      <c r="F96" s="489"/>
      <c r="G96" s="488"/>
      <c r="H96" s="489"/>
      <c r="I96" s="488"/>
      <c r="J96" s="489"/>
      <c r="K96" s="488"/>
      <c r="L96" s="489"/>
      <c r="M96" s="488"/>
      <c r="N96" s="489"/>
      <c r="O96" s="488"/>
      <c r="P96" s="489"/>
      <c r="Q96" s="488"/>
      <c r="R96" s="489"/>
      <c r="S96" s="488"/>
      <c r="T96" s="489"/>
      <c r="U96" s="488"/>
      <c r="V96" s="489"/>
      <c r="W96" s="488"/>
      <c r="X96" s="489"/>
      <c r="Y96" s="488"/>
      <c r="Z96" s="489"/>
      <c r="AA96" s="488"/>
      <c r="AB96" s="489"/>
      <c r="AC96" s="488"/>
      <c r="AD96" s="489"/>
      <c r="AE96" s="413" t="s">
        <v>287</v>
      </c>
      <c r="AF96" s="414"/>
      <c r="AG96" s="413" t="s">
        <v>169</v>
      </c>
      <c r="AH96" s="414"/>
      <c r="AI96" s="413" t="s">
        <v>288</v>
      </c>
      <c r="AJ96" s="414"/>
      <c r="AK96" s="413" t="s">
        <v>288</v>
      </c>
      <c r="AL96" s="414"/>
      <c r="AM96" s="413" t="s">
        <v>288</v>
      </c>
      <c r="AN96" s="414"/>
      <c r="AO96" s="413" t="s">
        <v>288</v>
      </c>
      <c r="AP96" s="414"/>
      <c r="AQ96" s="413" t="s">
        <v>288</v>
      </c>
      <c r="AR96" s="414"/>
      <c r="AS96" s="413" t="s">
        <v>287</v>
      </c>
      <c r="AT96" s="414"/>
      <c r="AU96" s="413" t="s">
        <v>169</v>
      </c>
      <c r="AV96" s="414"/>
      <c r="AW96" s="413" t="s">
        <v>288</v>
      </c>
      <c r="AX96" s="414"/>
      <c r="AY96" s="413" t="s">
        <v>288</v>
      </c>
      <c r="AZ96" s="414"/>
      <c r="BA96" s="413" t="s">
        <v>288</v>
      </c>
      <c r="BB96" s="414"/>
      <c r="BC96" s="413" t="s">
        <v>288</v>
      </c>
      <c r="BD96" s="414"/>
      <c r="BE96" s="413" t="s">
        <v>288</v>
      </c>
      <c r="BF96" s="414"/>
      <c r="BG96" s="413" t="s">
        <v>287</v>
      </c>
      <c r="BH96" s="414"/>
      <c r="BI96" s="413" t="s">
        <v>169</v>
      </c>
      <c r="BJ96" s="414"/>
      <c r="BK96" s="413" t="s">
        <v>288</v>
      </c>
      <c r="BL96" s="414"/>
      <c r="BM96" s="413" t="s">
        <v>288</v>
      </c>
      <c r="BN96" s="414"/>
      <c r="BO96" s="413" t="s">
        <v>288</v>
      </c>
      <c r="BP96" s="414"/>
      <c r="BQ96" s="413"/>
      <c r="BR96" s="414"/>
      <c r="BS96" s="413" t="s">
        <v>288</v>
      </c>
      <c r="BT96" s="414"/>
      <c r="BU96" s="413" t="s">
        <v>287</v>
      </c>
      <c r="BV96" s="414"/>
      <c r="BW96" s="413" t="s">
        <v>169</v>
      </c>
      <c r="BX96" s="414"/>
      <c r="BY96" s="413" t="s">
        <v>288</v>
      </c>
      <c r="BZ96" s="414"/>
      <c r="CA96" s="413"/>
      <c r="CB96" s="414"/>
      <c r="CC96" s="413"/>
      <c r="CD96" s="414"/>
      <c r="CE96" s="413"/>
      <c r="CF96" s="414"/>
      <c r="CG96" s="413" t="s">
        <v>288</v>
      </c>
      <c r="CH96" s="414"/>
      <c r="CI96" s="413" t="s">
        <v>287</v>
      </c>
      <c r="CJ96" s="414"/>
      <c r="CK96" s="413" t="s">
        <v>169</v>
      </c>
      <c r="CL96" s="414"/>
      <c r="CM96" s="413" t="s">
        <v>288</v>
      </c>
      <c r="CN96" s="414"/>
      <c r="CO96" s="413"/>
      <c r="CP96" s="414"/>
      <c r="CQ96" s="413"/>
      <c r="CR96" s="414"/>
      <c r="CS96" s="413"/>
      <c r="CT96" s="414"/>
      <c r="CU96" s="413"/>
      <c r="CV96" s="414"/>
      <c r="CW96" s="413"/>
      <c r="CX96" s="414"/>
      <c r="CY96" s="413"/>
      <c r="CZ96" s="414"/>
      <c r="DA96" s="413"/>
      <c r="DB96" s="414"/>
      <c r="DC96" s="413"/>
      <c r="DD96" s="414"/>
      <c r="DE96" s="413"/>
      <c r="DF96" s="414"/>
      <c r="DG96" s="413"/>
      <c r="DH96" s="414"/>
      <c r="DI96" s="413"/>
      <c r="DJ96" s="414"/>
      <c r="DK96" s="413"/>
      <c r="DL96" s="414"/>
      <c r="DM96" s="413"/>
      <c r="DN96" s="414"/>
      <c r="DO96" s="413"/>
      <c r="DP96" s="414"/>
      <c r="DQ96" s="413"/>
      <c r="DR96" s="414"/>
      <c r="DS96" s="413"/>
      <c r="DT96" s="414"/>
      <c r="DU96" s="413"/>
      <c r="DV96" s="414"/>
      <c r="DW96" s="413"/>
      <c r="DX96" s="414"/>
      <c r="DY96" s="413"/>
      <c r="DZ96" s="414"/>
      <c r="EA96" s="413"/>
      <c r="EB96" s="414"/>
      <c r="EC96" s="413"/>
      <c r="ED96" s="414"/>
      <c r="EE96" s="413"/>
      <c r="EF96" s="414"/>
      <c r="EG96" s="413"/>
      <c r="EH96" s="414"/>
      <c r="EI96" s="413"/>
      <c r="EJ96" s="414"/>
      <c r="EK96" s="413"/>
      <c r="EL96" s="414"/>
      <c r="EM96" s="413"/>
      <c r="EN96" s="414"/>
      <c r="EO96" s="413"/>
      <c r="EP96" s="414"/>
      <c r="EQ96" s="413"/>
      <c r="ER96" s="414"/>
      <c r="ES96" s="413"/>
      <c r="ET96" s="414"/>
      <c r="EU96" s="413"/>
      <c r="EV96" s="414"/>
      <c r="EW96" s="413"/>
      <c r="EX96" s="414"/>
      <c r="EY96" s="413"/>
      <c r="EZ96" s="414"/>
      <c r="FA96" s="413"/>
      <c r="FB96" s="475"/>
      <c r="FC96" s="413"/>
      <c r="FD96" s="475"/>
      <c r="FE96" s="413"/>
      <c r="FF96" s="475"/>
      <c r="FG96" s="413"/>
      <c r="FH96" s="475"/>
      <c r="FI96" s="413"/>
      <c r="FJ96" s="475"/>
      <c r="FK96" s="413"/>
      <c r="FL96" s="475"/>
      <c r="FM96" s="413"/>
      <c r="FN96" s="475"/>
      <c r="FO96" s="494"/>
      <c r="FP96" s="211"/>
      <c r="FQ96" s="211"/>
      <c r="FR96" s="211"/>
      <c r="FS96" s="380"/>
      <c r="FT96" s="486"/>
      <c r="FU96" s="487"/>
    </row>
    <row r="97" spans="1:177" ht="15.75" customHeight="1">
      <c r="A97" s="490" t="str">
        <f>IF('0902-0908'!A102=0,"",'0902-0908'!A102)</f>
        <v>蔡佾玲</v>
      </c>
      <c r="B97" s="491"/>
      <c r="C97" s="226"/>
      <c r="D97" s="227"/>
      <c r="E97" s="226"/>
      <c r="F97" s="227"/>
      <c r="G97" s="226"/>
      <c r="H97" s="227"/>
      <c r="I97" s="226"/>
      <c r="J97" s="227"/>
      <c r="K97" s="226"/>
      <c r="L97" s="227"/>
      <c r="M97" s="226"/>
      <c r="N97" s="227"/>
      <c r="O97" s="226"/>
      <c r="P97" s="227"/>
      <c r="Q97" s="226"/>
      <c r="R97" s="227"/>
      <c r="S97" s="226"/>
      <c r="T97" s="227"/>
      <c r="U97" s="226"/>
      <c r="V97" s="227"/>
      <c r="W97" s="226"/>
      <c r="X97" s="227"/>
      <c r="Y97" s="226"/>
      <c r="Z97" s="227"/>
      <c r="AA97" s="226"/>
      <c r="AB97" s="227"/>
      <c r="AC97" s="226"/>
      <c r="AD97" s="227"/>
      <c r="AE97" s="206">
        <f>'0902-0908'!C102</f>
        <v>0</v>
      </c>
      <c r="AF97" s="207">
        <f>'0902-0908'!D102</f>
        <v>0</v>
      </c>
      <c r="AG97" s="206">
        <f>'0902-0908'!E102</f>
        <v>0</v>
      </c>
      <c r="AH97" s="207">
        <f>'0902-0908'!F102</f>
        <v>0</v>
      </c>
      <c r="AI97" s="206">
        <f>'0902-0908'!G102</f>
        <v>0</v>
      </c>
      <c r="AJ97" s="207">
        <f>'0902-0908'!H102</f>
        <v>0</v>
      </c>
      <c r="AK97" s="206">
        <f>'0902-0908'!I102</f>
        <v>0</v>
      </c>
      <c r="AL97" s="207">
        <f>'0902-0908'!J102</f>
        <v>0</v>
      </c>
      <c r="AM97" s="206">
        <f>'0902-0908'!K102</f>
        <v>0</v>
      </c>
      <c r="AN97" s="207">
        <f>'0902-0908'!L102</f>
        <v>0</v>
      </c>
      <c r="AO97" s="206">
        <f>'0902-0908'!M102</f>
        <v>0</v>
      </c>
      <c r="AP97" s="207">
        <f>'0902-0908'!N102</f>
        <v>0</v>
      </c>
      <c r="AQ97" s="206">
        <f>'0902-0908'!O102</f>
        <v>0</v>
      </c>
      <c r="AR97" s="207">
        <f>'0902-0908'!P102</f>
        <v>0</v>
      </c>
      <c r="AS97" s="206">
        <f>'0909-0915'!C105</f>
        <v>0</v>
      </c>
      <c r="AT97" s="207">
        <f>'0909-0915'!D105</f>
        <v>0</v>
      </c>
      <c r="AU97" s="206">
        <f>'0909-0915'!E105</f>
        <v>18</v>
      </c>
      <c r="AV97" s="207">
        <f>'0909-0915'!F105</f>
        <v>22</v>
      </c>
      <c r="AW97" s="206">
        <f>'0909-0915'!G105</f>
        <v>18</v>
      </c>
      <c r="AX97" s="207">
        <f>'0909-0915'!H105</f>
        <v>22</v>
      </c>
      <c r="AY97" s="206">
        <f>'0909-0915'!I105</f>
        <v>0</v>
      </c>
      <c r="AZ97" s="207">
        <f>'0909-0915'!J105</f>
        <v>0</v>
      </c>
      <c r="BA97" s="206">
        <f>'0909-0915'!K105</f>
        <v>18</v>
      </c>
      <c r="BB97" s="207">
        <f>'0909-0915'!L105</f>
        <v>22</v>
      </c>
      <c r="BC97" s="206">
        <f>'0909-0915'!M105</f>
        <v>12.5</v>
      </c>
      <c r="BD97" s="207">
        <f>'0909-0915'!N105</f>
        <v>22</v>
      </c>
      <c r="BE97" s="206">
        <f>'0909-0915'!O105</f>
        <v>0</v>
      </c>
      <c r="BF97" s="207">
        <f>'0909-0915'!P105</f>
        <v>0</v>
      </c>
      <c r="BG97" s="206">
        <f>'0916-0922'!C105</f>
        <v>18</v>
      </c>
      <c r="BH97" s="207">
        <f>'0916-0922'!D105</f>
        <v>22</v>
      </c>
      <c r="BI97" s="206">
        <f>'0916-0922'!E105</f>
        <v>0</v>
      </c>
      <c r="BJ97" s="207">
        <f>'0916-0922'!F105</f>
        <v>0</v>
      </c>
      <c r="BK97" s="206">
        <f>'0916-0922'!G105</f>
        <v>0</v>
      </c>
      <c r="BL97" s="207">
        <f>'0916-0922'!H105</f>
        <v>0</v>
      </c>
      <c r="BM97" s="206">
        <f>'0916-0922'!I105</f>
        <v>18</v>
      </c>
      <c r="BN97" s="207">
        <f>'0916-0922'!J105</f>
        <v>22</v>
      </c>
      <c r="BO97" s="206">
        <f>'0916-0922'!K105</f>
        <v>18</v>
      </c>
      <c r="BP97" s="207">
        <f>'0916-0922'!L105</f>
        <v>22</v>
      </c>
      <c r="BQ97" s="206">
        <f>'0916-0922'!M105</f>
        <v>11.5</v>
      </c>
      <c r="BR97" s="207">
        <f>'0916-0922'!N105</f>
        <v>22</v>
      </c>
      <c r="BS97" s="206">
        <f>'0916-0922'!O105</f>
        <v>12.5</v>
      </c>
      <c r="BT97" s="207">
        <f>'0916-0922'!P105</f>
        <v>22</v>
      </c>
      <c r="BU97" s="206">
        <f>'0923-0929'!C105</f>
        <v>0</v>
      </c>
      <c r="BV97" s="207">
        <f>'0923-0929'!D105</f>
        <v>0</v>
      </c>
      <c r="BW97" s="206">
        <f>'0923-0929'!E105</f>
        <v>0</v>
      </c>
      <c r="BX97" s="207">
        <f>'0923-0929'!F105</f>
        <v>0</v>
      </c>
      <c r="BY97" s="206">
        <f>'0923-0929'!G105</f>
        <v>0</v>
      </c>
      <c r="BZ97" s="207">
        <f>'0923-0929'!H105</f>
        <v>0</v>
      </c>
      <c r="CA97" s="206">
        <f>'0923-0929'!I105</f>
        <v>0</v>
      </c>
      <c r="CB97" s="207">
        <f>'0923-0929'!J105</f>
        <v>0</v>
      </c>
      <c r="CC97" s="206">
        <f>'0923-0929'!K105</f>
        <v>0</v>
      </c>
      <c r="CD97" s="207">
        <f>'0923-0929'!L105</f>
        <v>0</v>
      </c>
      <c r="CE97" s="206">
        <f>'0923-0929'!M105</f>
        <v>0</v>
      </c>
      <c r="CF97" s="207">
        <f>'0923-0929'!N105</f>
        <v>0</v>
      </c>
      <c r="CG97" s="206">
        <f>'0923-0929'!O105</f>
        <v>0</v>
      </c>
      <c r="CH97" s="207">
        <f>'0923-0929'!P105</f>
        <v>0</v>
      </c>
      <c r="CI97" s="206">
        <f>'0930-1006'!C105</f>
        <v>0</v>
      </c>
      <c r="CJ97" s="207">
        <f>'0930-1006'!D105</f>
        <v>0</v>
      </c>
      <c r="CK97" s="206">
        <f>'0930-1006'!E105</f>
        <v>0</v>
      </c>
      <c r="CL97" s="207">
        <f>'0930-1006'!F105</f>
        <v>0</v>
      </c>
      <c r="CM97" s="206">
        <f>'0930-1006'!G105</f>
        <v>0</v>
      </c>
      <c r="CN97" s="207">
        <f>'0930-1006'!H105</f>
        <v>0</v>
      </c>
      <c r="CO97" s="206">
        <f>'0930-1006'!I105</f>
        <v>0</v>
      </c>
      <c r="CP97" s="207">
        <f>'0930-1006'!J105</f>
        <v>0</v>
      </c>
      <c r="CQ97" s="206">
        <f>'0930-1006'!K105</f>
        <v>0</v>
      </c>
      <c r="CR97" s="207">
        <f>'0930-1006'!L105</f>
        <v>0</v>
      </c>
      <c r="CS97" s="206">
        <f>'0930-1006'!M105</f>
        <v>0</v>
      </c>
      <c r="CT97" s="207">
        <f>'0930-1006'!N105</f>
        <v>0</v>
      </c>
      <c r="CU97" s="206">
        <f>'0930-1006'!O105</f>
        <v>0</v>
      </c>
      <c r="CV97" s="207">
        <f>'0930-1006'!P105</f>
        <v>0</v>
      </c>
      <c r="CW97" s="206">
        <f>'1007-1013'!C105</f>
        <v>0</v>
      </c>
      <c r="CX97" s="207">
        <f>'1007-1013'!D105</f>
        <v>0</v>
      </c>
      <c r="CY97" s="206">
        <f>'1007-1013'!E105</f>
        <v>0</v>
      </c>
      <c r="CZ97" s="207">
        <f>'1007-1013'!F105</f>
        <v>0</v>
      </c>
      <c r="DA97" s="206">
        <f>'1007-1013'!G105</f>
        <v>0</v>
      </c>
      <c r="DB97" s="207">
        <f>'1007-1013'!H105</f>
        <v>0</v>
      </c>
      <c r="DC97" s="206">
        <f>'1007-1013'!I105</f>
        <v>12.5</v>
      </c>
      <c r="DD97" s="207">
        <f>'1007-1013'!J105</f>
        <v>22</v>
      </c>
      <c r="DE97" s="206">
        <f>'1007-1013'!K105</f>
        <v>0</v>
      </c>
      <c r="DF97" s="207">
        <f>'1007-1013'!L105</f>
        <v>0</v>
      </c>
      <c r="DG97" s="206">
        <f>'1007-1013'!M105</f>
        <v>12</v>
      </c>
      <c r="DH97" s="207">
        <f>'1007-1013'!N105</f>
        <v>22</v>
      </c>
      <c r="DI97" s="206">
        <f>'1007-1013'!O105</f>
        <v>0</v>
      </c>
      <c r="DJ97" s="207">
        <f>'1007-1013'!P105</f>
        <v>0</v>
      </c>
      <c r="DK97" s="206">
        <f>'1014-1020'!C105</f>
        <v>0</v>
      </c>
      <c r="DL97" s="207">
        <f>'1014-1020'!D105</f>
        <v>0</v>
      </c>
      <c r="DM97" s="206">
        <f>'1014-1020'!E105</f>
        <v>0</v>
      </c>
      <c r="DN97" s="207">
        <f>'1014-1020'!F105</f>
        <v>0</v>
      </c>
      <c r="DO97" s="206">
        <f>'1014-1020'!G105</f>
        <v>0</v>
      </c>
      <c r="DP97" s="207">
        <f>'1014-1020'!H105</f>
        <v>0</v>
      </c>
      <c r="DQ97" s="206">
        <f>'1014-1020'!I105</f>
        <v>0</v>
      </c>
      <c r="DR97" s="207">
        <f>'1014-1020'!J105</f>
        <v>0</v>
      </c>
      <c r="DS97" s="206">
        <f>'1014-1020'!K105</f>
        <v>0</v>
      </c>
      <c r="DT97" s="207">
        <f>'1014-1020'!L105</f>
        <v>0</v>
      </c>
      <c r="DU97" s="206">
        <f>'1014-1020'!M105</f>
        <v>0</v>
      </c>
      <c r="DV97" s="207">
        <f>'1014-1020'!N105</f>
        <v>0</v>
      </c>
      <c r="DW97" s="206">
        <f>'1014-1020'!O105</f>
        <v>0</v>
      </c>
      <c r="DX97" s="207">
        <f>'1014-1020'!P105</f>
        <v>0</v>
      </c>
      <c r="DY97" s="206">
        <f>'1021-1027'!C105</f>
        <v>0</v>
      </c>
      <c r="DZ97" s="207">
        <f>'1021-1027'!D105</f>
        <v>0</v>
      </c>
      <c r="EA97" s="206">
        <f>'1021-1027'!E105</f>
        <v>0</v>
      </c>
      <c r="EB97" s="207">
        <f>'1021-1027'!F105</f>
        <v>0</v>
      </c>
      <c r="EC97" s="206">
        <f>'1021-1027'!G105</f>
        <v>0</v>
      </c>
      <c r="ED97" s="207">
        <f>'1021-1027'!H105</f>
        <v>0</v>
      </c>
      <c r="EE97" s="206">
        <f>'1021-1027'!I105</f>
        <v>0</v>
      </c>
      <c r="EF97" s="207">
        <f>'1021-1027'!J105</f>
        <v>0</v>
      </c>
      <c r="EG97" s="206">
        <f>'1021-1027'!K105</f>
        <v>0</v>
      </c>
      <c r="EH97" s="207">
        <f>'1021-1027'!L105</f>
        <v>0</v>
      </c>
      <c r="EI97" s="206">
        <f>'1021-1027'!M105</f>
        <v>0</v>
      </c>
      <c r="EJ97" s="207">
        <f>'1021-1027'!N105</f>
        <v>0</v>
      </c>
      <c r="EK97" s="206">
        <f>'1021-1027'!O105</f>
        <v>0</v>
      </c>
      <c r="EL97" s="207">
        <f>'1021-1027'!P105</f>
        <v>0</v>
      </c>
      <c r="EM97" s="206">
        <f>'1028-1103'!C105</f>
        <v>0</v>
      </c>
      <c r="EN97" s="207">
        <f>'1028-1103'!D105</f>
        <v>0</v>
      </c>
      <c r="EO97" s="206">
        <f>'1028-1103'!E105</f>
        <v>0</v>
      </c>
      <c r="EP97" s="207">
        <f>'1028-1103'!F105</f>
        <v>0</v>
      </c>
      <c r="EQ97" s="206">
        <f>'1028-1103'!G105</f>
        <v>0</v>
      </c>
      <c r="ER97" s="207">
        <f>'1028-1103'!H105</f>
        <v>0</v>
      </c>
      <c r="ES97" s="206">
        <f>'1028-1103'!I105</f>
        <v>0</v>
      </c>
      <c r="ET97" s="207">
        <f>'1028-1103'!J105</f>
        <v>0</v>
      </c>
      <c r="EU97" s="206">
        <f>'1028-1103'!K105</f>
        <v>0</v>
      </c>
      <c r="EV97" s="207">
        <f>'1028-1103'!L105</f>
        <v>0</v>
      </c>
      <c r="EW97" s="206">
        <f>'1028-1103'!M105</f>
        <v>0</v>
      </c>
      <c r="EX97" s="207">
        <f>'1028-1103'!N105</f>
        <v>0</v>
      </c>
      <c r="EY97" s="206">
        <f>'1028-1103'!O105</f>
        <v>0</v>
      </c>
      <c r="EZ97" s="207">
        <f>'1028-1103'!P105</f>
        <v>0</v>
      </c>
      <c r="FA97" s="206">
        <f>班表10!C105</f>
        <v>0</v>
      </c>
      <c r="FB97" s="206">
        <f>班表10!D105</f>
        <v>0</v>
      </c>
      <c r="FC97" s="206">
        <f>班表10!E105</f>
        <v>0</v>
      </c>
      <c r="FD97" s="206">
        <f>班表10!F105</f>
        <v>0</v>
      </c>
      <c r="FE97" s="206">
        <f>班表10!G105</f>
        <v>0</v>
      </c>
      <c r="FF97" s="206">
        <f>班表10!H105</f>
        <v>0</v>
      </c>
      <c r="FG97" s="206">
        <f>班表10!I105</f>
        <v>0</v>
      </c>
      <c r="FH97" s="206">
        <f>班表10!J105</f>
        <v>0</v>
      </c>
      <c r="FI97" s="206">
        <f>班表10!K105</f>
        <v>0</v>
      </c>
      <c r="FJ97" s="206">
        <f>班表10!L105</f>
        <v>0</v>
      </c>
      <c r="FK97" s="206">
        <f>班表10!M105</f>
        <v>0</v>
      </c>
      <c r="FL97" s="206">
        <f>班表10!N105</f>
        <v>0</v>
      </c>
      <c r="FM97" s="206">
        <f>班表10!O105</f>
        <v>0</v>
      </c>
      <c r="FN97" s="206">
        <f>班表10!P105</f>
        <v>0</v>
      </c>
      <c r="FO97" s="492"/>
      <c r="FP97" s="208"/>
      <c r="FQ97" s="208"/>
      <c r="FR97" s="208"/>
      <c r="FS97" s="378"/>
      <c r="FT97" s="478"/>
      <c r="FU97" s="479"/>
    </row>
    <row r="98" spans="1:177" ht="9" customHeight="1" thickBot="1">
      <c r="A98" s="480" t="str">
        <f>IF('0902-0908'!A103=0,"",'0902-0908'!A103)</f>
        <v>外場假日工讀</v>
      </c>
      <c r="B98" s="481"/>
      <c r="C98" s="228"/>
      <c r="D98" s="183">
        <f>D97-C97-C98</f>
        <v>0</v>
      </c>
      <c r="E98" s="228"/>
      <c r="F98" s="183">
        <f>F97-E97-E98</f>
        <v>0</v>
      </c>
      <c r="G98" s="228"/>
      <c r="H98" s="183">
        <f>H97-G97-G98</f>
        <v>0</v>
      </c>
      <c r="I98" s="228"/>
      <c r="J98" s="183">
        <f>J97-I97-I98</f>
        <v>0</v>
      </c>
      <c r="K98" s="228"/>
      <c r="L98" s="183">
        <f>L97-K97-K98</f>
        <v>0</v>
      </c>
      <c r="M98" s="228"/>
      <c r="N98" s="183">
        <f>N97-M97-M98</f>
        <v>0</v>
      </c>
      <c r="O98" s="228"/>
      <c r="P98" s="183">
        <f>P97-O97-O98</f>
        <v>0</v>
      </c>
      <c r="Q98" s="228"/>
      <c r="R98" s="183">
        <f>R97-Q97-Q98</f>
        <v>0</v>
      </c>
      <c r="S98" s="228"/>
      <c r="T98" s="183">
        <f>T97-S97-S98</f>
        <v>0</v>
      </c>
      <c r="U98" s="228"/>
      <c r="V98" s="183">
        <f>V97-U97-U98</f>
        <v>0</v>
      </c>
      <c r="W98" s="228"/>
      <c r="X98" s="183">
        <f>X97-W97-W98</f>
        <v>0</v>
      </c>
      <c r="Y98" s="228"/>
      <c r="Z98" s="183">
        <f>Z97-Y97-Y98</f>
        <v>0</v>
      </c>
      <c r="AA98" s="228"/>
      <c r="AB98" s="183">
        <f>AB97-AA97-AA98</f>
        <v>0</v>
      </c>
      <c r="AC98" s="228"/>
      <c r="AD98" s="183">
        <f>AD97-AC97-AC98</f>
        <v>0</v>
      </c>
      <c r="AE98" s="209">
        <f>'0902-0908'!C103</f>
        <v>0</v>
      </c>
      <c r="AF98" s="58">
        <f>'0902-0908'!D103</f>
        <v>0</v>
      </c>
      <c r="AG98" s="209">
        <f>'0902-0908'!E103</f>
        <v>0</v>
      </c>
      <c r="AH98" s="58">
        <f>'0902-0908'!F103</f>
        <v>0</v>
      </c>
      <c r="AI98" s="209">
        <f>'0902-0908'!G103</f>
        <v>0</v>
      </c>
      <c r="AJ98" s="58">
        <f>'0902-0908'!H103</f>
        <v>0</v>
      </c>
      <c r="AK98" s="209">
        <f>'0902-0908'!I103</f>
        <v>0</v>
      </c>
      <c r="AL98" s="58">
        <f>'0902-0908'!J103</f>
        <v>0</v>
      </c>
      <c r="AM98" s="209">
        <f>'0902-0908'!K103</f>
        <v>0</v>
      </c>
      <c r="AN98" s="58">
        <f>'0902-0908'!L103</f>
        <v>0</v>
      </c>
      <c r="AO98" s="209">
        <f>'0902-0908'!M103</f>
        <v>0</v>
      </c>
      <c r="AP98" s="58">
        <f>'0902-0908'!N103</f>
        <v>0</v>
      </c>
      <c r="AQ98" s="209">
        <f>'0902-0908'!O103</f>
        <v>0</v>
      </c>
      <c r="AR98" s="58">
        <f>'0902-0908'!P103</f>
        <v>0</v>
      </c>
      <c r="AS98" s="209">
        <f>'0909-0915'!C106</f>
        <v>0</v>
      </c>
      <c r="AT98" s="58">
        <f>'0909-0915'!D106</f>
        <v>0</v>
      </c>
      <c r="AU98" s="209">
        <f>'0909-0915'!E106</f>
        <v>0</v>
      </c>
      <c r="AV98" s="58">
        <f>'0909-0915'!F106</f>
        <v>4</v>
      </c>
      <c r="AW98" s="209">
        <f>'0909-0915'!G106</f>
        <v>0</v>
      </c>
      <c r="AX98" s="58">
        <f>'0909-0915'!H106</f>
        <v>4</v>
      </c>
      <c r="AY98" s="209">
        <f>'0909-0915'!I106</f>
        <v>0</v>
      </c>
      <c r="AZ98" s="58">
        <f>'0909-0915'!J106</f>
        <v>0</v>
      </c>
      <c r="BA98" s="209">
        <f>'0909-0915'!K106</f>
        <v>0</v>
      </c>
      <c r="BB98" s="58">
        <f>'0909-0915'!L106</f>
        <v>4</v>
      </c>
      <c r="BC98" s="209">
        <f>'0909-0915'!M106</f>
        <v>2</v>
      </c>
      <c r="BD98" s="58">
        <f>'0909-0915'!N106</f>
        <v>7.5</v>
      </c>
      <c r="BE98" s="209">
        <f>'0909-0915'!O106</f>
        <v>0</v>
      </c>
      <c r="BF98" s="58">
        <f>'0909-0915'!P106</f>
        <v>0</v>
      </c>
      <c r="BG98" s="209">
        <f>'0916-0922'!C106</f>
        <v>0</v>
      </c>
      <c r="BH98" s="58">
        <f>'0916-0922'!D106</f>
        <v>4</v>
      </c>
      <c r="BI98" s="209">
        <f>'0916-0922'!E106</f>
        <v>0</v>
      </c>
      <c r="BJ98" s="58">
        <f>'0916-0922'!F106</f>
        <v>0</v>
      </c>
      <c r="BK98" s="209">
        <f>'0916-0922'!G106</f>
        <v>0</v>
      </c>
      <c r="BL98" s="58">
        <f>'0916-0922'!H106</f>
        <v>0</v>
      </c>
      <c r="BM98" s="209">
        <f>'0916-0922'!I106</f>
        <v>0</v>
      </c>
      <c r="BN98" s="58">
        <f>'0916-0922'!J106</f>
        <v>4</v>
      </c>
      <c r="BO98" s="209">
        <f>'0916-0922'!K106</f>
        <v>0</v>
      </c>
      <c r="BP98" s="58">
        <f>'0916-0922'!L106</f>
        <v>4</v>
      </c>
      <c r="BQ98" s="209">
        <f>'0916-0922'!M106</f>
        <v>3</v>
      </c>
      <c r="BR98" s="58">
        <f>'0916-0922'!N106</f>
        <v>7.5</v>
      </c>
      <c r="BS98" s="209">
        <f>'0916-0922'!O106</f>
        <v>2</v>
      </c>
      <c r="BT98" s="58">
        <f>'0916-0922'!P106</f>
        <v>7.5</v>
      </c>
      <c r="BU98" s="209">
        <f>'0923-0929'!C106</f>
        <v>0</v>
      </c>
      <c r="BV98" s="58">
        <f>'0923-0929'!D106</f>
        <v>0</v>
      </c>
      <c r="BW98" s="209">
        <f>'0923-0929'!E106</f>
        <v>0</v>
      </c>
      <c r="BX98" s="58">
        <f>'0923-0929'!F106</f>
        <v>0</v>
      </c>
      <c r="BY98" s="209">
        <f>'0923-0929'!G106</f>
        <v>0</v>
      </c>
      <c r="BZ98" s="58">
        <f>'0923-0929'!H106</f>
        <v>0</v>
      </c>
      <c r="CA98" s="209">
        <f>'0923-0929'!I106</f>
        <v>0</v>
      </c>
      <c r="CB98" s="58">
        <f>'0923-0929'!J106</f>
        <v>0</v>
      </c>
      <c r="CC98" s="209">
        <f>'0923-0929'!K106</f>
        <v>0</v>
      </c>
      <c r="CD98" s="58">
        <f>'0923-0929'!L106</f>
        <v>0</v>
      </c>
      <c r="CE98" s="209">
        <f>'0923-0929'!M106</f>
        <v>0</v>
      </c>
      <c r="CF98" s="58">
        <f>'0923-0929'!N106</f>
        <v>0</v>
      </c>
      <c r="CG98" s="209">
        <f>'0923-0929'!O106</f>
        <v>0</v>
      </c>
      <c r="CH98" s="58">
        <f>'0923-0929'!P106</f>
        <v>0</v>
      </c>
      <c r="CI98" s="209">
        <f>'0930-1006'!C106</f>
        <v>0</v>
      </c>
      <c r="CJ98" s="58">
        <f>'0930-1006'!D106</f>
        <v>0</v>
      </c>
      <c r="CK98" s="209">
        <f>'0930-1006'!E106</f>
        <v>0</v>
      </c>
      <c r="CL98" s="58">
        <f>'0930-1006'!F106</f>
        <v>0</v>
      </c>
      <c r="CM98" s="209">
        <f>'0930-1006'!G106</f>
        <v>0</v>
      </c>
      <c r="CN98" s="58">
        <f>'0930-1006'!H106</f>
        <v>0</v>
      </c>
      <c r="CO98" s="209">
        <f>'0930-1006'!I106</f>
        <v>0</v>
      </c>
      <c r="CP98" s="58">
        <f>'0930-1006'!J106</f>
        <v>0</v>
      </c>
      <c r="CQ98" s="209">
        <f>'0930-1006'!K106</f>
        <v>0</v>
      </c>
      <c r="CR98" s="58">
        <f>'0930-1006'!L106</f>
        <v>0</v>
      </c>
      <c r="CS98" s="209">
        <f>'0930-1006'!M106</f>
        <v>0</v>
      </c>
      <c r="CT98" s="58">
        <f>'0930-1006'!N106</f>
        <v>0</v>
      </c>
      <c r="CU98" s="209">
        <f>'0930-1006'!O106</f>
        <v>0</v>
      </c>
      <c r="CV98" s="58">
        <f>'0930-1006'!P106</f>
        <v>0</v>
      </c>
      <c r="CW98" s="209">
        <f>'1007-1013'!C106</f>
        <v>0</v>
      </c>
      <c r="CX98" s="58">
        <f>'1007-1013'!D106</f>
        <v>0</v>
      </c>
      <c r="CY98" s="209">
        <f>'1007-1013'!E106</f>
        <v>0</v>
      </c>
      <c r="CZ98" s="58">
        <f>'1007-1013'!F106</f>
        <v>0</v>
      </c>
      <c r="DA98" s="209">
        <f>'1007-1013'!G106</f>
        <v>0</v>
      </c>
      <c r="DB98" s="58">
        <f>'1007-1013'!H106</f>
        <v>0</v>
      </c>
      <c r="DC98" s="209">
        <f>'1007-1013'!I106</f>
        <v>2</v>
      </c>
      <c r="DD98" s="58">
        <f>'1007-1013'!J106</f>
        <v>7.5</v>
      </c>
      <c r="DE98" s="209">
        <f>'1007-1013'!K106</f>
        <v>0</v>
      </c>
      <c r="DF98" s="58">
        <f>'1007-1013'!L106</f>
        <v>0</v>
      </c>
      <c r="DG98" s="209">
        <f>'1007-1013'!M106</f>
        <v>2</v>
      </c>
      <c r="DH98" s="58">
        <f>'1007-1013'!N106</f>
        <v>8</v>
      </c>
      <c r="DI98" s="209">
        <f>'1007-1013'!O106</f>
        <v>0</v>
      </c>
      <c r="DJ98" s="58">
        <f>'1007-1013'!P106</f>
        <v>0</v>
      </c>
      <c r="DK98" s="209">
        <f>'1014-1020'!C106</f>
        <v>0</v>
      </c>
      <c r="DL98" s="58">
        <f>'1014-1020'!D106</f>
        <v>0</v>
      </c>
      <c r="DM98" s="209">
        <f>'1014-1020'!E106</f>
        <v>0</v>
      </c>
      <c r="DN98" s="58">
        <f>'1014-1020'!F106</f>
        <v>0</v>
      </c>
      <c r="DO98" s="209">
        <f>'1014-1020'!G106</f>
        <v>0</v>
      </c>
      <c r="DP98" s="58">
        <f>'1014-1020'!H106</f>
        <v>0</v>
      </c>
      <c r="DQ98" s="209">
        <f>'1014-1020'!I106</f>
        <v>0</v>
      </c>
      <c r="DR98" s="58">
        <f>'1014-1020'!J106</f>
        <v>0</v>
      </c>
      <c r="DS98" s="209">
        <f>'1014-1020'!K106</f>
        <v>0</v>
      </c>
      <c r="DT98" s="58">
        <f>'1014-1020'!L106</f>
        <v>0</v>
      </c>
      <c r="DU98" s="209">
        <f>'1014-1020'!M106</f>
        <v>0</v>
      </c>
      <c r="DV98" s="58">
        <f>'1014-1020'!N106</f>
        <v>0</v>
      </c>
      <c r="DW98" s="209">
        <f>'1014-1020'!O106</f>
        <v>0</v>
      </c>
      <c r="DX98" s="58">
        <f>'1014-1020'!P106</f>
        <v>0</v>
      </c>
      <c r="DY98" s="209">
        <f>'1021-1027'!C106</f>
        <v>0</v>
      </c>
      <c r="DZ98" s="58">
        <f>'1021-1027'!D106</f>
        <v>0</v>
      </c>
      <c r="EA98" s="209">
        <f>'1021-1027'!E106</f>
        <v>0</v>
      </c>
      <c r="EB98" s="58">
        <f>'1021-1027'!F106</f>
        <v>0</v>
      </c>
      <c r="EC98" s="209">
        <f>'1021-1027'!G106</f>
        <v>0</v>
      </c>
      <c r="ED98" s="58">
        <f>'1021-1027'!H106</f>
        <v>0</v>
      </c>
      <c r="EE98" s="209">
        <f>'1021-1027'!I106</f>
        <v>0</v>
      </c>
      <c r="EF98" s="58">
        <f>'1021-1027'!J106</f>
        <v>0</v>
      </c>
      <c r="EG98" s="209">
        <f>'1021-1027'!K106</f>
        <v>0</v>
      </c>
      <c r="EH98" s="58">
        <f>'1021-1027'!L106</f>
        <v>0</v>
      </c>
      <c r="EI98" s="209">
        <f>'1021-1027'!M106</f>
        <v>0</v>
      </c>
      <c r="EJ98" s="58">
        <f>'1021-1027'!N106</f>
        <v>0</v>
      </c>
      <c r="EK98" s="209">
        <f>'1021-1027'!O106</f>
        <v>0</v>
      </c>
      <c r="EL98" s="58">
        <f>'1021-1027'!P106</f>
        <v>0</v>
      </c>
      <c r="EM98" s="209">
        <f>'1028-1103'!C106</f>
        <v>0</v>
      </c>
      <c r="EN98" s="58">
        <f>'1028-1103'!D106</f>
        <v>0</v>
      </c>
      <c r="EO98" s="209">
        <f>'1028-1103'!E106</f>
        <v>0</v>
      </c>
      <c r="EP98" s="58">
        <f>'1028-1103'!F106</f>
        <v>0</v>
      </c>
      <c r="EQ98" s="209">
        <f>'1028-1103'!G106</f>
        <v>0</v>
      </c>
      <c r="ER98" s="58">
        <f>'1028-1103'!H106</f>
        <v>0</v>
      </c>
      <c r="ES98" s="209">
        <f>'1028-1103'!I106</f>
        <v>0</v>
      </c>
      <c r="ET98" s="58">
        <f>'1028-1103'!J106</f>
        <v>0</v>
      </c>
      <c r="EU98" s="209">
        <f>'1028-1103'!K106</f>
        <v>0</v>
      </c>
      <c r="EV98" s="58">
        <f>'1028-1103'!L106</f>
        <v>0</v>
      </c>
      <c r="EW98" s="209">
        <f>'1028-1103'!M106</f>
        <v>0</v>
      </c>
      <c r="EX98" s="58">
        <f>'1028-1103'!N106</f>
        <v>0</v>
      </c>
      <c r="EY98" s="209">
        <f>'1028-1103'!O106</f>
        <v>0</v>
      </c>
      <c r="EZ98" s="58">
        <f>'1028-1103'!P106</f>
        <v>0</v>
      </c>
      <c r="FA98" s="209">
        <f>班表10!C106</f>
        <v>0</v>
      </c>
      <c r="FB98" s="209">
        <f>班表10!D106</f>
        <v>0</v>
      </c>
      <c r="FC98" s="209">
        <f>班表10!E106</f>
        <v>0</v>
      </c>
      <c r="FD98" s="209">
        <f>班表10!F106</f>
        <v>0</v>
      </c>
      <c r="FE98" s="209">
        <f>班表10!G106</f>
        <v>0</v>
      </c>
      <c r="FF98" s="209">
        <f>班表10!H106</f>
        <v>0</v>
      </c>
      <c r="FG98" s="209">
        <f>班表10!I106</f>
        <v>0</v>
      </c>
      <c r="FH98" s="209">
        <f>班表10!J106</f>
        <v>0</v>
      </c>
      <c r="FI98" s="209">
        <f>班表10!K106</f>
        <v>0</v>
      </c>
      <c r="FJ98" s="209">
        <f>班表10!L106</f>
        <v>0</v>
      </c>
      <c r="FK98" s="209">
        <f>班表10!M106</f>
        <v>0</v>
      </c>
      <c r="FL98" s="209">
        <f>班表10!N106</f>
        <v>0</v>
      </c>
      <c r="FM98" s="209">
        <f>班表10!O106</f>
        <v>0</v>
      </c>
      <c r="FN98" s="209">
        <f>班表10!P106</f>
        <v>0</v>
      </c>
      <c r="FO98" s="493"/>
      <c r="FP98" s="210"/>
      <c r="FQ98" s="210"/>
      <c r="FR98" s="210"/>
      <c r="FS98" s="379"/>
      <c r="FT98" s="484"/>
      <c r="FU98" s="485"/>
    </row>
    <row r="99" spans="1:177" ht="9" customHeight="1" thickTop="1" thickBot="1">
      <c r="A99" s="482" t="str">
        <f>IF('0902-0908'!A104=0,"",'0902-0908'!A104)</f>
        <v/>
      </c>
      <c r="B99" s="483"/>
      <c r="C99" s="488"/>
      <c r="D99" s="489"/>
      <c r="E99" s="488"/>
      <c r="F99" s="489"/>
      <c r="G99" s="488"/>
      <c r="H99" s="489"/>
      <c r="I99" s="488"/>
      <c r="J99" s="489"/>
      <c r="K99" s="488"/>
      <c r="L99" s="489"/>
      <c r="M99" s="488"/>
      <c r="N99" s="489"/>
      <c r="O99" s="488"/>
      <c r="P99" s="489"/>
      <c r="Q99" s="488"/>
      <c r="R99" s="489"/>
      <c r="S99" s="488"/>
      <c r="T99" s="489"/>
      <c r="U99" s="488"/>
      <c r="V99" s="489"/>
      <c r="W99" s="488"/>
      <c r="X99" s="489"/>
      <c r="Y99" s="488"/>
      <c r="Z99" s="489"/>
      <c r="AA99" s="488"/>
      <c r="AB99" s="489"/>
      <c r="AC99" s="488"/>
      <c r="AD99" s="489"/>
      <c r="AE99" s="413"/>
      <c r="AF99" s="414"/>
      <c r="AG99" s="413"/>
      <c r="AH99" s="414"/>
      <c r="AI99" s="413"/>
      <c r="AJ99" s="414"/>
      <c r="AK99" s="413"/>
      <c r="AL99" s="414"/>
      <c r="AM99" s="413"/>
      <c r="AN99" s="414"/>
      <c r="AO99" s="413"/>
      <c r="AP99" s="414"/>
      <c r="AQ99" s="413"/>
      <c r="AR99" s="414"/>
      <c r="AS99" s="413" t="s">
        <v>287</v>
      </c>
      <c r="AT99" s="414"/>
      <c r="AU99" s="413"/>
      <c r="AV99" s="414"/>
      <c r="AW99" s="413"/>
      <c r="AX99" s="414"/>
      <c r="AY99" s="413" t="s">
        <v>169</v>
      </c>
      <c r="AZ99" s="414"/>
      <c r="BA99" s="413"/>
      <c r="BB99" s="414"/>
      <c r="BC99" s="413"/>
      <c r="BD99" s="414"/>
      <c r="BE99" s="413" t="s">
        <v>288</v>
      </c>
      <c r="BF99" s="414"/>
      <c r="BG99" s="413"/>
      <c r="BH99" s="414"/>
      <c r="BI99" s="413" t="s">
        <v>287</v>
      </c>
      <c r="BJ99" s="414"/>
      <c r="BK99" s="413" t="s">
        <v>169</v>
      </c>
      <c r="BL99" s="414"/>
      <c r="BM99" s="413"/>
      <c r="BN99" s="414"/>
      <c r="BO99" s="413"/>
      <c r="BP99" s="414"/>
      <c r="BQ99" s="413"/>
      <c r="BR99" s="414"/>
      <c r="BS99" s="413"/>
      <c r="BT99" s="414"/>
      <c r="BU99" s="413" t="s">
        <v>287</v>
      </c>
      <c r="BV99" s="414"/>
      <c r="BW99" s="413" t="s">
        <v>169</v>
      </c>
      <c r="BX99" s="414"/>
      <c r="BY99" s="413" t="s">
        <v>288</v>
      </c>
      <c r="BZ99" s="414"/>
      <c r="CA99" s="413" t="s">
        <v>288</v>
      </c>
      <c r="CB99" s="414"/>
      <c r="CC99" s="413" t="s">
        <v>288</v>
      </c>
      <c r="CD99" s="414"/>
      <c r="CE99" s="413" t="s">
        <v>288</v>
      </c>
      <c r="CF99" s="414"/>
      <c r="CG99" s="413" t="s">
        <v>288</v>
      </c>
      <c r="CH99" s="414"/>
      <c r="CI99" s="413" t="s">
        <v>287</v>
      </c>
      <c r="CJ99" s="414"/>
      <c r="CK99" s="413" t="s">
        <v>169</v>
      </c>
      <c r="CL99" s="414"/>
      <c r="CM99" s="413" t="s">
        <v>288</v>
      </c>
      <c r="CN99" s="414"/>
      <c r="CO99" s="413" t="s">
        <v>288</v>
      </c>
      <c r="CP99" s="414"/>
      <c r="CQ99" s="413" t="s">
        <v>288</v>
      </c>
      <c r="CR99" s="414"/>
      <c r="CS99" s="413" t="s">
        <v>288</v>
      </c>
      <c r="CT99" s="414"/>
      <c r="CU99" s="413" t="s">
        <v>288</v>
      </c>
      <c r="CV99" s="414"/>
      <c r="CW99" s="413" t="s">
        <v>287</v>
      </c>
      <c r="CX99" s="414"/>
      <c r="CY99" s="413" t="s">
        <v>169</v>
      </c>
      <c r="CZ99" s="414"/>
      <c r="DA99" s="413" t="s">
        <v>288</v>
      </c>
      <c r="DB99" s="414"/>
      <c r="DC99" s="413"/>
      <c r="DD99" s="414"/>
      <c r="DE99" s="413" t="s">
        <v>288</v>
      </c>
      <c r="DF99" s="414"/>
      <c r="DG99" s="413"/>
      <c r="DH99" s="414"/>
      <c r="DI99" s="413" t="s">
        <v>288</v>
      </c>
      <c r="DJ99" s="414"/>
      <c r="DK99" s="413" t="s">
        <v>287</v>
      </c>
      <c r="DL99" s="414"/>
      <c r="DM99" s="413" t="s">
        <v>169</v>
      </c>
      <c r="DN99" s="414"/>
      <c r="DO99" s="413" t="s">
        <v>288</v>
      </c>
      <c r="DP99" s="414"/>
      <c r="DQ99" s="413" t="s">
        <v>288</v>
      </c>
      <c r="DR99" s="414"/>
      <c r="DS99" s="413" t="s">
        <v>288</v>
      </c>
      <c r="DT99" s="414"/>
      <c r="DU99" s="413" t="s">
        <v>288</v>
      </c>
      <c r="DV99" s="414"/>
      <c r="DW99" s="413" t="s">
        <v>288</v>
      </c>
      <c r="DX99" s="414"/>
      <c r="DY99" s="413"/>
      <c r="DZ99" s="414"/>
      <c r="EA99" s="413"/>
      <c r="EB99" s="414"/>
      <c r="EC99" s="413"/>
      <c r="ED99" s="414"/>
      <c r="EE99" s="413"/>
      <c r="EF99" s="414"/>
      <c r="EG99" s="413"/>
      <c r="EH99" s="414"/>
      <c r="EI99" s="413"/>
      <c r="EJ99" s="414"/>
      <c r="EK99" s="413"/>
      <c r="EL99" s="414"/>
      <c r="EM99" s="413"/>
      <c r="EN99" s="414"/>
      <c r="EO99" s="413"/>
      <c r="EP99" s="414"/>
      <c r="EQ99" s="413"/>
      <c r="ER99" s="414"/>
      <c r="ES99" s="413"/>
      <c r="ET99" s="414"/>
      <c r="EU99" s="413"/>
      <c r="EV99" s="414"/>
      <c r="EW99" s="413"/>
      <c r="EX99" s="414"/>
      <c r="EY99" s="413"/>
      <c r="EZ99" s="414"/>
      <c r="FA99" s="413"/>
      <c r="FB99" s="475"/>
      <c r="FC99" s="413"/>
      <c r="FD99" s="475"/>
      <c r="FE99" s="413"/>
      <c r="FF99" s="475"/>
      <c r="FG99" s="413"/>
      <c r="FH99" s="475"/>
      <c r="FI99" s="413"/>
      <c r="FJ99" s="475"/>
      <c r="FK99" s="413"/>
      <c r="FL99" s="475"/>
      <c r="FM99" s="413"/>
      <c r="FN99" s="475"/>
      <c r="FO99" s="494"/>
      <c r="FP99" s="211"/>
      <c r="FQ99" s="211"/>
      <c r="FR99" s="211"/>
      <c r="FS99" s="380"/>
      <c r="FT99" s="486"/>
      <c r="FU99" s="487"/>
    </row>
    <row r="100" spans="1:177" ht="15.75" customHeight="1">
      <c r="A100" s="490" t="str">
        <f>IF('0902-0908'!A105=0,"",'0902-0908'!A105)</f>
        <v>許哲崎</v>
      </c>
      <c r="B100" s="491"/>
      <c r="C100" s="226"/>
      <c r="D100" s="227"/>
      <c r="E100" s="226"/>
      <c r="F100" s="227"/>
      <c r="G100" s="226"/>
      <c r="H100" s="227"/>
      <c r="I100" s="226"/>
      <c r="J100" s="227"/>
      <c r="K100" s="226"/>
      <c r="L100" s="227"/>
      <c r="M100" s="226"/>
      <c r="N100" s="227"/>
      <c r="O100" s="226"/>
      <c r="P100" s="227"/>
      <c r="Q100" s="226"/>
      <c r="R100" s="227"/>
      <c r="S100" s="226"/>
      <c r="T100" s="227"/>
      <c r="U100" s="226"/>
      <c r="V100" s="227"/>
      <c r="W100" s="226"/>
      <c r="X100" s="227"/>
      <c r="Y100" s="226"/>
      <c r="Z100" s="227"/>
      <c r="AA100" s="226"/>
      <c r="AB100" s="227"/>
      <c r="AC100" s="226"/>
      <c r="AD100" s="227"/>
      <c r="AE100" s="206">
        <f>'0902-0908'!C105</f>
        <v>0</v>
      </c>
      <c r="AF100" s="207">
        <f>'0902-0908'!D105</f>
        <v>0</v>
      </c>
      <c r="AG100" s="206">
        <f>'0902-0908'!E105</f>
        <v>0</v>
      </c>
      <c r="AH100" s="207">
        <f>'0902-0908'!F105</f>
        <v>0</v>
      </c>
      <c r="AI100" s="206">
        <f>'0902-0908'!G105</f>
        <v>0</v>
      </c>
      <c r="AJ100" s="207">
        <f>'0902-0908'!H105</f>
        <v>0</v>
      </c>
      <c r="AK100" s="206">
        <f>'0902-0908'!I105</f>
        <v>0</v>
      </c>
      <c r="AL100" s="207">
        <f>'0902-0908'!J105</f>
        <v>0</v>
      </c>
      <c r="AM100" s="206">
        <f>'0902-0908'!K105</f>
        <v>0</v>
      </c>
      <c r="AN100" s="207">
        <f>'0902-0908'!L105</f>
        <v>0</v>
      </c>
      <c r="AO100" s="206">
        <f>'0902-0908'!M105</f>
        <v>0</v>
      </c>
      <c r="AP100" s="207">
        <f>'0902-0908'!N105</f>
        <v>0</v>
      </c>
      <c r="AQ100" s="206">
        <f>'0902-0908'!O105</f>
        <v>0</v>
      </c>
      <c r="AR100" s="207">
        <f>'0902-0908'!P105</f>
        <v>0</v>
      </c>
      <c r="AS100" s="206">
        <f>'0909-0915'!C108</f>
        <v>0</v>
      </c>
      <c r="AT100" s="207">
        <f>'0909-0915'!D108</f>
        <v>0</v>
      </c>
      <c r="AU100" s="206">
        <f>'0909-0915'!E108</f>
        <v>0</v>
      </c>
      <c r="AV100" s="207">
        <f>'0909-0915'!F108</f>
        <v>0</v>
      </c>
      <c r="AW100" s="206">
        <f>'0909-0915'!G108</f>
        <v>0</v>
      </c>
      <c r="AX100" s="207">
        <f>'0909-0915'!H108</f>
        <v>0</v>
      </c>
      <c r="AY100" s="206">
        <f>'0909-0915'!I108</f>
        <v>0</v>
      </c>
      <c r="AZ100" s="207">
        <f>'0909-0915'!J108</f>
        <v>0</v>
      </c>
      <c r="BA100" s="206">
        <f>'0909-0915'!K108</f>
        <v>0</v>
      </c>
      <c r="BB100" s="207">
        <f>'0909-0915'!L108</f>
        <v>0</v>
      </c>
      <c r="BC100" s="206">
        <f>'0909-0915'!M108</f>
        <v>12.5</v>
      </c>
      <c r="BD100" s="207">
        <f>'0909-0915'!N108</f>
        <v>22</v>
      </c>
      <c r="BE100" s="206">
        <f>'0909-0915'!O108</f>
        <v>11.5</v>
      </c>
      <c r="BF100" s="207">
        <f>'0909-0915'!P108</f>
        <v>21.5</v>
      </c>
      <c r="BG100" s="206">
        <f>'0916-0922'!C108</f>
        <v>0</v>
      </c>
      <c r="BH100" s="207">
        <f>'0916-0922'!D108</f>
        <v>0</v>
      </c>
      <c r="BI100" s="206">
        <f>'0916-0922'!E108</f>
        <v>0</v>
      </c>
      <c r="BJ100" s="207">
        <f>'0916-0922'!F108</f>
        <v>0</v>
      </c>
      <c r="BK100" s="206">
        <f>'0916-0922'!G108</f>
        <v>0</v>
      </c>
      <c r="BL100" s="207">
        <f>'0916-0922'!H108</f>
        <v>0</v>
      </c>
      <c r="BM100" s="206">
        <f>'0916-0922'!I108</f>
        <v>0</v>
      </c>
      <c r="BN100" s="207">
        <f>'0916-0922'!J108</f>
        <v>0</v>
      </c>
      <c r="BO100" s="206">
        <f>'0916-0922'!K108</f>
        <v>0</v>
      </c>
      <c r="BP100" s="207">
        <f>'0916-0922'!L108</f>
        <v>0</v>
      </c>
      <c r="BQ100" s="206">
        <f>'0916-0922'!M108</f>
        <v>0</v>
      </c>
      <c r="BR100" s="207">
        <f>'0916-0922'!N108</f>
        <v>0</v>
      </c>
      <c r="BS100" s="206">
        <f>'0916-0922'!O108</f>
        <v>0</v>
      </c>
      <c r="BT100" s="207">
        <f>'0916-0922'!P108</f>
        <v>0</v>
      </c>
      <c r="BU100" s="206">
        <f>'0923-0929'!C108</f>
        <v>0</v>
      </c>
      <c r="BV100" s="207">
        <f>'0923-0929'!D108</f>
        <v>0</v>
      </c>
      <c r="BW100" s="206">
        <f>'0923-0929'!E108</f>
        <v>0</v>
      </c>
      <c r="BX100" s="207">
        <f>'0923-0929'!F108</f>
        <v>0</v>
      </c>
      <c r="BY100" s="206">
        <f>'0923-0929'!G108</f>
        <v>0</v>
      </c>
      <c r="BZ100" s="207">
        <f>'0923-0929'!H108</f>
        <v>0</v>
      </c>
      <c r="CA100" s="206">
        <f>'0923-0929'!I108</f>
        <v>0</v>
      </c>
      <c r="CB100" s="207">
        <f>'0923-0929'!J108</f>
        <v>0</v>
      </c>
      <c r="CC100" s="206">
        <f>'0923-0929'!K108</f>
        <v>0</v>
      </c>
      <c r="CD100" s="207">
        <f>'0923-0929'!L108</f>
        <v>0</v>
      </c>
      <c r="CE100" s="206">
        <f>'0923-0929'!M108</f>
        <v>11.5</v>
      </c>
      <c r="CF100" s="207">
        <f>'0923-0929'!N108</f>
        <v>22</v>
      </c>
      <c r="CG100" s="206">
        <f>'0923-0929'!O108</f>
        <v>12.5</v>
      </c>
      <c r="CH100" s="207">
        <f>'0923-0929'!P108</f>
        <v>22</v>
      </c>
      <c r="CI100" s="206">
        <f>'0930-1006'!C108</f>
        <v>0</v>
      </c>
      <c r="CJ100" s="207">
        <f>'0930-1006'!D108</f>
        <v>0</v>
      </c>
      <c r="CK100" s="206">
        <f>'0930-1006'!E108</f>
        <v>0</v>
      </c>
      <c r="CL100" s="207">
        <f>'0930-1006'!F108</f>
        <v>0</v>
      </c>
      <c r="CM100" s="206">
        <f>'0930-1006'!G108</f>
        <v>0</v>
      </c>
      <c r="CN100" s="207">
        <f>'0930-1006'!H108</f>
        <v>0</v>
      </c>
      <c r="CO100" s="206">
        <f>'0930-1006'!I108</f>
        <v>0</v>
      </c>
      <c r="CP100" s="207">
        <f>'0930-1006'!J108</f>
        <v>0</v>
      </c>
      <c r="CQ100" s="206">
        <f>'0930-1006'!K108</f>
        <v>18</v>
      </c>
      <c r="CR100" s="207">
        <f>'0930-1006'!L108</f>
        <v>22</v>
      </c>
      <c r="CS100" s="206">
        <f>'0930-1006'!M108</f>
        <v>12</v>
      </c>
      <c r="CT100" s="207">
        <f>'0930-1006'!N108</f>
        <v>22</v>
      </c>
      <c r="CU100" s="206">
        <f>'0930-1006'!O108</f>
        <v>12</v>
      </c>
      <c r="CV100" s="207">
        <f>'0930-1006'!P108</f>
        <v>22</v>
      </c>
      <c r="CW100" s="206">
        <f>'1007-1013'!C108</f>
        <v>0</v>
      </c>
      <c r="CX100" s="207">
        <f>'1007-1013'!D108</f>
        <v>0</v>
      </c>
      <c r="CY100" s="206">
        <f>'1007-1013'!E108</f>
        <v>0</v>
      </c>
      <c r="CZ100" s="207">
        <f>'1007-1013'!F108</f>
        <v>0</v>
      </c>
      <c r="DA100" s="206">
        <f>'1007-1013'!G108</f>
        <v>0</v>
      </c>
      <c r="DB100" s="207">
        <f>'1007-1013'!H108</f>
        <v>0</v>
      </c>
      <c r="DC100" s="206">
        <f>'1007-1013'!I108</f>
        <v>0</v>
      </c>
      <c r="DD100" s="207">
        <f>'1007-1013'!J108</f>
        <v>0</v>
      </c>
      <c r="DE100" s="206">
        <f>'1007-1013'!K108</f>
        <v>18</v>
      </c>
      <c r="DF100" s="207">
        <f>'1007-1013'!L108</f>
        <v>22</v>
      </c>
      <c r="DG100" s="206">
        <f>'1007-1013'!M108</f>
        <v>11.5</v>
      </c>
      <c r="DH100" s="207">
        <f>'1007-1013'!N108</f>
        <v>22</v>
      </c>
      <c r="DI100" s="206">
        <f>'1007-1013'!O108</f>
        <v>12.5</v>
      </c>
      <c r="DJ100" s="207">
        <f>'1007-1013'!P108</f>
        <v>22</v>
      </c>
      <c r="DK100" s="206">
        <f>'1014-1020'!C108</f>
        <v>0</v>
      </c>
      <c r="DL100" s="207">
        <f>'1014-1020'!D108</f>
        <v>0</v>
      </c>
      <c r="DM100" s="206">
        <f>'1014-1020'!E108</f>
        <v>0</v>
      </c>
      <c r="DN100" s="207">
        <f>'1014-1020'!F108</f>
        <v>0</v>
      </c>
      <c r="DO100" s="206">
        <f>'1014-1020'!G108</f>
        <v>0</v>
      </c>
      <c r="DP100" s="207">
        <f>'1014-1020'!H108</f>
        <v>0</v>
      </c>
      <c r="DQ100" s="206">
        <f>'1014-1020'!I108</f>
        <v>0</v>
      </c>
      <c r="DR100" s="207">
        <f>'1014-1020'!J108</f>
        <v>0</v>
      </c>
      <c r="DS100" s="206">
        <f>'1014-1020'!K108</f>
        <v>18</v>
      </c>
      <c r="DT100" s="207">
        <f>'1014-1020'!L108</f>
        <v>22</v>
      </c>
      <c r="DU100" s="206">
        <f>'1014-1020'!M108</f>
        <v>11.5</v>
      </c>
      <c r="DV100" s="207">
        <f>'1014-1020'!N108</f>
        <v>21.5</v>
      </c>
      <c r="DW100" s="206">
        <f>'1014-1020'!O108</f>
        <v>11.5</v>
      </c>
      <c r="DX100" s="207">
        <f>'1014-1020'!P108</f>
        <v>21.5</v>
      </c>
      <c r="DY100" s="206">
        <f>'1021-1027'!C108</f>
        <v>0</v>
      </c>
      <c r="DZ100" s="207">
        <f>'1021-1027'!D108</f>
        <v>0</v>
      </c>
      <c r="EA100" s="206">
        <f>'1021-1027'!E108</f>
        <v>0</v>
      </c>
      <c r="EB100" s="207">
        <f>'1021-1027'!F108</f>
        <v>0</v>
      </c>
      <c r="EC100" s="206">
        <f>'1021-1027'!G108</f>
        <v>0</v>
      </c>
      <c r="ED100" s="207">
        <f>'1021-1027'!H108</f>
        <v>0</v>
      </c>
      <c r="EE100" s="206">
        <f>'1021-1027'!I108</f>
        <v>0</v>
      </c>
      <c r="EF100" s="207">
        <f>'1021-1027'!J108</f>
        <v>0</v>
      </c>
      <c r="EG100" s="206">
        <f>'1021-1027'!K108</f>
        <v>0</v>
      </c>
      <c r="EH100" s="207">
        <f>'1021-1027'!L108</f>
        <v>0</v>
      </c>
      <c r="EI100" s="206">
        <f>'1021-1027'!M108</f>
        <v>0</v>
      </c>
      <c r="EJ100" s="207">
        <f>'1021-1027'!N108</f>
        <v>0</v>
      </c>
      <c r="EK100" s="206">
        <f>'1021-1027'!O108</f>
        <v>0</v>
      </c>
      <c r="EL100" s="207">
        <f>'1021-1027'!P108</f>
        <v>0</v>
      </c>
      <c r="EM100" s="206">
        <f>'1028-1103'!C108</f>
        <v>0</v>
      </c>
      <c r="EN100" s="207">
        <f>'1028-1103'!D108</f>
        <v>0</v>
      </c>
      <c r="EO100" s="206">
        <f>'1028-1103'!E108</f>
        <v>0</v>
      </c>
      <c r="EP100" s="207">
        <f>'1028-1103'!F108</f>
        <v>0</v>
      </c>
      <c r="EQ100" s="206">
        <f>'1028-1103'!G108</f>
        <v>0</v>
      </c>
      <c r="ER100" s="207">
        <f>'1028-1103'!H108</f>
        <v>0</v>
      </c>
      <c r="ES100" s="206">
        <f>'1028-1103'!I108</f>
        <v>0</v>
      </c>
      <c r="ET100" s="207">
        <f>'1028-1103'!J108</f>
        <v>0</v>
      </c>
      <c r="EU100" s="206">
        <f>'1028-1103'!K108</f>
        <v>0</v>
      </c>
      <c r="EV100" s="207">
        <f>'1028-1103'!L108</f>
        <v>0</v>
      </c>
      <c r="EW100" s="206">
        <f>'1028-1103'!M108</f>
        <v>0</v>
      </c>
      <c r="EX100" s="207">
        <f>'1028-1103'!N108</f>
        <v>0</v>
      </c>
      <c r="EY100" s="206">
        <f>'1028-1103'!O108</f>
        <v>0</v>
      </c>
      <c r="EZ100" s="207">
        <f>'1028-1103'!P108</f>
        <v>0</v>
      </c>
      <c r="FA100" s="206">
        <f>班表10!C108</f>
        <v>0</v>
      </c>
      <c r="FB100" s="206">
        <f>班表10!D108</f>
        <v>0</v>
      </c>
      <c r="FC100" s="206">
        <f>班表10!E108</f>
        <v>0</v>
      </c>
      <c r="FD100" s="206">
        <f>班表10!F108</f>
        <v>0</v>
      </c>
      <c r="FE100" s="206">
        <f>班表10!G108</f>
        <v>0</v>
      </c>
      <c r="FF100" s="206">
        <f>班表10!H108</f>
        <v>0</v>
      </c>
      <c r="FG100" s="206">
        <f>班表10!I108</f>
        <v>0</v>
      </c>
      <c r="FH100" s="206">
        <f>班表10!J108</f>
        <v>0</v>
      </c>
      <c r="FI100" s="206">
        <f>班表10!K108</f>
        <v>0</v>
      </c>
      <c r="FJ100" s="206">
        <f>班表10!L108</f>
        <v>0</v>
      </c>
      <c r="FK100" s="206">
        <f>班表10!M108</f>
        <v>0</v>
      </c>
      <c r="FL100" s="206">
        <f>班表10!N108</f>
        <v>0</v>
      </c>
      <c r="FM100" s="206">
        <f>班表10!O108</f>
        <v>0</v>
      </c>
      <c r="FN100" s="206">
        <f>班表10!P108</f>
        <v>0</v>
      </c>
      <c r="FO100" s="492"/>
      <c r="FP100" s="208"/>
      <c r="FQ100" s="208"/>
      <c r="FR100" s="208"/>
      <c r="FS100" s="378"/>
      <c r="FT100" s="478"/>
      <c r="FU100" s="479"/>
    </row>
    <row r="101" spans="1:177" ht="9" customHeight="1" thickBot="1">
      <c r="A101" s="480" t="str">
        <f>IF('0902-0908'!A106=0,"",'0902-0908'!A106)</f>
        <v>外場假日工讀</v>
      </c>
      <c r="B101" s="481"/>
      <c r="C101" s="228"/>
      <c r="D101" s="183">
        <f>D100-C100-C101</f>
        <v>0</v>
      </c>
      <c r="E101" s="228"/>
      <c r="F101" s="183">
        <f>F100-E100-E101</f>
        <v>0</v>
      </c>
      <c r="G101" s="228"/>
      <c r="H101" s="183">
        <f>H100-G100-G101</f>
        <v>0</v>
      </c>
      <c r="I101" s="228"/>
      <c r="J101" s="183">
        <f>J100-I100-I101</f>
        <v>0</v>
      </c>
      <c r="K101" s="228"/>
      <c r="L101" s="183">
        <f>L100-K100-K101</f>
        <v>0</v>
      </c>
      <c r="M101" s="228"/>
      <c r="N101" s="183">
        <f>N100-M100-M101</f>
        <v>0</v>
      </c>
      <c r="O101" s="228"/>
      <c r="P101" s="183">
        <f>P100-O100-O101</f>
        <v>0</v>
      </c>
      <c r="Q101" s="228"/>
      <c r="R101" s="183">
        <f>R100-Q100-Q101</f>
        <v>0</v>
      </c>
      <c r="S101" s="228"/>
      <c r="T101" s="183">
        <f>T100-S100-S101</f>
        <v>0</v>
      </c>
      <c r="U101" s="228"/>
      <c r="V101" s="183">
        <f>V100-U100-U101</f>
        <v>0</v>
      </c>
      <c r="W101" s="228"/>
      <c r="X101" s="183">
        <f>X100-W100-W101</f>
        <v>0</v>
      </c>
      <c r="Y101" s="228"/>
      <c r="Z101" s="183">
        <f>Z100-Y100-Y101</f>
        <v>0</v>
      </c>
      <c r="AA101" s="228"/>
      <c r="AB101" s="183">
        <f>AB100-AA100-AA101</f>
        <v>0</v>
      </c>
      <c r="AC101" s="228"/>
      <c r="AD101" s="183">
        <f>AD100-AC100-AC101</f>
        <v>0</v>
      </c>
      <c r="AE101" s="209">
        <f>'0902-0908'!C106</f>
        <v>0</v>
      </c>
      <c r="AF101" s="58">
        <f>'0902-0908'!D106</f>
        <v>0</v>
      </c>
      <c r="AG101" s="209">
        <f>'0902-0908'!E106</f>
        <v>0</v>
      </c>
      <c r="AH101" s="58">
        <f>'0902-0908'!F106</f>
        <v>0</v>
      </c>
      <c r="AI101" s="209">
        <f>'0902-0908'!G106</f>
        <v>0</v>
      </c>
      <c r="AJ101" s="58">
        <f>'0902-0908'!H106</f>
        <v>0</v>
      </c>
      <c r="AK101" s="209">
        <f>'0902-0908'!I106</f>
        <v>0</v>
      </c>
      <c r="AL101" s="58">
        <f>'0902-0908'!J106</f>
        <v>0</v>
      </c>
      <c r="AM101" s="209">
        <f>'0902-0908'!K106</f>
        <v>0</v>
      </c>
      <c r="AN101" s="58">
        <f>'0902-0908'!L106</f>
        <v>0</v>
      </c>
      <c r="AO101" s="209">
        <f>'0902-0908'!M106</f>
        <v>0</v>
      </c>
      <c r="AP101" s="58">
        <f>'0902-0908'!N106</f>
        <v>0</v>
      </c>
      <c r="AQ101" s="209">
        <f>'0902-0908'!O106</f>
        <v>0</v>
      </c>
      <c r="AR101" s="58">
        <f>'0902-0908'!P106</f>
        <v>0</v>
      </c>
      <c r="AS101" s="209">
        <f>'0909-0915'!C109</f>
        <v>0</v>
      </c>
      <c r="AT101" s="58">
        <f>'0909-0915'!D109</f>
        <v>0</v>
      </c>
      <c r="AU101" s="209">
        <f>'0909-0915'!E109</f>
        <v>0</v>
      </c>
      <c r="AV101" s="58">
        <f>'0909-0915'!F109</f>
        <v>0</v>
      </c>
      <c r="AW101" s="209">
        <f>'0909-0915'!G109</f>
        <v>0</v>
      </c>
      <c r="AX101" s="58">
        <f>'0909-0915'!H109</f>
        <v>0</v>
      </c>
      <c r="AY101" s="209">
        <f>'0909-0915'!I109</f>
        <v>0</v>
      </c>
      <c r="AZ101" s="58">
        <f>'0909-0915'!J109</f>
        <v>0</v>
      </c>
      <c r="BA101" s="209">
        <f>'0909-0915'!K109</f>
        <v>0</v>
      </c>
      <c r="BB101" s="58">
        <f>'0909-0915'!L109</f>
        <v>0</v>
      </c>
      <c r="BC101" s="209">
        <f>'0909-0915'!M109</f>
        <v>2</v>
      </c>
      <c r="BD101" s="58">
        <f>'0909-0915'!N109</f>
        <v>7.5</v>
      </c>
      <c r="BE101" s="209">
        <f>'0909-0915'!O109</f>
        <v>2</v>
      </c>
      <c r="BF101" s="58">
        <f>'0909-0915'!P109</f>
        <v>8</v>
      </c>
      <c r="BG101" s="209">
        <f>'0916-0922'!C109</f>
        <v>0</v>
      </c>
      <c r="BH101" s="58">
        <f>'0916-0922'!D109</f>
        <v>0</v>
      </c>
      <c r="BI101" s="209">
        <f>'0916-0922'!E109</f>
        <v>0</v>
      </c>
      <c r="BJ101" s="58">
        <f>'0916-0922'!F109</f>
        <v>0</v>
      </c>
      <c r="BK101" s="209">
        <f>'0916-0922'!G109</f>
        <v>0</v>
      </c>
      <c r="BL101" s="58">
        <f>'0916-0922'!H109</f>
        <v>0</v>
      </c>
      <c r="BM101" s="209">
        <f>'0916-0922'!I109</f>
        <v>0</v>
      </c>
      <c r="BN101" s="58">
        <f>'0916-0922'!J109</f>
        <v>0</v>
      </c>
      <c r="BO101" s="209">
        <f>'0916-0922'!K109</f>
        <v>0</v>
      </c>
      <c r="BP101" s="58">
        <f>'0916-0922'!L109</f>
        <v>0</v>
      </c>
      <c r="BQ101" s="209">
        <f>'0916-0922'!M109</f>
        <v>0</v>
      </c>
      <c r="BR101" s="58">
        <f>'0916-0922'!N109</f>
        <v>0</v>
      </c>
      <c r="BS101" s="209">
        <f>'0916-0922'!O109</f>
        <v>0</v>
      </c>
      <c r="BT101" s="58">
        <f>'0916-0922'!P109</f>
        <v>0</v>
      </c>
      <c r="BU101" s="209">
        <f>'0923-0929'!C109</f>
        <v>0</v>
      </c>
      <c r="BV101" s="58">
        <f>'0923-0929'!D109</f>
        <v>0</v>
      </c>
      <c r="BW101" s="209">
        <f>'0923-0929'!E109</f>
        <v>0</v>
      </c>
      <c r="BX101" s="58">
        <f>'0923-0929'!F109</f>
        <v>0</v>
      </c>
      <c r="BY101" s="209">
        <f>'0923-0929'!G109</f>
        <v>0</v>
      </c>
      <c r="BZ101" s="58">
        <f>'0923-0929'!H109</f>
        <v>0</v>
      </c>
      <c r="CA101" s="209">
        <f>'0923-0929'!I109</f>
        <v>0</v>
      </c>
      <c r="CB101" s="58">
        <f>'0923-0929'!J109</f>
        <v>0</v>
      </c>
      <c r="CC101" s="209">
        <f>'0923-0929'!K109</f>
        <v>0</v>
      </c>
      <c r="CD101" s="58">
        <f>'0923-0929'!L109</f>
        <v>0</v>
      </c>
      <c r="CE101" s="209">
        <f>'0923-0929'!M109</f>
        <v>2</v>
      </c>
      <c r="CF101" s="58">
        <f>'0923-0929'!N109</f>
        <v>8.5</v>
      </c>
      <c r="CG101" s="209">
        <f>'0923-0929'!O109</f>
        <v>2</v>
      </c>
      <c r="CH101" s="58">
        <f>'0923-0929'!P109</f>
        <v>7.5</v>
      </c>
      <c r="CI101" s="209">
        <f>'0930-1006'!C109</f>
        <v>0</v>
      </c>
      <c r="CJ101" s="58">
        <f>'0930-1006'!D109</f>
        <v>0</v>
      </c>
      <c r="CK101" s="209">
        <f>'0930-1006'!E109</f>
        <v>0</v>
      </c>
      <c r="CL101" s="58">
        <f>'0930-1006'!F109</f>
        <v>0</v>
      </c>
      <c r="CM101" s="209">
        <f>'0930-1006'!G109</f>
        <v>0</v>
      </c>
      <c r="CN101" s="58">
        <f>'0930-1006'!H109</f>
        <v>0</v>
      </c>
      <c r="CO101" s="209">
        <f>'0930-1006'!I109</f>
        <v>0</v>
      </c>
      <c r="CP101" s="58">
        <f>'0930-1006'!J109</f>
        <v>0</v>
      </c>
      <c r="CQ101" s="209">
        <f>'0930-1006'!K109</f>
        <v>0</v>
      </c>
      <c r="CR101" s="58">
        <f>'0930-1006'!L109</f>
        <v>4</v>
      </c>
      <c r="CS101" s="209">
        <f>'0930-1006'!M109</f>
        <v>2</v>
      </c>
      <c r="CT101" s="58">
        <f>'0930-1006'!N109</f>
        <v>8</v>
      </c>
      <c r="CU101" s="209">
        <f>'0930-1006'!O109</f>
        <v>2</v>
      </c>
      <c r="CV101" s="58">
        <f>'0930-1006'!P109</f>
        <v>8</v>
      </c>
      <c r="CW101" s="209">
        <f>'1007-1013'!C109</f>
        <v>0</v>
      </c>
      <c r="CX101" s="58">
        <f>'1007-1013'!D109</f>
        <v>0</v>
      </c>
      <c r="CY101" s="209">
        <f>'1007-1013'!E109</f>
        <v>0</v>
      </c>
      <c r="CZ101" s="58">
        <f>'1007-1013'!F109</f>
        <v>0</v>
      </c>
      <c r="DA101" s="209">
        <f>'1007-1013'!G109</f>
        <v>0</v>
      </c>
      <c r="DB101" s="58">
        <f>'1007-1013'!H109</f>
        <v>0</v>
      </c>
      <c r="DC101" s="209">
        <f>'1007-1013'!I109</f>
        <v>0</v>
      </c>
      <c r="DD101" s="58">
        <f>'1007-1013'!J109</f>
        <v>0</v>
      </c>
      <c r="DE101" s="209">
        <f>'1007-1013'!K109</f>
        <v>0</v>
      </c>
      <c r="DF101" s="58">
        <f>'1007-1013'!L109</f>
        <v>4</v>
      </c>
      <c r="DG101" s="209">
        <f>'1007-1013'!M109</f>
        <v>2</v>
      </c>
      <c r="DH101" s="58">
        <f>'1007-1013'!N109</f>
        <v>8.5</v>
      </c>
      <c r="DI101" s="209">
        <f>'1007-1013'!O109</f>
        <v>2</v>
      </c>
      <c r="DJ101" s="58">
        <f>'1007-1013'!P109</f>
        <v>7.5</v>
      </c>
      <c r="DK101" s="209">
        <f>'1014-1020'!C109</f>
        <v>0</v>
      </c>
      <c r="DL101" s="58">
        <f>'1014-1020'!D109</f>
        <v>0</v>
      </c>
      <c r="DM101" s="209">
        <f>'1014-1020'!E109</f>
        <v>0</v>
      </c>
      <c r="DN101" s="58">
        <f>'1014-1020'!F109</f>
        <v>0</v>
      </c>
      <c r="DO101" s="209">
        <f>'1014-1020'!G109</f>
        <v>0</v>
      </c>
      <c r="DP101" s="58">
        <f>'1014-1020'!H109</f>
        <v>0</v>
      </c>
      <c r="DQ101" s="209">
        <f>'1014-1020'!I109</f>
        <v>0</v>
      </c>
      <c r="DR101" s="58">
        <f>'1014-1020'!J109</f>
        <v>0</v>
      </c>
      <c r="DS101" s="209">
        <f>'1014-1020'!K109</f>
        <v>0</v>
      </c>
      <c r="DT101" s="58">
        <f>'1014-1020'!L109</f>
        <v>4</v>
      </c>
      <c r="DU101" s="209">
        <f>'1014-1020'!M109</f>
        <v>2</v>
      </c>
      <c r="DV101" s="58">
        <f>'1014-1020'!N109</f>
        <v>8</v>
      </c>
      <c r="DW101" s="209">
        <f>'1014-1020'!O109</f>
        <v>2</v>
      </c>
      <c r="DX101" s="58">
        <f>'1014-1020'!P109</f>
        <v>8</v>
      </c>
      <c r="DY101" s="209">
        <f>'1021-1027'!C109</f>
        <v>0</v>
      </c>
      <c r="DZ101" s="58">
        <f>'1021-1027'!D109</f>
        <v>0</v>
      </c>
      <c r="EA101" s="209">
        <f>'1021-1027'!E109</f>
        <v>0</v>
      </c>
      <c r="EB101" s="58">
        <f>'1021-1027'!F109</f>
        <v>0</v>
      </c>
      <c r="EC101" s="209">
        <f>'1021-1027'!G109</f>
        <v>0</v>
      </c>
      <c r="ED101" s="58">
        <f>'1021-1027'!H109</f>
        <v>0</v>
      </c>
      <c r="EE101" s="209">
        <f>'1021-1027'!I109</f>
        <v>0</v>
      </c>
      <c r="EF101" s="58">
        <f>'1021-1027'!J109</f>
        <v>0</v>
      </c>
      <c r="EG101" s="209">
        <f>'1021-1027'!K109</f>
        <v>0</v>
      </c>
      <c r="EH101" s="58">
        <f>'1021-1027'!L109</f>
        <v>0</v>
      </c>
      <c r="EI101" s="209">
        <f>'1021-1027'!M109</f>
        <v>0</v>
      </c>
      <c r="EJ101" s="58">
        <f>'1021-1027'!N109</f>
        <v>0</v>
      </c>
      <c r="EK101" s="209">
        <f>'1021-1027'!O109</f>
        <v>0</v>
      </c>
      <c r="EL101" s="58">
        <f>'1021-1027'!P109</f>
        <v>0</v>
      </c>
      <c r="EM101" s="209">
        <f>'1028-1103'!C109</f>
        <v>0</v>
      </c>
      <c r="EN101" s="58">
        <f>'1028-1103'!D109</f>
        <v>0</v>
      </c>
      <c r="EO101" s="209">
        <f>'1028-1103'!E109</f>
        <v>0</v>
      </c>
      <c r="EP101" s="58">
        <f>'1028-1103'!F109</f>
        <v>0</v>
      </c>
      <c r="EQ101" s="209">
        <f>'1028-1103'!G109</f>
        <v>0</v>
      </c>
      <c r="ER101" s="58">
        <f>'1028-1103'!H109</f>
        <v>0</v>
      </c>
      <c r="ES101" s="209">
        <f>'1028-1103'!I109</f>
        <v>0</v>
      </c>
      <c r="ET101" s="58">
        <f>'1028-1103'!J109</f>
        <v>0</v>
      </c>
      <c r="EU101" s="209">
        <f>'1028-1103'!K109</f>
        <v>0</v>
      </c>
      <c r="EV101" s="58">
        <f>'1028-1103'!L109</f>
        <v>0</v>
      </c>
      <c r="EW101" s="209">
        <f>'1028-1103'!M109</f>
        <v>0</v>
      </c>
      <c r="EX101" s="58">
        <f>'1028-1103'!N109</f>
        <v>0</v>
      </c>
      <c r="EY101" s="209">
        <f>'1028-1103'!O109</f>
        <v>0</v>
      </c>
      <c r="EZ101" s="58">
        <f>'1028-1103'!P109</f>
        <v>0</v>
      </c>
      <c r="FA101" s="209">
        <f>班表10!C109</f>
        <v>0</v>
      </c>
      <c r="FB101" s="209">
        <f>班表10!D109</f>
        <v>0</v>
      </c>
      <c r="FC101" s="209">
        <f>班表10!E109</f>
        <v>0</v>
      </c>
      <c r="FD101" s="209">
        <f>班表10!F109</f>
        <v>0</v>
      </c>
      <c r="FE101" s="209">
        <f>班表10!G109</f>
        <v>0</v>
      </c>
      <c r="FF101" s="209">
        <f>班表10!H109</f>
        <v>0</v>
      </c>
      <c r="FG101" s="209">
        <f>班表10!I109</f>
        <v>0</v>
      </c>
      <c r="FH101" s="209">
        <f>班表10!J109</f>
        <v>0</v>
      </c>
      <c r="FI101" s="209">
        <f>班表10!K109</f>
        <v>0</v>
      </c>
      <c r="FJ101" s="209">
        <f>班表10!L109</f>
        <v>0</v>
      </c>
      <c r="FK101" s="209">
        <f>班表10!M109</f>
        <v>0</v>
      </c>
      <c r="FL101" s="209">
        <f>班表10!N109</f>
        <v>0</v>
      </c>
      <c r="FM101" s="209">
        <f>班表10!O109</f>
        <v>0</v>
      </c>
      <c r="FN101" s="209">
        <f>班表10!P109</f>
        <v>0</v>
      </c>
      <c r="FO101" s="493"/>
      <c r="FP101" s="210"/>
      <c r="FQ101" s="210"/>
      <c r="FR101" s="210"/>
      <c r="FS101" s="379"/>
      <c r="FT101" s="484"/>
      <c r="FU101" s="485"/>
    </row>
    <row r="102" spans="1:177" ht="9" customHeight="1" thickTop="1" thickBot="1">
      <c r="A102" s="482" t="str">
        <f>IF('0902-0908'!A107=0,"",'0902-0908'!A107)</f>
        <v/>
      </c>
      <c r="B102" s="483"/>
      <c r="C102" s="488"/>
      <c r="D102" s="489"/>
      <c r="E102" s="488"/>
      <c r="F102" s="489"/>
      <c r="G102" s="488"/>
      <c r="H102" s="489"/>
      <c r="I102" s="488"/>
      <c r="J102" s="489"/>
      <c r="K102" s="488"/>
      <c r="L102" s="489"/>
      <c r="M102" s="488"/>
      <c r="N102" s="489"/>
      <c r="O102" s="488"/>
      <c r="P102" s="489"/>
      <c r="Q102" s="488"/>
      <c r="R102" s="489"/>
      <c r="S102" s="488"/>
      <c r="T102" s="489"/>
      <c r="U102" s="488"/>
      <c r="V102" s="489"/>
      <c r="W102" s="488"/>
      <c r="X102" s="489"/>
      <c r="Y102" s="488"/>
      <c r="Z102" s="489"/>
      <c r="AA102" s="488"/>
      <c r="AB102" s="489"/>
      <c r="AC102" s="488"/>
      <c r="AD102" s="489"/>
      <c r="AE102" s="413"/>
      <c r="AF102" s="414"/>
      <c r="AG102" s="413"/>
      <c r="AH102" s="414"/>
      <c r="AI102" s="413"/>
      <c r="AJ102" s="414"/>
      <c r="AK102" s="413"/>
      <c r="AL102" s="414"/>
      <c r="AM102" s="413"/>
      <c r="AN102" s="414"/>
      <c r="AO102" s="413"/>
      <c r="AP102" s="414"/>
      <c r="AQ102" s="413"/>
      <c r="AR102" s="414"/>
      <c r="AS102" s="413" t="s">
        <v>287</v>
      </c>
      <c r="AT102" s="414"/>
      <c r="AU102" s="413" t="s">
        <v>169</v>
      </c>
      <c r="AV102" s="414"/>
      <c r="AW102" s="413" t="s">
        <v>288</v>
      </c>
      <c r="AX102" s="414"/>
      <c r="AY102" s="413" t="s">
        <v>288</v>
      </c>
      <c r="AZ102" s="414"/>
      <c r="BA102" s="413" t="s">
        <v>288</v>
      </c>
      <c r="BB102" s="414"/>
      <c r="BC102" s="413"/>
      <c r="BD102" s="414"/>
      <c r="BE102" s="413"/>
      <c r="BF102" s="414"/>
      <c r="BG102" s="413"/>
      <c r="BH102" s="414"/>
      <c r="BI102" s="413"/>
      <c r="BJ102" s="414"/>
      <c r="BK102" s="413"/>
      <c r="BL102" s="414"/>
      <c r="BM102" s="413"/>
      <c r="BN102" s="414"/>
      <c r="BO102" s="413"/>
      <c r="BP102" s="414"/>
      <c r="BQ102" s="413"/>
      <c r="BR102" s="414"/>
      <c r="BS102" s="413"/>
      <c r="BT102" s="414"/>
      <c r="BU102" s="413" t="s">
        <v>287</v>
      </c>
      <c r="BV102" s="414"/>
      <c r="BW102" s="413" t="s">
        <v>169</v>
      </c>
      <c r="BX102" s="414"/>
      <c r="BY102" s="413" t="s">
        <v>288</v>
      </c>
      <c r="BZ102" s="414"/>
      <c r="CA102" s="413" t="s">
        <v>288</v>
      </c>
      <c r="CB102" s="414"/>
      <c r="CC102" s="413" t="s">
        <v>288</v>
      </c>
      <c r="CD102" s="414"/>
      <c r="CE102" s="413"/>
      <c r="CF102" s="414"/>
      <c r="CG102" s="413"/>
      <c r="CH102" s="414"/>
      <c r="CI102" s="413" t="s">
        <v>287</v>
      </c>
      <c r="CJ102" s="414"/>
      <c r="CK102" s="413" t="s">
        <v>169</v>
      </c>
      <c r="CL102" s="414"/>
      <c r="CM102" s="413" t="s">
        <v>288</v>
      </c>
      <c r="CN102" s="414"/>
      <c r="CO102" s="413" t="s">
        <v>288</v>
      </c>
      <c r="CP102" s="414"/>
      <c r="CQ102" s="413"/>
      <c r="CR102" s="414"/>
      <c r="CS102" s="413"/>
      <c r="CT102" s="414"/>
      <c r="CU102" s="413"/>
      <c r="CV102" s="414"/>
      <c r="CW102" s="413" t="s">
        <v>287</v>
      </c>
      <c r="CX102" s="414"/>
      <c r="CY102" s="413" t="s">
        <v>169</v>
      </c>
      <c r="CZ102" s="414"/>
      <c r="DA102" s="413" t="s">
        <v>288</v>
      </c>
      <c r="DB102" s="414"/>
      <c r="DC102" s="413" t="s">
        <v>288</v>
      </c>
      <c r="DD102" s="414"/>
      <c r="DE102" s="413"/>
      <c r="DF102" s="414"/>
      <c r="DG102" s="413"/>
      <c r="DH102" s="414"/>
      <c r="DI102" s="413"/>
      <c r="DJ102" s="414"/>
      <c r="DK102" s="413" t="s">
        <v>287</v>
      </c>
      <c r="DL102" s="414"/>
      <c r="DM102" s="413" t="s">
        <v>169</v>
      </c>
      <c r="DN102" s="414"/>
      <c r="DO102" s="413" t="s">
        <v>288</v>
      </c>
      <c r="DP102" s="414"/>
      <c r="DQ102" s="413" t="s">
        <v>288</v>
      </c>
      <c r="DR102" s="414"/>
      <c r="DS102" s="413"/>
      <c r="DT102" s="414"/>
      <c r="DU102" s="413"/>
      <c r="DV102" s="414"/>
      <c r="DW102" s="413"/>
      <c r="DX102" s="414"/>
      <c r="DY102" s="413"/>
      <c r="DZ102" s="414"/>
      <c r="EA102" s="413"/>
      <c r="EB102" s="414"/>
      <c r="EC102" s="413"/>
      <c r="ED102" s="414"/>
      <c r="EE102" s="413"/>
      <c r="EF102" s="414"/>
      <c r="EG102" s="413"/>
      <c r="EH102" s="414"/>
      <c r="EI102" s="413"/>
      <c r="EJ102" s="414"/>
      <c r="EK102" s="413"/>
      <c r="EL102" s="414"/>
      <c r="EM102" s="413"/>
      <c r="EN102" s="414"/>
      <c r="EO102" s="413"/>
      <c r="EP102" s="414"/>
      <c r="EQ102" s="413"/>
      <c r="ER102" s="414"/>
      <c r="ES102" s="413"/>
      <c r="ET102" s="414"/>
      <c r="EU102" s="413"/>
      <c r="EV102" s="414"/>
      <c r="EW102" s="413"/>
      <c r="EX102" s="414"/>
      <c r="EY102" s="413"/>
      <c r="EZ102" s="414"/>
      <c r="FA102" s="413"/>
      <c r="FB102" s="475"/>
      <c r="FC102" s="413"/>
      <c r="FD102" s="475"/>
      <c r="FE102" s="413"/>
      <c r="FF102" s="475"/>
      <c r="FG102" s="413"/>
      <c r="FH102" s="475"/>
      <c r="FI102" s="413"/>
      <c r="FJ102" s="475"/>
      <c r="FK102" s="413"/>
      <c r="FL102" s="475"/>
      <c r="FM102" s="413"/>
      <c r="FN102" s="475"/>
      <c r="FO102" s="494"/>
      <c r="FP102" s="211"/>
      <c r="FQ102" s="211"/>
      <c r="FR102" s="211"/>
      <c r="FS102" s="380"/>
      <c r="FT102" s="486"/>
      <c r="FU102" s="487"/>
    </row>
    <row r="103" spans="1:177" ht="15.75" customHeight="1">
      <c r="A103" s="490" t="str">
        <f>IF('0902-0908'!A108=0,"",'0902-0908'!A108)</f>
        <v/>
      </c>
      <c r="B103" s="491"/>
      <c r="C103" s="226"/>
      <c r="D103" s="227"/>
      <c r="E103" s="226"/>
      <c r="F103" s="227"/>
      <c r="G103" s="226"/>
      <c r="H103" s="227"/>
      <c r="I103" s="226"/>
      <c r="J103" s="227"/>
      <c r="K103" s="226"/>
      <c r="L103" s="227"/>
      <c r="M103" s="226"/>
      <c r="N103" s="227"/>
      <c r="O103" s="226"/>
      <c r="P103" s="227"/>
      <c r="Q103" s="226"/>
      <c r="R103" s="227"/>
      <c r="S103" s="226"/>
      <c r="T103" s="227"/>
      <c r="U103" s="226"/>
      <c r="V103" s="227"/>
      <c r="W103" s="226"/>
      <c r="X103" s="227"/>
      <c r="Y103" s="226"/>
      <c r="Z103" s="227"/>
      <c r="AA103" s="226"/>
      <c r="AB103" s="227"/>
      <c r="AC103" s="226"/>
      <c r="AD103" s="227"/>
      <c r="AE103" s="206">
        <f>'0902-0908'!C108</f>
        <v>0</v>
      </c>
      <c r="AF103" s="207">
        <f>'0902-0908'!D108</f>
        <v>0</v>
      </c>
      <c r="AG103" s="206">
        <f>'0902-0908'!E108</f>
        <v>0</v>
      </c>
      <c r="AH103" s="207">
        <f>'0902-0908'!F108</f>
        <v>0</v>
      </c>
      <c r="AI103" s="206">
        <f>'0902-0908'!G108</f>
        <v>0</v>
      </c>
      <c r="AJ103" s="207">
        <f>'0902-0908'!H108</f>
        <v>0</v>
      </c>
      <c r="AK103" s="206">
        <f>'0902-0908'!I108</f>
        <v>0</v>
      </c>
      <c r="AL103" s="207">
        <f>'0902-0908'!J108</f>
        <v>0</v>
      </c>
      <c r="AM103" s="206">
        <f>'0902-0908'!K108</f>
        <v>0</v>
      </c>
      <c r="AN103" s="207">
        <f>'0902-0908'!L108</f>
        <v>0</v>
      </c>
      <c r="AO103" s="206">
        <f>'0902-0908'!M108</f>
        <v>0</v>
      </c>
      <c r="AP103" s="207">
        <f>'0902-0908'!N108</f>
        <v>0</v>
      </c>
      <c r="AQ103" s="206">
        <f>'0902-0908'!O108</f>
        <v>0</v>
      </c>
      <c r="AR103" s="207">
        <f>'0902-0908'!P108</f>
        <v>0</v>
      </c>
      <c r="AS103" s="206">
        <f>'0909-0915'!C111</f>
        <v>0</v>
      </c>
      <c r="AT103" s="207">
        <f>'0909-0915'!D111</f>
        <v>0</v>
      </c>
      <c r="AU103" s="206">
        <f>'0909-0915'!E111</f>
        <v>0</v>
      </c>
      <c r="AV103" s="207">
        <f>'0909-0915'!F111</f>
        <v>0</v>
      </c>
      <c r="AW103" s="206">
        <f>'0909-0915'!G111</f>
        <v>0</v>
      </c>
      <c r="AX103" s="207">
        <f>'0909-0915'!H111</f>
        <v>0</v>
      </c>
      <c r="AY103" s="206">
        <f>'0909-0915'!I111</f>
        <v>0</v>
      </c>
      <c r="AZ103" s="207">
        <f>'0909-0915'!J111</f>
        <v>0</v>
      </c>
      <c r="BA103" s="206">
        <f>'0909-0915'!K111</f>
        <v>0</v>
      </c>
      <c r="BB103" s="207">
        <f>'0909-0915'!L111</f>
        <v>0</v>
      </c>
      <c r="BC103" s="206">
        <f>'0909-0915'!M111</f>
        <v>0</v>
      </c>
      <c r="BD103" s="207">
        <f>'0909-0915'!N111</f>
        <v>0</v>
      </c>
      <c r="BE103" s="206">
        <f>'0909-0915'!O111</f>
        <v>0</v>
      </c>
      <c r="BF103" s="207">
        <f>'0909-0915'!P111</f>
        <v>0</v>
      </c>
      <c r="BG103" s="206">
        <f>'0916-0922'!C111</f>
        <v>0</v>
      </c>
      <c r="BH103" s="207">
        <f>'0916-0922'!D111</f>
        <v>0</v>
      </c>
      <c r="BI103" s="206">
        <f>'0916-0922'!E111</f>
        <v>0</v>
      </c>
      <c r="BJ103" s="207">
        <f>'0916-0922'!F111</f>
        <v>0</v>
      </c>
      <c r="BK103" s="206">
        <f>'0916-0922'!G111</f>
        <v>0</v>
      </c>
      <c r="BL103" s="207">
        <f>'0916-0922'!H111</f>
        <v>0</v>
      </c>
      <c r="BM103" s="206">
        <f>'0916-0922'!I111</f>
        <v>0</v>
      </c>
      <c r="BN103" s="207">
        <f>'0916-0922'!J111</f>
        <v>0</v>
      </c>
      <c r="BO103" s="206">
        <f>'0916-0922'!K111</f>
        <v>0</v>
      </c>
      <c r="BP103" s="207">
        <f>'0916-0922'!L111</f>
        <v>0</v>
      </c>
      <c r="BQ103" s="206">
        <f>'0916-0922'!M111</f>
        <v>0</v>
      </c>
      <c r="BR103" s="207">
        <f>'0916-0922'!N111</f>
        <v>0</v>
      </c>
      <c r="BS103" s="206">
        <f>'0916-0922'!O111</f>
        <v>0</v>
      </c>
      <c r="BT103" s="207">
        <f>'0916-0922'!P111</f>
        <v>0</v>
      </c>
      <c r="BU103" s="206">
        <f>'0923-0929'!C111</f>
        <v>0</v>
      </c>
      <c r="BV103" s="207">
        <f>'0923-0929'!D111</f>
        <v>0</v>
      </c>
      <c r="BW103" s="206">
        <f>'0923-0929'!E111</f>
        <v>0</v>
      </c>
      <c r="BX103" s="207">
        <f>'0923-0929'!F111</f>
        <v>0</v>
      </c>
      <c r="BY103" s="206">
        <f>'0923-0929'!G111</f>
        <v>0</v>
      </c>
      <c r="BZ103" s="207">
        <f>'0923-0929'!H111</f>
        <v>0</v>
      </c>
      <c r="CA103" s="206">
        <f>'0923-0929'!I111</f>
        <v>0</v>
      </c>
      <c r="CB103" s="207">
        <f>'0923-0929'!J111</f>
        <v>0</v>
      </c>
      <c r="CC103" s="206">
        <f>'0923-0929'!K111</f>
        <v>0</v>
      </c>
      <c r="CD103" s="207">
        <f>'0923-0929'!L111</f>
        <v>0</v>
      </c>
      <c r="CE103" s="206">
        <f>'0923-0929'!M111</f>
        <v>0</v>
      </c>
      <c r="CF103" s="207">
        <f>'0923-0929'!N111</f>
        <v>0</v>
      </c>
      <c r="CG103" s="206">
        <f>'0923-0929'!O111</f>
        <v>0</v>
      </c>
      <c r="CH103" s="207">
        <f>'0923-0929'!P111</f>
        <v>0</v>
      </c>
      <c r="CI103" s="206">
        <f>'0930-1006'!C111</f>
        <v>0</v>
      </c>
      <c r="CJ103" s="207">
        <f>'0930-1006'!D111</f>
        <v>0</v>
      </c>
      <c r="CK103" s="206">
        <f>'0930-1006'!E111</f>
        <v>0</v>
      </c>
      <c r="CL103" s="207">
        <f>'0930-1006'!F111</f>
        <v>0</v>
      </c>
      <c r="CM103" s="206">
        <f>'0930-1006'!G111</f>
        <v>0</v>
      </c>
      <c r="CN103" s="207">
        <f>'0930-1006'!H111</f>
        <v>0</v>
      </c>
      <c r="CO103" s="206">
        <f>'0930-1006'!I111</f>
        <v>0</v>
      </c>
      <c r="CP103" s="207">
        <f>'0930-1006'!J111</f>
        <v>0</v>
      </c>
      <c r="CQ103" s="206">
        <f>'0930-1006'!K111</f>
        <v>0</v>
      </c>
      <c r="CR103" s="207">
        <f>'0930-1006'!L111</f>
        <v>0</v>
      </c>
      <c r="CS103" s="206">
        <f>'0930-1006'!M111</f>
        <v>0</v>
      </c>
      <c r="CT103" s="207">
        <f>'0930-1006'!N111</f>
        <v>0</v>
      </c>
      <c r="CU103" s="206">
        <f>'0930-1006'!O111</f>
        <v>0</v>
      </c>
      <c r="CV103" s="207">
        <f>'0930-1006'!P111</f>
        <v>0</v>
      </c>
      <c r="CW103" s="206">
        <f>'1007-1013'!C111</f>
        <v>0</v>
      </c>
      <c r="CX103" s="207">
        <f>'1007-1013'!D111</f>
        <v>0</v>
      </c>
      <c r="CY103" s="206">
        <f>'1007-1013'!E111</f>
        <v>0</v>
      </c>
      <c r="CZ103" s="207">
        <f>'1007-1013'!F111</f>
        <v>0</v>
      </c>
      <c r="DA103" s="206">
        <f>'1007-1013'!G111</f>
        <v>0</v>
      </c>
      <c r="DB103" s="207">
        <f>'1007-1013'!H111</f>
        <v>0</v>
      </c>
      <c r="DC103" s="206">
        <f>'1007-1013'!I111</f>
        <v>0</v>
      </c>
      <c r="DD103" s="207">
        <f>'1007-1013'!J111</f>
        <v>0</v>
      </c>
      <c r="DE103" s="206">
        <f>'1007-1013'!K111</f>
        <v>0</v>
      </c>
      <c r="DF103" s="207">
        <f>'1007-1013'!L111</f>
        <v>0</v>
      </c>
      <c r="DG103" s="206">
        <f>'1007-1013'!M111</f>
        <v>0</v>
      </c>
      <c r="DH103" s="207">
        <f>'1007-1013'!N111</f>
        <v>0</v>
      </c>
      <c r="DI103" s="206">
        <f>'1007-1013'!O111</f>
        <v>0</v>
      </c>
      <c r="DJ103" s="207">
        <f>'1007-1013'!P111</f>
        <v>0</v>
      </c>
      <c r="DK103" s="206">
        <f>'1014-1020'!C111</f>
        <v>0</v>
      </c>
      <c r="DL103" s="207">
        <f>'1014-1020'!D111</f>
        <v>0</v>
      </c>
      <c r="DM103" s="206">
        <f>'1014-1020'!E111</f>
        <v>0</v>
      </c>
      <c r="DN103" s="207">
        <f>'1014-1020'!F111</f>
        <v>0</v>
      </c>
      <c r="DO103" s="206">
        <f>'1014-1020'!G111</f>
        <v>0</v>
      </c>
      <c r="DP103" s="207">
        <f>'1014-1020'!H111</f>
        <v>0</v>
      </c>
      <c r="DQ103" s="206">
        <f>'1014-1020'!I111</f>
        <v>0</v>
      </c>
      <c r="DR103" s="207">
        <f>'1014-1020'!J111</f>
        <v>0</v>
      </c>
      <c r="DS103" s="206">
        <f>'1014-1020'!K111</f>
        <v>0</v>
      </c>
      <c r="DT103" s="207">
        <f>'1014-1020'!L111</f>
        <v>0</v>
      </c>
      <c r="DU103" s="206">
        <f>'1014-1020'!M111</f>
        <v>0</v>
      </c>
      <c r="DV103" s="207">
        <f>'1014-1020'!N111</f>
        <v>0</v>
      </c>
      <c r="DW103" s="206">
        <f>'1014-1020'!O111</f>
        <v>0</v>
      </c>
      <c r="DX103" s="207">
        <f>'1014-1020'!P111</f>
        <v>0</v>
      </c>
      <c r="DY103" s="206">
        <f>'1021-1027'!C111</f>
        <v>0</v>
      </c>
      <c r="DZ103" s="207">
        <f>'1021-1027'!D111</f>
        <v>0</v>
      </c>
      <c r="EA103" s="206">
        <f>'1021-1027'!E111</f>
        <v>0</v>
      </c>
      <c r="EB103" s="207">
        <f>'1021-1027'!F111</f>
        <v>0</v>
      </c>
      <c r="EC103" s="206">
        <f>'1021-1027'!G111</f>
        <v>0</v>
      </c>
      <c r="ED103" s="207">
        <f>'1021-1027'!H111</f>
        <v>0</v>
      </c>
      <c r="EE103" s="206">
        <f>'1021-1027'!I111</f>
        <v>0</v>
      </c>
      <c r="EF103" s="207">
        <f>'1021-1027'!J111</f>
        <v>0</v>
      </c>
      <c r="EG103" s="206">
        <f>'1021-1027'!K111</f>
        <v>0</v>
      </c>
      <c r="EH103" s="207">
        <f>'1021-1027'!L111</f>
        <v>0</v>
      </c>
      <c r="EI103" s="206">
        <f>'1021-1027'!M111</f>
        <v>0</v>
      </c>
      <c r="EJ103" s="207">
        <f>'1021-1027'!N111</f>
        <v>0</v>
      </c>
      <c r="EK103" s="206">
        <f>'1021-1027'!O111</f>
        <v>0</v>
      </c>
      <c r="EL103" s="207">
        <f>'1021-1027'!P111</f>
        <v>0</v>
      </c>
      <c r="EM103" s="206">
        <f>'1028-1103'!C111</f>
        <v>0</v>
      </c>
      <c r="EN103" s="207">
        <f>'1028-1103'!D111</f>
        <v>0</v>
      </c>
      <c r="EO103" s="206">
        <f>'1028-1103'!E111</f>
        <v>0</v>
      </c>
      <c r="EP103" s="207">
        <f>'1028-1103'!F111</f>
        <v>0</v>
      </c>
      <c r="EQ103" s="206">
        <f>'1028-1103'!G111</f>
        <v>0</v>
      </c>
      <c r="ER103" s="207">
        <f>'1028-1103'!H111</f>
        <v>0</v>
      </c>
      <c r="ES103" s="206">
        <f>'1028-1103'!I111</f>
        <v>0</v>
      </c>
      <c r="ET103" s="207">
        <f>'1028-1103'!J111</f>
        <v>0</v>
      </c>
      <c r="EU103" s="206">
        <f>'1028-1103'!K111</f>
        <v>0</v>
      </c>
      <c r="EV103" s="207">
        <f>'1028-1103'!L111</f>
        <v>0</v>
      </c>
      <c r="EW103" s="206">
        <f>'1028-1103'!M111</f>
        <v>0</v>
      </c>
      <c r="EX103" s="207">
        <f>'1028-1103'!N111</f>
        <v>0</v>
      </c>
      <c r="EY103" s="206">
        <f>'1028-1103'!O111</f>
        <v>0</v>
      </c>
      <c r="EZ103" s="207">
        <f>'1028-1103'!P111</f>
        <v>0</v>
      </c>
      <c r="FA103" s="206">
        <f>班表10!C111</f>
        <v>0</v>
      </c>
      <c r="FB103" s="206">
        <f>班表10!D111</f>
        <v>0</v>
      </c>
      <c r="FC103" s="206">
        <f>班表10!E111</f>
        <v>0</v>
      </c>
      <c r="FD103" s="206">
        <f>班表10!F111</f>
        <v>0</v>
      </c>
      <c r="FE103" s="206">
        <f>班表10!G111</f>
        <v>0</v>
      </c>
      <c r="FF103" s="206">
        <f>班表10!H111</f>
        <v>0</v>
      </c>
      <c r="FG103" s="206">
        <f>班表10!I111</f>
        <v>0</v>
      </c>
      <c r="FH103" s="206">
        <f>班表10!J111</f>
        <v>0</v>
      </c>
      <c r="FI103" s="206">
        <f>班表10!K111</f>
        <v>0</v>
      </c>
      <c r="FJ103" s="206">
        <f>班表10!L111</f>
        <v>0</v>
      </c>
      <c r="FK103" s="206">
        <f>班表10!M111</f>
        <v>0</v>
      </c>
      <c r="FL103" s="206">
        <f>班表10!N111</f>
        <v>0</v>
      </c>
      <c r="FM103" s="206">
        <f>班表10!O111</f>
        <v>0</v>
      </c>
      <c r="FN103" s="206">
        <f>班表10!P111</f>
        <v>0</v>
      </c>
      <c r="FO103" s="492"/>
      <c r="FP103" s="208"/>
      <c r="FQ103" s="208"/>
      <c r="FR103" s="208"/>
      <c r="FS103" s="378"/>
      <c r="FT103" s="524"/>
      <c r="FU103" s="479"/>
    </row>
    <row r="104" spans="1:177" ht="9" customHeight="1" thickBot="1">
      <c r="A104" s="480" t="str">
        <f>IF('0902-0908'!A109=0,"",'0902-0908'!A109)</f>
        <v/>
      </c>
      <c r="B104" s="481"/>
      <c r="C104" s="228"/>
      <c r="D104" s="183">
        <f>D103-C103-C104</f>
        <v>0</v>
      </c>
      <c r="E104" s="228"/>
      <c r="F104" s="183">
        <f>F103-E103-E104</f>
        <v>0</v>
      </c>
      <c r="G104" s="228"/>
      <c r="H104" s="183">
        <f>H103-G103-G104</f>
        <v>0</v>
      </c>
      <c r="I104" s="228"/>
      <c r="J104" s="183">
        <f>J103-I103-I104</f>
        <v>0</v>
      </c>
      <c r="K104" s="228"/>
      <c r="L104" s="183">
        <f>L103-K103-K104</f>
        <v>0</v>
      </c>
      <c r="M104" s="228"/>
      <c r="N104" s="183">
        <f>N103-M103-M104</f>
        <v>0</v>
      </c>
      <c r="O104" s="228"/>
      <c r="P104" s="183">
        <f>P103-O103-O104</f>
        <v>0</v>
      </c>
      <c r="Q104" s="228"/>
      <c r="R104" s="183">
        <f>R103-Q103-Q104</f>
        <v>0</v>
      </c>
      <c r="S104" s="228"/>
      <c r="T104" s="183">
        <f>T103-S103-S104</f>
        <v>0</v>
      </c>
      <c r="U104" s="228"/>
      <c r="V104" s="183">
        <f>V103-U103-U104</f>
        <v>0</v>
      </c>
      <c r="W104" s="228"/>
      <c r="X104" s="183">
        <f>X103-W103-W104</f>
        <v>0</v>
      </c>
      <c r="Y104" s="228"/>
      <c r="Z104" s="183">
        <f>Z103-Y103-Y104</f>
        <v>0</v>
      </c>
      <c r="AA104" s="228"/>
      <c r="AB104" s="183">
        <f>AB103-AA103-AA104</f>
        <v>0</v>
      </c>
      <c r="AC104" s="228"/>
      <c r="AD104" s="183">
        <f>AD103-AC103-AC104</f>
        <v>0</v>
      </c>
      <c r="AE104" s="209">
        <f>'0902-0908'!C109</f>
        <v>0</v>
      </c>
      <c r="AF104" s="58">
        <f>'0902-0908'!D109</f>
        <v>0</v>
      </c>
      <c r="AG104" s="209">
        <f>'0902-0908'!E109</f>
        <v>0</v>
      </c>
      <c r="AH104" s="58">
        <f>'0902-0908'!F109</f>
        <v>0</v>
      </c>
      <c r="AI104" s="209">
        <f>'0902-0908'!G109</f>
        <v>0</v>
      </c>
      <c r="AJ104" s="58">
        <f>'0902-0908'!H109</f>
        <v>0</v>
      </c>
      <c r="AK104" s="209">
        <f>'0902-0908'!I109</f>
        <v>0</v>
      </c>
      <c r="AL104" s="58">
        <f>'0902-0908'!J109</f>
        <v>0</v>
      </c>
      <c r="AM104" s="209">
        <f>'0902-0908'!K109</f>
        <v>0</v>
      </c>
      <c r="AN104" s="58">
        <f>'0902-0908'!L109</f>
        <v>0</v>
      </c>
      <c r="AO104" s="209">
        <f>'0902-0908'!M109</f>
        <v>0</v>
      </c>
      <c r="AP104" s="58">
        <f>'0902-0908'!N109</f>
        <v>0</v>
      </c>
      <c r="AQ104" s="209">
        <f>'0902-0908'!O109</f>
        <v>0</v>
      </c>
      <c r="AR104" s="58">
        <f>'0902-0908'!P109</f>
        <v>0</v>
      </c>
      <c r="AS104" s="209">
        <f>'0909-0915'!C112</f>
        <v>0</v>
      </c>
      <c r="AT104" s="58">
        <f>'0909-0915'!D112</f>
        <v>0</v>
      </c>
      <c r="AU104" s="209">
        <f>'0909-0915'!E112</f>
        <v>0</v>
      </c>
      <c r="AV104" s="58">
        <f>'0909-0915'!F112</f>
        <v>0</v>
      </c>
      <c r="AW104" s="209">
        <f>'0909-0915'!G112</f>
        <v>0</v>
      </c>
      <c r="AX104" s="58">
        <f>'0909-0915'!H112</f>
        <v>0</v>
      </c>
      <c r="AY104" s="209">
        <f>'0909-0915'!I112</f>
        <v>0</v>
      </c>
      <c r="AZ104" s="58">
        <f>'0909-0915'!J112</f>
        <v>0</v>
      </c>
      <c r="BA104" s="209">
        <f>'0909-0915'!K112</f>
        <v>0</v>
      </c>
      <c r="BB104" s="58">
        <f>'0909-0915'!L112</f>
        <v>0</v>
      </c>
      <c r="BC104" s="209">
        <f>'0909-0915'!M112</f>
        <v>0</v>
      </c>
      <c r="BD104" s="58">
        <f>'0909-0915'!N112</f>
        <v>0</v>
      </c>
      <c r="BE104" s="209">
        <f>'0909-0915'!O112</f>
        <v>0</v>
      </c>
      <c r="BF104" s="58">
        <f>'0909-0915'!P112</f>
        <v>0</v>
      </c>
      <c r="BG104" s="209">
        <f>'0916-0922'!C112</f>
        <v>0</v>
      </c>
      <c r="BH104" s="58">
        <f>'0916-0922'!D112</f>
        <v>0</v>
      </c>
      <c r="BI104" s="209">
        <f>'0916-0922'!E112</f>
        <v>0</v>
      </c>
      <c r="BJ104" s="58">
        <f>'0916-0922'!F112</f>
        <v>0</v>
      </c>
      <c r="BK104" s="209">
        <f>'0916-0922'!G112</f>
        <v>0</v>
      </c>
      <c r="BL104" s="58">
        <f>'0916-0922'!H112</f>
        <v>0</v>
      </c>
      <c r="BM104" s="209">
        <f>'0916-0922'!I112</f>
        <v>0</v>
      </c>
      <c r="BN104" s="58">
        <f>'0916-0922'!J112</f>
        <v>0</v>
      </c>
      <c r="BO104" s="209">
        <f>'0916-0922'!K112</f>
        <v>0</v>
      </c>
      <c r="BP104" s="58">
        <f>'0916-0922'!L112</f>
        <v>0</v>
      </c>
      <c r="BQ104" s="209">
        <f>'0916-0922'!M112</f>
        <v>0</v>
      </c>
      <c r="BR104" s="58">
        <f>'0916-0922'!N112</f>
        <v>0</v>
      </c>
      <c r="BS104" s="209">
        <f>'0916-0922'!O112</f>
        <v>0</v>
      </c>
      <c r="BT104" s="58">
        <f>'0916-0922'!P112</f>
        <v>0</v>
      </c>
      <c r="BU104" s="209">
        <f>'0923-0929'!C112</f>
        <v>0</v>
      </c>
      <c r="BV104" s="58">
        <f>'0923-0929'!D112</f>
        <v>0</v>
      </c>
      <c r="BW104" s="209">
        <f>'0923-0929'!E112</f>
        <v>0</v>
      </c>
      <c r="BX104" s="58">
        <f>'0923-0929'!F112</f>
        <v>0</v>
      </c>
      <c r="BY104" s="209">
        <f>'0923-0929'!G112</f>
        <v>0</v>
      </c>
      <c r="BZ104" s="58">
        <f>'0923-0929'!H112</f>
        <v>0</v>
      </c>
      <c r="CA104" s="209">
        <f>'0923-0929'!I112</f>
        <v>0</v>
      </c>
      <c r="CB104" s="58">
        <f>'0923-0929'!J112</f>
        <v>0</v>
      </c>
      <c r="CC104" s="209">
        <f>'0923-0929'!K112</f>
        <v>0</v>
      </c>
      <c r="CD104" s="58">
        <f>'0923-0929'!L112</f>
        <v>0</v>
      </c>
      <c r="CE104" s="209">
        <f>'0923-0929'!M112</f>
        <v>0</v>
      </c>
      <c r="CF104" s="58">
        <f>'0923-0929'!N112</f>
        <v>0</v>
      </c>
      <c r="CG104" s="209">
        <f>'0923-0929'!O112</f>
        <v>0</v>
      </c>
      <c r="CH104" s="58">
        <f>'0923-0929'!P112</f>
        <v>0</v>
      </c>
      <c r="CI104" s="209">
        <f>'0930-1006'!C112</f>
        <v>0</v>
      </c>
      <c r="CJ104" s="58">
        <f>'0930-1006'!D112</f>
        <v>0</v>
      </c>
      <c r="CK104" s="209">
        <f>'0930-1006'!E112</f>
        <v>0</v>
      </c>
      <c r="CL104" s="58">
        <f>'0930-1006'!F112</f>
        <v>0</v>
      </c>
      <c r="CM104" s="209">
        <f>'0930-1006'!G112</f>
        <v>0</v>
      </c>
      <c r="CN104" s="58">
        <f>'0930-1006'!H112</f>
        <v>0</v>
      </c>
      <c r="CO104" s="209">
        <f>'0930-1006'!I112</f>
        <v>0</v>
      </c>
      <c r="CP104" s="58">
        <f>'0930-1006'!J112</f>
        <v>0</v>
      </c>
      <c r="CQ104" s="209">
        <f>'0930-1006'!K112</f>
        <v>0</v>
      </c>
      <c r="CR104" s="58">
        <f>'0930-1006'!L112</f>
        <v>0</v>
      </c>
      <c r="CS104" s="209">
        <f>'0930-1006'!M112</f>
        <v>0</v>
      </c>
      <c r="CT104" s="58">
        <f>'0930-1006'!N112</f>
        <v>0</v>
      </c>
      <c r="CU104" s="209">
        <f>'0930-1006'!O112</f>
        <v>0</v>
      </c>
      <c r="CV104" s="58">
        <f>'0930-1006'!P112</f>
        <v>0</v>
      </c>
      <c r="CW104" s="209">
        <f>'1007-1013'!C112</f>
        <v>0</v>
      </c>
      <c r="CX104" s="58">
        <f>'1007-1013'!D112</f>
        <v>0</v>
      </c>
      <c r="CY104" s="209">
        <f>'1007-1013'!E112</f>
        <v>0</v>
      </c>
      <c r="CZ104" s="58">
        <f>'1007-1013'!F112</f>
        <v>0</v>
      </c>
      <c r="DA104" s="209">
        <f>'1007-1013'!G112</f>
        <v>0</v>
      </c>
      <c r="DB104" s="58">
        <f>'1007-1013'!H112</f>
        <v>0</v>
      </c>
      <c r="DC104" s="209">
        <f>'1007-1013'!I112</f>
        <v>0</v>
      </c>
      <c r="DD104" s="58">
        <f>'1007-1013'!J112</f>
        <v>0</v>
      </c>
      <c r="DE104" s="209">
        <f>'1007-1013'!K112</f>
        <v>0</v>
      </c>
      <c r="DF104" s="58">
        <f>'1007-1013'!L112</f>
        <v>0</v>
      </c>
      <c r="DG104" s="209">
        <f>'1007-1013'!M112</f>
        <v>0</v>
      </c>
      <c r="DH104" s="58">
        <f>'1007-1013'!N112</f>
        <v>0</v>
      </c>
      <c r="DI104" s="209">
        <f>'1007-1013'!O112</f>
        <v>0</v>
      </c>
      <c r="DJ104" s="58">
        <f>'1007-1013'!P112</f>
        <v>0</v>
      </c>
      <c r="DK104" s="209">
        <f>'1014-1020'!C112</f>
        <v>0</v>
      </c>
      <c r="DL104" s="58">
        <f>'1014-1020'!D112</f>
        <v>0</v>
      </c>
      <c r="DM104" s="209">
        <f>'1014-1020'!E112</f>
        <v>0</v>
      </c>
      <c r="DN104" s="58">
        <f>'1014-1020'!F112</f>
        <v>0</v>
      </c>
      <c r="DO104" s="209">
        <f>'1014-1020'!G112</f>
        <v>0</v>
      </c>
      <c r="DP104" s="58">
        <f>'1014-1020'!H112</f>
        <v>0</v>
      </c>
      <c r="DQ104" s="209">
        <f>'1014-1020'!I112</f>
        <v>0</v>
      </c>
      <c r="DR104" s="58">
        <f>'1014-1020'!J112</f>
        <v>0</v>
      </c>
      <c r="DS104" s="209">
        <f>'1014-1020'!K112</f>
        <v>0</v>
      </c>
      <c r="DT104" s="58">
        <f>'1014-1020'!L112</f>
        <v>0</v>
      </c>
      <c r="DU104" s="209">
        <f>'1014-1020'!M112</f>
        <v>0</v>
      </c>
      <c r="DV104" s="58">
        <f>'1014-1020'!N112</f>
        <v>0</v>
      </c>
      <c r="DW104" s="209">
        <f>'1014-1020'!O112</f>
        <v>0</v>
      </c>
      <c r="DX104" s="58">
        <f>'1014-1020'!P112</f>
        <v>0</v>
      </c>
      <c r="DY104" s="209">
        <f>'1021-1027'!C112</f>
        <v>0</v>
      </c>
      <c r="DZ104" s="58">
        <f>'1021-1027'!D112</f>
        <v>0</v>
      </c>
      <c r="EA104" s="209">
        <f>'1021-1027'!E112</f>
        <v>0</v>
      </c>
      <c r="EB104" s="58">
        <f>'1021-1027'!F112</f>
        <v>0</v>
      </c>
      <c r="EC104" s="209">
        <f>'1021-1027'!G112</f>
        <v>0</v>
      </c>
      <c r="ED104" s="58">
        <f>'1021-1027'!H112</f>
        <v>0</v>
      </c>
      <c r="EE104" s="209">
        <f>'1021-1027'!I112</f>
        <v>0</v>
      </c>
      <c r="EF104" s="58">
        <f>'1021-1027'!J112</f>
        <v>0</v>
      </c>
      <c r="EG104" s="209">
        <f>'1021-1027'!K112</f>
        <v>0</v>
      </c>
      <c r="EH104" s="58">
        <f>'1021-1027'!L112</f>
        <v>0</v>
      </c>
      <c r="EI104" s="209">
        <f>'1021-1027'!M112</f>
        <v>0</v>
      </c>
      <c r="EJ104" s="58">
        <f>'1021-1027'!N112</f>
        <v>0</v>
      </c>
      <c r="EK104" s="209">
        <f>'1021-1027'!O112</f>
        <v>0</v>
      </c>
      <c r="EL104" s="58">
        <f>'1021-1027'!P112</f>
        <v>0</v>
      </c>
      <c r="EM104" s="209">
        <f>'1028-1103'!C112</f>
        <v>0</v>
      </c>
      <c r="EN104" s="58">
        <f>'1028-1103'!D112</f>
        <v>0</v>
      </c>
      <c r="EO104" s="209">
        <f>'1028-1103'!E112</f>
        <v>0</v>
      </c>
      <c r="EP104" s="58">
        <f>'1028-1103'!F112</f>
        <v>0</v>
      </c>
      <c r="EQ104" s="209">
        <f>'1028-1103'!G112</f>
        <v>0</v>
      </c>
      <c r="ER104" s="58">
        <f>'1028-1103'!H112</f>
        <v>0</v>
      </c>
      <c r="ES104" s="209">
        <f>'1028-1103'!I112</f>
        <v>0</v>
      </c>
      <c r="ET104" s="58">
        <f>'1028-1103'!J112</f>
        <v>0</v>
      </c>
      <c r="EU104" s="209">
        <f>'1028-1103'!K112</f>
        <v>0</v>
      </c>
      <c r="EV104" s="58">
        <f>'1028-1103'!L112</f>
        <v>0</v>
      </c>
      <c r="EW104" s="209">
        <f>'1028-1103'!M112</f>
        <v>0</v>
      </c>
      <c r="EX104" s="58">
        <f>'1028-1103'!N112</f>
        <v>0</v>
      </c>
      <c r="EY104" s="209">
        <f>'1028-1103'!O112</f>
        <v>0</v>
      </c>
      <c r="EZ104" s="58">
        <f>'1028-1103'!P112</f>
        <v>0</v>
      </c>
      <c r="FA104" s="209">
        <f>班表10!C112</f>
        <v>0</v>
      </c>
      <c r="FB104" s="209">
        <f>班表10!D112</f>
        <v>0</v>
      </c>
      <c r="FC104" s="209">
        <f>班表10!E112</f>
        <v>0</v>
      </c>
      <c r="FD104" s="209">
        <f>班表10!F112</f>
        <v>0</v>
      </c>
      <c r="FE104" s="209">
        <f>班表10!G112</f>
        <v>0</v>
      </c>
      <c r="FF104" s="209">
        <f>班表10!H112</f>
        <v>0</v>
      </c>
      <c r="FG104" s="209">
        <f>班表10!I112</f>
        <v>0</v>
      </c>
      <c r="FH104" s="209">
        <f>班表10!J112</f>
        <v>0</v>
      </c>
      <c r="FI104" s="209">
        <f>班表10!K112</f>
        <v>0</v>
      </c>
      <c r="FJ104" s="209">
        <f>班表10!L112</f>
        <v>0</v>
      </c>
      <c r="FK104" s="209">
        <f>班表10!M112</f>
        <v>0</v>
      </c>
      <c r="FL104" s="209">
        <f>班表10!N112</f>
        <v>0</v>
      </c>
      <c r="FM104" s="209">
        <f>班表10!O112</f>
        <v>0</v>
      </c>
      <c r="FN104" s="209">
        <f>班表10!P112</f>
        <v>0</v>
      </c>
      <c r="FO104" s="493"/>
      <c r="FP104" s="210"/>
      <c r="FQ104" s="210"/>
      <c r="FR104" s="210"/>
      <c r="FS104" s="379"/>
      <c r="FT104" s="525"/>
      <c r="FU104" s="526"/>
    </row>
    <row r="105" spans="1:177" ht="9" customHeight="1" thickTop="1" thickBot="1">
      <c r="A105" s="482" t="str">
        <f>IF('0902-0908'!A110=0,"",'0902-0908'!A110)</f>
        <v/>
      </c>
      <c r="B105" s="483"/>
      <c r="C105" s="488"/>
      <c r="D105" s="489"/>
      <c r="E105" s="488"/>
      <c r="F105" s="489"/>
      <c r="G105" s="488"/>
      <c r="H105" s="489"/>
      <c r="I105" s="488"/>
      <c r="J105" s="489"/>
      <c r="K105" s="488"/>
      <c r="L105" s="489"/>
      <c r="M105" s="488"/>
      <c r="N105" s="489"/>
      <c r="O105" s="488"/>
      <c r="P105" s="489"/>
      <c r="Q105" s="488"/>
      <c r="R105" s="489"/>
      <c r="S105" s="488"/>
      <c r="T105" s="489"/>
      <c r="U105" s="488"/>
      <c r="V105" s="489"/>
      <c r="W105" s="488"/>
      <c r="X105" s="489"/>
      <c r="Y105" s="488"/>
      <c r="Z105" s="489"/>
      <c r="AA105" s="488"/>
      <c r="AB105" s="489"/>
      <c r="AC105" s="488"/>
      <c r="AD105" s="489"/>
      <c r="AE105" s="413"/>
      <c r="AF105" s="414"/>
      <c r="AG105" s="413"/>
      <c r="AH105" s="414"/>
      <c r="AI105" s="413"/>
      <c r="AJ105" s="414"/>
      <c r="AK105" s="413"/>
      <c r="AL105" s="414"/>
      <c r="AM105" s="413"/>
      <c r="AN105" s="414"/>
      <c r="AO105" s="413"/>
      <c r="AP105" s="414"/>
      <c r="AQ105" s="413"/>
      <c r="AR105" s="414"/>
      <c r="AS105" s="413"/>
      <c r="AT105" s="414"/>
      <c r="AU105" s="413"/>
      <c r="AV105" s="414"/>
      <c r="AW105" s="413"/>
      <c r="AX105" s="414"/>
      <c r="AY105" s="413"/>
      <c r="AZ105" s="414"/>
      <c r="BA105" s="413"/>
      <c r="BB105" s="414"/>
      <c r="BC105" s="413"/>
      <c r="BD105" s="414"/>
      <c r="BE105" s="413"/>
      <c r="BF105" s="414"/>
      <c r="BG105" s="413"/>
      <c r="BH105" s="414"/>
      <c r="BI105" s="413"/>
      <c r="BJ105" s="414"/>
      <c r="BK105" s="413"/>
      <c r="BL105" s="414"/>
      <c r="BM105" s="413"/>
      <c r="BN105" s="414"/>
      <c r="BO105" s="413"/>
      <c r="BP105" s="414"/>
      <c r="BQ105" s="413"/>
      <c r="BR105" s="414"/>
      <c r="BS105" s="413"/>
      <c r="BT105" s="414"/>
      <c r="BU105" s="413"/>
      <c r="BV105" s="414"/>
      <c r="BW105" s="413"/>
      <c r="BX105" s="414"/>
      <c r="BY105" s="413"/>
      <c r="BZ105" s="414"/>
      <c r="CA105" s="413"/>
      <c r="CB105" s="414"/>
      <c r="CC105" s="413"/>
      <c r="CD105" s="414"/>
      <c r="CE105" s="413"/>
      <c r="CF105" s="414"/>
      <c r="CG105" s="413"/>
      <c r="CH105" s="414"/>
      <c r="CI105" s="413"/>
      <c r="CJ105" s="414"/>
      <c r="CK105" s="413"/>
      <c r="CL105" s="414"/>
      <c r="CM105" s="413"/>
      <c r="CN105" s="414"/>
      <c r="CO105" s="413"/>
      <c r="CP105" s="414"/>
      <c r="CQ105" s="413"/>
      <c r="CR105" s="414"/>
      <c r="CS105" s="413"/>
      <c r="CT105" s="414"/>
      <c r="CU105" s="413"/>
      <c r="CV105" s="414"/>
      <c r="CW105" s="413"/>
      <c r="CX105" s="414"/>
      <c r="CY105" s="413"/>
      <c r="CZ105" s="414"/>
      <c r="DA105" s="413"/>
      <c r="DB105" s="414"/>
      <c r="DC105" s="413"/>
      <c r="DD105" s="414"/>
      <c r="DE105" s="413"/>
      <c r="DF105" s="414"/>
      <c r="DG105" s="413"/>
      <c r="DH105" s="414"/>
      <c r="DI105" s="413"/>
      <c r="DJ105" s="414"/>
      <c r="DK105" s="413"/>
      <c r="DL105" s="414"/>
      <c r="DM105" s="413"/>
      <c r="DN105" s="414"/>
      <c r="DO105" s="413"/>
      <c r="DP105" s="414"/>
      <c r="DQ105" s="413"/>
      <c r="DR105" s="414"/>
      <c r="DS105" s="413"/>
      <c r="DT105" s="414"/>
      <c r="DU105" s="413"/>
      <c r="DV105" s="414"/>
      <c r="DW105" s="413"/>
      <c r="DX105" s="414"/>
      <c r="DY105" s="413"/>
      <c r="DZ105" s="414"/>
      <c r="EA105" s="413"/>
      <c r="EB105" s="414"/>
      <c r="EC105" s="413"/>
      <c r="ED105" s="414"/>
      <c r="EE105" s="413"/>
      <c r="EF105" s="414"/>
      <c r="EG105" s="413"/>
      <c r="EH105" s="414"/>
      <c r="EI105" s="413"/>
      <c r="EJ105" s="414"/>
      <c r="EK105" s="413"/>
      <c r="EL105" s="414"/>
      <c r="EM105" s="413"/>
      <c r="EN105" s="414"/>
      <c r="EO105" s="413"/>
      <c r="EP105" s="414"/>
      <c r="EQ105" s="413"/>
      <c r="ER105" s="414"/>
      <c r="ES105" s="413"/>
      <c r="ET105" s="414"/>
      <c r="EU105" s="413"/>
      <c r="EV105" s="414"/>
      <c r="EW105" s="413"/>
      <c r="EX105" s="414"/>
      <c r="EY105" s="413"/>
      <c r="EZ105" s="414"/>
      <c r="FA105" s="413"/>
      <c r="FB105" s="475"/>
      <c r="FC105" s="413"/>
      <c r="FD105" s="475"/>
      <c r="FE105" s="413"/>
      <c r="FF105" s="475"/>
      <c r="FG105" s="413"/>
      <c r="FH105" s="475"/>
      <c r="FI105" s="413"/>
      <c r="FJ105" s="475"/>
      <c r="FK105" s="413"/>
      <c r="FL105" s="475"/>
      <c r="FM105" s="413"/>
      <c r="FN105" s="475"/>
      <c r="FO105" s="494"/>
      <c r="FP105" s="211"/>
      <c r="FQ105" s="211"/>
      <c r="FR105" s="211"/>
      <c r="FS105" s="380"/>
      <c r="FT105" s="527"/>
      <c r="FU105" s="528"/>
    </row>
    <row r="106" spans="1:177" ht="15.75" customHeight="1">
      <c r="A106" s="490" t="str">
        <f>IF('0902-0908'!A111=0,"",'0902-0908'!A111)</f>
        <v/>
      </c>
      <c r="B106" s="491"/>
      <c r="C106" s="226"/>
      <c r="D106" s="227"/>
      <c r="E106" s="226"/>
      <c r="F106" s="227"/>
      <c r="G106" s="226"/>
      <c r="H106" s="227"/>
      <c r="I106" s="226"/>
      <c r="J106" s="227"/>
      <c r="K106" s="226"/>
      <c r="L106" s="227"/>
      <c r="M106" s="226"/>
      <c r="N106" s="227"/>
      <c r="O106" s="226"/>
      <c r="P106" s="227"/>
      <c r="Q106" s="226"/>
      <c r="R106" s="227"/>
      <c r="S106" s="226"/>
      <c r="T106" s="227"/>
      <c r="U106" s="226"/>
      <c r="V106" s="227"/>
      <c r="W106" s="226"/>
      <c r="X106" s="227"/>
      <c r="Y106" s="226"/>
      <c r="Z106" s="227"/>
      <c r="AA106" s="226"/>
      <c r="AB106" s="227"/>
      <c r="AC106" s="226"/>
      <c r="AD106" s="227"/>
      <c r="AE106" s="206">
        <f>'0902-0908'!C111</f>
        <v>0</v>
      </c>
      <c r="AF106" s="207">
        <f>'0902-0908'!D111</f>
        <v>0</v>
      </c>
      <c r="AG106" s="206">
        <f>'0902-0908'!E111</f>
        <v>0</v>
      </c>
      <c r="AH106" s="207">
        <f>'0902-0908'!F111</f>
        <v>0</v>
      </c>
      <c r="AI106" s="206">
        <f>'0902-0908'!G111</f>
        <v>0</v>
      </c>
      <c r="AJ106" s="207">
        <f>'0902-0908'!H111</f>
        <v>0</v>
      </c>
      <c r="AK106" s="206">
        <f>'0902-0908'!I111</f>
        <v>0</v>
      </c>
      <c r="AL106" s="207">
        <f>'0902-0908'!J111</f>
        <v>0</v>
      </c>
      <c r="AM106" s="206">
        <f>'0902-0908'!K111</f>
        <v>0</v>
      </c>
      <c r="AN106" s="207">
        <f>'0902-0908'!L111</f>
        <v>0</v>
      </c>
      <c r="AO106" s="206">
        <f>'0902-0908'!M111</f>
        <v>0</v>
      </c>
      <c r="AP106" s="207">
        <f>'0902-0908'!N111</f>
        <v>0</v>
      </c>
      <c r="AQ106" s="206">
        <f>'0902-0908'!O111</f>
        <v>0</v>
      </c>
      <c r="AR106" s="207">
        <f>'0902-0908'!P111</f>
        <v>0</v>
      </c>
      <c r="AS106" s="206">
        <f>'0909-0915'!C114</f>
        <v>0</v>
      </c>
      <c r="AT106" s="207">
        <f>'0909-0915'!D114</f>
        <v>0</v>
      </c>
      <c r="AU106" s="206">
        <f>'0909-0915'!E114</f>
        <v>0</v>
      </c>
      <c r="AV106" s="207">
        <f>'0909-0915'!F114</f>
        <v>0</v>
      </c>
      <c r="AW106" s="206">
        <f>'0909-0915'!G114</f>
        <v>0</v>
      </c>
      <c r="AX106" s="207">
        <f>'0909-0915'!H114</f>
        <v>0</v>
      </c>
      <c r="AY106" s="206">
        <f>'0909-0915'!I114</f>
        <v>0</v>
      </c>
      <c r="AZ106" s="207">
        <f>'0909-0915'!J114</f>
        <v>0</v>
      </c>
      <c r="BA106" s="206">
        <f>'0909-0915'!K114</f>
        <v>0</v>
      </c>
      <c r="BB106" s="207">
        <f>'0909-0915'!L114</f>
        <v>0</v>
      </c>
      <c r="BC106" s="206">
        <f>'0909-0915'!M114</f>
        <v>0</v>
      </c>
      <c r="BD106" s="207">
        <f>'0909-0915'!N114</f>
        <v>0</v>
      </c>
      <c r="BE106" s="206">
        <f>'0909-0915'!O114</f>
        <v>0</v>
      </c>
      <c r="BF106" s="207">
        <f>'0909-0915'!P114</f>
        <v>0</v>
      </c>
      <c r="BG106" s="206">
        <f>'0916-0922'!C114</f>
        <v>0</v>
      </c>
      <c r="BH106" s="207">
        <f>'0916-0922'!D114</f>
        <v>0</v>
      </c>
      <c r="BI106" s="206">
        <f>'0916-0922'!E114</f>
        <v>0</v>
      </c>
      <c r="BJ106" s="207">
        <f>'0916-0922'!F114</f>
        <v>0</v>
      </c>
      <c r="BK106" s="206">
        <f>'0916-0922'!G114</f>
        <v>0</v>
      </c>
      <c r="BL106" s="207">
        <f>'0916-0922'!H114</f>
        <v>0</v>
      </c>
      <c r="BM106" s="206">
        <f>'0916-0922'!I114</f>
        <v>0</v>
      </c>
      <c r="BN106" s="207">
        <f>'0916-0922'!J114</f>
        <v>0</v>
      </c>
      <c r="BO106" s="206">
        <f>'0916-0922'!K114</f>
        <v>0</v>
      </c>
      <c r="BP106" s="207">
        <f>'0916-0922'!L114</f>
        <v>0</v>
      </c>
      <c r="BQ106" s="206">
        <f>'0916-0922'!M114</f>
        <v>0</v>
      </c>
      <c r="BR106" s="207">
        <f>'0916-0922'!N114</f>
        <v>0</v>
      </c>
      <c r="BS106" s="206">
        <f>'0916-0922'!O114</f>
        <v>0</v>
      </c>
      <c r="BT106" s="207">
        <f>'0916-0922'!P114</f>
        <v>0</v>
      </c>
      <c r="BU106" s="206">
        <f>'0923-0929'!C114</f>
        <v>0</v>
      </c>
      <c r="BV106" s="207">
        <f>'0923-0929'!D114</f>
        <v>0</v>
      </c>
      <c r="BW106" s="206">
        <f>'0923-0929'!E114</f>
        <v>0</v>
      </c>
      <c r="BX106" s="207">
        <f>'0923-0929'!F114</f>
        <v>0</v>
      </c>
      <c r="BY106" s="206">
        <f>'0923-0929'!G114</f>
        <v>0</v>
      </c>
      <c r="BZ106" s="207">
        <f>'0923-0929'!H114</f>
        <v>0</v>
      </c>
      <c r="CA106" s="206">
        <f>'0923-0929'!I114</f>
        <v>0</v>
      </c>
      <c r="CB106" s="207">
        <f>'0923-0929'!J114</f>
        <v>0</v>
      </c>
      <c r="CC106" s="206">
        <f>'0923-0929'!K114</f>
        <v>0</v>
      </c>
      <c r="CD106" s="207">
        <f>'0923-0929'!L114</f>
        <v>0</v>
      </c>
      <c r="CE106" s="206">
        <f>'0923-0929'!M114</f>
        <v>0</v>
      </c>
      <c r="CF106" s="207">
        <f>'0923-0929'!N114</f>
        <v>0</v>
      </c>
      <c r="CG106" s="206">
        <f>'0923-0929'!O114</f>
        <v>0</v>
      </c>
      <c r="CH106" s="207">
        <f>'0923-0929'!P114</f>
        <v>0</v>
      </c>
      <c r="CI106" s="206">
        <f>'0930-1006'!C114</f>
        <v>0</v>
      </c>
      <c r="CJ106" s="207">
        <f>'0930-1006'!D114</f>
        <v>0</v>
      </c>
      <c r="CK106" s="206">
        <f>'0930-1006'!E114</f>
        <v>0</v>
      </c>
      <c r="CL106" s="207">
        <f>'0930-1006'!F114</f>
        <v>0</v>
      </c>
      <c r="CM106" s="206">
        <f>'0930-1006'!G114</f>
        <v>0</v>
      </c>
      <c r="CN106" s="207">
        <f>'0930-1006'!H114</f>
        <v>0</v>
      </c>
      <c r="CO106" s="206">
        <f>'0930-1006'!I114</f>
        <v>0</v>
      </c>
      <c r="CP106" s="207">
        <f>'0930-1006'!J114</f>
        <v>0</v>
      </c>
      <c r="CQ106" s="206">
        <f>'0930-1006'!K114</f>
        <v>0</v>
      </c>
      <c r="CR106" s="207">
        <f>'0930-1006'!L114</f>
        <v>0</v>
      </c>
      <c r="CS106" s="206">
        <f>'0930-1006'!M114</f>
        <v>0</v>
      </c>
      <c r="CT106" s="207">
        <f>'0930-1006'!N114</f>
        <v>0</v>
      </c>
      <c r="CU106" s="206">
        <f>'0930-1006'!O114</f>
        <v>0</v>
      </c>
      <c r="CV106" s="207">
        <f>'0930-1006'!P114</f>
        <v>0</v>
      </c>
      <c r="CW106" s="206">
        <f>'1007-1013'!C114</f>
        <v>0</v>
      </c>
      <c r="CX106" s="207">
        <f>'1007-1013'!D114</f>
        <v>0</v>
      </c>
      <c r="CY106" s="206">
        <f>'1007-1013'!E114</f>
        <v>0</v>
      </c>
      <c r="CZ106" s="207">
        <f>'1007-1013'!F114</f>
        <v>0</v>
      </c>
      <c r="DA106" s="206">
        <f>'1007-1013'!G114</f>
        <v>0</v>
      </c>
      <c r="DB106" s="207">
        <f>'1007-1013'!H114</f>
        <v>0</v>
      </c>
      <c r="DC106" s="206">
        <f>'1007-1013'!I114</f>
        <v>0</v>
      </c>
      <c r="DD106" s="207">
        <f>'1007-1013'!J114</f>
        <v>0</v>
      </c>
      <c r="DE106" s="206">
        <f>'1007-1013'!K114</f>
        <v>0</v>
      </c>
      <c r="DF106" s="207">
        <f>'1007-1013'!L114</f>
        <v>0</v>
      </c>
      <c r="DG106" s="206">
        <f>'1007-1013'!M114</f>
        <v>0</v>
      </c>
      <c r="DH106" s="207">
        <f>'1007-1013'!N114</f>
        <v>0</v>
      </c>
      <c r="DI106" s="206">
        <f>'1007-1013'!O114</f>
        <v>0</v>
      </c>
      <c r="DJ106" s="207">
        <f>'1007-1013'!P114</f>
        <v>0</v>
      </c>
      <c r="DK106" s="206">
        <f>'1014-1020'!C114</f>
        <v>0</v>
      </c>
      <c r="DL106" s="207">
        <f>'1014-1020'!D114</f>
        <v>0</v>
      </c>
      <c r="DM106" s="206">
        <f>'1014-1020'!E114</f>
        <v>0</v>
      </c>
      <c r="DN106" s="207">
        <f>'1014-1020'!F114</f>
        <v>0</v>
      </c>
      <c r="DO106" s="206">
        <f>'1014-1020'!G114</f>
        <v>0</v>
      </c>
      <c r="DP106" s="207">
        <f>'1014-1020'!H114</f>
        <v>0</v>
      </c>
      <c r="DQ106" s="206">
        <f>'1014-1020'!I114</f>
        <v>0</v>
      </c>
      <c r="DR106" s="207">
        <f>'1014-1020'!J114</f>
        <v>0</v>
      </c>
      <c r="DS106" s="206">
        <f>'1014-1020'!K114</f>
        <v>0</v>
      </c>
      <c r="DT106" s="207">
        <f>'1014-1020'!L114</f>
        <v>0</v>
      </c>
      <c r="DU106" s="206">
        <f>'1014-1020'!M114</f>
        <v>0</v>
      </c>
      <c r="DV106" s="207">
        <f>'1014-1020'!N114</f>
        <v>0</v>
      </c>
      <c r="DW106" s="206">
        <f>'1014-1020'!O114</f>
        <v>0</v>
      </c>
      <c r="DX106" s="207">
        <f>'1014-1020'!P114</f>
        <v>0</v>
      </c>
      <c r="DY106" s="206">
        <f>'1021-1027'!C114</f>
        <v>0</v>
      </c>
      <c r="DZ106" s="207">
        <f>'1021-1027'!D114</f>
        <v>0</v>
      </c>
      <c r="EA106" s="206">
        <f>'1021-1027'!E114</f>
        <v>0</v>
      </c>
      <c r="EB106" s="207">
        <f>'1021-1027'!F114</f>
        <v>0</v>
      </c>
      <c r="EC106" s="206">
        <f>'1021-1027'!G114</f>
        <v>0</v>
      </c>
      <c r="ED106" s="207">
        <f>'1021-1027'!H114</f>
        <v>0</v>
      </c>
      <c r="EE106" s="206">
        <f>'1021-1027'!I114</f>
        <v>0</v>
      </c>
      <c r="EF106" s="207">
        <f>'1021-1027'!J114</f>
        <v>0</v>
      </c>
      <c r="EG106" s="206">
        <f>'1021-1027'!K114</f>
        <v>0</v>
      </c>
      <c r="EH106" s="207">
        <f>'1021-1027'!L114</f>
        <v>0</v>
      </c>
      <c r="EI106" s="206">
        <f>'1021-1027'!M114</f>
        <v>0</v>
      </c>
      <c r="EJ106" s="207">
        <f>'1021-1027'!N114</f>
        <v>0</v>
      </c>
      <c r="EK106" s="206">
        <f>'1021-1027'!O114</f>
        <v>0</v>
      </c>
      <c r="EL106" s="207">
        <f>'1021-1027'!P114</f>
        <v>0</v>
      </c>
      <c r="EM106" s="206">
        <f>'1028-1103'!C114</f>
        <v>0</v>
      </c>
      <c r="EN106" s="207">
        <f>'1028-1103'!D114</f>
        <v>0</v>
      </c>
      <c r="EO106" s="206">
        <f>'1028-1103'!E114</f>
        <v>0</v>
      </c>
      <c r="EP106" s="207">
        <f>'1028-1103'!F114</f>
        <v>0</v>
      </c>
      <c r="EQ106" s="206">
        <f>'1028-1103'!G114</f>
        <v>0</v>
      </c>
      <c r="ER106" s="207">
        <f>'1028-1103'!H114</f>
        <v>0</v>
      </c>
      <c r="ES106" s="206">
        <f>'1028-1103'!I114</f>
        <v>0</v>
      </c>
      <c r="ET106" s="207">
        <f>'1028-1103'!J114</f>
        <v>0</v>
      </c>
      <c r="EU106" s="206">
        <f>'1028-1103'!K114</f>
        <v>0</v>
      </c>
      <c r="EV106" s="207">
        <f>'1028-1103'!L114</f>
        <v>0</v>
      </c>
      <c r="EW106" s="206">
        <f>'1028-1103'!M114</f>
        <v>0</v>
      </c>
      <c r="EX106" s="207">
        <f>'1028-1103'!N114</f>
        <v>0</v>
      </c>
      <c r="EY106" s="206">
        <f>'1028-1103'!O114</f>
        <v>0</v>
      </c>
      <c r="EZ106" s="207">
        <f>'1028-1103'!P114</f>
        <v>0</v>
      </c>
      <c r="FA106" s="206">
        <f>班表10!C114</f>
        <v>0</v>
      </c>
      <c r="FB106" s="206">
        <f>班表10!D114</f>
        <v>0</v>
      </c>
      <c r="FC106" s="206">
        <f>班表10!E114</f>
        <v>0</v>
      </c>
      <c r="FD106" s="206">
        <f>班表10!F114</f>
        <v>0</v>
      </c>
      <c r="FE106" s="206">
        <f>班表10!G114</f>
        <v>0</v>
      </c>
      <c r="FF106" s="206">
        <f>班表10!H114</f>
        <v>0</v>
      </c>
      <c r="FG106" s="206">
        <f>班表10!I114</f>
        <v>0</v>
      </c>
      <c r="FH106" s="206">
        <f>班表10!J114</f>
        <v>0</v>
      </c>
      <c r="FI106" s="206">
        <f>班表10!K114</f>
        <v>0</v>
      </c>
      <c r="FJ106" s="206">
        <f>班表10!L114</f>
        <v>0</v>
      </c>
      <c r="FK106" s="206">
        <f>班表10!M114</f>
        <v>0</v>
      </c>
      <c r="FL106" s="206">
        <f>班表10!N114</f>
        <v>0</v>
      </c>
      <c r="FM106" s="206">
        <f>班表10!O114</f>
        <v>0</v>
      </c>
      <c r="FN106" s="206">
        <f>班表10!P114</f>
        <v>0</v>
      </c>
      <c r="FO106" s="492"/>
      <c r="FP106" s="208"/>
      <c r="FQ106" s="208"/>
      <c r="FR106" s="208"/>
      <c r="FS106" s="378"/>
      <c r="FT106" s="524"/>
      <c r="FU106" s="479"/>
    </row>
    <row r="107" spans="1:177" ht="9" customHeight="1" thickBot="1">
      <c r="A107" s="480" t="str">
        <f>IF('0902-0908'!A112=0,"",'0902-0908'!A112)</f>
        <v/>
      </c>
      <c r="B107" s="481"/>
      <c r="C107" s="228"/>
      <c r="D107" s="183">
        <f>D106-C106-C107</f>
        <v>0</v>
      </c>
      <c r="E107" s="228"/>
      <c r="F107" s="183">
        <f>F106-E106-E107</f>
        <v>0</v>
      </c>
      <c r="G107" s="228"/>
      <c r="H107" s="183">
        <f>H106-G106-G107</f>
        <v>0</v>
      </c>
      <c r="I107" s="228"/>
      <c r="J107" s="183">
        <f>J106-I106-I107</f>
        <v>0</v>
      </c>
      <c r="K107" s="228"/>
      <c r="L107" s="183">
        <f>L106-K106-K107</f>
        <v>0</v>
      </c>
      <c r="M107" s="228"/>
      <c r="N107" s="183">
        <f>N106-M106-M107</f>
        <v>0</v>
      </c>
      <c r="O107" s="228"/>
      <c r="P107" s="183">
        <f>P106-O106-O107</f>
        <v>0</v>
      </c>
      <c r="Q107" s="228"/>
      <c r="R107" s="183">
        <f>R106-Q106-Q107</f>
        <v>0</v>
      </c>
      <c r="S107" s="228"/>
      <c r="T107" s="183">
        <f>T106-S106-S107</f>
        <v>0</v>
      </c>
      <c r="U107" s="228"/>
      <c r="V107" s="183">
        <f>V106-U106-U107</f>
        <v>0</v>
      </c>
      <c r="W107" s="228"/>
      <c r="X107" s="183">
        <f>X106-W106-W107</f>
        <v>0</v>
      </c>
      <c r="Y107" s="228"/>
      <c r="Z107" s="183">
        <f>Z106-Y106-Y107</f>
        <v>0</v>
      </c>
      <c r="AA107" s="228"/>
      <c r="AB107" s="183">
        <f>AB106-AA106-AA107</f>
        <v>0</v>
      </c>
      <c r="AC107" s="228"/>
      <c r="AD107" s="183">
        <f>AD106-AC106-AC107</f>
        <v>0</v>
      </c>
      <c r="AE107" s="209">
        <f>'0902-0908'!C112</f>
        <v>0</v>
      </c>
      <c r="AF107" s="58">
        <f>'0902-0908'!D112</f>
        <v>0</v>
      </c>
      <c r="AG107" s="209">
        <f>'0902-0908'!E112</f>
        <v>0</v>
      </c>
      <c r="AH107" s="58">
        <f>'0902-0908'!F112</f>
        <v>0</v>
      </c>
      <c r="AI107" s="209">
        <f>'0902-0908'!G112</f>
        <v>0</v>
      </c>
      <c r="AJ107" s="58">
        <f>'0902-0908'!H112</f>
        <v>0</v>
      </c>
      <c r="AK107" s="209">
        <f>'0902-0908'!I112</f>
        <v>0</v>
      </c>
      <c r="AL107" s="58">
        <f>'0902-0908'!J112</f>
        <v>0</v>
      </c>
      <c r="AM107" s="209">
        <f>'0902-0908'!K112</f>
        <v>0</v>
      </c>
      <c r="AN107" s="58">
        <f>'0902-0908'!L112</f>
        <v>0</v>
      </c>
      <c r="AO107" s="209">
        <f>'0902-0908'!M112</f>
        <v>0</v>
      </c>
      <c r="AP107" s="58">
        <f>'0902-0908'!N112</f>
        <v>0</v>
      </c>
      <c r="AQ107" s="209">
        <f>'0902-0908'!O112</f>
        <v>0</v>
      </c>
      <c r="AR107" s="58">
        <f>'0902-0908'!P112</f>
        <v>0</v>
      </c>
      <c r="AS107" s="209">
        <f>'0909-0915'!C115</f>
        <v>0</v>
      </c>
      <c r="AT107" s="58">
        <f>'0909-0915'!D115</f>
        <v>0</v>
      </c>
      <c r="AU107" s="209">
        <f>'0909-0915'!E115</f>
        <v>0</v>
      </c>
      <c r="AV107" s="58">
        <f>'0909-0915'!F115</f>
        <v>0</v>
      </c>
      <c r="AW107" s="209">
        <f>'0909-0915'!G115</f>
        <v>0</v>
      </c>
      <c r="AX107" s="58">
        <f>'0909-0915'!H115</f>
        <v>0</v>
      </c>
      <c r="AY107" s="209">
        <f>'0909-0915'!I115</f>
        <v>0</v>
      </c>
      <c r="AZ107" s="58">
        <f>'0909-0915'!J115</f>
        <v>0</v>
      </c>
      <c r="BA107" s="209">
        <f>'0909-0915'!K115</f>
        <v>0</v>
      </c>
      <c r="BB107" s="58">
        <f>'0909-0915'!L115</f>
        <v>0</v>
      </c>
      <c r="BC107" s="209">
        <f>'0909-0915'!M115</f>
        <v>0</v>
      </c>
      <c r="BD107" s="58">
        <f>'0909-0915'!N115</f>
        <v>0</v>
      </c>
      <c r="BE107" s="209">
        <f>'0909-0915'!O115</f>
        <v>0</v>
      </c>
      <c r="BF107" s="58">
        <f>'0909-0915'!P115</f>
        <v>0</v>
      </c>
      <c r="BG107" s="209">
        <f>'0916-0922'!C115</f>
        <v>0</v>
      </c>
      <c r="BH107" s="58">
        <f>'0916-0922'!D115</f>
        <v>0</v>
      </c>
      <c r="BI107" s="209">
        <f>'0916-0922'!E115</f>
        <v>0</v>
      </c>
      <c r="BJ107" s="58">
        <f>'0916-0922'!F115</f>
        <v>0</v>
      </c>
      <c r="BK107" s="209">
        <f>'0916-0922'!G115</f>
        <v>0</v>
      </c>
      <c r="BL107" s="58">
        <f>'0916-0922'!H115</f>
        <v>0</v>
      </c>
      <c r="BM107" s="209">
        <f>'0916-0922'!I115</f>
        <v>0</v>
      </c>
      <c r="BN107" s="58">
        <f>'0916-0922'!J115</f>
        <v>0</v>
      </c>
      <c r="BO107" s="209">
        <f>'0916-0922'!K115</f>
        <v>0</v>
      </c>
      <c r="BP107" s="58">
        <f>'0916-0922'!L115</f>
        <v>0</v>
      </c>
      <c r="BQ107" s="209">
        <f>'0916-0922'!M115</f>
        <v>0</v>
      </c>
      <c r="BR107" s="58">
        <f>'0916-0922'!N115</f>
        <v>0</v>
      </c>
      <c r="BS107" s="209">
        <f>'0916-0922'!O115</f>
        <v>0</v>
      </c>
      <c r="BT107" s="58">
        <f>'0916-0922'!P115</f>
        <v>0</v>
      </c>
      <c r="BU107" s="209">
        <f>'0923-0929'!C115</f>
        <v>0</v>
      </c>
      <c r="BV107" s="58">
        <f>'0923-0929'!D115</f>
        <v>0</v>
      </c>
      <c r="BW107" s="209">
        <f>'0923-0929'!E115</f>
        <v>0</v>
      </c>
      <c r="BX107" s="58">
        <f>'0923-0929'!F115</f>
        <v>0</v>
      </c>
      <c r="BY107" s="209">
        <f>'0923-0929'!G115</f>
        <v>0</v>
      </c>
      <c r="BZ107" s="58">
        <f>'0923-0929'!H115</f>
        <v>0</v>
      </c>
      <c r="CA107" s="209">
        <f>'0923-0929'!I115</f>
        <v>0</v>
      </c>
      <c r="CB107" s="58">
        <f>'0923-0929'!J115</f>
        <v>0</v>
      </c>
      <c r="CC107" s="209">
        <f>'0923-0929'!K115</f>
        <v>0</v>
      </c>
      <c r="CD107" s="58">
        <f>'0923-0929'!L115</f>
        <v>0</v>
      </c>
      <c r="CE107" s="209">
        <f>'0923-0929'!M115</f>
        <v>0</v>
      </c>
      <c r="CF107" s="58">
        <f>'0923-0929'!N115</f>
        <v>0</v>
      </c>
      <c r="CG107" s="209">
        <f>'0923-0929'!O115</f>
        <v>0</v>
      </c>
      <c r="CH107" s="58">
        <f>'0923-0929'!P115</f>
        <v>0</v>
      </c>
      <c r="CI107" s="209">
        <f>'0930-1006'!C115</f>
        <v>0</v>
      </c>
      <c r="CJ107" s="58">
        <f>'0930-1006'!D115</f>
        <v>0</v>
      </c>
      <c r="CK107" s="209">
        <f>'0930-1006'!E115</f>
        <v>0</v>
      </c>
      <c r="CL107" s="58">
        <f>'0930-1006'!F115</f>
        <v>0</v>
      </c>
      <c r="CM107" s="209">
        <f>'0930-1006'!G115</f>
        <v>0</v>
      </c>
      <c r="CN107" s="58">
        <f>'0930-1006'!H115</f>
        <v>0</v>
      </c>
      <c r="CO107" s="209">
        <f>'0930-1006'!I115</f>
        <v>0</v>
      </c>
      <c r="CP107" s="58">
        <f>'0930-1006'!J115</f>
        <v>0</v>
      </c>
      <c r="CQ107" s="209">
        <f>'0930-1006'!K115</f>
        <v>0</v>
      </c>
      <c r="CR107" s="58">
        <f>'0930-1006'!L115</f>
        <v>0</v>
      </c>
      <c r="CS107" s="209">
        <f>'0930-1006'!M115</f>
        <v>0</v>
      </c>
      <c r="CT107" s="58">
        <f>'0930-1006'!N115</f>
        <v>0</v>
      </c>
      <c r="CU107" s="209">
        <f>'0930-1006'!O115</f>
        <v>0</v>
      </c>
      <c r="CV107" s="58">
        <f>'0930-1006'!P115</f>
        <v>0</v>
      </c>
      <c r="CW107" s="209">
        <f>'1007-1013'!C115</f>
        <v>0</v>
      </c>
      <c r="CX107" s="58">
        <f>'1007-1013'!D115</f>
        <v>0</v>
      </c>
      <c r="CY107" s="209">
        <f>'1007-1013'!E115</f>
        <v>0</v>
      </c>
      <c r="CZ107" s="58">
        <f>'1007-1013'!F115</f>
        <v>0</v>
      </c>
      <c r="DA107" s="209">
        <f>'1007-1013'!G115</f>
        <v>0</v>
      </c>
      <c r="DB107" s="58">
        <f>'1007-1013'!H115</f>
        <v>0</v>
      </c>
      <c r="DC107" s="209">
        <f>'1007-1013'!I115</f>
        <v>0</v>
      </c>
      <c r="DD107" s="58">
        <f>'1007-1013'!J115</f>
        <v>0</v>
      </c>
      <c r="DE107" s="209">
        <f>'1007-1013'!K115</f>
        <v>0</v>
      </c>
      <c r="DF107" s="58">
        <f>'1007-1013'!L115</f>
        <v>0</v>
      </c>
      <c r="DG107" s="209">
        <f>'1007-1013'!M115</f>
        <v>0</v>
      </c>
      <c r="DH107" s="58">
        <f>'1007-1013'!N115</f>
        <v>0</v>
      </c>
      <c r="DI107" s="209">
        <f>'1007-1013'!O115</f>
        <v>0</v>
      </c>
      <c r="DJ107" s="58">
        <f>'1007-1013'!P115</f>
        <v>0</v>
      </c>
      <c r="DK107" s="209">
        <f>'1014-1020'!C115</f>
        <v>0</v>
      </c>
      <c r="DL107" s="58">
        <f>'1014-1020'!D115</f>
        <v>0</v>
      </c>
      <c r="DM107" s="209">
        <f>'1014-1020'!E115</f>
        <v>0</v>
      </c>
      <c r="DN107" s="58">
        <f>'1014-1020'!F115</f>
        <v>0</v>
      </c>
      <c r="DO107" s="209">
        <f>'1014-1020'!G115</f>
        <v>0</v>
      </c>
      <c r="DP107" s="58">
        <f>'1014-1020'!H115</f>
        <v>0</v>
      </c>
      <c r="DQ107" s="209">
        <f>'1014-1020'!I115</f>
        <v>0</v>
      </c>
      <c r="DR107" s="58">
        <f>'1014-1020'!J115</f>
        <v>0</v>
      </c>
      <c r="DS107" s="209">
        <f>'1014-1020'!K115</f>
        <v>0</v>
      </c>
      <c r="DT107" s="58">
        <f>'1014-1020'!L115</f>
        <v>0</v>
      </c>
      <c r="DU107" s="209">
        <f>'1014-1020'!M115</f>
        <v>0</v>
      </c>
      <c r="DV107" s="58">
        <f>'1014-1020'!N115</f>
        <v>0</v>
      </c>
      <c r="DW107" s="209">
        <f>'1014-1020'!O115</f>
        <v>0</v>
      </c>
      <c r="DX107" s="58">
        <f>'1014-1020'!P115</f>
        <v>0</v>
      </c>
      <c r="DY107" s="209">
        <f>'1021-1027'!C115</f>
        <v>0</v>
      </c>
      <c r="DZ107" s="58">
        <f>'1021-1027'!D115</f>
        <v>0</v>
      </c>
      <c r="EA107" s="209">
        <f>'1021-1027'!E115</f>
        <v>0</v>
      </c>
      <c r="EB107" s="58">
        <f>'1021-1027'!F115</f>
        <v>0</v>
      </c>
      <c r="EC107" s="209">
        <f>'1021-1027'!G115</f>
        <v>0</v>
      </c>
      <c r="ED107" s="58">
        <f>'1021-1027'!H115</f>
        <v>0</v>
      </c>
      <c r="EE107" s="209">
        <f>'1021-1027'!I115</f>
        <v>0</v>
      </c>
      <c r="EF107" s="58">
        <f>'1021-1027'!J115</f>
        <v>0</v>
      </c>
      <c r="EG107" s="209">
        <f>'1021-1027'!K115</f>
        <v>0</v>
      </c>
      <c r="EH107" s="58">
        <f>'1021-1027'!L115</f>
        <v>0</v>
      </c>
      <c r="EI107" s="209">
        <f>'1021-1027'!M115</f>
        <v>0</v>
      </c>
      <c r="EJ107" s="58">
        <f>'1021-1027'!N115</f>
        <v>0</v>
      </c>
      <c r="EK107" s="209">
        <f>'1021-1027'!O115</f>
        <v>0</v>
      </c>
      <c r="EL107" s="58">
        <f>'1021-1027'!P115</f>
        <v>0</v>
      </c>
      <c r="EM107" s="209">
        <f>'1028-1103'!C115</f>
        <v>0</v>
      </c>
      <c r="EN107" s="58">
        <f>'1028-1103'!D115</f>
        <v>0</v>
      </c>
      <c r="EO107" s="209">
        <f>'1028-1103'!E115</f>
        <v>0</v>
      </c>
      <c r="EP107" s="58">
        <f>'1028-1103'!F115</f>
        <v>0</v>
      </c>
      <c r="EQ107" s="209">
        <f>'1028-1103'!G115</f>
        <v>0</v>
      </c>
      <c r="ER107" s="58">
        <f>'1028-1103'!H115</f>
        <v>0</v>
      </c>
      <c r="ES107" s="209">
        <f>'1028-1103'!I115</f>
        <v>0</v>
      </c>
      <c r="ET107" s="58">
        <f>'1028-1103'!J115</f>
        <v>0</v>
      </c>
      <c r="EU107" s="209">
        <f>'1028-1103'!K115</f>
        <v>0</v>
      </c>
      <c r="EV107" s="58">
        <f>'1028-1103'!L115</f>
        <v>0</v>
      </c>
      <c r="EW107" s="209">
        <f>'1028-1103'!M115</f>
        <v>0</v>
      </c>
      <c r="EX107" s="58">
        <f>'1028-1103'!N115</f>
        <v>0</v>
      </c>
      <c r="EY107" s="209">
        <f>'1028-1103'!O115</f>
        <v>0</v>
      </c>
      <c r="EZ107" s="58">
        <f>'1028-1103'!P115</f>
        <v>0</v>
      </c>
      <c r="FA107" s="209">
        <f>班表10!C115</f>
        <v>0</v>
      </c>
      <c r="FB107" s="209">
        <f>班表10!D115</f>
        <v>0</v>
      </c>
      <c r="FC107" s="209">
        <f>班表10!E115</f>
        <v>0</v>
      </c>
      <c r="FD107" s="209">
        <f>班表10!F115</f>
        <v>0</v>
      </c>
      <c r="FE107" s="209">
        <f>班表10!G115</f>
        <v>0</v>
      </c>
      <c r="FF107" s="209">
        <f>班表10!H115</f>
        <v>0</v>
      </c>
      <c r="FG107" s="209">
        <f>班表10!I115</f>
        <v>0</v>
      </c>
      <c r="FH107" s="209">
        <f>班表10!J115</f>
        <v>0</v>
      </c>
      <c r="FI107" s="209">
        <f>班表10!K115</f>
        <v>0</v>
      </c>
      <c r="FJ107" s="209">
        <f>班表10!L115</f>
        <v>0</v>
      </c>
      <c r="FK107" s="209">
        <f>班表10!M115</f>
        <v>0</v>
      </c>
      <c r="FL107" s="209">
        <f>班表10!N115</f>
        <v>0</v>
      </c>
      <c r="FM107" s="209">
        <f>班表10!O115</f>
        <v>0</v>
      </c>
      <c r="FN107" s="209">
        <f>班表10!P115</f>
        <v>0</v>
      </c>
      <c r="FO107" s="493"/>
      <c r="FP107" s="210"/>
      <c r="FQ107" s="210"/>
      <c r="FR107" s="210"/>
      <c r="FS107" s="379"/>
      <c r="FT107" s="484"/>
      <c r="FU107" s="485"/>
    </row>
    <row r="108" spans="1:177" ht="9" customHeight="1" thickTop="1" thickBot="1">
      <c r="A108" s="482" t="str">
        <f>IF('0902-0908'!A113=0,"",'0902-0908'!A113)</f>
        <v/>
      </c>
      <c r="B108" s="483"/>
      <c r="C108" s="488"/>
      <c r="D108" s="489"/>
      <c r="E108" s="488"/>
      <c r="F108" s="489"/>
      <c r="G108" s="488"/>
      <c r="H108" s="489"/>
      <c r="I108" s="488"/>
      <c r="J108" s="489"/>
      <c r="K108" s="488"/>
      <c r="L108" s="489"/>
      <c r="M108" s="488"/>
      <c r="N108" s="489"/>
      <c r="O108" s="488"/>
      <c r="P108" s="489"/>
      <c r="Q108" s="488"/>
      <c r="R108" s="489"/>
      <c r="S108" s="488"/>
      <c r="T108" s="489"/>
      <c r="U108" s="488"/>
      <c r="V108" s="489"/>
      <c r="W108" s="488"/>
      <c r="X108" s="489"/>
      <c r="Y108" s="488"/>
      <c r="Z108" s="489"/>
      <c r="AA108" s="488"/>
      <c r="AB108" s="489"/>
      <c r="AC108" s="488"/>
      <c r="AD108" s="489"/>
      <c r="AE108" s="413"/>
      <c r="AF108" s="414"/>
      <c r="AG108" s="413"/>
      <c r="AH108" s="414"/>
      <c r="AI108" s="413"/>
      <c r="AJ108" s="414"/>
      <c r="AK108" s="413"/>
      <c r="AL108" s="414"/>
      <c r="AM108" s="413"/>
      <c r="AN108" s="414"/>
      <c r="AO108" s="413"/>
      <c r="AP108" s="414"/>
      <c r="AQ108" s="413"/>
      <c r="AR108" s="414"/>
      <c r="AS108" s="413"/>
      <c r="AT108" s="414"/>
      <c r="AU108" s="413"/>
      <c r="AV108" s="414"/>
      <c r="AW108" s="413"/>
      <c r="AX108" s="414"/>
      <c r="AY108" s="413"/>
      <c r="AZ108" s="414"/>
      <c r="BA108" s="413"/>
      <c r="BB108" s="414"/>
      <c r="BC108" s="413"/>
      <c r="BD108" s="414"/>
      <c r="BE108" s="413"/>
      <c r="BF108" s="414"/>
      <c r="BG108" s="413"/>
      <c r="BH108" s="414"/>
      <c r="BI108" s="413"/>
      <c r="BJ108" s="414"/>
      <c r="BK108" s="413"/>
      <c r="BL108" s="414"/>
      <c r="BM108" s="413"/>
      <c r="BN108" s="414"/>
      <c r="BO108" s="413"/>
      <c r="BP108" s="414"/>
      <c r="BQ108" s="413"/>
      <c r="BR108" s="414"/>
      <c r="BS108" s="413"/>
      <c r="BT108" s="414"/>
      <c r="BU108" s="413"/>
      <c r="BV108" s="414"/>
      <c r="BW108" s="413"/>
      <c r="BX108" s="414"/>
      <c r="BY108" s="413"/>
      <c r="BZ108" s="414"/>
      <c r="CA108" s="413"/>
      <c r="CB108" s="414"/>
      <c r="CC108" s="413"/>
      <c r="CD108" s="414"/>
      <c r="CE108" s="413"/>
      <c r="CF108" s="414"/>
      <c r="CG108" s="413"/>
      <c r="CH108" s="414"/>
      <c r="CI108" s="413"/>
      <c r="CJ108" s="414"/>
      <c r="CK108" s="413"/>
      <c r="CL108" s="414"/>
      <c r="CM108" s="413"/>
      <c r="CN108" s="414"/>
      <c r="CO108" s="413"/>
      <c r="CP108" s="414"/>
      <c r="CQ108" s="413"/>
      <c r="CR108" s="414"/>
      <c r="CS108" s="413"/>
      <c r="CT108" s="414"/>
      <c r="CU108" s="413"/>
      <c r="CV108" s="414"/>
      <c r="CW108" s="413"/>
      <c r="CX108" s="414"/>
      <c r="CY108" s="413"/>
      <c r="CZ108" s="414"/>
      <c r="DA108" s="413"/>
      <c r="DB108" s="414"/>
      <c r="DC108" s="413"/>
      <c r="DD108" s="414"/>
      <c r="DE108" s="413"/>
      <c r="DF108" s="414"/>
      <c r="DG108" s="413"/>
      <c r="DH108" s="414"/>
      <c r="DI108" s="413"/>
      <c r="DJ108" s="414"/>
      <c r="DK108" s="413"/>
      <c r="DL108" s="414"/>
      <c r="DM108" s="413"/>
      <c r="DN108" s="414"/>
      <c r="DO108" s="413"/>
      <c r="DP108" s="414"/>
      <c r="DQ108" s="413"/>
      <c r="DR108" s="414"/>
      <c r="DS108" s="413"/>
      <c r="DT108" s="414"/>
      <c r="DU108" s="413"/>
      <c r="DV108" s="414"/>
      <c r="DW108" s="413"/>
      <c r="DX108" s="414"/>
      <c r="DY108" s="413"/>
      <c r="DZ108" s="414"/>
      <c r="EA108" s="413"/>
      <c r="EB108" s="414"/>
      <c r="EC108" s="413"/>
      <c r="ED108" s="414"/>
      <c r="EE108" s="413"/>
      <c r="EF108" s="414"/>
      <c r="EG108" s="413"/>
      <c r="EH108" s="414"/>
      <c r="EI108" s="413"/>
      <c r="EJ108" s="414"/>
      <c r="EK108" s="413"/>
      <c r="EL108" s="414"/>
      <c r="EM108" s="413"/>
      <c r="EN108" s="414"/>
      <c r="EO108" s="413"/>
      <c r="EP108" s="414"/>
      <c r="EQ108" s="413"/>
      <c r="ER108" s="414"/>
      <c r="ES108" s="413"/>
      <c r="ET108" s="414"/>
      <c r="EU108" s="413"/>
      <c r="EV108" s="414"/>
      <c r="EW108" s="413"/>
      <c r="EX108" s="414"/>
      <c r="EY108" s="413"/>
      <c r="EZ108" s="414"/>
      <c r="FA108" s="413"/>
      <c r="FB108" s="475"/>
      <c r="FC108" s="413"/>
      <c r="FD108" s="475"/>
      <c r="FE108" s="413"/>
      <c r="FF108" s="475"/>
      <c r="FG108" s="413"/>
      <c r="FH108" s="475"/>
      <c r="FI108" s="413"/>
      <c r="FJ108" s="475"/>
      <c r="FK108" s="413"/>
      <c r="FL108" s="475"/>
      <c r="FM108" s="413"/>
      <c r="FN108" s="475"/>
      <c r="FO108" s="494"/>
      <c r="FP108" s="211"/>
      <c r="FQ108" s="211"/>
      <c r="FR108" s="211"/>
      <c r="FS108" s="380"/>
      <c r="FT108" s="486"/>
      <c r="FU108" s="487"/>
    </row>
    <row r="109" spans="1:177" ht="15.75" customHeight="1">
      <c r="A109" s="490" t="str">
        <f>IF('0902-0908'!A114=0,"",'0902-0908'!A114)</f>
        <v/>
      </c>
      <c r="B109" s="491"/>
      <c r="C109" s="226"/>
      <c r="D109" s="227"/>
      <c r="E109" s="226"/>
      <c r="F109" s="227"/>
      <c r="G109" s="226"/>
      <c r="H109" s="227"/>
      <c r="I109" s="226"/>
      <c r="J109" s="227"/>
      <c r="K109" s="226"/>
      <c r="L109" s="227"/>
      <c r="M109" s="226"/>
      <c r="N109" s="227"/>
      <c r="O109" s="226"/>
      <c r="P109" s="227"/>
      <c r="Q109" s="226"/>
      <c r="R109" s="227"/>
      <c r="S109" s="226"/>
      <c r="T109" s="227"/>
      <c r="U109" s="226"/>
      <c r="V109" s="227"/>
      <c r="W109" s="226"/>
      <c r="X109" s="227"/>
      <c r="Y109" s="226"/>
      <c r="Z109" s="227"/>
      <c r="AA109" s="226"/>
      <c r="AB109" s="227"/>
      <c r="AC109" s="226"/>
      <c r="AD109" s="227"/>
      <c r="AE109" s="206">
        <f>'0902-0908'!C114</f>
        <v>0</v>
      </c>
      <c r="AF109" s="207">
        <f>'0902-0908'!D114</f>
        <v>0</v>
      </c>
      <c r="AG109" s="206">
        <f>'0902-0908'!E114</f>
        <v>0</v>
      </c>
      <c r="AH109" s="207">
        <f>'0902-0908'!F114</f>
        <v>0</v>
      </c>
      <c r="AI109" s="206">
        <f>'0902-0908'!G114</f>
        <v>0</v>
      </c>
      <c r="AJ109" s="207">
        <f>'0902-0908'!H114</f>
        <v>0</v>
      </c>
      <c r="AK109" s="206">
        <f>'0902-0908'!I114</f>
        <v>0</v>
      </c>
      <c r="AL109" s="207">
        <f>'0902-0908'!J114</f>
        <v>0</v>
      </c>
      <c r="AM109" s="206">
        <f>'0902-0908'!K114</f>
        <v>0</v>
      </c>
      <c r="AN109" s="207">
        <f>'0902-0908'!L114</f>
        <v>0</v>
      </c>
      <c r="AO109" s="206">
        <f>'0902-0908'!M114</f>
        <v>0</v>
      </c>
      <c r="AP109" s="207">
        <f>'0902-0908'!N114</f>
        <v>0</v>
      </c>
      <c r="AQ109" s="206">
        <f>'0902-0908'!O114</f>
        <v>0</v>
      </c>
      <c r="AR109" s="207">
        <f>'0902-0908'!P114</f>
        <v>0</v>
      </c>
      <c r="AS109" s="206">
        <f>'0909-0915'!C117</f>
        <v>0</v>
      </c>
      <c r="AT109" s="207">
        <f>'0909-0915'!D117</f>
        <v>0</v>
      </c>
      <c r="AU109" s="206">
        <f>'0909-0915'!E117</f>
        <v>0</v>
      </c>
      <c r="AV109" s="207">
        <f>'0909-0915'!F117</f>
        <v>0</v>
      </c>
      <c r="AW109" s="206">
        <f>'0909-0915'!G117</f>
        <v>0</v>
      </c>
      <c r="AX109" s="207">
        <f>'0909-0915'!H117</f>
        <v>0</v>
      </c>
      <c r="AY109" s="206">
        <f>'0909-0915'!I117</f>
        <v>0</v>
      </c>
      <c r="AZ109" s="207">
        <f>'0909-0915'!J117</f>
        <v>0</v>
      </c>
      <c r="BA109" s="206">
        <f>'0909-0915'!K117</f>
        <v>0</v>
      </c>
      <c r="BB109" s="207">
        <f>'0909-0915'!L117</f>
        <v>0</v>
      </c>
      <c r="BC109" s="206">
        <f>'0909-0915'!M117</f>
        <v>0</v>
      </c>
      <c r="BD109" s="207">
        <f>'0909-0915'!N117</f>
        <v>0</v>
      </c>
      <c r="BE109" s="206">
        <f>'0909-0915'!O117</f>
        <v>0</v>
      </c>
      <c r="BF109" s="207">
        <f>'0909-0915'!P117</f>
        <v>0</v>
      </c>
      <c r="BG109" s="206">
        <f>'0916-0922'!C117</f>
        <v>0</v>
      </c>
      <c r="BH109" s="207">
        <f>'0916-0922'!D117</f>
        <v>0</v>
      </c>
      <c r="BI109" s="206">
        <f>'0916-0922'!E117</f>
        <v>0</v>
      </c>
      <c r="BJ109" s="207">
        <f>'0916-0922'!F117</f>
        <v>0</v>
      </c>
      <c r="BK109" s="206">
        <f>'0916-0922'!G117</f>
        <v>0</v>
      </c>
      <c r="BL109" s="207">
        <f>'0916-0922'!H117</f>
        <v>0</v>
      </c>
      <c r="BM109" s="206">
        <f>'0916-0922'!I117</f>
        <v>0</v>
      </c>
      <c r="BN109" s="207">
        <f>'0916-0922'!J117</f>
        <v>0</v>
      </c>
      <c r="BO109" s="206">
        <f>'0916-0922'!K117</f>
        <v>0</v>
      </c>
      <c r="BP109" s="207">
        <f>'0916-0922'!L117</f>
        <v>0</v>
      </c>
      <c r="BQ109" s="206">
        <f>'0916-0922'!M117</f>
        <v>0</v>
      </c>
      <c r="BR109" s="207">
        <f>'0916-0922'!N117</f>
        <v>0</v>
      </c>
      <c r="BS109" s="206">
        <f>'0916-0922'!O117</f>
        <v>0</v>
      </c>
      <c r="BT109" s="207">
        <f>'0916-0922'!P117</f>
        <v>0</v>
      </c>
      <c r="BU109" s="206">
        <f>'0923-0929'!C117</f>
        <v>0</v>
      </c>
      <c r="BV109" s="207">
        <f>'0923-0929'!D117</f>
        <v>0</v>
      </c>
      <c r="BW109" s="206">
        <f>'0923-0929'!E117</f>
        <v>0</v>
      </c>
      <c r="BX109" s="207">
        <f>'0923-0929'!F117</f>
        <v>0</v>
      </c>
      <c r="BY109" s="206">
        <f>'0923-0929'!G117</f>
        <v>0</v>
      </c>
      <c r="BZ109" s="207">
        <f>'0923-0929'!H117</f>
        <v>0</v>
      </c>
      <c r="CA109" s="206">
        <f>'0923-0929'!I117</f>
        <v>0</v>
      </c>
      <c r="CB109" s="207">
        <f>'0923-0929'!J117</f>
        <v>0</v>
      </c>
      <c r="CC109" s="206">
        <f>'0923-0929'!K117</f>
        <v>0</v>
      </c>
      <c r="CD109" s="207">
        <f>'0923-0929'!L117</f>
        <v>0</v>
      </c>
      <c r="CE109" s="206">
        <f>'0923-0929'!M117</f>
        <v>0</v>
      </c>
      <c r="CF109" s="207">
        <f>'0923-0929'!N117</f>
        <v>0</v>
      </c>
      <c r="CG109" s="206">
        <f>'0923-0929'!O117</f>
        <v>0</v>
      </c>
      <c r="CH109" s="207">
        <f>'0923-0929'!P117</f>
        <v>0</v>
      </c>
      <c r="CI109" s="206">
        <f>'0930-1006'!C117</f>
        <v>0</v>
      </c>
      <c r="CJ109" s="207">
        <f>'0930-1006'!D117</f>
        <v>0</v>
      </c>
      <c r="CK109" s="206">
        <f>'0930-1006'!E117</f>
        <v>0</v>
      </c>
      <c r="CL109" s="207">
        <f>'0930-1006'!F117</f>
        <v>0</v>
      </c>
      <c r="CM109" s="206">
        <f>'0930-1006'!G117</f>
        <v>0</v>
      </c>
      <c r="CN109" s="207">
        <f>'0930-1006'!H117</f>
        <v>0</v>
      </c>
      <c r="CO109" s="206">
        <f>'0930-1006'!I117</f>
        <v>0</v>
      </c>
      <c r="CP109" s="207">
        <f>'0930-1006'!J117</f>
        <v>0</v>
      </c>
      <c r="CQ109" s="206">
        <f>'0930-1006'!K117</f>
        <v>0</v>
      </c>
      <c r="CR109" s="207">
        <f>'0930-1006'!L117</f>
        <v>0</v>
      </c>
      <c r="CS109" s="206">
        <f>'0930-1006'!M117</f>
        <v>0</v>
      </c>
      <c r="CT109" s="207">
        <f>'0930-1006'!N117</f>
        <v>0</v>
      </c>
      <c r="CU109" s="206">
        <f>'0930-1006'!O117</f>
        <v>0</v>
      </c>
      <c r="CV109" s="207">
        <f>'0930-1006'!P117</f>
        <v>0</v>
      </c>
      <c r="CW109" s="206">
        <f>'1007-1013'!C117</f>
        <v>0</v>
      </c>
      <c r="CX109" s="207">
        <f>'1007-1013'!D117</f>
        <v>0</v>
      </c>
      <c r="CY109" s="206">
        <f>'1007-1013'!E117</f>
        <v>0</v>
      </c>
      <c r="CZ109" s="207">
        <f>'1007-1013'!F117</f>
        <v>0</v>
      </c>
      <c r="DA109" s="206">
        <f>'1007-1013'!G117</f>
        <v>0</v>
      </c>
      <c r="DB109" s="207">
        <f>'1007-1013'!H117</f>
        <v>0</v>
      </c>
      <c r="DC109" s="206">
        <f>'1007-1013'!I117</f>
        <v>0</v>
      </c>
      <c r="DD109" s="207">
        <f>'1007-1013'!J117</f>
        <v>0</v>
      </c>
      <c r="DE109" s="206">
        <f>'1007-1013'!K117</f>
        <v>0</v>
      </c>
      <c r="DF109" s="207">
        <f>'1007-1013'!L117</f>
        <v>0</v>
      </c>
      <c r="DG109" s="206">
        <f>'1007-1013'!M117</f>
        <v>0</v>
      </c>
      <c r="DH109" s="207">
        <f>'1007-1013'!N117</f>
        <v>0</v>
      </c>
      <c r="DI109" s="206">
        <f>'1007-1013'!O117</f>
        <v>0</v>
      </c>
      <c r="DJ109" s="207">
        <f>'1007-1013'!P117</f>
        <v>0</v>
      </c>
      <c r="DK109" s="206">
        <f>'1014-1020'!C117</f>
        <v>0</v>
      </c>
      <c r="DL109" s="207">
        <f>'1014-1020'!D117</f>
        <v>0</v>
      </c>
      <c r="DM109" s="206">
        <f>'1014-1020'!E117</f>
        <v>0</v>
      </c>
      <c r="DN109" s="207">
        <f>'1014-1020'!F117</f>
        <v>0</v>
      </c>
      <c r="DO109" s="206">
        <f>'1014-1020'!G117</f>
        <v>0</v>
      </c>
      <c r="DP109" s="207">
        <f>'1014-1020'!H117</f>
        <v>0</v>
      </c>
      <c r="DQ109" s="206">
        <f>'1014-1020'!I117</f>
        <v>0</v>
      </c>
      <c r="DR109" s="207">
        <f>'1014-1020'!J117</f>
        <v>0</v>
      </c>
      <c r="DS109" s="206">
        <f>'1014-1020'!K117</f>
        <v>0</v>
      </c>
      <c r="DT109" s="207">
        <f>'1014-1020'!L117</f>
        <v>0</v>
      </c>
      <c r="DU109" s="206">
        <f>'1014-1020'!M117</f>
        <v>0</v>
      </c>
      <c r="DV109" s="207">
        <f>'1014-1020'!N117</f>
        <v>0</v>
      </c>
      <c r="DW109" s="206">
        <f>'1014-1020'!O117</f>
        <v>0</v>
      </c>
      <c r="DX109" s="207">
        <f>'1014-1020'!P117</f>
        <v>0</v>
      </c>
      <c r="DY109" s="206">
        <f>'1021-1027'!C117</f>
        <v>0</v>
      </c>
      <c r="DZ109" s="207">
        <f>'1021-1027'!D117</f>
        <v>0</v>
      </c>
      <c r="EA109" s="206">
        <f>'1021-1027'!E117</f>
        <v>0</v>
      </c>
      <c r="EB109" s="207">
        <f>'1021-1027'!F117</f>
        <v>0</v>
      </c>
      <c r="EC109" s="206">
        <f>'1021-1027'!G117</f>
        <v>0</v>
      </c>
      <c r="ED109" s="207">
        <f>'1021-1027'!H117</f>
        <v>0</v>
      </c>
      <c r="EE109" s="206">
        <f>'1021-1027'!I117</f>
        <v>0</v>
      </c>
      <c r="EF109" s="207">
        <f>'1021-1027'!J117</f>
        <v>0</v>
      </c>
      <c r="EG109" s="206">
        <f>'1021-1027'!K117</f>
        <v>0</v>
      </c>
      <c r="EH109" s="207">
        <f>'1021-1027'!L117</f>
        <v>0</v>
      </c>
      <c r="EI109" s="206">
        <f>'1021-1027'!M117</f>
        <v>0</v>
      </c>
      <c r="EJ109" s="207">
        <f>'1021-1027'!N117</f>
        <v>0</v>
      </c>
      <c r="EK109" s="206">
        <f>'1021-1027'!O117</f>
        <v>0</v>
      </c>
      <c r="EL109" s="207">
        <f>'1021-1027'!P117</f>
        <v>0</v>
      </c>
      <c r="EM109" s="206">
        <f>'1028-1103'!C117</f>
        <v>0</v>
      </c>
      <c r="EN109" s="207">
        <f>'1028-1103'!D117</f>
        <v>0</v>
      </c>
      <c r="EO109" s="206">
        <f>'1028-1103'!E117</f>
        <v>0</v>
      </c>
      <c r="EP109" s="207">
        <f>'1028-1103'!F117</f>
        <v>0</v>
      </c>
      <c r="EQ109" s="206">
        <f>'1028-1103'!G117</f>
        <v>0</v>
      </c>
      <c r="ER109" s="207">
        <f>'1028-1103'!H117</f>
        <v>0</v>
      </c>
      <c r="ES109" s="206">
        <f>'1028-1103'!I117</f>
        <v>0</v>
      </c>
      <c r="ET109" s="207">
        <f>'1028-1103'!J117</f>
        <v>0</v>
      </c>
      <c r="EU109" s="206">
        <f>'1028-1103'!K117</f>
        <v>0</v>
      </c>
      <c r="EV109" s="207">
        <f>'1028-1103'!L117</f>
        <v>0</v>
      </c>
      <c r="EW109" s="206">
        <f>'1028-1103'!M117</f>
        <v>0</v>
      </c>
      <c r="EX109" s="207">
        <f>'1028-1103'!N117</f>
        <v>0</v>
      </c>
      <c r="EY109" s="206">
        <f>'1028-1103'!O117</f>
        <v>0</v>
      </c>
      <c r="EZ109" s="207">
        <f>'1028-1103'!P117</f>
        <v>0</v>
      </c>
      <c r="FA109" s="206">
        <f>班表10!C117</f>
        <v>0</v>
      </c>
      <c r="FB109" s="206">
        <f>班表10!D117</f>
        <v>0</v>
      </c>
      <c r="FC109" s="206">
        <f>班表10!E117</f>
        <v>0</v>
      </c>
      <c r="FD109" s="206">
        <f>班表10!F117</f>
        <v>0</v>
      </c>
      <c r="FE109" s="206">
        <f>班表10!G117</f>
        <v>0</v>
      </c>
      <c r="FF109" s="206">
        <f>班表10!H117</f>
        <v>0</v>
      </c>
      <c r="FG109" s="206">
        <f>班表10!I117</f>
        <v>0</v>
      </c>
      <c r="FH109" s="206">
        <f>班表10!J117</f>
        <v>0</v>
      </c>
      <c r="FI109" s="206">
        <f>班表10!K117</f>
        <v>0</v>
      </c>
      <c r="FJ109" s="206">
        <f>班表10!L117</f>
        <v>0</v>
      </c>
      <c r="FK109" s="206">
        <f>班表10!M117</f>
        <v>0</v>
      </c>
      <c r="FL109" s="206">
        <f>班表10!N117</f>
        <v>0</v>
      </c>
      <c r="FM109" s="206">
        <f>班表10!O117</f>
        <v>0</v>
      </c>
      <c r="FN109" s="206">
        <f>班表10!P117</f>
        <v>0</v>
      </c>
      <c r="FO109" s="492"/>
      <c r="FP109" s="208"/>
      <c r="FQ109" s="208"/>
      <c r="FR109" s="208"/>
      <c r="FS109" s="378"/>
      <c r="FT109" s="478"/>
      <c r="FU109" s="479"/>
    </row>
    <row r="110" spans="1:177" ht="9" customHeight="1" thickBot="1">
      <c r="A110" s="480" t="str">
        <f>IF('0902-0908'!A115=0,"",'0902-0908'!A115)</f>
        <v/>
      </c>
      <c r="B110" s="481"/>
      <c r="C110" s="228"/>
      <c r="D110" s="183">
        <f>D109-C109-C110</f>
        <v>0</v>
      </c>
      <c r="E110" s="228"/>
      <c r="F110" s="183">
        <f>F109-E109-E110</f>
        <v>0</v>
      </c>
      <c r="G110" s="228"/>
      <c r="H110" s="183">
        <f>H109-G109-G110</f>
        <v>0</v>
      </c>
      <c r="I110" s="228"/>
      <c r="J110" s="183">
        <f>J109-I109-I110</f>
        <v>0</v>
      </c>
      <c r="K110" s="228"/>
      <c r="L110" s="183">
        <f>L109-K109-K110</f>
        <v>0</v>
      </c>
      <c r="M110" s="228"/>
      <c r="N110" s="183">
        <f>N109-M109-M110</f>
        <v>0</v>
      </c>
      <c r="O110" s="228"/>
      <c r="P110" s="183">
        <f>P109-O109-O110</f>
        <v>0</v>
      </c>
      <c r="Q110" s="228"/>
      <c r="R110" s="183">
        <f>R109-Q109-Q110</f>
        <v>0</v>
      </c>
      <c r="S110" s="228"/>
      <c r="T110" s="183">
        <f>T109-S109-S110</f>
        <v>0</v>
      </c>
      <c r="U110" s="228"/>
      <c r="V110" s="183">
        <f>V109-U109-U110</f>
        <v>0</v>
      </c>
      <c r="W110" s="228"/>
      <c r="X110" s="183">
        <f>X109-W109-W110</f>
        <v>0</v>
      </c>
      <c r="Y110" s="228"/>
      <c r="Z110" s="183">
        <f>Z109-Y109-Y110</f>
        <v>0</v>
      </c>
      <c r="AA110" s="228"/>
      <c r="AB110" s="183">
        <f>AB109-AA109-AA110</f>
        <v>0</v>
      </c>
      <c r="AC110" s="228"/>
      <c r="AD110" s="183">
        <f>AD109-AC109-AC110</f>
        <v>0</v>
      </c>
      <c r="AE110" s="209">
        <f>'0902-0908'!C115</f>
        <v>0</v>
      </c>
      <c r="AF110" s="58">
        <f>'0902-0908'!D115</f>
        <v>0</v>
      </c>
      <c r="AG110" s="209">
        <f>'0902-0908'!E115</f>
        <v>0</v>
      </c>
      <c r="AH110" s="58">
        <f>'0902-0908'!F115</f>
        <v>0</v>
      </c>
      <c r="AI110" s="209">
        <f>'0902-0908'!G115</f>
        <v>0</v>
      </c>
      <c r="AJ110" s="58">
        <f>'0902-0908'!H115</f>
        <v>0</v>
      </c>
      <c r="AK110" s="209">
        <f>'0902-0908'!I115</f>
        <v>0</v>
      </c>
      <c r="AL110" s="58">
        <f>'0902-0908'!J115</f>
        <v>0</v>
      </c>
      <c r="AM110" s="209">
        <f>'0902-0908'!K115</f>
        <v>0</v>
      </c>
      <c r="AN110" s="58">
        <f>'0902-0908'!L115</f>
        <v>0</v>
      </c>
      <c r="AO110" s="209">
        <f>'0902-0908'!M115</f>
        <v>0</v>
      </c>
      <c r="AP110" s="58">
        <f>'0902-0908'!N115</f>
        <v>0</v>
      </c>
      <c r="AQ110" s="209">
        <f>'0902-0908'!O115</f>
        <v>0</v>
      </c>
      <c r="AR110" s="58">
        <f>'0902-0908'!P115</f>
        <v>0</v>
      </c>
      <c r="AS110" s="209">
        <f>'0909-0915'!C118</f>
        <v>0</v>
      </c>
      <c r="AT110" s="58">
        <f>'0909-0915'!D118</f>
        <v>0</v>
      </c>
      <c r="AU110" s="209">
        <f>'0909-0915'!E118</f>
        <v>0</v>
      </c>
      <c r="AV110" s="58">
        <f>'0909-0915'!F118</f>
        <v>0</v>
      </c>
      <c r="AW110" s="209">
        <f>'0909-0915'!G118</f>
        <v>0</v>
      </c>
      <c r="AX110" s="58">
        <f>'0909-0915'!H118</f>
        <v>0</v>
      </c>
      <c r="AY110" s="209">
        <f>'0909-0915'!I118</f>
        <v>0</v>
      </c>
      <c r="AZ110" s="58">
        <f>'0909-0915'!J118</f>
        <v>0</v>
      </c>
      <c r="BA110" s="209">
        <f>'0909-0915'!K118</f>
        <v>0</v>
      </c>
      <c r="BB110" s="58">
        <f>'0909-0915'!L118</f>
        <v>0</v>
      </c>
      <c r="BC110" s="209">
        <f>'0909-0915'!M118</f>
        <v>0</v>
      </c>
      <c r="BD110" s="58">
        <f>'0909-0915'!N118</f>
        <v>0</v>
      </c>
      <c r="BE110" s="209">
        <f>'0909-0915'!O118</f>
        <v>0</v>
      </c>
      <c r="BF110" s="58">
        <f>'0909-0915'!P118</f>
        <v>0</v>
      </c>
      <c r="BG110" s="209">
        <f>'0916-0922'!C118</f>
        <v>0</v>
      </c>
      <c r="BH110" s="58">
        <f>'0916-0922'!D118</f>
        <v>0</v>
      </c>
      <c r="BI110" s="209">
        <f>'0916-0922'!E118</f>
        <v>0</v>
      </c>
      <c r="BJ110" s="58">
        <f>'0916-0922'!F118</f>
        <v>0</v>
      </c>
      <c r="BK110" s="209">
        <f>'0916-0922'!G118</f>
        <v>0</v>
      </c>
      <c r="BL110" s="58">
        <f>'0916-0922'!H118</f>
        <v>0</v>
      </c>
      <c r="BM110" s="209">
        <f>'0916-0922'!I118</f>
        <v>0</v>
      </c>
      <c r="BN110" s="58">
        <f>'0916-0922'!J118</f>
        <v>0</v>
      </c>
      <c r="BO110" s="209">
        <f>'0916-0922'!K118</f>
        <v>0</v>
      </c>
      <c r="BP110" s="58">
        <f>'0916-0922'!L118</f>
        <v>0</v>
      </c>
      <c r="BQ110" s="209">
        <f>'0916-0922'!M118</f>
        <v>0</v>
      </c>
      <c r="BR110" s="58">
        <f>'0916-0922'!N118</f>
        <v>0</v>
      </c>
      <c r="BS110" s="209">
        <f>'0916-0922'!O118</f>
        <v>0</v>
      </c>
      <c r="BT110" s="58">
        <f>'0916-0922'!P118</f>
        <v>0</v>
      </c>
      <c r="BU110" s="209">
        <f>'0923-0929'!C118</f>
        <v>0</v>
      </c>
      <c r="BV110" s="58">
        <f>'0923-0929'!D118</f>
        <v>0</v>
      </c>
      <c r="BW110" s="209">
        <f>'0923-0929'!E118</f>
        <v>0</v>
      </c>
      <c r="BX110" s="58">
        <f>'0923-0929'!F118</f>
        <v>0</v>
      </c>
      <c r="BY110" s="209">
        <f>'0923-0929'!G118</f>
        <v>0</v>
      </c>
      <c r="BZ110" s="58">
        <f>'0923-0929'!H118</f>
        <v>0</v>
      </c>
      <c r="CA110" s="209">
        <f>'0923-0929'!I118</f>
        <v>0</v>
      </c>
      <c r="CB110" s="58">
        <f>'0923-0929'!J118</f>
        <v>0</v>
      </c>
      <c r="CC110" s="209">
        <f>'0923-0929'!K118</f>
        <v>0</v>
      </c>
      <c r="CD110" s="58">
        <f>'0923-0929'!L118</f>
        <v>0</v>
      </c>
      <c r="CE110" s="209">
        <f>'0923-0929'!M118</f>
        <v>0</v>
      </c>
      <c r="CF110" s="58">
        <f>'0923-0929'!N118</f>
        <v>0</v>
      </c>
      <c r="CG110" s="209">
        <f>'0923-0929'!O118</f>
        <v>0</v>
      </c>
      <c r="CH110" s="58">
        <f>'0923-0929'!P118</f>
        <v>0</v>
      </c>
      <c r="CI110" s="209">
        <f>'0930-1006'!C118</f>
        <v>0</v>
      </c>
      <c r="CJ110" s="58">
        <f>'0930-1006'!D118</f>
        <v>0</v>
      </c>
      <c r="CK110" s="209">
        <f>'0930-1006'!E118</f>
        <v>0</v>
      </c>
      <c r="CL110" s="58">
        <f>'0930-1006'!F118</f>
        <v>0</v>
      </c>
      <c r="CM110" s="209">
        <f>'0930-1006'!G118</f>
        <v>0</v>
      </c>
      <c r="CN110" s="58">
        <f>'0930-1006'!H118</f>
        <v>0</v>
      </c>
      <c r="CO110" s="209">
        <f>'0930-1006'!I118</f>
        <v>0</v>
      </c>
      <c r="CP110" s="58">
        <f>'0930-1006'!J118</f>
        <v>0</v>
      </c>
      <c r="CQ110" s="209">
        <f>'0930-1006'!K118</f>
        <v>0</v>
      </c>
      <c r="CR110" s="58">
        <f>'0930-1006'!L118</f>
        <v>0</v>
      </c>
      <c r="CS110" s="209">
        <f>'0930-1006'!M118</f>
        <v>0</v>
      </c>
      <c r="CT110" s="58">
        <f>'0930-1006'!N118</f>
        <v>0</v>
      </c>
      <c r="CU110" s="209">
        <f>'0930-1006'!O118</f>
        <v>0</v>
      </c>
      <c r="CV110" s="58">
        <f>'0930-1006'!P118</f>
        <v>0</v>
      </c>
      <c r="CW110" s="209">
        <f>'1007-1013'!C118</f>
        <v>0</v>
      </c>
      <c r="CX110" s="58">
        <f>'1007-1013'!D118</f>
        <v>0</v>
      </c>
      <c r="CY110" s="209">
        <f>'1007-1013'!E118</f>
        <v>0</v>
      </c>
      <c r="CZ110" s="58">
        <f>'1007-1013'!F118</f>
        <v>0</v>
      </c>
      <c r="DA110" s="209">
        <f>'1007-1013'!G118</f>
        <v>0</v>
      </c>
      <c r="DB110" s="58">
        <f>'1007-1013'!H118</f>
        <v>0</v>
      </c>
      <c r="DC110" s="209">
        <f>'1007-1013'!I118</f>
        <v>0</v>
      </c>
      <c r="DD110" s="58">
        <f>'1007-1013'!J118</f>
        <v>0</v>
      </c>
      <c r="DE110" s="209">
        <f>'1007-1013'!K118</f>
        <v>0</v>
      </c>
      <c r="DF110" s="58">
        <f>'1007-1013'!L118</f>
        <v>0</v>
      </c>
      <c r="DG110" s="209">
        <f>'1007-1013'!M118</f>
        <v>0</v>
      </c>
      <c r="DH110" s="58">
        <f>'1007-1013'!N118</f>
        <v>0</v>
      </c>
      <c r="DI110" s="209">
        <f>'1007-1013'!O118</f>
        <v>0</v>
      </c>
      <c r="DJ110" s="58">
        <f>'1007-1013'!P118</f>
        <v>0</v>
      </c>
      <c r="DK110" s="209">
        <f>'1014-1020'!C118</f>
        <v>0</v>
      </c>
      <c r="DL110" s="58">
        <f>'1014-1020'!D118</f>
        <v>0</v>
      </c>
      <c r="DM110" s="209">
        <f>'1014-1020'!E118</f>
        <v>0</v>
      </c>
      <c r="DN110" s="58">
        <f>'1014-1020'!F118</f>
        <v>0</v>
      </c>
      <c r="DO110" s="209">
        <f>'1014-1020'!G118</f>
        <v>0</v>
      </c>
      <c r="DP110" s="58">
        <f>'1014-1020'!H118</f>
        <v>0</v>
      </c>
      <c r="DQ110" s="209">
        <f>'1014-1020'!I118</f>
        <v>0</v>
      </c>
      <c r="DR110" s="58">
        <f>'1014-1020'!J118</f>
        <v>0</v>
      </c>
      <c r="DS110" s="209">
        <f>'1014-1020'!K118</f>
        <v>0</v>
      </c>
      <c r="DT110" s="58">
        <f>'1014-1020'!L118</f>
        <v>0</v>
      </c>
      <c r="DU110" s="209">
        <f>'1014-1020'!M118</f>
        <v>0</v>
      </c>
      <c r="DV110" s="58">
        <f>'1014-1020'!N118</f>
        <v>0</v>
      </c>
      <c r="DW110" s="209">
        <f>'1014-1020'!O118</f>
        <v>0</v>
      </c>
      <c r="DX110" s="58">
        <f>'1014-1020'!P118</f>
        <v>0</v>
      </c>
      <c r="DY110" s="209">
        <f>'1021-1027'!C118</f>
        <v>0</v>
      </c>
      <c r="DZ110" s="58">
        <f>'1021-1027'!D118</f>
        <v>0</v>
      </c>
      <c r="EA110" s="209">
        <f>'1021-1027'!E118</f>
        <v>0</v>
      </c>
      <c r="EB110" s="58">
        <f>'1021-1027'!F118</f>
        <v>0</v>
      </c>
      <c r="EC110" s="209">
        <f>'1021-1027'!G118</f>
        <v>0</v>
      </c>
      <c r="ED110" s="58">
        <f>'1021-1027'!H118</f>
        <v>0</v>
      </c>
      <c r="EE110" s="209">
        <f>'1021-1027'!I118</f>
        <v>0</v>
      </c>
      <c r="EF110" s="58">
        <f>'1021-1027'!J118</f>
        <v>0</v>
      </c>
      <c r="EG110" s="209">
        <f>'1021-1027'!K118</f>
        <v>0</v>
      </c>
      <c r="EH110" s="58">
        <f>'1021-1027'!L118</f>
        <v>0</v>
      </c>
      <c r="EI110" s="209">
        <f>'1021-1027'!M118</f>
        <v>0</v>
      </c>
      <c r="EJ110" s="58">
        <f>'1021-1027'!N118</f>
        <v>0</v>
      </c>
      <c r="EK110" s="209">
        <f>'1021-1027'!O118</f>
        <v>0</v>
      </c>
      <c r="EL110" s="58">
        <f>'1021-1027'!P118</f>
        <v>0</v>
      </c>
      <c r="EM110" s="209">
        <f>'1028-1103'!C118</f>
        <v>0</v>
      </c>
      <c r="EN110" s="58">
        <f>'1028-1103'!D118</f>
        <v>0</v>
      </c>
      <c r="EO110" s="209">
        <f>'1028-1103'!E118</f>
        <v>0</v>
      </c>
      <c r="EP110" s="58">
        <f>'1028-1103'!F118</f>
        <v>0</v>
      </c>
      <c r="EQ110" s="209">
        <f>'1028-1103'!G118</f>
        <v>0</v>
      </c>
      <c r="ER110" s="58">
        <f>'1028-1103'!H118</f>
        <v>0</v>
      </c>
      <c r="ES110" s="209">
        <f>'1028-1103'!I118</f>
        <v>0</v>
      </c>
      <c r="ET110" s="58">
        <f>'1028-1103'!J118</f>
        <v>0</v>
      </c>
      <c r="EU110" s="209">
        <f>'1028-1103'!K118</f>
        <v>0</v>
      </c>
      <c r="EV110" s="58">
        <f>'1028-1103'!L118</f>
        <v>0</v>
      </c>
      <c r="EW110" s="209">
        <f>'1028-1103'!M118</f>
        <v>0</v>
      </c>
      <c r="EX110" s="58">
        <f>'1028-1103'!N118</f>
        <v>0</v>
      </c>
      <c r="EY110" s="209">
        <f>'1028-1103'!O118</f>
        <v>0</v>
      </c>
      <c r="EZ110" s="58">
        <f>'1028-1103'!P118</f>
        <v>0</v>
      </c>
      <c r="FA110" s="209">
        <f>班表10!C118</f>
        <v>0</v>
      </c>
      <c r="FB110" s="209">
        <f>班表10!D118</f>
        <v>0</v>
      </c>
      <c r="FC110" s="209">
        <f>班表10!E118</f>
        <v>0</v>
      </c>
      <c r="FD110" s="209">
        <f>班表10!F118</f>
        <v>0</v>
      </c>
      <c r="FE110" s="209">
        <f>班表10!G118</f>
        <v>0</v>
      </c>
      <c r="FF110" s="209">
        <f>班表10!H118</f>
        <v>0</v>
      </c>
      <c r="FG110" s="209">
        <f>班表10!I118</f>
        <v>0</v>
      </c>
      <c r="FH110" s="209">
        <f>班表10!J118</f>
        <v>0</v>
      </c>
      <c r="FI110" s="209">
        <f>班表10!K118</f>
        <v>0</v>
      </c>
      <c r="FJ110" s="209">
        <f>班表10!L118</f>
        <v>0</v>
      </c>
      <c r="FK110" s="209">
        <f>班表10!M118</f>
        <v>0</v>
      </c>
      <c r="FL110" s="209">
        <f>班表10!N118</f>
        <v>0</v>
      </c>
      <c r="FM110" s="209">
        <f>班表10!O118</f>
        <v>0</v>
      </c>
      <c r="FN110" s="209">
        <f>班表10!P118</f>
        <v>0</v>
      </c>
      <c r="FO110" s="493"/>
      <c r="FP110" s="210"/>
      <c r="FQ110" s="210"/>
      <c r="FR110" s="210"/>
      <c r="FS110" s="379"/>
      <c r="FT110" s="484"/>
      <c r="FU110" s="485"/>
    </row>
    <row r="111" spans="1:177" ht="9" customHeight="1" thickTop="1" thickBot="1">
      <c r="A111" s="482" t="str">
        <f>IF('0902-0908'!A116=0,"",'0902-0908'!A116)</f>
        <v/>
      </c>
      <c r="B111" s="483"/>
      <c r="C111" s="488"/>
      <c r="D111" s="489"/>
      <c r="E111" s="488"/>
      <c r="F111" s="489"/>
      <c r="G111" s="488"/>
      <c r="H111" s="489"/>
      <c r="I111" s="488"/>
      <c r="J111" s="489"/>
      <c r="K111" s="488"/>
      <c r="L111" s="489"/>
      <c r="M111" s="488"/>
      <c r="N111" s="489"/>
      <c r="O111" s="488"/>
      <c r="P111" s="489"/>
      <c r="Q111" s="488"/>
      <c r="R111" s="489"/>
      <c r="S111" s="488"/>
      <c r="T111" s="489"/>
      <c r="U111" s="488"/>
      <c r="V111" s="489"/>
      <c r="W111" s="488"/>
      <c r="X111" s="489"/>
      <c r="Y111" s="488"/>
      <c r="Z111" s="489"/>
      <c r="AA111" s="488"/>
      <c r="AB111" s="489"/>
      <c r="AC111" s="488"/>
      <c r="AD111" s="489"/>
      <c r="AE111" s="413"/>
      <c r="AF111" s="414"/>
      <c r="AG111" s="413"/>
      <c r="AH111" s="414"/>
      <c r="AI111" s="413"/>
      <c r="AJ111" s="414"/>
      <c r="AK111" s="413"/>
      <c r="AL111" s="414"/>
      <c r="AM111" s="413"/>
      <c r="AN111" s="414"/>
      <c r="AO111" s="413"/>
      <c r="AP111" s="414"/>
      <c r="AQ111" s="413"/>
      <c r="AR111" s="414"/>
      <c r="AS111" s="413"/>
      <c r="AT111" s="414"/>
      <c r="AU111" s="413"/>
      <c r="AV111" s="414"/>
      <c r="AW111" s="413"/>
      <c r="AX111" s="414"/>
      <c r="AY111" s="413"/>
      <c r="AZ111" s="414"/>
      <c r="BA111" s="413"/>
      <c r="BB111" s="414"/>
      <c r="BC111" s="413"/>
      <c r="BD111" s="414"/>
      <c r="BE111" s="413"/>
      <c r="BF111" s="414"/>
      <c r="BG111" s="413"/>
      <c r="BH111" s="414"/>
      <c r="BI111" s="413"/>
      <c r="BJ111" s="414"/>
      <c r="BK111" s="413"/>
      <c r="BL111" s="414"/>
      <c r="BM111" s="413"/>
      <c r="BN111" s="414"/>
      <c r="BO111" s="413"/>
      <c r="BP111" s="414"/>
      <c r="BQ111" s="413"/>
      <c r="BR111" s="414"/>
      <c r="BS111" s="413"/>
      <c r="BT111" s="414"/>
      <c r="BU111" s="413"/>
      <c r="BV111" s="414"/>
      <c r="BW111" s="413"/>
      <c r="BX111" s="414"/>
      <c r="BY111" s="413"/>
      <c r="BZ111" s="414"/>
      <c r="CA111" s="413"/>
      <c r="CB111" s="414"/>
      <c r="CC111" s="413"/>
      <c r="CD111" s="414"/>
      <c r="CE111" s="413"/>
      <c r="CF111" s="414"/>
      <c r="CG111" s="413"/>
      <c r="CH111" s="414"/>
      <c r="CI111" s="413"/>
      <c r="CJ111" s="414"/>
      <c r="CK111" s="413"/>
      <c r="CL111" s="414"/>
      <c r="CM111" s="413"/>
      <c r="CN111" s="414"/>
      <c r="CO111" s="413"/>
      <c r="CP111" s="414"/>
      <c r="CQ111" s="413"/>
      <c r="CR111" s="414"/>
      <c r="CS111" s="413"/>
      <c r="CT111" s="414"/>
      <c r="CU111" s="413"/>
      <c r="CV111" s="414"/>
      <c r="CW111" s="413"/>
      <c r="CX111" s="414"/>
      <c r="CY111" s="413"/>
      <c r="CZ111" s="414"/>
      <c r="DA111" s="413"/>
      <c r="DB111" s="414"/>
      <c r="DC111" s="413"/>
      <c r="DD111" s="414"/>
      <c r="DE111" s="413"/>
      <c r="DF111" s="414"/>
      <c r="DG111" s="413"/>
      <c r="DH111" s="414"/>
      <c r="DI111" s="413"/>
      <c r="DJ111" s="414"/>
      <c r="DK111" s="413"/>
      <c r="DL111" s="414"/>
      <c r="DM111" s="413"/>
      <c r="DN111" s="414"/>
      <c r="DO111" s="413"/>
      <c r="DP111" s="414"/>
      <c r="DQ111" s="413"/>
      <c r="DR111" s="414"/>
      <c r="DS111" s="413"/>
      <c r="DT111" s="414"/>
      <c r="DU111" s="413"/>
      <c r="DV111" s="414"/>
      <c r="DW111" s="413"/>
      <c r="DX111" s="414"/>
      <c r="DY111" s="413"/>
      <c r="DZ111" s="414"/>
      <c r="EA111" s="413"/>
      <c r="EB111" s="414"/>
      <c r="EC111" s="413"/>
      <c r="ED111" s="414"/>
      <c r="EE111" s="413"/>
      <c r="EF111" s="414"/>
      <c r="EG111" s="413"/>
      <c r="EH111" s="414"/>
      <c r="EI111" s="413"/>
      <c r="EJ111" s="414"/>
      <c r="EK111" s="413"/>
      <c r="EL111" s="414"/>
      <c r="EM111" s="413"/>
      <c r="EN111" s="414"/>
      <c r="EO111" s="413"/>
      <c r="EP111" s="414"/>
      <c r="EQ111" s="413"/>
      <c r="ER111" s="414"/>
      <c r="ES111" s="413"/>
      <c r="ET111" s="414"/>
      <c r="EU111" s="413"/>
      <c r="EV111" s="414"/>
      <c r="EW111" s="413"/>
      <c r="EX111" s="414"/>
      <c r="EY111" s="413"/>
      <c r="EZ111" s="414"/>
      <c r="FA111" s="413"/>
      <c r="FB111" s="475"/>
      <c r="FC111" s="413"/>
      <c r="FD111" s="475"/>
      <c r="FE111" s="413"/>
      <c r="FF111" s="475"/>
      <c r="FG111" s="413"/>
      <c r="FH111" s="475"/>
      <c r="FI111" s="413"/>
      <c r="FJ111" s="475"/>
      <c r="FK111" s="413"/>
      <c r="FL111" s="475"/>
      <c r="FM111" s="413"/>
      <c r="FN111" s="475"/>
      <c r="FO111" s="494"/>
      <c r="FP111" s="211"/>
      <c r="FQ111" s="211"/>
      <c r="FR111" s="211"/>
      <c r="FS111" s="380"/>
      <c r="FT111" s="486"/>
      <c r="FU111" s="487"/>
    </row>
    <row r="112" spans="1:177" ht="11.25" customHeight="1" thickTop="1">
      <c r="A112" s="544" t="s">
        <v>113</v>
      </c>
      <c r="B112" s="545"/>
      <c r="C112" s="232"/>
      <c r="D112" s="232"/>
      <c r="E112" s="232"/>
      <c r="F112" s="232"/>
      <c r="G112" s="232"/>
      <c r="H112" s="232"/>
      <c r="I112" s="232"/>
      <c r="J112" s="232"/>
      <c r="K112" s="232"/>
      <c r="L112" s="232"/>
      <c r="M112" s="232"/>
      <c r="N112" s="232"/>
      <c r="O112" s="232"/>
      <c r="P112" s="232"/>
      <c r="Q112" s="232"/>
      <c r="R112" s="232"/>
      <c r="S112" s="232"/>
      <c r="T112" s="232"/>
      <c r="U112" s="232"/>
      <c r="V112" s="232"/>
      <c r="W112" s="232"/>
      <c r="X112" s="232"/>
      <c r="Y112" s="232"/>
      <c r="Z112" s="232"/>
      <c r="AA112" s="232"/>
      <c r="AB112" s="232"/>
      <c r="AC112" s="232"/>
      <c r="AD112" s="232"/>
      <c r="AE112" s="548" t="s">
        <v>170</v>
      </c>
      <c r="AF112" s="548"/>
      <c r="AG112" s="548"/>
      <c r="AH112" s="548"/>
      <c r="AI112" s="548"/>
      <c r="AJ112" s="548"/>
      <c r="AK112" s="548"/>
      <c r="AL112" s="548"/>
      <c r="AM112" s="548"/>
      <c r="AN112" s="548"/>
      <c r="AO112" s="548"/>
      <c r="AP112" s="548"/>
      <c r="AQ112" s="548"/>
      <c r="AR112" s="548"/>
      <c r="AS112" s="548" t="s">
        <v>170</v>
      </c>
      <c r="AT112" s="548"/>
      <c r="AU112" s="548"/>
      <c r="AV112" s="548"/>
      <c r="AW112" s="548"/>
      <c r="AX112" s="548"/>
      <c r="AY112" s="548"/>
      <c r="AZ112" s="548"/>
      <c r="BA112" s="548"/>
      <c r="BB112" s="548"/>
      <c r="BC112" s="548"/>
      <c r="BD112" s="548"/>
      <c r="BE112" s="548"/>
      <c r="BF112" s="548"/>
      <c r="BG112" s="548" t="s">
        <v>170</v>
      </c>
      <c r="BH112" s="548"/>
      <c r="BI112" s="548"/>
      <c r="BJ112" s="548"/>
      <c r="BK112" s="548"/>
      <c r="BL112" s="548"/>
      <c r="BM112" s="548"/>
      <c r="BN112" s="548"/>
      <c r="BO112" s="548"/>
      <c r="BP112" s="548"/>
      <c r="BQ112" s="548"/>
      <c r="BR112" s="548"/>
      <c r="BS112" s="548"/>
      <c r="BT112" s="548"/>
      <c r="BU112" s="548" t="s">
        <v>170</v>
      </c>
      <c r="BV112" s="548"/>
      <c r="BW112" s="548"/>
      <c r="BX112" s="548"/>
      <c r="BY112" s="548"/>
      <c r="BZ112" s="548"/>
      <c r="CA112" s="548"/>
      <c r="CB112" s="548"/>
      <c r="CC112" s="548"/>
      <c r="CD112" s="548"/>
      <c r="CE112" s="548"/>
      <c r="CF112" s="548"/>
      <c r="CG112" s="548"/>
      <c r="CH112" s="548"/>
      <c r="CI112" s="548" t="s">
        <v>170</v>
      </c>
      <c r="CJ112" s="548"/>
      <c r="CK112" s="548"/>
      <c r="CL112" s="548"/>
      <c r="CM112" s="548"/>
      <c r="CN112" s="548"/>
      <c r="CO112" s="548"/>
      <c r="CP112" s="548"/>
      <c r="CQ112" s="548"/>
      <c r="CR112" s="548"/>
      <c r="CS112" s="548"/>
      <c r="CT112" s="548"/>
      <c r="CU112" s="548"/>
      <c r="CV112" s="548"/>
      <c r="CW112" s="548" t="s">
        <v>170</v>
      </c>
      <c r="CX112" s="548"/>
      <c r="CY112" s="548"/>
      <c r="CZ112" s="548"/>
      <c r="DA112" s="548"/>
      <c r="DB112" s="548"/>
      <c r="DC112" s="548"/>
      <c r="DD112" s="548"/>
      <c r="DE112" s="548"/>
      <c r="DF112" s="548"/>
      <c r="DG112" s="548"/>
      <c r="DH112" s="548"/>
      <c r="DI112" s="548"/>
      <c r="DJ112" s="548"/>
      <c r="DK112" s="232"/>
      <c r="DL112" s="232"/>
      <c r="DM112" s="232"/>
      <c r="DN112" s="232"/>
      <c r="DO112" s="232"/>
      <c r="DP112" s="232"/>
      <c r="DQ112" s="232"/>
      <c r="DR112" s="232"/>
      <c r="DS112" s="232"/>
      <c r="DT112" s="232"/>
      <c r="DU112" s="232"/>
      <c r="DV112" s="232"/>
      <c r="DW112" s="232"/>
      <c r="DX112" s="232"/>
      <c r="DY112" s="232"/>
      <c r="DZ112" s="232"/>
      <c r="EA112" s="232"/>
      <c r="EB112" s="232"/>
      <c r="EC112" s="232"/>
      <c r="ED112" s="232"/>
      <c r="EE112" s="232"/>
      <c r="EF112" s="232"/>
      <c r="EG112" s="232"/>
      <c r="EH112" s="232"/>
      <c r="EI112" s="232"/>
      <c r="EJ112" s="232"/>
      <c r="EK112" s="232"/>
      <c r="EL112" s="232"/>
      <c r="EM112" s="232"/>
      <c r="EN112" s="232"/>
      <c r="EO112" s="232"/>
      <c r="EP112" s="232"/>
      <c r="EQ112" s="232"/>
      <c r="ER112" s="232"/>
      <c r="ES112" s="232"/>
      <c r="ET112" s="232"/>
      <c r="EU112" s="232"/>
      <c r="EV112" s="232"/>
      <c r="EW112" s="232"/>
      <c r="EX112" s="232"/>
      <c r="EY112" s="232"/>
      <c r="EZ112" s="232"/>
      <c r="FA112" s="232"/>
      <c r="FB112" s="232"/>
      <c r="FC112" s="232"/>
      <c r="FD112" s="232"/>
      <c r="FE112" s="232"/>
      <c r="FF112" s="232"/>
      <c r="FG112" s="232"/>
      <c r="FH112" s="232"/>
      <c r="FI112" s="232"/>
      <c r="FJ112" s="232"/>
      <c r="FK112" s="232"/>
      <c r="FL112" s="232"/>
      <c r="FM112" s="232"/>
      <c r="FN112" s="232"/>
      <c r="FO112" s="242"/>
      <c r="FP112" s="242"/>
      <c r="FQ112" s="242"/>
      <c r="FR112" s="242"/>
      <c r="FS112" s="242"/>
      <c r="FT112" s="242"/>
      <c r="FU112" s="243"/>
    </row>
    <row r="113" spans="1:177" ht="11.25" customHeight="1">
      <c r="A113" s="509"/>
      <c r="B113" s="510"/>
      <c r="C113" s="510"/>
      <c r="D113" s="510"/>
      <c r="E113" s="510"/>
      <c r="F113" s="510"/>
      <c r="G113" s="510"/>
      <c r="H113" s="510"/>
      <c r="I113" s="510"/>
      <c r="J113" s="510"/>
      <c r="K113" s="510"/>
      <c r="L113" s="510"/>
      <c r="M113" s="510"/>
      <c r="N113" s="510"/>
      <c r="O113" s="510"/>
      <c r="P113" s="510"/>
      <c r="Q113" s="510"/>
      <c r="R113" s="510"/>
      <c r="S113" s="510"/>
      <c r="T113" s="510"/>
      <c r="U113" s="510"/>
      <c r="V113" s="510"/>
      <c r="W113" s="510"/>
      <c r="X113" s="510"/>
      <c r="Y113" s="510"/>
      <c r="Z113" s="510"/>
      <c r="AA113" s="510"/>
      <c r="AB113" s="510"/>
      <c r="AC113" s="510"/>
      <c r="AD113" s="510"/>
      <c r="AE113" s="510"/>
      <c r="AF113" s="510"/>
      <c r="AG113" s="510"/>
      <c r="AH113" s="510"/>
      <c r="AI113" s="510"/>
      <c r="AJ113" s="510"/>
      <c r="AK113" s="510"/>
      <c r="AL113" s="510"/>
      <c r="AM113" s="510"/>
      <c r="AN113" s="510"/>
      <c r="AO113" s="510"/>
      <c r="AP113" s="510"/>
      <c r="AQ113" s="510"/>
      <c r="AR113" s="510"/>
      <c r="AS113" s="510"/>
      <c r="AT113" s="510"/>
      <c r="AU113" s="510"/>
      <c r="AV113" s="510"/>
      <c r="AW113" s="510"/>
      <c r="AX113" s="510"/>
      <c r="AY113" s="510"/>
      <c r="AZ113" s="510"/>
      <c r="BA113" s="510"/>
      <c r="BB113" s="510"/>
      <c r="BC113" s="510"/>
      <c r="BD113" s="510"/>
      <c r="BE113" s="510"/>
      <c r="BF113" s="510"/>
      <c r="BG113" s="510"/>
      <c r="BH113" s="510"/>
      <c r="BI113" s="510"/>
      <c r="BJ113" s="510"/>
      <c r="BK113" s="510"/>
      <c r="BL113" s="510"/>
      <c r="BM113" s="510"/>
      <c r="BN113" s="510"/>
      <c r="BO113" s="510"/>
      <c r="BP113" s="510"/>
      <c r="BQ113" s="510"/>
      <c r="BR113" s="510"/>
      <c r="BS113" s="510"/>
      <c r="BT113" s="510"/>
      <c r="BU113" s="510"/>
      <c r="BV113" s="510"/>
      <c r="BW113" s="510"/>
      <c r="BX113" s="510"/>
      <c r="BY113" s="510"/>
      <c r="BZ113" s="510"/>
      <c r="CA113" s="510"/>
      <c r="CB113" s="510"/>
      <c r="CC113" s="510"/>
      <c r="CD113" s="510"/>
      <c r="CE113" s="510"/>
      <c r="CF113" s="510"/>
      <c r="CG113" s="510"/>
      <c r="CH113" s="510"/>
      <c r="CI113" s="510"/>
      <c r="CJ113" s="510"/>
      <c r="CK113" s="510"/>
      <c r="CL113" s="510"/>
      <c r="CM113" s="510"/>
      <c r="CN113" s="510"/>
      <c r="CO113" s="510"/>
      <c r="CP113" s="510"/>
      <c r="CQ113" s="510"/>
      <c r="CR113" s="510"/>
      <c r="CS113" s="510"/>
      <c r="CT113" s="510"/>
      <c r="CU113" s="510"/>
      <c r="CV113" s="510"/>
      <c r="CW113" s="510"/>
      <c r="CX113" s="510"/>
      <c r="CY113" s="510"/>
      <c r="CZ113" s="510"/>
      <c r="DA113" s="510"/>
      <c r="DB113" s="510"/>
      <c r="DC113" s="510"/>
      <c r="DD113" s="510"/>
      <c r="DE113" s="510"/>
      <c r="DF113" s="510"/>
      <c r="DG113" s="510"/>
      <c r="DH113" s="510"/>
      <c r="DI113" s="510"/>
      <c r="DJ113" s="510"/>
      <c r="DK113" s="510"/>
      <c r="DL113" s="510"/>
      <c r="DM113" s="510"/>
      <c r="DN113" s="510"/>
      <c r="DO113" s="510"/>
      <c r="DP113" s="510"/>
      <c r="DQ113" s="510"/>
      <c r="DR113" s="510"/>
      <c r="DS113" s="510"/>
      <c r="DT113" s="510"/>
      <c r="DU113" s="510"/>
      <c r="DV113" s="510"/>
      <c r="DW113" s="510"/>
      <c r="DX113" s="510"/>
      <c r="DY113" s="510"/>
      <c r="DZ113" s="510"/>
      <c r="EA113" s="510"/>
      <c r="EB113" s="510"/>
      <c r="EC113" s="510"/>
      <c r="ED113" s="510"/>
      <c r="EE113" s="510"/>
      <c r="EF113" s="510"/>
      <c r="EG113" s="510"/>
      <c r="EH113" s="510"/>
      <c r="EI113" s="510"/>
      <c r="EJ113" s="510"/>
      <c r="EK113" s="510"/>
      <c r="EL113" s="510"/>
      <c r="EM113" s="510"/>
      <c r="EN113" s="510"/>
      <c r="EO113" s="510"/>
      <c r="EP113" s="510"/>
      <c r="EQ113" s="510"/>
      <c r="ER113" s="510"/>
      <c r="ES113" s="510"/>
      <c r="ET113" s="510"/>
      <c r="EU113" s="510"/>
      <c r="EV113" s="510"/>
      <c r="EW113" s="510"/>
      <c r="EX113" s="510"/>
      <c r="EY113" s="510"/>
      <c r="EZ113" s="510"/>
      <c r="FA113" s="510"/>
      <c r="FB113" s="510"/>
      <c r="FC113" s="510"/>
      <c r="FD113" s="510"/>
      <c r="FE113" s="510"/>
      <c r="FF113" s="510"/>
      <c r="FG113" s="510"/>
      <c r="FH113" s="510"/>
      <c r="FI113" s="510"/>
      <c r="FJ113" s="510"/>
      <c r="FK113" s="510"/>
      <c r="FL113" s="510"/>
      <c r="FM113" s="510"/>
      <c r="FN113" s="510"/>
      <c r="FO113" s="510"/>
      <c r="FP113" s="510"/>
      <c r="FQ113" s="510"/>
      <c r="FR113" s="510"/>
      <c r="FS113" s="510"/>
      <c r="FT113" s="510"/>
      <c r="FU113" s="511"/>
    </row>
    <row r="114" spans="1:177" ht="11.25" customHeight="1">
      <c r="A114" s="512"/>
      <c r="B114" s="513"/>
      <c r="C114" s="513"/>
      <c r="D114" s="513"/>
      <c r="E114" s="513"/>
      <c r="F114" s="513"/>
      <c r="G114" s="513"/>
      <c r="H114" s="513"/>
      <c r="I114" s="513"/>
      <c r="J114" s="513"/>
      <c r="K114" s="513"/>
      <c r="L114" s="513"/>
      <c r="M114" s="513"/>
      <c r="N114" s="513"/>
      <c r="O114" s="513"/>
      <c r="P114" s="513"/>
      <c r="Q114" s="513"/>
      <c r="R114" s="513"/>
      <c r="S114" s="513"/>
      <c r="T114" s="513"/>
      <c r="U114" s="513"/>
      <c r="V114" s="513"/>
      <c r="W114" s="513"/>
      <c r="X114" s="513"/>
      <c r="Y114" s="513"/>
      <c r="Z114" s="513"/>
      <c r="AA114" s="513"/>
      <c r="AB114" s="513"/>
      <c r="AC114" s="513"/>
      <c r="AD114" s="513"/>
      <c r="AE114" s="513"/>
      <c r="AF114" s="513"/>
      <c r="AG114" s="513"/>
      <c r="AH114" s="513"/>
      <c r="AI114" s="513"/>
      <c r="AJ114" s="513"/>
      <c r="AK114" s="513"/>
      <c r="AL114" s="513"/>
      <c r="AM114" s="513"/>
      <c r="AN114" s="513"/>
      <c r="AO114" s="513"/>
      <c r="AP114" s="513"/>
      <c r="AQ114" s="513"/>
      <c r="AR114" s="513"/>
      <c r="AS114" s="513"/>
      <c r="AT114" s="513"/>
      <c r="AU114" s="513"/>
      <c r="AV114" s="513"/>
      <c r="AW114" s="513"/>
      <c r="AX114" s="513"/>
      <c r="AY114" s="513"/>
      <c r="AZ114" s="513"/>
      <c r="BA114" s="513"/>
      <c r="BB114" s="513"/>
      <c r="BC114" s="513"/>
      <c r="BD114" s="513"/>
      <c r="BE114" s="513"/>
      <c r="BF114" s="513"/>
      <c r="BG114" s="513"/>
      <c r="BH114" s="513"/>
      <c r="BI114" s="513"/>
      <c r="BJ114" s="513"/>
      <c r="BK114" s="513"/>
      <c r="BL114" s="513"/>
      <c r="BM114" s="513"/>
      <c r="BN114" s="513"/>
      <c r="BO114" s="513"/>
      <c r="BP114" s="513"/>
      <c r="BQ114" s="513"/>
      <c r="BR114" s="513"/>
      <c r="BS114" s="513"/>
      <c r="BT114" s="513"/>
      <c r="BU114" s="513"/>
      <c r="BV114" s="513"/>
      <c r="BW114" s="513"/>
      <c r="BX114" s="513"/>
      <c r="BY114" s="513"/>
      <c r="BZ114" s="513"/>
      <c r="CA114" s="513"/>
      <c r="CB114" s="513"/>
      <c r="CC114" s="513"/>
      <c r="CD114" s="513"/>
      <c r="CE114" s="513"/>
      <c r="CF114" s="513"/>
      <c r="CG114" s="513"/>
      <c r="CH114" s="513"/>
      <c r="CI114" s="513"/>
      <c r="CJ114" s="513"/>
      <c r="CK114" s="513"/>
      <c r="CL114" s="513"/>
      <c r="CM114" s="513"/>
      <c r="CN114" s="513"/>
      <c r="CO114" s="513"/>
      <c r="CP114" s="513"/>
      <c r="CQ114" s="513"/>
      <c r="CR114" s="513"/>
      <c r="CS114" s="513"/>
      <c r="CT114" s="513"/>
      <c r="CU114" s="513"/>
      <c r="CV114" s="513"/>
      <c r="CW114" s="513"/>
      <c r="CX114" s="513"/>
      <c r="CY114" s="513"/>
      <c r="CZ114" s="513"/>
      <c r="DA114" s="513"/>
      <c r="DB114" s="513"/>
      <c r="DC114" s="513"/>
      <c r="DD114" s="513"/>
      <c r="DE114" s="513"/>
      <c r="DF114" s="513"/>
      <c r="DG114" s="513"/>
      <c r="DH114" s="513"/>
      <c r="DI114" s="513"/>
      <c r="DJ114" s="513"/>
      <c r="DK114" s="513"/>
      <c r="DL114" s="513"/>
      <c r="DM114" s="513"/>
      <c r="DN114" s="513"/>
      <c r="DO114" s="513"/>
      <c r="DP114" s="513"/>
      <c r="DQ114" s="513"/>
      <c r="DR114" s="513"/>
      <c r="DS114" s="513"/>
      <c r="DT114" s="513"/>
      <c r="DU114" s="513"/>
      <c r="DV114" s="513"/>
      <c r="DW114" s="513"/>
      <c r="DX114" s="513"/>
      <c r="DY114" s="513"/>
      <c r="DZ114" s="513"/>
      <c r="EA114" s="513"/>
      <c r="EB114" s="513"/>
      <c r="EC114" s="513"/>
      <c r="ED114" s="513"/>
      <c r="EE114" s="513"/>
      <c r="EF114" s="513"/>
      <c r="EG114" s="513"/>
      <c r="EH114" s="513"/>
      <c r="EI114" s="513"/>
      <c r="EJ114" s="513"/>
      <c r="EK114" s="513"/>
      <c r="EL114" s="513"/>
      <c r="EM114" s="513"/>
      <c r="EN114" s="513"/>
      <c r="EO114" s="513"/>
      <c r="EP114" s="513"/>
      <c r="EQ114" s="513"/>
      <c r="ER114" s="513"/>
      <c r="ES114" s="513"/>
      <c r="ET114" s="513"/>
      <c r="EU114" s="513"/>
      <c r="EV114" s="513"/>
      <c r="EW114" s="513"/>
      <c r="EX114" s="513"/>
      <c r="EY114" s="513"/>
      <c r="EZ114" s="513"/>
      <c r="FA114" s="513"/>
      <c r="FB114" s="513"/>
      <c r="FC114" s="513"/>
      <c r="FD114" s="513"/>
      <c r="FE114" s="513"/>
      <c r="FF114" s="513"/>
      <c r="FG114" s="513"/>
      <c r="FH114" s="513"/>
      <c r="FI114" s="513"/>
      <c r="FJ114" s="513"/>
      <c r="FK114" s="513"/>
      <c r="FL114" s="513"/>
      <c r="FM114" s="513"/>
      <c r="FN114" s="513"/>
      <c r="FO114" s="513"/>
      <c r="FP114" s="513"/>
      <c r="FQ114" s="513"/>
      <c r="FR114" s="513"/>
      <c r="FS114" s="513"/>
      <c r="FT114" s="513"/>
      <c r="FU114" s="514"/>
    </row>
    <row r="115" spans="1:177" ht="11.25" customHeight="1">
      <c r="A115" s="515"/>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6"/>
      <c r="BG115" s="516"/>
      <c r="BH115" s="516"/>
      <c r="BI115" s="516"/>
      <c r="BJ115" s="516"/>
      <c r="BK115" s="516"/>
      <c r="BL115" s="516"/>
      <c r="BM115" s="516"/>
      <c r="BN115" s="516"/>
      <c r="BO115" s="516"/>
      <c r="BP115" s="516"/>
      <c r="BQ115" s="516"/>
      <c r="BR115" s="516"/>
      <c r="BS115" s="516"/>
      <c r="BT115" s="516"/>
      <c r="BU115" s="516"/>
      <c r="BV115" s="516"/>
      <c r="BW115" s="516"/>
      <c r="BX115" s="516"/>
      <c r="BY115" s="516"/>
      <c r="BZ115" s="516"/>
      <c r="CA115" s="516"/>
      <c r="CB115" s="516"/>
      <c r="CC115" s="516"/>
      <c r="CD115" s="516"/>
      <c r="CE115" s="516"/>
      <c r="CF115" s="516"/>
      <c r="CG115" s="516"/>
      <c r="CH115" s="516"/>
      <c r="CI115" s="516"/>
      <c r="CJ115" s="516"/>
      <c r="CK115" s="516"/>
      <c r="CL115" s="516"/>
      <c r="CM115" s="516"/>
      <c r="CN115" s="516"/>
      <c r="CO115" s="516"/>
      <c r="CP115" s="516"/>
      <c r="CQ115" s="516"/>
      <c r="CR115" s="516"/>
      <c r="CS115" s="516"/>
      <c r="CT115" s="516"/>
      <c r="CU115" s="516"/>
      <c r="CV115" s="516"/>
      <c r="CW115" s="516"/>
      <c r="CX115" s="516"/>
      <c r="CY115" s="516"/>
      <c r="CZ115" s="516"/>
      <c r="DA115" s="516"/>
      <c r="DB115" s="516"/>
      <c r="DC115" s="516"/>
      <c r="DD115" s="516"/>
      <c r="DE115" s="516"/>
      <c r="DF115" s="516"/>
      <c r="DG115" s="516"/>
      <c r="DH115" s="516"/>
      <c r="DI115" s="516"/>
      <c r="DJ115" s="516"/>
      <c r="DK115" s="516"/>
      <c r="DL115" s="516"/>
      <c r="DM115" s="516"/>
      <c r="DN115" s="516"/>
      <c r="DO115" s="516"/>
      <c r="DP115" s="516"/>
      <c r="DQ115" s="516"/>
      <c r="DR115" s="516"/>
      <c r="DS115" s="516"/>
      <c r="DT115" s="516"/>
      <c r="DU115" s="516"/>
      <c r="DV115" s="516"/>
      <c r="DW115" s="516"/>
      <c r="DX115" s="516"/>
      <c r="DY115" s="516"/>
      <c r="DZ115" s="516"/>
      <c r="EA115" s="516"/>
      <c r="EB115" s="516"/>
      <c r="EC115" s="516"/>
      <c r="ED115" s="516"/>
      <c r="EE115" s="516"/>
      <c r="EF115" s="516"/>
      <c r="EG115" s="516"/>
      <c r="EH115" s="516"/>
      <c r="EI115" s="516"/>
      <c r="EJ115" s="516"/>
      <c r="EK115" s="516"/>
      <c r="EL115" s="516"/>
      <c r="EM115" s="516"/>
      <c r="EN115" s="516"/>
      <c r="EO115" s="516"/>
      <c r="EP115" s="516"/>
      <c r="EQ115" s="516"/>
      <c r="ER115" s="516"/>
      <c r="ES115" s="516"/>
      <c r="ET115" s="516"/>
      <c r="EU115" s="516"/>
      <c r="EV115" s="516"/>
      <c r="EW115" s="516"/>
      <c r="EX115" s="516"/>
      <c r="EY115" s="516"/>
      <c r="EZ115" s="516"/>
      <c r="FA115" s="516"/>
      <c r="FB115" s="516"/>
      <c r="FC115" s="516"/>
      <c r="FD115" s="516"/>
      <c r="FE115" s="516"/>
      <c r="FF115" s="516"/>
      <c r="FG115" s="516"/>
      <c r="FH115" s="516"/>
      <c r="FI115" s="516"/>
      <c r="FJ115" s="516"/>
      <c r="FK115" s="516"/>
      <c r="FL115" s="516"/>
      <c r="FM115" s="516"/>
      <c r="FN115" s="516"/>
      <c r="FO115" s="516"/>
      <c r="FP115" s="516"/>
      <c r="FQ115" s="516"/>
      <c r="FR115" s="516"/>
      <c r="FS115" s="516"/>
      <c r="FT115" s="516"/>
      <c r="FU115" s="517"/>
    </row>
    <row r="116" spans="1:177" ht="11.25" customHeight="1">
      <c r="A116" s="518"/>
      <c r="B116" s="519"/>
      <c r="C116" s="519"/>
      <c r="D116" s="519"/>
      <c r="E116" s="519"/>
      <c r="F116" s="519"/>
      <c r="G116" s="519"/>
      <c r="H116" s="519"/>
      <c r="I116" s="519"/>
      <c r="J116" s="519"/>
      <c r="K116" s="519"/>
      <c r="L116" s="519"/>
      <c r="M116" s="519"/>
      <c r="N116" s="519"/>
      <c r="O116" s="519"/>
      <c r="P116" s="519"/>
      <c r="Q116" s="519"/>
      <c r="R116" s="519"/>
      <c r="S116" s="519"/>
      <c r="T116" s="519"/>
      <c r="U116" s="519"/>
      <c r="V116" s="519"/>
      <c r="W116" s="519"/>
      <c r="X116" s="519"/>
      <c r="Y116" s="519"/>
      <c r="Z116" s="519"/>
      <c r="AA116" s="519"/>
      <c r="AB116" s="519"/>
      <c r="AC116" s="519"/>
      <c r="AD116" s="519"/>
      <c r="AE116" s="519"/>
      <c r="AF116" s="519"/>
      <c r="AG116" s="519"/>
      <c r="AH116" s="519"/>
      <c r="AI116" s="519"/>
      <c r="AJ116" s="519"/>
      <c r="AK116" s="519"/>
      <c r="AL116" s="519"/>
      <c r="AM116" s="519"/>
      <c r="AN116" s="519"/>
      <c r="AO116" s="519"/>
      <c r="AP116" s="519"/>
      <c r="AQ116" s="519"/>
      <c r="AR116" s="519"/>
      <c r="AS116" s="519"/>
      <c r="AT116" s="519"/>
      <c r="AU116" s="519"/>
      <c r="AV116" s="519"/>
      <c r="AW116" s="519"/>
      <c r="AX116" s="519"/>
      <c r="AY116" s="519"/>
      <c r="AZ116" s="519"/>
      <c r="BA116" s="519"/>
      <c r="BB116" s="519"/>
      <c r="BC116" s="519"/>
      <c r="BD116" s="519"/>
      <c r="BE116" s="519"/>
      <c r="BF116" s="519"/>
      <c r="BG116" s="519"/>
      <c r="BH116" s="519"/>
      <c r="BI116" s="519"/>
      <c r="BJ116" s="519"/>
      <c r="BK116" s="519"/>
      <c r="BL116" s="519"/>
      <c r="BM116" s="519"/>
      <c r="BN116" s="519"/>
      <c r="BO116" s="519"/>
      <c r="BP116" s="519"/>
      <c r="BQ116" s="519"/>
      <c r="BR116" s="519"/>
      <c r="BS116" s="519"/>
      <c r="BT116" s="519"/>
      <c r="BU116" s="519"/>
      <c r="BV116" s="519"/>
      <c r="BW116" s="519"/>
      <c r="BX116" s="519"/>
      <c r="BY116" s="519"/>
      <c r="BZ116" s="519"/>
      <c r="CA116" s="519"/>
      <c r="CB116" s="519"/>
      <c r="CC116" s="519"/>
      <c r="CD116" s="519"/>
      <c r="CE116" s="519"/>
      <c r="CF116" s="519"/>
      <c r="CG116" s="519"/>
      <c r="CH116" s="519"/>
      <c r="CI116" s="519"/>
      <c r="CJ116" s="519"/>
      <c r="CK116" s="519"/>
      <c r="CL116" s="519"/>
      <c r="CM116" s="519"/>
      <c r="CN116" s="519"/>
      <c r="CO116" s="519"/>
      <c r="CP116" s="519"/>
      <c r="CQ116" s="519"/>
      <c r="CR116" s="519"/>
      <c r="CS116" s="519"/>
      <c r="CT116" s="519"/>
      <c r="CU116" s="519"/>
      <c r="CV116" s="519"/>
      <c r="CW116" s="519"/>
      <c r="CX116" s="519"/>
      <c r="CY116" s="519"/>
      <c r="CZ116" s="519"/>
      <c r="DA116" s="519"/>
      <c r="DB116" s="519"/>
      <c r="DC116" s="519"/>
      <c r="DD116" s="519"/>
      <c r="DE116" s="519"/>
      <c r="DF116" s="519"/>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20"/>
    </row>
    <row r="117" spans="1:177" ht="11.25" customHeight="1" thickBot="1">
      <c r="A117" s="244" t="s">
        <v>114</v>
      </c>
      <c r="B117" s="521"/>
      <c r="C117" s="522"/>
      <c r="D117" s="522"/>
      <c r="E117" s="522"/>
      <c r="F117" s="522"/>
      <c r="G117" s="522"/>
      <c r="H117" s="522"/>
      <c r="I117" s="522"/>
      <c r="J117" s="522"/>
      <c r="K117" s="522"/>
      <c r="L117" s="522"/>
      <c r="M117" s="522"/>
      <c r="N117" s="522"/>
      <c r="O117" s="522"/>
      <c r="P117" s="522"/>
      <c r="Q117" s="522"/>
      <c r="R117" s="522"/>
      <c r="S117" s="522"/>
      <c r="T117" s="522"/>
      <c r="U117" s="522"/>
      <c r="V117" s="522"/>
      <c r="W117" s="522"/>
      <c r="X117" s="522"/>
      <c r="Y117" s="522"/>
      <c r="Z117" s="522"/>
      <c r="AA117" s="522"/>
      <c r="AB117" s="522"/>
      <c r="AC117" s="522"/>
      <c r="AD117" s="522"/>
      <c r="AE117" s="522"/>
      <c r="AF117" s="522"/>
      <c r="AG117" s="522"/>
      <c r="AH117" s="522"/>
      <c r="AI117" s="522"/>
      <c r="AJ117" s="522"/>
      <c r="AK117" s="522"/>
      <c r="AL117" s="522"/>
      <c r="AM117" s="522"/>
      <c r="AN117" s="522"/>
      <c r="AO117" s="522"/>
      <c r="AP117" s="522"/>
      <c r="AQ117" s="522"/>
      <c r="AR117" s="522"/>
      <c r="AS117" s="522"/>
      <c r="AT117" s="522"/>
      <c r="AU117" s="522"/>
      <c r="AV117" s="522"/>
      <c r="AW117" s="522"/>
      <c r="AX117" s="522"/>
      <c r="AY117" s="522"/>
      <c r="AZ117" s="522"/>
      <c r="BA117" s="522"/>
      <c r="BB117" s="522"/>
      <c r="BC117" s="522"/>
      <c r="BD117" s="522"/>
      <c r="BE117" s="522"/>
      <c r="BF117" s="522"/>
      <c r="BG117" s="522"/>
      <c r="BH117" s="522"/>
      <c r="BI117" s="522"/>
      <c r="BJ117" s="522"/>
      <c r="BK117" s="522"/>
      <c r="BL117" s="522"/>
      <c r="BM117" s="522"/>
      <c r="BN117" s="522"/>
      <c r="BO117" s="522"/>
      <c r="BP117" s="522"/>
      <c r="BQ117" s="522"/>
      <c r="BR117" s="522"/>
      <c r="BS117" s="522"/>
      <c r="BT117" s="522"/>
      <c r="BU117" s="522"/>
      <c r="BV117" s="522"/>
      <c r="BW117" s="522"/>
      <c r="BX117" s="522"/>
      <c r="BY117" s="522"/>
      <c r="BZ117" s="522"/>
      <c r="CA117" s="522"/>
      <c r="CB117" s="522"/>
      <c r="CC117" s="522"/>
      <c r="CD117" s="522"/>
      <c r="CE117" s="523"/>
      <c r="CF117" s="233" t="s">
        <v>115</v>
      </c>
      <c r="CG117" s="546"/>
      <c r="CH117" s="546"/>
      <c r="CI117" s="546"/>
      <c r="CJ117" s="546"/>
      <c r="CK117" s="233"/>
      <c r="CL117" s="233"/>
      <c r="CM117" s="233"/>
      <c r="CN117" s="233"/>
      <c r="CO117" s="233"/>
      <c r="CP117" s="233"/>
      <c r="CQ117" s="233"/>
      <c r="CR117" s="233"/>
      <c r="CS117" s="233"/>
      <c r="CT117" s="233"/>
      <c r="CU117" s="233"/>
      <c r="CV117" s="233"/>
      <c r="CW117" s="233"/>
      <c r="CX117" s="233"/>
      <c r="CY117" s="233"/>
      <c r="CZ117" s="233"/>
      <c r="DA117" s="233"/>
      <c r="DB117" s="233"/>
      <c r="DC117" s="233"/>
      <c r="DD117" s="233"/>
      <c r="DE117" s="233"/>
      <c r="DF117" s="233"/>
      <c r="DG117" s="233"/>
      <c r="DH117" s="233"/>
      <c r="DI117" s="233"/>
      <c r="DJ117" s="233"/>
      <c r="DK117" s="233"/>
      <c r="DL117" s="233"/>
      <c r="DM117" s="233"/>
      <c r="DN117" s="233"/>
      <c r="DO117" s="233"/>
      <c r="DP117" s="233"/>
      <c r="DQ117" s="233"/>
      <c r="DR117" s="233"/>
      <c r="DS117" s="233"/>
      <c r="DT117" s="233"/>
      <c r="DU117" s="233"/>
      <c r="DV117" s="233"/>
      <c r="DW117" s="233"/>
      <c r="DX117" s="233"/>
      <c r="DY117" s="233"/>
      <c r="DZ117" s="233"/>
      <c r="EA117" s="233"/>
      <c r="EB117" s="233"/>
      <c r="EC117" s="233"/>
      <c r="ED117" s="233"/>
      <c r="EE117" s="233"/>
      <c r="EF117" s="233"/>
      <c r="EG117" s="233"/>
      <c r="EH117" s="233"/>
      <c r="EI117" s="233"/>
      <c r="EJ117" s="233"/>
      <c r="EK117" s="233"/>
      <c r="EL117" s="233"/>
      <c r="EM117" s="233"/>
      <c r="EN117" s="233"/>
      <c r="EO117" s="233"/>
      <c r="EP117" s="233"/>
      <c r="EQ117" s="233"/>
      <c r="ER117" s="233"/>
      <c r="ES117" s="233"/>
      <c r="ET117" s="233"/>
      <c r="EU117" s="233"/>
      <c r="EV117" s="233"/>
      <c r="EW117" s="233"/>
      <c r="EX117" s="233"/>
      <c r="EY117" s="233"/>
      <c r="EZ117" s="233"/>
      <c r="FA117" s="233"/>
      <c r="FB117" s="233"/>
      <c r="FC117" s="233"/>
      <c r="FD117" s="233"/>
      <c r="FE117" s="233"/>
      <c r="FF117" s="233"/>
      <c r="FG117" s="233"/>
      <c r="FH117" s="233"/>
      <c r="FI117" s="233"/>
      <c r="FJ117" s="233"/>
      <c r="FK117" s="233"/>
      <c r="FL117" s="233"/>
      <c r="FM117" s="233"/>
      <c r="FN117" s="233"/>
      <c r="FO117" s="345"/>
      <c r="FP117" s="345"/>
      <c r="FQ117" s="345"/>
      <c r="FR117" s="345"/>
      <c r="FS117" s="345"/>
      <c r="FT117" s="345"/>
      <c r="FU117" s="547"/>
    </row>
    <row r="118" spans="1:177" ht="11.25" customHeight="1">
      <c r="AP118" s="116"/>
      <c r="AQ118" s="116"/>
      <c r="BD118" s="116"/>
      <c r="BE118" s="116"/>
      <c r="BR118" s="116"/>
      <c r="BS118" s="116"/>
      <c r="CF118" s="116"/>
      <c r="CG118" s="116"/>
    </row>
    <row r="119" spans="1:177" ht="18" customHeight="1">
      <c r="AP119" s="116"/>
      <c r="AQ119" s="116"/>
      <c r="BD119" s="116"/>
      <c r="BE119" s="116"/>
      <c r="BR119" s="116"/>
      <c r="BS119" s="116"/>
      <c r="CF119" s="116"/>
      <c r="CG119" s="116"/>
    </row>
    <row r="120" spans="1:177" ht="18" customHeight="1">
      <c r="AP120" s="116"/>
      <c r="AQ120" s="116"/>
      <c r="BD120" s="116"/>
      <c r="BE120" s="116"/>
      <c r="BR120" s="116"/>
      <c r="BS120" s="116"/>
      <c r="CF120" s="116"/>
      <c r="CG120" s="116"/>
    </row>
  </sheetData>
  <sheetProtection formatCells="0" formatColumns="0" formatRows="0"/>
  <mergeCells count="3277">
    <mergeCell ref="CK3:CL3"/>
    <mergeCell ref="CK4:CL4"/>
    <mergeCell ref="CK7:CL7"/>
    <mergeCell ref="CK10:CL10"/>
    <mergeCell ref="CK53:CL53"/>
    <mergeCell ref="CM53:CN53"/>
    <mergeCell ref="CO53:CP53"/>
    <mergeCell ref="CQ53:CR53"/>
    <mergeCell ref="CS53:CT53"/>
    <mergeCell ref="CU53:CV53"/>
    <mergeCell ref="CK13:CL13"/>
    <mergeCell ref="CK16:CL16"/>
    <mergeCell ref="CK19:CL19"/>
    <mergeCell ref="CK37:CL37"/>
    <mergeCell ref="CK40:CL40"/>
    <mergeCell ref="CK43:CL43"/>
    <mergeCell ref="CK46:CL46"/>
    <mergeCell ref="CK49:CL49"/>
    <mergeCell ref="CQ43:CR43"/>
    <mergeCell ref="CS43:CT43"/>
    <mergeCell ref="CU43:CV43"/>
    <mergeCell ref="CM19:CN19"/>
    <mergeCell ref="CO19:CP19"/>
    <mergeCell ref="CQ19:CR19"/>
    <mergeCell ref="CS19:CT19"/>
    <mergeCell ref="CU19:CV19"/>
    <mergeCell ref="CS7:CT7"/>
    <mergeCell ref="CU7:CV7"/>
    <mergeCell ref="CO31:CP31"/>
    <mergeCell ref="CQ31:CR31"/>
    <mergeCell ref="CS31:CT31"/>
    <mergeCell ref="CU31:CV31"/>
    <mergeCell ref="CW43:CX43"/>
    <mergeCell ref="CY43:CZ43"/>
    <mergeCell ref="DA43:DB43"/>
    <mergeCell ref="DC43:DD43"/>
    <mergeCell ref="DE43:DF43"/>
    <mergeCell ref="DG43:DH43"/>
    <mergeCell ref="DI43:DJ43"/>
    <mergeCell ref="CM46:CN46"/>
    <mergeCell ref="CO46:CP46"/>
    <mergeCell ref="CQ46:CR46"/>
    <mergeCell ref="CS46:CT46"/>
    <mergeCell ref="CU46:CV46"/>
    <mergeCell ref="CW46:CX46"/>
    <mergeCell ref="CY46:CZ46"/>
    <mergeCell ref="DA46:DB46"/>
    <mergeCell ref="DC46:DD46"/>
    <mergeCell ref="DE46:DF46"/>
    <mergeCell ref="DG46:DH46"/>
    <mergeCell ref="DI46:DJ46"/>
    <mergeCell ref="DC19:DD19"/>
    <mergeCell ref="DE19:DF19"/>
    <mergeCell ref="DG19:DH19"/>
    <mergeCell ref="DI19:DJ19"/>
    <mergeCell ref="CM37:CN37"/>
    <mergeCell ref="CO37:CP37"/>
    <mergeCell ref="CQ37:CR37"/>
    <mergeCell ref="CS37:CT37"/>
    <mergeCell ref="CU37:CV37"/>
    <mergeCell ref="CW37:CX37"/>
    <mergeCell ref="CY37:CZ37"/>
    <mergeCell ref="DA37:DB37"/>
    <mergeCell ref="DC37:DD37"/>
    <mergeCell ref="DE37:DF37"/>
    <mergeCell ref="DG37:DH37"/>
    <mergeCell ref="DI37:DJ37"/>
    <mergeCell ref="CS22:CT22"/>
    <mergeCell ref="CU22:CV22"/>
    <mergeCell ref="CW22:CX22"/>
    <mergeCell ref="CY22:CZ22"/>
    <mergeCell ref="DA22:DB22"/>
    <mergeCell ref="DC22:DD22"/>
    <mergeCell ref="DE22:DF22"/>
    <mergeCell ref="DG22:DH22"/>
    <mergeCell ref="DI22:DJ22"/>
    <mergeCell ref="CO25:CP25"/>
    <mergeCell ref="CQ25:CR25"/>
    <mergeCell ref="CS25:CT25"/>
    <mergeCell ref="CU25:CV25"/>
    <mergeCell ref="CW25:CX25"/>
    <mergeCell ref="CY25:CZ25"/>
    <mergeCell ref="DA25:DB25"/>
    <mergeCell ref="CO4:CP4"/>
    <mergeCell ref="CQ4:CR4"/>
    <mergeCell ref="CS4:CT4"/>
    <mergeCell ref="CU4:CV4"/>
    <mergeCell ref="CW4:CX4"/>
    <mergeCell ref="CY4:CZ4"/>
    <mergeCell ref="DA4:DB4"/>
    <mergeCell ref="DC4:DD4"/>
    <mergeCell ref="DE4:DF4"/>
    <mergeCell ref="DG4:DH4"/>
    <mergeCell ref="DI4:DJ4"/>
    <mergeCell ref="CM10:CN10"/>
    <mergeCell ref="CO10:CP10"/>
    <mergeCell ref="CQ10:CR10"/>
    <mergeCell ref="CS10:CT10"/>
    <mergeCell ref="CU10:CV10"/>
    <mergeCell ref="CW10:CX10"/>
    <mergeCell ref="CY10:CZ10"/>
    <mergeCell ref="DA10:DB10"/>
    <mergeCell ref="DC10:DD10"/>
    <mergeCell ref="DE10:DF10"/>
    <mergeCell ref="DG10:DH10"/>
    <mergeCell ref="DI10:DJ10"/>
    <mergeCell ref="DC7:DD7"/>
    <mergeCell ref="DE7:DF7"/>
    <mergeCell ref="DG7:DH7"/>
    <mergeCell ref="DI7:DJ7"/>
    <mergeCell ref="CM7:CN7"/>
    <mergeCell ref="CO7:CP7"/>
    <mergeCell ref="CQ7:CR7"/>
    <mergeCell ref="A112:B112"/>
    <mergeCell ref="CG117:CJ117"/>
    <mergeCell ref="FO117:FU117"/>
    <mergeCell ref="AE112:AR112"/>
    <mergeCell ref="AS112:BF112"/>
    <mergeCell ref="BG112:BT112"/>
    <mergeCell ref="BU112:CH112"/>
    <mergeCell ref="CI112:CV112"/>
    <mergeCell ref="CW112:DJ112"/>
    <mergeCell ref="A95:B96"/>
    <mergeCell ref="FO100:FO102"/>
    <mergeCell ref="FS100:FS102"/>
    <mergeCell ref="CQ102:CR102"/>
    <mergeCell ref="CS102:CT102"/>
    <mergeCell ref="CU102:CV102"/>
    <mergeCell ref="CW102:CX102"/>
    <mergeCell ref="CY102:CZ102"/>
    <mergeCell ref="DA102:DB102"/>
    <mergeCell ref="DC102:DD102"/>
    <mergeCell ref="DE102:DF102"/>
    <mergeCell ref="DG102:DH102"/>
    <mergeCell ref="DI102:DJ102"/>
    <mergeCell ref="DK105:DL105"/>
    <mergeCell ref="DM105:DN105"/>
    <mergeCell ref="A107:B108"/>
    <mergeCell ref="FT107:FU108"/>
    <mergeCell ref="BY108:BZ108"/>
    <mergeCell ref="CA108:CB108"/>
    <mergeCell ref="CC108:CD108"/>
    <mergeCell ref="CE108:CF108"/>
    <mergeCell ref="CG108:CH108"/>
    <mergeCell ref="CI108:CJ108"/>
    <mergeCell ref="FT106:FU106"/>
    <mergeCell ref="BQ111:BR111"/>
    <mergeCell ref="BS111:BT111"/>
    <mergeCell ref="BU111:BV111"/>
    <mergeCell ref="BW111:BX111"/>
    <mergeCell ref="AC111:AD111"/>
    <mergeCell ref="AE111:AF111"/>
    <mergeCell ref="CW108:CX108"/>
    <mergeCell ref="CW111:CX111"/>
    <mergeCell ref="BK111:BL111"/>
    <mergeCell ref="BM111:BN111"/>
    <mergeCell ref="BO111:BP111"/>
    <mergeCell ref="G108:H108"/>
    <mergeCell ref="I108:J108"/>
    <mergeCell ref="K108:L108"/>
    <mergeCell ref="M108:N108"/>
    <mergeCell ref="O108:P108"/>
    <mergeCell ref="Q108:R108"/>
    <mergeCell ref="S108:T108"/>
    <mergeCell ref="DC111:DD111"/>
    <mergeCell ref="DE111:DF111"/>
    <mergeCell ref="FT110:FU111"/>
    <mergeCell ref="BY111:BZ111"/>
    <mergeCell ref="CA111:CB111"/>
    <mergeCell ref="CC111:CD111"/>
    <mergeCell ref="AC108:AD108"/>
    <mergeCell ref="AE108:AF108"/>
    <mergeCell ref="AG108:AH108"/>
    <mergeCell ref="CE111:CF111"/>
    <mergeCell ref="CG111:CH111"/>
    <mergeCell ref="CI111:CJ111"/>
    <mergeCell ref="AK108:AL108"/>
    <mergeCell ref="A103:B103"/>
    <mergeCell ref="FO103:FO105"/>
    <mergeCell ref="FS103:FS105"/>
    <mergeCell ref="A88:B88"/>
    <mergeCell ref="FO88:FO90"/>
    <mergeCell ref="FS88:FS90"/>
    <mergeCell ref="CG90:CH90"/>
    <mergeCell ref="BK105:BL105"/>
    <mergeCell ref="BM105:BN105"/>
    <mergeCell ref="BO105:BP105"/>
    <mergeCell ref="BQ105:BR105"/>
    <mergeCell ref="BS105:BT105"/>
    <mergeCell ref="BU105:BV105"/>
    <mergeCell ref="BW105:BX105"/>
    <mergeCell ref="BK108:BL108"/>
    <mergeCell ref="BM108:BN108"/>
    <mergeCell ref="BO108:BP108"/>
    <mergeCell ref="BQ108:BR108"/>
    <mergeCell ref="BS108:BT108"/>
    <mergeCell ref="BU108:BV108"/>
    <mergeCell ref="BW108:BX108"/>
    <mergeCell ref="A104:B105"/>
    <mergeCell ref="BY105:BZ105"/>
    <mergeCell ref="CA105:CB105"/>
    <mergeCell ref="CC105:CD105"/>
    <mergeCell ref="CE105:CF105"/>
    <mergeCell ref="CG105:CH105"/>
    <mergeCell ref="CI105:CJ105"/>
    <mergeCell ref="BO90:BP90"/>
    <mergeCell ref="A106:B106"/>
    <mergeCell ref="FO106:FO108"/>
    <mergeCell ref="FS106:FS108"/>
    <mergeCell ref="A85:B85"/>
    <mergeCell ref="FO85:FO87"/>
    <mergeCell ref="FS85:FS87"/>
    <mergeCell ref="A82:B82"/>
    <mergeCell ref="FO82:FO84"/>
    <mergeCell ref="FS82:FS84"/>
    <mergeCell ref="FT88:FU88"/>
    <mergeCell ref="A89:B90"/>
    <mergeCell ref="FT89:FU90"/>
    <mergeCell ref="BY90:BZ90"/>
    <mergeCell ref="CA90:CB90"/>
    <mergeCell ref="CC90:CD90"/>
    <mergeCell ref="CE90:CF90"/>
    <mergeCell ref="FT85:FU85"/>
    <mergeCell ref="A86:B87"/>
    <mergeCell ref="FT86:FU87"/>
    <mergeCell ref="BY87:BZ87"/>
    <mergeCell ref="CA87:CB87"/>
    <mergeCell ref="CC87:CD87"/>
    <mergeCell ref="CE87:CF87"/>
    <mergeCell ref="CG87:CH87"/>
    <mergeCell ref="CI87:CJ87"/>
    <mergeCell ref="BK87:BL87"/>
    <mergeCell ref="BM87:BN87"/>
    <mergeCell ref="BO87:BP87"/>
    <mergeCell ref="BQ87:BR87"/>
    <mergeCell ref="BS87:BT87"/>
    <mergeCell ref="BU87:BV87"/>
    <mergeCell ref="BW87:BX87"/>
    <mergeCell ref="BK90:BL90"/>
    <mergeCell ref="BM90:BN90"/>
    <mergeCell ref="CI90:CJ90"/>
    <mergeCell ref="FT82:FU82"/>
    <mergeCell ref="A83:B84"/>
    <mergeCell ref="FT83:FU84"/>
    <mergeCell ref="BY84:BZ84"/>
    <mergeCell ref="CA84:CB84"/>
    <mergeCell ref="CC84:CD84"/>
    <mergeCell ref="CE84:CF84"/>
    <mergeCell ref="CG80:CH80"/>
    <mergeCell ref="CI80:CJ80"/>
    <mergeCell ref="A81:B81"/>
    <mergeCell ref="BY81:DJ81"/>
    <mergeCell ref="FT81:FU81"/>
    <mergeCell ref="CG84:CH84"/>
    <mergeCell ref="CI84:CJ84"/>
    <mergeCell ref="BK81:BX81"/>
    <mergeCell ref="BK84:BL84"/>
    <mergeCell ref="BM84:BN84"/>
    <mergeCell ref="BO84:BP84"/>
    <mergeCell ref="BQ84:BR84"/>
    <mergeCell ref="BS84:BT84"/>
    <mergeCell ref="BU84:BV84"/>
    <mergeCell ref="BW84:BX84"/>
    <mergeCell ref="CW80:CX80"/>
    <mergeCell ref="AC84:AD84"/>
    <mergeCell ref="O84:P84"/>
    <mergeCell ref="Q84:R84"/>
    <mergeCell ref="S84:T84"/>
    <mergeCell ref="CK84:CL84"/>
    <mergeCell ref="CM84:CN84"/>
    <mergeCell ref="CO84:CP84"/>
    <mergeCell ref="CQ84:CR84"/>
    <mergeCell ref="CS84:CT84"/>
    <mergeCell ref="A78:B78"/>
    <mergeCell ref="FO78:FO80"/>
    <mergeCell ref="FS78:FS80"/>
    <mergeCell ref="FT78:FU78"/>
    <mergeCell ref="A79:B80"/>
    <mergeCell ref="FT79:FU80"/>
    <mergeCell ref="BY80:BZ80"/>
    <mergeCell ref="CA80:CB80"/>
    <mergeCell ref="CC80:CD80"/>
    <mergeCell ref="CE80:CF80"/>
    <mergeCell ref="BK80:BL80"/>
    <mergeCell ref="BM80:BN80"/>
    <mergeCell ref="BO80:BP80"/>
    <mergeCell ref="BQ80:BR80"/>
    <mergeCell ref="BS80:BT80"/>
    <mergeCell ref="BU80:BV80"/>
    <mergeCell ref="BW80:BX80"/>
    <mergeCell ref="CK80:CL80"/>
    <mergeCell ref="CM80:CN80"/>
    <mergeCell ref="CO80:CP80"/>
    <mergeCell ref="CQ80:CR80"/>
    <mergeCell ref="CS80:CT80"/>
    <mergeCell ref="CU80:CV80"/>
    <mergeCell ref="CY80:CZ80"/>
    <mergeCell ref="DA80:DB80"/>
    <mergeCell ref="DC80:DD80"/>
    <mergeCell ref="DE80:DF80"/>
    <mergeCell ref="DG80:DH80"/>
    <mergeCell ref="DI80:DJ80"/>
    <mergeCell ref="DY80:DZ80"/>
    <mergeCell ref="EA80:EB80"/>
    <mergeCell ref="EM80:EN80"/>
    <mergeCell ref="FO72:FO74"/>
    <mergeCell ref="FS72:FS74"/>
    <mergeCell ref="FT72:FU72"/>
    <mergeCell ref="A73:B74"/>
    <mergeCell ref="FT73:FU74"/>
    <mergeCell ref="BY74:BZ74"/>
    <mergeCell ref="CA74:CB74"/>
    <mergeCell ref="CC74:CD74"/>
    <mergeCell ref="FS75:FS77"/>
    <mergeCell ref="FT75:FU75"/>
    <mergeCell ref="A76:B77"/>
    <mergeCell ref="FT76:FU77"/>
    <mergeCell ref="BY77:BZ77"/>
    <mergeCell ref="CA77:CB77"/>
    <mergeCell ref="CC77:CD77"/>
    <mergeCell ref="CE77:CF77"/>
    <mergeCell ref="CG77:CH77"/>
    <mergeCell ref="CI77:CJ77"/>
    <mergeCell ref="BK74:BL74"/>
    <mergeCell ref="AW74:AX74"/>
    <mergeCell ref="AY74:AZ74"/>
    <mergeCell ref="BA74:BB74"/>
    <mergeCell ref="BC74:BD74"/>
    <mergeCell ref="BE74:BF74"/>
    <mergeCell ref="BG74:BH74"/>
    <mergeCell ref="BI74:BJ74"/>
    <mergeCell ref="W77:X77"/>
    <mergeCell ref="Y77:Z77"/>
    <mergeCell ref="AA77:AB77"/>
    <mergeCell ref="BS74:BT74"/>
    <mergeCell ref="BU74:BV74"/>
    <mergeCell ref="BW74:BX74"/>
    <mergeCell ref="BK77:BL77"/>
    <mergeCell ref="BM77:BN77"/>
    <mergeCell ref="AW71:AX71"/>
    <mergeCell ref="FT66:FU66"/>
    <mergeCell ref="A67:B68"/>
    <mergeCell ref="FT67:FU68"/>
    <mergeCell ref="BY68:BZ68"/>
    <mergeCell ref="CA68:CB68"/>
    <mergeCell ref="CC68:CD68"/>
    <mergeCell ref="CE68:CF68"/>
    <mergeCell ref="CE74:CF74"/>
    <mergeCell ref="CG74:CH74"/>
    <mergeCell ref="CI74:CJ74"/>
    <mergeCell ref="FT69:FU69"/>
    <mergeCell ref="A70:B71"/>
    <mergeCell ref="FT70:FU71"/>
    <mergeCell ref="BY71:BZ71"/>
    <mergeCell ref="CA71:CB71"/>
    <mergeCell ref="CC71:CD71"/>
    <mergeCell ref="CE71:CF71"/>
    <mergeCell ref="CG71:CH71"/>
    <mergeCell ref="CI71:CJ71"/>
    <mergeCell ref="CG68:CH68"/>
    <mergeCell ref="CI68:CJ68"/>
    <mergeCell ref="CW68:CX68"/>
    <mergeCell ref="A69:B69"/>
    <mergeCell ref="A75:B75"/>
    <mergeCell ref="FO75:FO77"/>
    <mergeCell ref="A72:B72"/>
    <mergeCell ref="FO69:FO71"/>
    <mergeCell ref="FS69:FS71"/>
    <mergeCell ref="A66:B66"/>
    <mergeCell ref="FO66:FO68"/>
    <mergeCell ref="FS66:FS68"/>
    <mergeCell ref="BQ74:BR74"/>
    <mergeCell ref="BE68:BF68"/>
    <mergeCell ref="BG68:BH68"/>
    <mergeCell ref="BI68:BJ68"/>
    <mergeCell ref="DI53:DJ53"/>
    <mergeCell ref="U53:V53"/>
    <mergeCell ref="W53:X53"/>
    <mergeCell ref="Y53:Z53"/>
    <mergeCell ref="AA53:AB53"/>
    <mergeCell ref="C68:D68"/>
    <mergeCell ref="E68:F68"/>
    <mergeCell ref="G68:H68"/>
    <mergeCell ref="BS71:BT71"/>
    <mergeCell ref="BU71:BV71"/>
    <mergeCell ref="BW71:BX71"/>
    <mergeCell ref="BM74:BN74"/>
    <mergeCell ref="BO74:BP74"/>
    <mergeCell ref="BK71:BL71"/>
    <mergeCell ref="BM71:BN71"/>
    <mergeCell ref="BO71:BP71"/>
    <mergeCell ref="BQ71:BR71"/>
    <mergeCell ref="AY71:AZ71"/>
    <mergeCell ref="BA71:BB71"/>
    <mergeCell ref="BC71:BD71"/>
    <mergeCell ref="BE71:BF71"/>
    <mergeCell ref="BG71:BH71"/>
    <mergeCell ref="BI71:BJ71"/>
    <mergeCell ref="AM62:AN62"/>
    <mergeCell ref="AO62:AP62"/>
    <mergeCell ref="I68:J68"/>
    <mergeCell ref="CQ49:CR49"/>
    <mergeCell ref="CS49:CT49"/>
    <mergeCell ref="CU49:CV49"/>
    <mergeCell ref="CW49:CX49"/>
    <mergeCell ref="CY49:CZ49"/>
    <mergeCell ref="DA49:DB49"/>
    <mergeCell ref="DC49:DD49"/>
    <mergeCell ref="DE49:DF49"/>
    <mergeCell ref="DG49:DH49"/>
    <mergeCell ref="DI49:DJ49"/>
    <mergeCell ref="BU49:BV49"/>
    <mergeCell ref="BW49:BX49"/>
    <mergeCell ref="AW68:AX68"/>
    <mergeCell ref="AY68:AZ68"/>
    <mergeCell ref="BA68:BB68"/>
    <mergeCell ref="BC68:BD68"/>
    <mergeCell ref="BO65:BP65"/>
    <mergeCell ref="BO68:BP68"/>
    <mergeCell ref="BQ68:BR68"/>
    <mergeCell ref="BS68:BT68"/>
    <mergeCell ref="BU68:BV68"/>
    <mergeCell ref="BW68:BX68"/>
    <mergeCell ref="BK56:BL56"/>
    <mergeCell ref="BM56:BN56"/>
    <mergeCell ref="BO56:BP56"/>
    <mergeCell ref="BQ56:BR56"/>
    <mergeCell ref="BS56:BT56"/>
    <mergeCell ref="BU56:BV56"/>
    <mergeCell ref="BE56:BF56"/>
    <mergeCell ref="BG56:BH56"/>
    <mergeCell ref="BI56:BJ56"/>
    <mergeCell ref="CK68:CL68"/>
    <mergeCell ref="Y49:Z49"/>
    <mergeCell ref="AA49:AB49"/>
    <mergeCell ref="C49:D49"/>
    <mergeCell ref="E49:F49"/>
    <mergeCell ref="FT51:FU51"/>
    <mergeCell ref="A52:B53"/>
    <mergeCell ref="FT52:FU53"/>
    <mergeCell ref="BY53:BZ53"/>
    <mergeCell ref="CA53:CB53"/>
    <mergeCell ref="CC53:CD53"/>
    <mergeCell ref="CE53:CF53"/>
    <mergeCell ref="CG53:CH53"/>
    <mergeCell ref="CI53:CJ53"/>
    <mergeCell ref="A50:B50"/>
    <mergeCell ref="BY50:DJ50"/>
    <mergeCell ref="FT50:FU50"/>
    <mergeCell ref="A51:B51"/>
    <mergeCell ref="FO51:FO53"/>
    <mergeCell ref="FS51:FS53"/>
    <mergeCell ref="BS49:BT49"/>
    <mergeCell ref="AW53:AX53"/>
    <mergeCell ref="AY53:AZ53"/>
    <mergeCell ref="BA53:BB53"/>
    <mergeCell ref="BC53:BD53"/>
    <mergeCell ref="BE53:BF53"/>
    <mergeCell ref="BG53:BH53"/>
    <mergeCell ref="BI53:BJ53"/>
    <mergeCell ref="G49:H49"/>
    <mergeCell ref="I49:J49"/>
    <mergeCell ref="K49:L49"/>
    <mergeCell ref="CM49:CN49"/>
    <mergeCell ref="CO49:CP49"/>
    <mergeCell ref="A44:B44"/>
    <mergeCell ref="CI40:CJ40"/>
    <mergeCell ref="A41:B41"/>
    <mergeCell ref="A48:B49"/>
    <mergeCell ref="BY49:BZ49"/>
    <mergeCell ref="CA49:CB49"/>
    <mergeCell ref="A45:B46"/>
    <mergeCell ref="BY46:BZ46"/>
    <mergeCell ref="CA46:CB46"/>
    <mergeCell ref="CC46:CD46"/>
    <mergeCell ref="CE46:CF46"/>
    <mergeCell ref="CW53:CX53"/>
    <mergeCell ref="CY53:CZ53"/>
    <mergeCell ref="DA53:DB53"/>
    <mergeCell ref="DC53:DD53"/>
    <mergeCell ref="DE53:DF53"/>
    <mergeCell ref="DG53:DH53"/>
    <mergeCell ref="BO43:BP43"/>
    <mergeCell ref="CG46:CH46"/>
    <mergeCell ref="CC49:CD49"/>
    <mergeCell ref="CE49:CF49"/>
    <mergeCell ref="CG49:CH49"/>
    <mergeCell ref="CI49:CJ49"/>
    <mergeCell ref="CI46:CJ46"/>
    <mergeCell ref="A47:B47"/>
    <mergeCell ref="CM40:CN40"/>
    <mergeCell ref="CO40:CP40"/>
    <mergeCell ref="CQ40:CR40"/>
    <mergeCell ref="BK49:BL49"/>
    <mergeCell ref="BM49:BN49"/>
    <mergeCell ref="BO49:BP49"/>
    <mergeCell ref="BQ49:BR49"/>
    <mergeCell ref="A42:B43"/>
    <mergeCell ref="BY43:BZ43"/>
    <mergeCell ref="CA43:CB43"/>
    <mergeCell ref="A39:B40"/>
    <mergeCell ref="BY40:BZ40"/>
    <mergeCell ref="CA40:CB40"/>
    <mergeCell ref="CC40:CD40"/>
    <mergeCell ref="CE40:CF40"/>
    <mergeCell ref="CG40:CH40"/>
    <mergeCell ref="CC43:CD43"/>
    <mergeCell ref="CE43:CF43"/>
    <mergeCell ref="AW46:AX46"/>
    <mergeCell ref="AY46:AZ46"/>
    <mergeCell ref="BA46:BB46"/>
    <mergeCell ref="BC46:BD46"/>
    <mergeCell ref="BE46:BF46"/>
    <mergeCell ref="DC13:DD13"/>
    <mergeCell ref="A38:B38"/>
    <mergeCell ref="A35:B35"/>
    <mergeCell ref="A36:B37"/>
    <mergeCell ref="CA37:CB37"/>
    <mergeCell ref="CM16:CN16"/>
    <mergeCell ref="CO16:CP16"/>
    <mergeCell ref="CQ16:CR16"/>
    <mergeCell ref="CS16:CT16"/>
    <mergeCell ref="CU16:CV16"/>
    <mergeCell ref="CW16:CX16"/>
    <mergeCell ref="CY16:CZ16"/>
    <mergeCell ref="DA16:DB16"/>
    <mergeCell ref="A17:B17"/>
    <mergeCell ref="A18:B19"/>
    <mergeCell ref="BY19:BZ19"/>
    <mergeCell ref="DE13:DF13"/>
    <mergeCell ref="DG13:DH13"/>
    <mergeCell ref="DI13:DJ13"/>
    <mergeCell ref="DC16:DD16"/>
    <mergeCell ref="DE16:DF16"/>
    <mergeCell ref="CC7:CD7"/>
    <mergeCell ref="CE7:CF7"/>
    <mergeCell ref="CG7:CH7"/>
    <mergeCell ref="CI7:CJ7"/>
    <mergeCell ref="CG43:CH43"/>
    <mergeCell ref="CI43:CJ43"/>
    <mergeCell ref="BK43:BL43"/>
    <mergeCell ref="BM43:BN43"/>
    <mergeCell ref="CS40:CT40"/>
    <mergeCell ref="CU40:CV40"/>
    <mergeCell ref="CW40:CX40"/>
    <mergeCell ref="CY40:CZ40"/>
    <mergeCell ref="DA40:DB40"/>
    <mergeCell ref="DC40:DD40"/>
    <mergeCell ref="DE40:DF40"/>
    <mergeCell ref="DG40:DH40"/>
    <mergeCell ref="DI40:DJ40"/>
    <mergeCell ref="CM43:CN43"/>
    <mergeCell ref="CO43:CP43"/>
    <mergeCell ref="CC37:CD37"/>
    <mergeCell ref="CE37:CF37"/>
    <mergeCell ref="CG37:CH37"/>
    <mergeCell ref="CI37:CJ37"/>
    <mergeCell ref="BU40:BV40"/>
    <mergeCell ref="BW40:BX40"/>
    <mergeCell ref="BK37:BL37"/>
    <mergeCell ref="BY37:BZ37"/>
    <mergeCell ref="A5:B5"/>
    <mergeCell ref="A6:B7"/>
    <mergeCell ref="BY7:BZ7"/>
    <mergeCell ref="CA7:CB7"/>
    <mergeCell ref="CM13:CN13"/>
    <mergeCell ref="CO13:CP13"/>
    <mergeCell ref="CQ13:CR13"/>
    <mergeCell ref="CS13:CT13"/>
    <mergeCell ref="CU13:CV13"/>
    <mergeCell ref="CW13:CX13"/>
    <mergeCell ref="CY13:CZ13"/>
    <mergeCell ref="DA13:DB13"/>
    <mergeCell ref="BM37:BN37"/>
    <mergeCell ref="BO37:BP37"/>
    <mergeCell ref="CW19:CX19"/>
    <mergeCell ref="CY19:CZ19"/>
    <mergeCell ref="DA19:DB19"/>
    <mergeCell ref="AG13:AH13"/>
    <mergeCell ref="BW10:BX10"/>
    <mergeCell ref="BK13:BL13"/>
    <mergeCell ref="BM13:BN13"/>
    <mergeCell ref="BO13:BP13"/>
    <mergeCell ref="BQ13:BR13"/>
    <mergeCell ref="BS13:BT13"/>
    <mergeCell ref="BU13:BV13"/>
    <mergeCell ref="BW13:BX13"/>
    <mergeCell ref="A8:B8"/>
    <mergeCell ref="A9:B10"/>
    <mergeCell ref="BY10:BZ10"/>
    <mergeCell ref="CA10:CB10"/>
    <mergeCell ref="CC10:CD10"/>
    <mergeCell ref="CE10:CF10"/>
    <mergeCell ref="A1:FU1"/>
    <mergeCell ref="A2:BZ2"/>
    <mergeCell ref="CA2:CB2"/>
    <mergeCell ref="CC2:CJ2"/>
    <mergeCell ref="A3:A4"/>
    <mergeCell ref="BY3:BZ3"/>
    <mergeCell ref="CA3:CB3"/>
    <mergeCell ref="CC3:CD3"/>
    <mergeCell ref="CE3:CF3"/>
    <mergeCell ref="CG3:CH3"/>
    <mergeCell ref="CI3:CJ3"/>
    <mergeCell ref="BY4:BZ4"/>
    <mergeCell ref="CA4:CB4"/>
    <mergeCell ref="CC4:CD4"/>
    <mergeCell ref="CE4:CF4"/>
    <mergeCell ref="CG4:CH4"/>
    <mergeCell ref="CI4:CJ4"/>
    <mergeCell ref="BK3:BL3"/>
    <mergeCell ref="BM3:BN3"/>
    <mergeCell ref="CM3:CN3"/>
    <mergeCell ref="CO3:CP3"/>
    <mergeCell ref="CQ3:CR3"/>
    <mergeCell ref="CS3:CT3"/>
    <mergeCell ref="CU3:CV3"/>
    <mergeCell ref="CW3:CX3"/>
    <mergeCell ref="CY3:CZ3"/>
    <mergeCell ref="DA3:DB3"/>
    <mergeCell ref="DC3:DD3"/>
    <mergeCell ref="DE3:DF3"/>
    <mergeCell ref="DG3:DH3"/>
    <mergeCell ref="DI3:DJ3"/>
    <mergeCell ref="CM4:CN4"/>
    <mergeCell ref="CG10:CH10"/>
    <mergeCell ref="CI10:CJ10"/>
    <mergeCell ref="BK10:BL10"/>
    <mergeCell ref="BM10:BN10"/>
    <mergeCell ref="BO10:BP10"/>
    <mergeCell ref="BQ10:BR10"/>
    <mergeCell ref="BS10:BT10"/>
    <mergeCell ref="BU10:BV10"/>
    <mergeCell ref="BI10:BJ10"/>
    <mergeCell ref="AI10:AJ10"/>
    <mergeCell ref="AK10:AL10"/>
    <mergeCell ref="AM10:AN10"/>
    <mergeCell ref="AO10:AP10"/>
    <mergeCell ref="AQ10:AR10"/>
    <mergeCell ref="AS10:AT10"/>
    <mergeCell ref="AU10:AV10"/>
    <mergeCell ref="U10:V10"/>
    <mergeCell ref="AW10:AX10"/>
    <mergeCell ref="AY10:AZ10"/>
    <mergeCell ref="BA10:BB10"/>
    <mergeCell ref="BC10:BD10"/>
    <mergeCell ref="BE10:BF10"/>
    <mergeCell ref="BG10:BH10"/>
    <mergeCell ref="AG10:AH10"/>
    <mergeCell ref="DG16:DH16"/>
    <mergeCell ref="DI16:DJ16"/>
    <mergeCell ref="BK16:BL16"/>
    <mergeCell ref="BM16:BN16"/>
    <mergeCell ref="CW7:CX7"/>
    <mergeCell ref="CY7:CZ7"/>
    <mergeCell ref="DA7:DB7"/>
    <mergeCell ref="A11:B11"/>
    <mergeCell ref="A12:B13"/>
    <mergeCell ref="BY13:BZ13"/>
    <mergeCell ref="CA13:CB13"/>
    <mergeCell ref="CC13:CD13"/>
    <mergeCell ref="CE13:CF13"/>
    <mergeCell ref="CG13:CH13"/>
    <mergeCell ref="CI13:CJ13"/>
    <mergeCell ref="AW13:AX13"/>
    <mergeCell ref="AY13:AZ13"/>
    <mergeCell ref="BA13:BB13"/>
    <mergeCell ref="BC13:BD13"/>
    <mergeCell ref="BE13:BF13"/>
    <mergeCell ref="BG13:BH13"/>
    <mergeCell ref="BI13:BJ13"/>
    <mergeCell ref="AC13:AD13"/>
    <mergeCell ref="AE13:AF13"/>
    <mergeCell ref="BU16:BV16"/>
    <mergeCell ref="BW16:BX16"/>
    <mergeCell ref="BK7:BL7"/>
    <mergeCell ref="BM7:BN7"/>
    <mergeCell ref="BO7:BP7"/>
    <mergeCell ref="BQ7:BR7"/>
    <mergeCell ref="BS7:BT7"/>
    <mergeCell ref="BU7:BV7"/>
    <mergeCell ref="CA19:CB19"/>
    <mergeCell ref="CC19:CD19"/>
    <mergeCell ref="CE19:CF19"/>
    <mergeCell ref="CG19:CH19"/>
    <mergeCell ref="CI19:CJ19"/>
    <mergeCell ref="BK19:BL19"/>
    <mergeCell ref="BM19:BN19"/>
    <mergeCell ref="BO19:BP19"/>
    <mergeCell ref="BQ19:BR19"/>
    <mergeCell ref="BS19:BT19"/>
    <mergeCell ref="BU19:BV19"/>
    <mergeCell ref="BW19:BX19"/>
    <mergeCell ref="A14:B14"/>
    <mergeCell ref="A15:B16"/>
    <mergeCell ref="BY16:BZ16"/>
    <mergeCell ref="CA16:CB16"/>
    <mergeCell ref="CC16:CD16"/>
    <mergeCell ref="CE16:CF16"/>
    <mergeCell ref="CG16:CH16"/>
    <mergeCell ref="CI16:CJ16"/>
    <mergeCell ref="AW16:AX16"/>
    <mergeCell ref="AY16:AZ16"/>
    <mergeCell ref="BA16:BB16"/>
    <mergeCell ref="BC16:BD16"/>
    <mergeCell ref="BE16:BF16"/>
    <mergeCell ref="BG16:BH16"/>
    <mergeCell ref="BI16:BJ16"/>
    <mergeCell ref="AI16:AJ16"/>
    <mergeCell ref="AK16:AL16"/>
    <mergeCell ref="BO16:BP16"/>
    <mergeCell ref="BQ16:BR16"/>
    <mergeCell ref="BS16:BT16"/>
    <mergeCell ref="BW37:BX37"/>
    <mergeCell ref="BK40:BL40"/>
    <mergeCell ref="BM40:BN40"/>
    <mergeCell ref="BO40:BP40"/>
    <mergeCell ref="BQ40:BR40"/>
    <mergeCell ref="BS40:BT40"/>
    <mergeCell ref="BO3:BP3"/>
    <mergeCell ref="BQ3:BR3"/>
    <mergeCell ref="BS3:BT3"/>
    <mergeCell ref="BU3:BV3"/>
    <mergeCell ref="BW3:BX3"/>
    <mergeCell ref="BK4:BL4"/>
    <mergeCell ref="BM4:BN4"/>
    <mergeCell ref="BO4:BP4"/>
    <mergeCell ref="BQ4:BR4"/>
    <mergeCell ref="BS4:BT4"/>
    <mergeCell ref="BU4:BV4"/>
    <mergeCell ref="BW4:BX4"/>
    <mergeCell ref="BW22:BX22"/>
    <mergeCell ref="BM22:BN22"/>
    <mergeCell ref="BO22:BP22"/>
    <mergeCell ref="BQ22:BR22"/>
    <mergeCell ref="BS22:BT22"/>
    <mergeCell ref="BU22:BV22"/>
    <mergeCell ref="BM25:BN25"/>
    <mergeCell ref="BO25:BP25"/>
    <mergeCell ref="BQ25:BR25"/>
    <mergeCell ref="BS25:BT25"/>
    <mergeCell ref="BU25:BV25"/>
    <mergeCell ref="BW25:BX25"/>
    <mergeCell ref="BK31:BL31"/>
    <mergeCell ref="BM31:BN31"/>
    <mergeCell ref="BW7:BX7"/>
    <mergeCell ref="BQ43:BR43"/>
    <mergeCell ref="BS43:BT43"/>
    <mergeCell ref="BU43:BV43"/>
    <mergeCell ref="BW43:BX43"/>
    <mergeCell ref="BK46:BL46"/>
    <mergeCell ref="BM46:BN46"/>
    <mergeCell ref="BO46:BP46"/>
    <mergeCell ref="BQ46:BR46"/>
    <mergeCell ref="BS46:BT46"/>
    <mergeCell ref="BU46:BV46"/>
    <mergeCell ref="BW46:BX46"/>
    <mergeCell ref="BQ37:BR37"/>
    <mergeCell ref="BS37:BT37"/>
    <mergeCell ref="BU37:BV37"/>
    <mergeCell ref="BU90:BV90"/>
    <mergeCell ref="BW90:BX90"/>
    <mergeCell ref="BO77:BP77"/>
    <mergeCell ref="BQ77:BR77"/>
    <mergeCell ref="BS77:BT77"/>
    <mergeCell ref="BU77:BV77"/>
    <mergeCell ref="BW77:BX77"/>
    <mergeCell ref="BK50:BX50"/>
    <mergeCell ref="BK53:BL53"/>
    <mergeCell ref="BM53:BN53"/>
    <mergeCell ref="BO53:BP53"/>
    <mergeCell ref="BQ53:BR53"/>
    <mergeCell ref="BS53:BT53"/>
    <mergeCell ref="BU53:BV53"/>
    <mergeCell ref="BW53:BX53"/>
    <mergeCell ref="BK68:BL68"/>
    <mergeCell ref="BM68:BN68"/>
    <mergeCell ref="AW3:AX3"/>
    <mergeCell ref="AY3:AZ3"/>
    <mergeCell ref="BA3:BB3"/>
    <mergeCell ref="BC3:BD3"/>
    <mergeCell ref="BE3:BF3"/>
    <mergeCell ref="BG3:BH3"/>
    <mergeCell ref="BI3:BJ3"/>
    <mergeCell ref="AW4:AX4"/>
    <mergeCell ref="AY4:AZ4"/>
    <mergeCell ref="BA4:BB4"/>
    <mergeCell ref="BC4:BD4"/>
    <mergeCell ref="BE4:BF4"/>
    <mergeCell ref="BG4:BH4"/>
    <mergeCell ref="BI4:BJ4"/>
    <mergeCell ref="AW7:AX7"/>
    <mergeCell ref="AY7:AZ7"/>
    <mergeCell ref="BA7:BB7"/>
    <mergeCell ref="BC7:BD7"/>
    <mergeCell ref="BE7:BF7"/>
    <mergeCell ref="BG7:BH7"/>
    <mergeCell ref="BI7:BJ7"/>
    <mergeCell ref="BE19:BF19"/>
    <mergeCell ref="BG19:BH19"/>
    <mergeCell ref="BI19:BJ19"/>
    <mergeCell ref="AW37:AX37"/>
    <mergeCell ref="AY37:AZ37"/>
    <mergeCell ref="BA37:BB37"/>
    <mergeCell ref="BC37:BD37"/>
    <mergeCell ref="BE37:BF37"/>
    <mergeCell ref="BG37:BH37"/>
    <mergeCell ref="BI37:BJ37"/>
    <mergeCell ref="AW19:AX19"/>
    <mergeCell ref="AY19:AZ19"/>
    <mergeCell ref="BA19:BB19"/>
    <mergeCell ref="BC19:BD19"/>
    <mergeCell ref="BE22:BF22"/>
    <mergeCell ref="BG22:BH22"/>
    <mergeCell ref="BI22:BJ22"/>
    <mergeCell ref="BE25:BF25"/>
    <mergeCell ref="AW25:AX25"/>
    <mergeCell ref="AY25:AZ25"/>
    <mergeCell ref="BA25:BB25"/>
    <mergeCell ref="BC25:BD25"/>
    <mergeCell ref="AW22:AX22"/>
    <mergeCell ref="AY22:AZ22"/>
    <mergeCell ref="BA22:BB22"/>
    <mergeCell ref="BC22:BD22"/>
    <mergeCell ref="BI31:BJ31"/>
    <mergeCell ref="AW31:AX31"/>
    <mergeCell ref="AY31:AZ31"/>
    <mergeCell ref="BA31:BB31"/>
    <mergeCell ref="BC31:BD31"/>
    <mergeCell ref="BE31:BF31"/>
    <mergeCell ref="BG46:BH46"/>
    <mergeCell ref="BI46:BJ46"/>
    <mergeCell ref="AW49:AX49"/>
    <mergeCell ref="AY49:AZ49"/>
    <mergeCell ref="BA49:BB49"/>
    <mergeCell ref="BC49:BD49"/>
    <mergeCell ref="BE49:BF49"/>
    <mergeCell ref="BG49:BH49"/>
    <mergeCell ref="BI49:BJ49"/>
    <mergeCell ref="AW40:AX40"/>
    <mergeCell ref="AY40:AZ40"/>
    <mergeCell ref="BA40:BB40"/>
    <mergeCell ref="BC40:BD40"/>
    <mergeCell ref="BE40:BF40"/>
    <mergeCell ref="BG40:BH40"/>
    <mergeCell ref="BI40:BJ40"/>
    <mergeCell ref="AW43:AX43"/>
    <mergeCell ref="AY43:AZ43"/>
    <mergeCell ref="BA43:BB43"/>
    <mergeCell ref="BC43:BD43"/>
    <mergeCell ref="BE43:BF43"/>
    <mergeCell ref="BG43:BH43"/>
    <mergeCell ref="BI43:BJ43"/>
    <mergeCell ref="BC87:BD87"/>
    <mergeCell ref="BE87:BF87"/>
    <mergeCell ref="BG87:BH87"/>
    <mergeCell ref="BI87:BJ87"/>
    <mergeCell ref="AY96:AZ96"/>
    <mergeCell ref="BA96:BB96"/>
    <mergeCell ref="BC96:BD96"/>
    <mergeCell ref="BE96:BF96"/>
    <mergeCell ref="BG96:BH96"/>
    <mergeCell ref="BI96:BJ96"/>
    <mergeCell ref="BC77:BD77"/>
    <mergeCell ref="BE77:BF77"/>
    <mergeCell ref="BG77:BH77"/>
    <mergeCell ref="BI77:BJ77"/>
    <mergeCell ref="AW80:AX80"/>
    <mergeCell ref="AY80:AZ80"/>
    <mergeCell ref="BA80:BB80"/>
    <mergeCell ref="BC80:BD80"/>
    <mergeCell ref="BE80:BF80"/>
    <mergeCell ref="BG80:BH80"/>
    <mergeCell ref="BI80:BJ80"/>
    <mergeCell ref="E108:F108"/>
    <mergeCell ref="BC90:BD90"/>
    <mergeCell ref="BE90:BF90"/>
    <mergeCell ref="BG90:BH90"/>
    <mergeCell ref="BI90:BJ90"/>
    <mergeCell ref="AW105:AX105"/>
    <mergeCell ref="AY105:AZ105"/>
    <mergeCell ref="BA105:BB105"/>
    <mergeCell ref="BC105:BD105"/>
    <mergeCell ref="BE105:BF105"/>
    <mergeCell ref="BG105:BH105"/>
    <mergeCell ref="BI105:BJ105"/>
    <mergeCell ref="FT103:FU103"/>
    <mergeCell ref="FT104:FU105"/>
    <mergeCell ref="AC105:AD105"/>
    <mergeCell ref="AE105:AF105"/>
    <mergeCell ref="AG105:AH105"/>
    <mergeCell ref="CW90:CX90"/>
    <mergeCell ref="BQ90:BR90"/>
    <mergeCell ref="BS90:BT90"/>
    <mergeCell ref="AW93:AX93"/>
    <mergeCell ref="AY93:AZ93"/>
    <mergeCell ref="BA93:BB93"/>
    <mergeCell ref="BC93:BD93"/>
    <mergeCell ref="BE93:BF93"/>
    <mergeCell ref="BG93:BH93"/>
    <mergeCell ref="BI93:BJ93"/>
    <mergeCell ref="AW96:AX96"/>
    <mergeCell ref="AK99:AL99"/>
    <mergeCell ref="AM99:AN99"/>
    <mergeCell ref="AO99:AP99"/>
    <mergeCell ref="AQ99:AR99"/>
    <mergeCell ref="A113:FU113"/>
    <mergeCell ref="A114:FU114"/>
    <mergeCell ref="A115:FU115"/>
    <mergeCell ref="A116:FU116"/>
    <mergeCell ref="B117:CE117"/>
    <mergeCell ref="AW108:AX108"/>
    <mergeCell ref="AY108:AZ108"/>
    <mergeCell ref="BA108:BB108"/>
    <mergeCell ref="BC108:BD108"/>
    <mergeCell ref="BE108:BF108"/>
    <mergeCell ref="BG108:BH108"/>
    <mergeCell ref="BI108:BJ108"/>
    <mergeCell ref="AW111:AX111"/>
    <mergeCell ref="AY111:AZ111"/>
    <mergeCell ref="BA111:BB111"/>
    <mergeCell ref="BC111:BD111"/>
    <mergeCell ref="BE111:BF111"/>
    <mergeCell ref="BG111:BH111"/>
    <mergeCell ref="BI111:BJ111"/>
    <mergeCell ref="A109:B109"/>
    <mergeCell ref="FO109:FO111"/>
    <mergeCell ref="FS109:FS111"/>
    <mergeCell ref="FT109:FU109"/>
    <mergeCell ref="A110:B111"/>
    <mergeCell ref="AI111:AJ111"/>
    <mergeCell ref="AK111:AL111"/>
    <mergeCell ref="AM111:AN111"/>
    <mergeCell ref="AO111:AP111"/>
    <mergeCell ref="AQ111:AR111"/>
    <mergeCell ref="AS111:AT111"/>
    <mergeCell ref="AU111:AV111"/>
    <mergeCell ref="AI108:AJ108"/>
    <mergeCell ref="AI3:AJ3"/>
    <mergeCell ref="AK3:AL3"/>
    <mergeCell ref="AM3:AN3"/>
    <mergeCell ref="AO3:AP3"/>
    <mergeCell ref="AQ3:AR3"/>
    <mergeCell ref="AS3:AT3"/>
    <mergeCell ref="AU3:AV3"/>
    <mergeCell ref="AI4:AJ4"/>
    <mergeCell ref="AK4:AL4"/>
    <mergeCell ref="AM4:AN4"/>
    <mergeCell ref="AO4:AP4"/>
    <mergeCell ref="AQ4:AR4"/>
    <mergeCell ref="AS4:AT4"/>
    <mergeCell ref="AU4:AV4"/>
    <mergeCell ref="AW90:AX90"/>
    <mergeCell ref="AY90:AZ90"/>
    <mergeCell ref="BA90:BB90"/>
    <mergeCell ref="AW77:AX77"/>
    <mergeCell ref="AY77:AZ77"/>
    <mergeCell ref="BA77:BB77"/>
    <mergeCell ref="AW50:BJ50"/>
    <mergeCell ref="AW81:BJ81"/>
    <mergeCell ref="AW84:AX84"/>
    <mergeCell ref="AY84:AZ84"/>
    <mergeCell ref="BA84:BB84"/>
    <mergeCell ref="BC84:BD84"/>
    <mergeCell ref="BE84:BF84"/>
    <mergeCell ref="BG84:BH84"/>
    <mergeCell ref="BI84:BJ84"/>
    <mergeCell ref="AW87:AX87"/>
    <mergeCell ref="AY87:AZ87"/>
    <mergeCell ref="BA87:BB87"/>
    <mergeCell ref="AI13:AJ13"/>
    <mergeCell ref="AK13:AL13"/>
    <mergeCell ref="AM13:AN13"/>
    <mergeCell ref="AO13:AP13"/>
    <mergeCell ref="AQ13:AR13"/>
    <mergeCell ref="AS13:AT13"/>
    <mergeCell ref="AU13:AV13"/>
    <mergeCell ref="AI7:AJ7"/>
    <mergeCell ref="AK7:AL7"/>
    <mergeCell ref="AM7:AN7"/>
    <mergeCell ref="AO7:AP7"/>
    <mergeCell ref="AQ7:AR7"/>
    <mergeCell ref="AS7:AT7"/>
    <mergeCell ref="AU7:AV7"/>
    <mergeCell ref="AI37:AJ37"/>
    <mergeCell ref="AK37:AL37"/>
    <mergeCell ref="AM37:AN37"/>
    <mergeCell ref="AO37:AP37"/>
    <mergeCell ref="AQ37:AR37"/>
    <mergeCell ref="AS37:AT37"/>
    <mergeCell ref="AU37:AV37"/>
    <mergeCell ref="AM16:AN16"/>
    <mergeCell ref="AO16:AP16"/>
    <mergeCell ref="AS22:AT22"/>
    <mergeCell ref="AU22:AV22"/>
    <mergeCell ref="AS31:AT31"/>
    <mergeCell ref="AU31:AV31"/>
    <mergeCell ref="AQ40:AR40"/>
    <mergeCell ref="AS40:AT40"/>
    <mergeCell ref="AU40:AV40"/>
    <mergeCell ref="AQ16:AR16"/>
    <mergeCell ref="AS16:AT16"/>
    <mergeCell ref="AU16:AV16"/>
    <mergeCell ref="AI19:AJ19"/>
    <mergeCell ref="AK19:AL19"/>
    <mergeCell ref="AM19:AN19"/>
    <mergeCell ref="AO19:AP19"/>
    <mergeCell ref="AQ19:AR19"/>
    <mergeCell ref="AS19:AT19"/>
    <mergeCell ref="AU19:AV19"/>
    <mergeCell ref="AQ28:AR28"/>
    <mergeCell ref="AS28:AT28"/>
    <mergeCell ref="AU28:AV28"/>
    <mergeCell ref="AQ34:AR34"/>
    <mergeCell ref="AS34:AT34"/>
    <mergeCell ref="AU34:AV34"/>
    <mergeCell ref="AI25:AJ25"/>
    <mergeCell ref="AK25:AL25"/>
    <mergeCell ref="AM25:AN25"/>
    <mergeCell ref="AO25:AP25"/>
    <mergeCell ref="AQ25:AR25"/>
    <mergeCell ref="AS25:AT25"/>
    <mergeCell ref="AU25:AV25"/>
    <mergeCell ref="AO22:AP22"/>
    <mergeCell ref="AQ22:AR22"/>
    <mergeCell ref="AS43:AT43"/>
    <mergeCell ref="AU43:AV43"/>
    <mergeCell ref="AI46:AJ46"/>
    <mergeCell ref="AK46:AL46"/>
    <mergeCell ref="AM46:AN46"/>
    <mergeCell ref="AO46:AP46"/>
    <mergeCell ref="AQ46:AR46"/>
    <mergeCell ref="AS46:AT46"/>
    <mergeCell ref="AU46:AV46"/>
    <mergeCell ref="AI59:AJ59"/>
    <mergeCell ref="AK59:AL59"/>
    <mergeCell ref="AM59:AN59"/>
    <mergeCell ref="AO59:AP59"/>
    <mergeCell ref="AQ59:AR59"/>
    <mergeCell ref="AO49:AP49"/>
    <mergeCell ref="AQ49:AR49"/>
    <mergeCell ref="AS49:AT49"/>
    <mergeCell ref="AU49:AV49"/>
    <mergeCell ref="AI50:AV50"/>
    <mergeCell ref="AI53:AJ53"/>
    <mergeCell ref="AK53:AL53"/>
    <mergeCell ref="AM53:AN53"/>
    <mergeCell ref="AO53:AP53"/>
    <mergeCell ref="AQ53:AR53"/>
    <mergeCell ref="AS53:AT53"/>
    <mergeCell ref="AU53:AV53"/>
    <mergeCell ref="AC3:AD3"/>
    <mergeCell ref="AE3:AF3"/>
    <mergeCell ref="AG3:AH3"/>
    <mergeCell ref="AC4:AD4"/>
    <mergeCell ref="AE4:AF4"/>
    <mergeCell ref="AG4:AH4"/>
    <mergeCell ref="AI84:AJ84"/>
    <mergeCell ref="AK84:AL84"/>
    <mergeCell ref="AM84:AN84"/>
    <mergeCell ref="AO84:AP84"/>
    <mergeCell ref="AQ84:AR84"/>
    <mergeCell ref="AE37:AF37"/>
    <mergeCell ref="AG37:AH37"/>
    <mergeCell ref="AM31:AN31"/>
    <mergeCell ref="AO31:AP31"/>
    <mergeCell ref="AQ31:AR31"/>
    <mergeCell ref="AG49:AH49"/>
    <mergeCell ref="AC74:AD74"/>
    <mergeCell ref="AE74:AF74"/>
    <mergeCell ref="AG74:AH74"/>
    <mergeCell ref="AC40:AD40"/>
    <mergeCell ref="AE40:AF40"/>
    <mergeCell ref="AG40:AH40"/>
    <mergeCell ref="AM43:AN43"/>
    <mergeCell ref="AO43:AP43"/>
    <mergeCell ref="AQ43:AR43"/>
    <mergeCell ref="AI40:AJ40"/>
    <mergeCell ref="AK40:AL40"/>
    <mergeCell ref="AM40:AN40"/>
    <mergeCell ref="AO40:AP40"/>
    <mergeCell ref="AC7:AD7"/>
    <mergeCell ref="AE7:AF7"/>
    <mergeCell ref="AG7:AH7"/>
    <mergeCell ref="AC10:AD10"/>
    <mergeCell ref="AE10:AF10"/>
    <mergeCell ref="AS71:AT71"/>
    <mergeCell ref="AU71:AV71"/>
    <mergeCell ref="AI74:AJ74"/>
    <mergeCell ref="AS74:AT74"/>
    <mergeCell ref="AU74:AV74"/>
    <mergeCell ref="AK68:AL68"/>
    <mergeCell ref="AM68:AN68"/>
    <mergeCell ref="AO68:AP68"/>
    <mergeCell ref="AQ68:AR68"/>
    <mergeCell ref="AS68:AT68"/>
    <mergeCell ref="AU68:AV68"/>
    <mergeCell ref="AI49:AJ49"/>
    <mergeCell ref="AK49:AL49"/>
    <mergeCell ref="AM49:AN49"/>
    <mergeCell ref="AC16:AD16"/>
    <mergeCell ref="AE16:AF16"/>
    <mergeCell ref="AG16:AH16"/>
    <mergeCell ref="AC19:AD19"/>
    <mergeCell ref="AE19:AF19"/>
    <mergeCell ref="AG19:AH19"/>
    <mergeCell ref="AC37:AD37"/>
    <mergeCell ref="AI68:AJ68"/>
    <mergeCell ref="AI71:AJ71"/>
    <mergeCell ref="AK71:AL71"/>
    <mergeCell ref="AM71:AN71"/>
    <mergeCell ref="AO71:AP71"/>
    <mergeCell ref="AQ71:AR71"/>
    <mergeCell ref="AC43:AD43"/>
    <mergeCell ref="AE43:AF43"/>
    <mergeCell ref="AI105:AJ105"/>
    <mergeCell ref="AK105:AL105"/>
    <mergeCell ref="AM105:AN105"/>
    <mergeCell ref="AO105:AP105"/>
    <mergeCell ref="AQ105:AR105"/>
    <mergeCell ref="AS105:AT105"/>
    <mergeCell ref="AU105:AV105"/>
    <mergeCell ref="AG43:AH43"/>
    <mergeCell ref="AC46:AD46"/>
    <mergeCell ref="AE46:AF46"/>
    <mergeCell ref="AG46:AH46"/>
    <mergeCell ref="AG71:AH71"/>
    <mergeCell ref="AE59:AF59"/>
    <mergeCell ref="AG59:AH59"/>
    <mergeCell ref="AQ62:AR62"/>
    <mergeCell ref="AK74:AL74"/>
    <mergeCell ref="AM74:AN74"/>
    <mergeCell ref="AO74:AP74"/>
    <mergeCell ref="AQ74:AR74"/>
    <mergeCell ref="AI43:AJ43"/>
    <mergeCell ref="AK43:AL43"/>
    <mergeCell ref="AE84:AF84"/>
    <mergeCell ref="AG84:AH84"/>
    <mergeCell ref="AC49:AD49"/>
    <mergeCell ref="AE49:AF49"/>
    <mergeCell ref="AS84:AT84"/>
    <mergeCell ref="AU84:AV84"/>
    <mergeCell ref="AO80:AP80"/>
    <mergeCell ref="AQ80:AR80"/>
    <mergeCell ref="AS80:AT80"/>
    <mergeCell ref="AU80:AV80"/>
    <mergeCell ref="AK62:AL62"/>
    <mergeCell ref="AM108:AN108"/>
    <mergeCell ref="AO108:AP108"/>
    <mergeCell ref="AQ108:AR108"/>
    <mergeCell ref="AS108:AT108"/>
    <mergeCell ref="AU108:AV108"/>
    <mergeCell ref="AI81:AV81"/>
    <mergeCell ref="AI87:AJ87"/>
    <mergeCell ref="AK87:AL87"/>
    <mergeCell ref="AM87:AN87"/>
    <mergeCell ref="AO87:AP87"/>
    <mergeCell ref="AQ87:AR87"/>
    <mergeCell ref="AS87:AT87"/>
    <mergeCell ref="AU87:AV87"/>
    <mergeCell ref="AM77:AN77"/>
    <mergeCell ref="AO77:AP77"/>
    <mergeCell ref="AQ77:AR77"/>
    <mergeCell ref="AS77:AT77"/>
    <mergeCell ref="AI90:AJ90"/>
    <mergeCell ref="AK90:AL90"/>
    <mergeCell ref="AI77:AJ77"/>
    <mergeCell ref="AK77:AL77"/>
    <mergeCell ref="AU77:AV77"/>
    <mergeCell ref="AI80:AJ80"/>
    <mergeCell ref="AK80:AL80"/>
    <mergeCell ref="AM80:AN80"/>
    <mergeCell ref="AS99:AT99"/>
    <mergeCell ref="AU99:AV99"/>
    <mergeCell ref="AM90:AN90"/>
    <mergeCell ref="AO90:AP90"/>
    <mergeCell ref="AQ90:AR90"/>
    <mergeCell ref="AS90:AT90"/>
    <mergeCell ref="AU90:AV90"/>
    <mergeCell ref="AG111:AH111"/>
    <mergeCell ref="AC87:AD87"/>
    <mergeCell ref="AE87:AF87"/>
    <mergeCell ref="AG87:AH87"/>
    <mergeCell ref="AC90:AD90"/>
    <mergeCell ref="AE90:AF90"/>
    <mergeCell ref="AG90:AH90"/>
    <mergeCell ref="AC77:AD77"/>
    <mergeCell ref="AE77:AF77"/>
    <mergeCell ref="AG77:AH77"/>
    <mergeCell ref="AC80:AD80"/>
    <mergeCell ref="AE80:AF80"/>
    <mergeCell ref="AG80:AH80"/>
    <mergeCell ref="AC53:AD53"/>
    <mergeCell ref="AE53:AF53"/>
    <mergeCell ref="AG53:AH53"/>
    <mergeCell ref="AC68:AD68"/>
    <mergeCell ref="AE68:AF68"/>
    <mergeCell ref="AG68:AH68"/>
    <mergeCell ref="AC71:AD71"/>
    <mergeCell ref="AE71:AF71"/>
    <mergeCell ref="C3:D3"/>
    <mergeCell ref="E3:F3"/>
    <mergeCell ref="G3:H3"/>
    <mergeCell ref="I3:J3"/>
    <mergeCell ref="K3:L3"/>
    <mergeCell ref="M3:N3"/>
    <mergeCell ref="O3:P3"/>
    <mergeCell ref="Q3:R3"/>
    <mergeCell ref="S3:T3"/>
    <mergeCell ref="U3:V3"/>
    <mergeCell ref="W3:X3"/>
    <mergeCell ref="Y3:Z3"/>
    <mergeCell ref="AA3:AB3"/>
    <mergeCell ref="C4:D4"/>
    <mergeCell ref="E4:F4"/>
    <mergeCell ref="G4:H4"/>
    <mergeCell ref="I4:J4"/>
    <mergeCell ref="K4:L4"/>
    <mergeCell ref="M4:N4"/>
    <mergeCell ref="O4:P4"/>
    <mergeCell ref="C7:D7"/>
    <mergeCell ref="E7:F7"/>
    <mergeCell ref="G7:H7"/>
    <mergeCell ref="I7:J7"/>
    <mergeCell ref="K7:L7"/>
    <mergeCell ref="M7:N7"/>
    <mergeCell ref="O7:P7"/>
    <mergeCell ref="Q7:R7"/>
    <mergeCell ref="S7:T7"/>
    <mergeCell ref="U7:V7"/>
    <mergeCell ref="W7:X7"/>
    <mergeCell ref="Y7:Z7"/>
    <mergeCell ref="AA7:AB7"/>
    <mergeCell ref="Q4:R4"/>
    <mergeCell ref="S4:T4"/>
    <mergeCell ref="U4:V4"/>
    <mergeCell ref="W4:X4"/>
    <mergeCell ref="Y4:Z4"/>
    <mergeCell ref="AA4:AB4"/>
    <mergeCell ref="C13:D13"/>
    <mergeCell ref="E13:F13"/>
    <mergeCell ref="G13:H13"/>
    <mergeCell ref="I13:J13"/>
    <mergeCell ref="K13:L13"/>
    <mergeCell ref="M13:N13"/>
    <mergeCell ref="O13:P13"/>
    <mergeCell ref="Q13:R13"/>
    <mergeCell ref="S13:T13"/>
    <mergeCell ref="U13:V13"/>
    <mergeCell ref="W13:X13"/>
    <mergeCell ref="Y13:Z13"/>
    <mergeCell ref="AA13:AB13"/>
    <mergeCell ref="C10:D10"/>
    <mergeCell ref="E10:F10"/>
    <mergeCell ref="G10:H10"/>
    <mergeCell ref="I10:J10"/>
    <mergeCell ref="K10:L10"/>
    <mergeCell ref="M10:N10"/>
    <mergeCell ref="O10:P10"/>
    <mergeCell ref="Q10:R10"/>
    <mergeCell ref="S10:T10"/>
    <mergeCell ref="W10:X10"/>
    <mergeCell ref="Y10:Z10"/>
    <mergeCell ref="AA10:AB10"/>
    <mergeCell ref="U16:V16"/>
    <mergeCell ref="W16:X16"/>
    <mergeCell ref="Y16:Z16"/>
    <mergeCell ref="AA16:AB16"/>
    <mergeCell ref="C19:D19"/>
    <mergeCell ref="E19:F19"/>
    <mergeCell ref="G19:H19"/>
    <mergeCell ref="I19:J19"/>
    <mergeCell ref="K19:L19"/>
    <mergeCell ref="M19:N19"/>
    <mergeCell ref="O19:P19"/>
    <mergeCell ref="Q19:R19"/>
    <mergeCell ref="S19:T19"/>
    <mergeCell ref="U19:V19"/>
    <mergeCell ref="W19:X19"/>
    <mergeCell ref="Y19:Z19"/>
    <mergeCell ref="AA19:AB19"/>
    <mergeCell ref="C16:D16"/>
    <mergeCell ref="E16:F16"/>
    <mergeCell ref="G16:H16"/>
    <mergeCell ref="I16:J16"/>
    <mergeCell ref="K16:L16"/>
    <mergeCell ref="M16:N16"/>
    <mergeCell ref="O16:P16"/>
    <mergeCell ref="Q16:R16"/>
    <mergeCell ref="S16:T16"/>
    <mergeCell ref="U37:V37"/>
    <mergeCell ref="W37:X37"/>
    <mergeCell ref="Y37:Z37"/>
    <mergeCell ref="AA37:AB37"/>
    <mergeCell ref="C40:D40"/>
    <mergeCell ref="E40:F40"/>
    <mergeCell ref="G40:H40"/>
    <mergeCell ref="I40:J40"/>
    <mergeCell ref="K40:L40"/>
    <mergeCell ref="M40:N40"/>
    <mergeCell ref="O40:P40"/>
    <mergeCell ref="Q40:R40"/>
    <mergeCell ref="S40:T40"/>
    <mergeCell ref="U40:V40"/>
    <mergeCell ref="W40:X40"/>
    <mergeCell ref="Y40:Z40"/>
    <mergeCell ref="AA40:AB40"/>
    <mergeCell ref="C37:D37"/>
    <mergeCell ref="E37:F37"/>
    <mergeCell ref="G37:H37"/>
    <mergeCell ref="I37:J37"/>
    <mergeCell ref="K37:L37"/>
    <mergeCell ref="M37:N37"/>
    <mergeCell ref="O37:P37"/>
    <mergeCell ref="Q37:R37"/>
    <mergeCell ref="S37:T37"/>
    <mergeCell ref="M49:N49"/>
    <mergeCell ref="O49:P49"/>
    <mergeCell ref="Q49:R49"/>
    <mergeCell ref="S49:T49"/>
    <mergeCell ref="U43:V43"/>
    <mergeCell ref="W43:X43"/>
    <mergeCell ref="Y43:Z43"/>
    <mergeCell ref="AA43:AB43"/>
    <mergeCell ref="C46:D46"/>
    <mergeCell ref="E46:F46"/>
    <mergeCell ref="G46:H46"/>
    <mergeCell ref="I46:J46"/>
    <mergeCell ref="K46:L46"/>
    <mergeCell ref="M46:N46"/>
    <mergeCell ref="O46:P46"/>
    <mergeCell ref="Q46:R46"/>
    <mergeCell ref="S46:T46"/>
    <mergeCell ref="U46:V46"/>
    <mergeCell ref="W46:X46"/>
    <mergeCell ref="Y46:Z46"/>
    <mergeCell ref="AA46:AB46"/>
    <mergeCell ref="C43:D43"/>
    <mergeCell ref="E43:F43"/>
    <mergeCell ref="G43:H43"/>
    <mergeCell ref="I43:J43"/>
    <mergeCell ref="K43:L43"/>
    <mergeCell ref="M43:N43"/>
    <mergeCell ref="O43:P43"/>
    <mergeCell ref="Q43:R43"/>
    <mergeCell ref="S43:T43"/>
    <mergeCell ref="U49:V49"/>
    <mergeCell ref="W49:X49"/>
    <mergeCell ref="K68:L68"/>
    <mergeCell ref="M68:N68"/>
    <mergeCell ref="O68:P68"/>
    <mergeCell ref="Q68:R68"/>
    <mergeCell ref="S68:T68"/>
    <mergeCell ref="U68:V68"/>
    <mergeCell ref="W68:X68"/>
    <mergeCell ref="Y68:Z68"/>
    <mergeCell ref="AA68:AB68"/>
    <mergeCell ref="C53:D53"/>
    <mergeCell ref="E53:F53"/>
    <mergeCell ref="G53:H53"/>
    <mergeCell ref="I53:J53"/>
    <mergeCell ref="K53:L53"/>
    <mergeCell ref="M53:N53"/>
    <mergeCell ref="O53:P53"/>
    <mergeCell ref="Q53:R53"/>
    <mergeCell ref="S53:T53"/>
    <mergeCell ref="E90:F90"/>
    <mergeCell ref="G90:H90"/>
    <mergeCell ref="S77:T77"/>
    <mergeCell ref="I90:J90"/>
    <mergeCell ref="K90:L90"/>
    <mergeCell ref="U71:V71"/>
    <mergeCell ref="W71:X71"/>
    <mergeCell ref="Y71:Z71"/>
    <mergeCell ref="AA71:AB71"/>
    <mergeCell ref="C74:D74"/>
    <mergeCell ref="E74:F74"/>
    <mergeCell ref="G74:H74"/>
    <mergeCell ref="I74:J74"/>
    <mergeCell ref="K74:L74"/>
    <mergeCell ref="M74:N74"/>
    <mergeCell ref="O74:P74"/>
    <mergeCell ref="Q74:R74"/>
    <mergeCell ref="S74:T74"/>
    <mergeCell ref="U74:V74"/>
    <mergeCell ref="W74:X74"/>
    <mergeCell ref="Y74:Z74"/>
    <mergeCell ref="AA74:AB74"/>
    <mergeCell ref="C71:D71"/>
    <mergeCell ref="E71:F71"/>
    <mergeCell ref="G71:H71"/>
    <mergeCell ref="I71:J71"/>
    <mergeCell ref="K71:L71"/>
    <mergeCell ref="M71:N71"/>
    <mergeCell ref="O71:P71"/>
    <mergeCell ref="Q71:R71"/>
    <mergeCell ref="S71:T71"/>
    <mergeCell ref="U77:V77"/>
    <mergeCell ref="C80:D80"/>
    <mergeCell ref="E80:F80"/>
    <mergeCell ref="G80:H80"/>
    <mergeCell ref="I80:J80"/>
    <mergeCell ref="K80:L80"/>
    <mergeCell ref="M80:N80"/>
    <mergeCell ref="O80:P80"/>
    <mergeCell ref="Q80:R80"/>
    <mergeCell ref="S80:T80"/>
    <mergeCell ref="U80:V80"/>
    <mergeCell ref="W80:X80"/>
    <mergeCell ref="Y80:Z80"/>
    <mergeCell ref="AA80:AB80"/>
    <mergeCell ref="C77:D77"/>
    <mergeCell ref="E77:F77"/>
    <mergeCell ref="G77:H77"/>
    <mergeCell ref="I77:J77"/>
    <mergeCell ref="K77:L77"/>
    <mergeCell ref="M77:N77"/>
    <mergeCell ref="O77:P77"/>
    <mergeCell ref="Q77:R77"/>
    <mergeCell ref="M90:N90"/>
    <mergeCell ref="O90:P90"/>
    <mergeCell ref="Q90:R90"/>
    <mergeCell ref="S90:T90"/>
    <mergeCell ref="U84:V84"/>
    <mergeCell ref="W84:X84"/>
    <mergeCell ref="Y84:Z84"/>
    <mergeCell ref="AA84:AB84"/>
    <mergeCell ref="C87:D87"/>
    <mergeCell ref="E87:F87"/>
    <mergeCell ref="G87:H87"/>
    <mergeCell ref="I87:J87"/>
    <mergeCell ref="K87:L87"/>
    <mergeCell ref="M87:N87"/>
    <mergeCell ref="O87:P87"/>
    <mergeCell ref="Q87:R87"/>
    <mergeCell ref="S87:T87"/>
    <mergeCell ref="U87:V87"/>
    <mergeCell ref="W87:X87"/>
    <mergeCell ref="Y87:Z87"/>
    <mergeCell ref="AA87:AB87"/>
    <mergeCell ref="C84:D84"/>
    <mergeCell ref="E84:F84"/>
    <mergeCell ref="G84:H84"/>
    <mergeCell ref="I84:J84"/>
    <mergeCell ref="K84:L84"/>
    <mergeCell ref="M84:N84"/>
    <mergeCell ref="U90:V90"/>
    <mergeCell ref="W90:X90"/>
    <mergeCell ref="Y90:Z90"/>
    <mergeCell ref="AA90:AB90"/>
    <mergeCell ref="C90:D90"/>
    <mergeCell ref="FO4:FP4"/>
    <mergeCell ref="U108:V108"/>
    <mergeCell ref="W108:X108"/>
    <mergeCell ref="Y108:Z108"/>
    <mergeCell ref="AA108:AB108"/>
    <mergeCell ref="C111:D111"/>
    <mergeCell ref="E111:F111"/>
    <mergeCell ref="G111:H111"/>
    <mergeCell ref="I111:J111"/>
    <mergeCell ref="K111:L111"/>
    <mergeCell ref="M111:N111"/>
    <mergeCell ref="O111:P111"/>
    <mergeCell ref="Q111:R111"/>
    <mergeCell ref="S111:T111"/>
    <mergeCell ref="U111:V111"/>
    <mergeCell ref="W111:X111"/>
    <mergeCell ref="Y111:Z111"/>
    <mergeCell ref="AA111:AB111"/>
    <mergeCell ref="C108:D108"/>
    <mergeCell ref="C105:D105"/>
    <mergeCell ref="E105:F105"/>
    <mergeCell ref="G105:H105"/>
    <mergeCell ref="I105:J105"/>
    <mergeCell ref="K105:L105"/>
    <mergeCell ref="M105:N105"/>
    <mergeCell ref="O105:P105"/>
    <mergeCell ref="Q105:R105"/>
    <mergeCell ref="S105:T105"/>
    <mergeCell ref="U105:V105"/>
    <mergeCell ref="W105:X105"/>
    <mergeCell ref="Y105:Z105"/>
    <mergeCell ref="AA105:AB105"/>
    <mergeCell ref="CM68:CN68"/>
    <mergeCell ref="CO68:CP68"/>
    <mergeCell ref="CQ68:CR68"/>
    <mergeCell ref="CS68:CT68"/>
    <mergeCell ref="CU68:CV68"/>
    <mergeCell ref="CY68:CZ68"/>
    <mergeCell ref="DA68:DB68"/>
    <mergeCell ref="DC68:DD68"/>
    <mergeCell ref="DE68:DF68"/>
    <mergeCell ref="DG68:DH68"/>
    <mergeCell ref="DI68:DJ68"/>
    <mergeCell ref="CK71:CL71"/>
    <mergeCell ref="CM71:CN71"/>
    <mergeCell ref="CO71:CP71"/>
    <mergeCell ref="CQ71:CR71"/>
    <mergeCell ref="CS71:CT71"/>
    <mergeCell ref="CU71:CV71"/>
    <mergeCell ref="CY71:CZ71"/>
    <mergeCell ref="DA71:DB71"/>
    <mergeCell ref="DC71:DD71"/>
    <mergeCell ref="DE71:DF71"/>
    <mergeCell ref="DG71:DH71"/>
    <mergeCell ref="DI71:DJ71"/>
    <mergeCell ref="CW71:CX71"/>
    <mergeCell ref="CK74:CL74"/>
    <mergeCell ref="CM74:CN74"/>
    <mergeCell ref="CO74:CP74"/>
    <mergeCell ref="CQ74:CR74"/>
    <mergeCell ref="CS74:CT74"/>
    <mergeCell ref="CU74:CV74"/>
    <mergeCell ref="CY74:CZ74"/>
    <mergeCell ref="DA74:DB74"/>
    <mergeCell ref="DC74:DD74"/>
    <mergeCell ref="DE74:DF74"/>
    <mergeCell ref="DG74:DH74"/>
    <mergeCell ref="DI74:DJ74"/>
    <mergeCell ref="CK77:CL77"/>
    <mergeCell ref="CM77:CN77"/>
    <mergeCell ref="CO77:CP77"/>
    <mergeCell ref="CQ77:CR77"/>
    <mergeCell ref="CS77:CT77"/>
    <mergeCell ref="CU77:CV77"/>
    <mergeCell ref="CY77:CZ77"/>
    <mergeCell ref="DA77:DB77"/>
    <mergeCell ref="DC77:DD77"/>
    <mergeCell ref="DE77:DF77"/>
    <mergeCell ref="DG77:DH77"/>
    <mergeCell ref="DI77:DJ77"/>
    <mergeCell ref="CW74:CX74"/>
    <mergeCell ref="CW77:CX77"/>
    <mergeCell ref="CU84:CV84"/>
    <mergeCell ref="CY84:CZ84"/>
    <mergeCell ref="DA84:DB84"/>
    <mergeCell ref="DC84:DD84"/>
    <mergeCell ref="DE84:DF84"/>
    <mergeCell ref="DG84:DH84"/>
    <mergeCell ref="DI84:DJ84"/>
    <mergeCell ref="CK87:CL87"/>
    <mergeCell ref="CM87:CN87"/>
    <mergeCell ref="CO87:CP87"/>
    <mergeCell ref="CQ87:CR87"/>
    <mergeCell ref="CS87:CT87"/>
    <mergeCell ref="CU87:CV87"/>
    <mergeCell ref="CY87:CZ87"/>
    <mergeCell ref="DA87:DB87"/>
    <mergeCell ref="DC87:DD87"/>
    <mergeCell ref="DE87:DF87"/>
    <mergeCell ref="DG87:DH87"/>
    <mergeCell ref="DI87:DJ87"/>
    <mergeCell ref="CW84:CX84"/>
    <mergeCell ref="CW87:CX87"/>
    <mergeCell ref="CM90:CN90"/>
    <mergeCell ref="CO90:CP90"/>
    <mergeCell ref="CQ90:CR90"/>
    <mergeCell ref="CS90:CT90"/>
    <mergeCell ref="CU90:CV90"/>
    <mergeCell ref="CY90:CZ90"/>
    <mergeCell ref="DA90:DB90"/>
    <mergeCell ref="DC90:DD90"/>
    <mergeCell ref="DE90:DF90"/>
    <mergeCell ref="DG90:DH90"/>
    <mergeCell ref="DI90:DJ90"/>
    <mergeCell ref="CK105:CL105"/>
    <mergeCell ref="CM105:CN105"/>
    <mergeCell ref="CO105:CP105"/>
    <mergeCell ref="CQ105:CR105"/>
    <mergeCell ref="CS105:CT105"/>
    <mergeCell ref="CU105:CV105"/>
    <mergeCell ref="CY105:CZ105"/>
    <mergeCell ref="DA105:DB105"/>
    <mergeCell ref="DC105:DD105"/>
    <mergeCell ref="DE105:DF105"/>
    <mergeCell ref="DG105:DH105"/>
    <mergeCell ref="DI105:DJ105"/>
    <mergeCell ref="CW105:CX105"/>
    <mergeCell ref="CS93:CT93"/>
    <mergeCell ref="CU93:CV93"/>
    <mergeCell ref="CW93:CX93"/>
    <mergeCell ref="CY93:CZ93"/>
    <mergeCell ref="DA93:DB93"/>
    <mergeCell ref="CO96:CP96"/>
    <mergeCell ref="CQ96:CR96"/>
    <mergeCell ref="DC93:DD93"/>
    <mergeCell ref="CK108:CL108"/>
    <mergeCell ref="CM108:CN108"/>
    <mergeCell ref="CO108:CP108"/>
    <mergeCell ref="CQ108:CR108"/>
    <mergeCell ref="CS108:CT108"/>
    <mergeCell ref="CU108:CV108"/>
    <mergeCell ref="CY108:CZ108"/>
    <mergeCell ref="DA108:DB108"/>
    <mergeCell ref="DC108:DD108"/>
    <mergeCell ref="DE108:DF108"/>
    <mergeCell ref="DG108:DH108"/>
    <mergeCell ref="DI108:DJ108"/>
    <mergeCell ref="CK111:CL111"/>
    <mergeCell ref="CM111:CN111"/>
    <mergeCell ref="CO111:CP111"/>
    <mergeCell ref="CQ111:CR111"/>
    <mergeCell ref="CS111:CT111"/>
    <mergeCell ref="CU111:CV111"/>
    <mergeCell ref="CY111:CZ111"/>
    <mergeCell ref="DA111:DB111"/>
    <mergeCell ref="DG111:DH111"/>
    <mergeCell ref="DI111:DJ111"/>
    <mergeCell ref="BY22:BZ22"/>
    <mergeCell ref="CA22:CB22"/>
    <mergeCell ref="CC22:CD22"/>
    <mergeCell ref="CE22:CF22"/>
    <mergeCell ref="CG22:CH22"/>
    <mergeCell ref="CI22:CJ22"/>
    <mergeCell ref="CK22:CL22"/>
    <mergeCell ref="CM22:CN22"/>
    <mergeCell ref="CO22:CP22"/>
    <mergeCell ref="CQ22:CR22"/>
    <mergeCell ref="A20:B20"/>
    <mergeCell ref="A21:B22"/>
    <mergeCell ref="C22:D22"/>
    <mergeCell ref="E22:F22"/>
    <mergeCell ref="G22:H22"/>
    <mergeCell ref="I22:J22"/>
    <mergeCell ref="K22:L22"/>
    <mergeCell ref="M22:N22"/>
    <mergeCell ref="O22:P22"/>
    <mergeCell ref="Q22:R22"/>
    <mergeCell ref="S22:T22"/>
    <mergeCell ref="U22:V22"/>
    <mergeCell ref="W22:X22"/>
    <mergeCell ref="Y22:Z22"/>
    <mergeCell ref="AA22:AB22"/>
    <mergeCell ref="AC22:AD22"/>
    <mergeCell ref="AE22:AF22"/>
    <mergeCell ref="AG22:AH22"/>
    <mergeCell ref="AI22:AJ22"/>
    <mergeCell ref="AK22:AL22"/>
    <mergeCell ref="AM22:AN22"/>
    <mergeCell ref="BK22:BL22"/>
    <mergeCell ref="BY25:BZ25"/>
    <mergeCell ref="CA25:CB25"/>
    <mergeCell ref="CC25:CD25"/>
    <mergeCell ref="CE25:CF25"/>
    <mergeCell ref="CG25:CH25"/>
    <mergeCell ref="CI25:CJ25"/>
    <mergeCell ref="CK25:CL25"/>
    <mergeCell ref="CM25:CN25"/>
    <mergeCell ref="A23:B23"/>
    <mergeCell ref="A24:B25"/>
    <mergeCell ref="C25:D25"/>
    <mergeCell ref="E25:F25"/>
    <mergeCell ref="G25:H25"/>
    <mergeCell ref="I25:J25"/>
    <mergeCell ref="K25:L25"/>
    <mergeCell ref="M25:N25"/>
    <mergeCell ref="O25:P25"/>
    <mergeCell ref="Q25:R25"/>
    <mergeCell ref="S25:T25"/>
    <mergeCell ref="U25:V25"/>
    <mergeCell ref="W25:X25"/>
    <mergeCell ref="Y25:Z25"/>
    <mergeCell ref="AA25:AB25"/>
    <mergeCell ref="AC25:AD25"/>
    <mergeCell ref="AE25:AF25"/>
    <mergeCell ref="AG25:AH25"/>
    <mergeCell ref="DC25:DD25"/>
    <mergeCell ref="DE25:DF25"/>
    <mergeCell ref="DG25:DH25"/>
    <mergeCell ref="DI25:DJ25"/>
    <mergeCell ref="A26:B26"/>
    <mergeCell ref="A27:B28"/>
    <mergeCell ref="C28:D28"/>
    <mergeCell ref="E28:F28"/>
    <mergeCell ref="G28:H28"/>
    <mergeCell ref="I28:J28"/>
    <mergeCell ref="K28:L28"/>
    <mergeCell ref="M28:N28"/>
    <mergeCell ref="O28:P28"/>
    <mergeCell ref="Q28:R28"/>
    <mergeCell ref="S28:T28"/>
    <mergeCell ref="U28:V28"/>
    <mergeCell ref="W28:X28"/>
    <mergeCell ref="Y28:Z28"/>
    <mergeCell ref="AA28:AB28"/>
    <mergeCell ref="AC28:AD28"/>
    <mergeCell ref="AE28:AF28"/>
    <mergeCell ref="AG28:AH28"/>
    <mergeCell ref="AI28:AJ28"/>
    <mergeCell ref="AK28:AL28"/>
    <mergeCell ref="AM28:AN28"/>
    <mergeCell ref="AO28:AP28"/>
    <mergeCell ref="BG25:BH25"/>
    <mergeCell ref="BI25:BJ25"/>
    <mergeCell ref="BK25:BL25"/>
    <mergeCell ref="CM28:CN28"/>
    <mergeCell ref="CO28:CP28"/>
    <mergeCell ref="CQ28:CR28"/>
    <mergeCell ref="CS28:CT28"/>
    <mergeCell ref="CU28:CV28"/>
    <mergeCell ref="CW28:CX28"/>
    <mergeCell ref="CY28:CZ28"/>
    <mergeCell ref="DA28:DB28"/>
    <mergeCell ref="DC28:DD28"/>
    <mergeCell ref="DE28:DF28"/>
    <mergeCell ref="DG28:DH28"/>
    <mergeCell ref="DI28:DJ28"/>
    <mergeCell ref="A29:B29"/>
    <mergeCell ref="AW28:AX28"/>
    <mergeCell ref="AY28:AZ28"/>
    <mergeCell ref="BA28:BB28"/>
    <mergeCell ref="BC28:BD28"/>
    <mergeCell ref="BE28:BF28"/>
    <mergeCell ref="BG28:BH28"/>
    <mergeCell ref="BI28:BJ28"/>
    <mergeCell ref="BK28:BL28"/>
    <mergeCell ref="BM28:BN28"/>
    <mergeCell ref="BO28:BP28"/>
    <mergeCell ref="BQ28:BR28"/>
    <mergeCell ref="BS28:BT28"/>
    <mergeCell ref="BU28:BV28"/>
    <mergeCell ref="BW28:BX28"/>
    <mergeCell ref="BY28:BZ28"/>
    <mergeCell ref="CA28:CB28"/>
    <mergeCell ref="CC28:CD28"/>
    <mergeCell ref="CE28:CF28"/>
    <mergeCell ref="CG28:CH28"/>
    <mergeCell ref="CI28:CJ28"/>
    <mergeCell ref="CK28:CL28"/>
    <mergeCell ref="BO31:BP31"/>
    <mergeCell ref="BQ31:BR31"/>
    <mergeCell ref="BS31:BT31"/>
    <mergeCell ref="BU31:BV31"/>
    <mergeCell ref="BW31:BX31"/>
    <mergeCell ref="BY31:BZ31"/>
    <mergeCell ref="CA31:CB31"/>
    <mergeCell ref="CC31:CD31"/>
    <mergeCell ref="CE31:CF31"/>
    <mergeCell ref="CG31:CH31"/>
    <mergeCell ref="CI31:CJ31"/>
    <mergeCell ref="CK31:CL31"/>
    <mergeCell ref="CM31:CN31"/>
    <mergeCell ref="A30:B31"/>
    <mergeCell ref="C31:D31"/>
    <mergeCell ref="E31:F31"/>
    <mergeCell ref="G31:H31"/>
    <mergeCell ref="I31:J31"/>
    <mergeCell ref="K31:L31"/>
    <mergeCell ref="M31:N31"/>
    <mergeCell ref="O31:P31"/>
    <mergeCell ref="Q31:R31"/>
    <mergeCell ref="S31:T31"/>
    <mergeCell ref="U31:V31"/>
    <mergeCell ref="W31:X31"/>
    <mergeCell ref="Y31:Z31"/>
    <mergeCell ref="AA31:AB31"/>
    <mergeCell ref="AC31:AD31"/>
    <mergeCell ref="AE31:AF31"/>
    <mergeCell ref="AG31:AH31"/>
    <mergeCell ref="AI31:AJ31"/>
    <mergeCell ref="AK31:AL31"/>
    <mergeCell ref="CA34:CB34"/>
    <mergeCell ref="CC34:CD34"/>
    <mergeCell ref="CW31:CX31"/>
    <mergeCell ref="CY31:CZ31"/>
    <mergeCell ref="DA31:DB31"/>
    <mergeCell ref="DC31:DD31"/>
    <mergeCell ref="DE31:DF31"/>
    <mergeCell ref="DG31:DH31"/>
    <mergeCell ref="DI31:DJ31"/>
    <mergeCell ref="A32:B32"/>
    <mergeCell ref="A33:B34"/>
    <mergeCell ref="C34:D34"/>
    <mergeCell ref="E34:F34"/>
    <mergeCell ref="G34:H34"/>
    <mergeCell ref="I34:J34"/>
    <mergeCell ref="K34:L34"/>
    <mergeCell ref="M34:N34"/>
    <mergeCell ref="O34:P34"/>
    <mergeCell ref="Q34:R34"/>
    <mergeCell ref="S34:T34"/>
    <mergeCell ref="U34:V34"/>
    <mergeCell ref="W34:X34"/>
    <mergeCell ref="Y34:Z34"/>
    <mergeCell ref="AA34:AB34"/>
    <mergeCell ref="AC34:AD34"/>
    <mergeCell ref="AE34:AF34"/>
    <mergeCell ref="AG34:AH34"/>
    <mergeCell ref="AI34:AJ34"/>
    <mergeCell ref="AK34:AL34"/>
    <mergeCell ref="AM34:AN34"/>
    <mergeCell ref="AO34:AP34"/>
    <mergeCell ref="BG31:BH31"/>
    <mergeCell ref="CE34:CF34"/>
    <mergeCell ref="CG34:CH34"/>
    <mergeCell ref="CI34:CJ34"/>
    <mergeCell ref="CK34:CL34"/>
    <mergeCell ref="CM34:CN34"/>
    <mergeCell ref="CO34:CP34"/>
    <mergeCell ref="CQ34:CR34"/>
    <mergeCell ref="CS34:CT34"/>
    <mergeCell ref="CU34:CV34"/>
    <mergeCell ref="CW34:CX34"/>
    <mergeCell ref="CY34:CZ34"/>
    <mergeCell ref="DA34:DB34"/>
    <mergeCell ref="DC34:DD34"/>
    <mergeCell ref="DE34:DF34"/>
    <mergeCell ref="DG34:DH34"/>
    <mergeCell ref="DI34:DJ34"/>
    <mergeCell ref="A54:B54"/>
    <mergeCell ref="AW34:AX34"/>
    <mergeCell ref="AY34:AZ34"/>
    <mergeCell ref="BA34:BB34"/>
    <mergeCell ref="BC34:BD34"/>
    <mergeCell ref="BE34:BF34"/>
    <mergeCell ref="BG34:BH34"/>
    <mergeCell ref="BI34:BJ34"/>
    <mergeCell ref="BK34:BL34"/>
    <mergeCell ref="BM34:BN34"/>
    <mergeCell ref="BO34:BP34"/>
    <mergeCell ref="BQ34:BR34"/>
    <mergeCell ref="BS34:BT34"/>
    <mergeCell ref="BU34:BV34"/>
    <mergeCell ref="BW34:BX34"/>
    <mergeCell ref="BY34:BZ34"/>
    <mergeCell ref="FO54:FO56"/>
    <mergeCell ref="FS54:FS56"/>
    <mergeCell ref="FT54:FU54"/>
    <mergeCell ref="A55:B56"/>
    <mergeCell ref="FT55:FU56"/>
    <mergeCell ref="C56:D56"/>
    <mergeCell ref="E56:F56"/>
    <mergeCell ref="G56:H56"/>
    <mergeCell ref="I56:J56"/>
    <mergeCell ref="K56:L56"/>
    <mergeCell ref="M56:N56"/>
    <mergeCell ref="O56:P56"/>
    <mergeCell ref="Q56:R56"/>
    <mergeCell ref="S56:T56"/>
    <mergeCell ref="U56:V56"/>
    <mergeCell ref="W56:X56"/>
    <mergeCell ref="Y56:Z56"/>
    <mergeCell ref="AA56:AB56"/>
    <mergeCell ref="AC56:AD56"/>
    <mergeCell ref="AE56:AF56"/>
    <mergeCell ref="AG56:AH56"/>
    <mergeCell ref="AI56:AJ56"/>
    <mergeCell ref="AK56:AL56"/>
    <mergeCell ref="AM56:AN56"/>
    <mergeCell ref="AO56:AP56"/>
    <mergeCell ref="AQ56:AR56"/>
    <mergeCell ref="AS56:AT56"/>
    <mergeCell ref="AU56:AV56"/>
    <mergeCell ref="AW56:AX56"/>
    <mergeCell ref="AY56:AZ56"/>
    <mergeCell ref="BA56:BB56"/>
    <mergeCell ref="BC56:BD56"/>
    <mergeCell ref="BW56:BX56"/>
    <mergeCell ref="BY56:BZ56"/>
    <mergeCell ref="CA56:CB56"/>
    <mergeCell ref="CC56:CD56"/>
    <mergeCell ref="CE56:CF56"/>
    <mergeCell ref="CG56:CH56"/>
    <mergeCell ref="CI56:CJ56"/>
    <mergeCell ref="CK56:CL56"/>
    <mergeCell ref="CM56:CN56"/>
    <mergeCell ref="CO56:CP56"/>
    <mergeCell ref="CQ56:CR56"/>
    <mergeCell ref="CS56:CT56"/>
    <mergeCell ref="CU56:CV56"/>
    <mergeCell ref="CW56:CX56"/>
    <mergeCell ref="CY56:CZ56"/>
    <mergeCell ref="DA56:DB56"/>
    <mergeCell ref="DC56:DD56"/>
    <mergeCell ref="DE56:DF56"/>
    <mergeCell ref="DG56:DH56"/>
    <mergeCell ref="DI56:DJ56"/>
    <mergeCell ref="A57:B57"/>
    <mergeCell ref="FO57:FO59"/>
    <mergeCell ref="FS57:FS59"/>
    <mergeCell ref="FT57:FU57"/>
    <mergeCell ref="A58:B59"/>
    <mergeCell ref="FT58:FU59"/>
    <mergeCell ref="C59:D59"/>
    <mergeCell ref="E59:F59"/>
    <mergeCell ref="G59:H59"/>
    <mergeCell ref="I59:J59"/>
    <mergeCell ref="K59:L59"/>
    <mergeCell ref="M59:N59"/>
    <mergeCell ref="O59:P59"/>
    <mergeCell ref="Q59:R59"/>
    <mergeCell ref="S59:T59"/>
    <mergeCell ref="U59:V59"/>
    <mergeCell ref="W59:X59"/>
    <mergeCell ref="Y59:Z59"/>
    <mergeCell ref="AA59:AB59"/>
    <mergeCell ref="AC59:AD59"/>
    <mergeCell ref="AS59:AT59"/>
    <mergeCell ref="AU59:AV59"/>
    <mergeCell ref="AW59:AX59"/>
    <mergeCell ref="AY59:AZ59"/>
    <mergeCell ref="BA59:BB59"/>
    <mergeCell ref="BC59:BD59"/>
    <mergeCell ref="BE59:BF59"/>
    <mergeCell ref="BG59:BH59"/>
    <mergeCell ref="BI59:BJ59"/>
    <mergeCell ref="BK59:BL59"/>
    <mergeCell ref="BM59:BN59"/>
    <mergeCell ref="BO59:BP59"/>
    <mergeCell ref="BQ59:BR59"/>
    <mergeCell ref="BS59:BT59"/>
    <mergeCell ref="BU59:BV59"/>
    <mergeCell ref="BW59:BX59"/>
    <mergeCell ref="BY59:BZ59"/>
    <mergeCell ref="CA59:CB59"/>
    <mergeCell ref="CC59:CD59"/>
    <mergeCell ref="CE59:CF59"/>
    <mergeCell ref="CG59:CH59"/>
    <mergeCell ref="CI59:CJ59"/>
    <mergeCell ref="CK59:CL59"/>
    <mergeCell ref="CM59:CN59"/>
    <mergeCell ref="CO59:CP59"/>
    <mergeCell ref="CQ59:CR59"/>
    <mergeCell ref="CS59:CT59"/>
    <mergeCell ref="CU59:CV59"/>
    <mergeCell ref="CW59:CX59"/>
    <mergeCell ref="CY59:CZ59"/>
    <mergeCell ref="DA59:DB59"/>
    <mergeCell ref="DC59:DD59"/>
    <mergeCell ref="DE59:DF59"/>
    <mergeCell ref="DG59:DH59"/>
    <mergeCell ref="DI59:DJ59"/>
    <mergeCell ref="A60:B60"/>
    <mergeCell ref="FO60:FO62"/>
    <mergeCell ref="FS60:FS62"/>
    <mergeCell ref="FT60:FU60"/>
    <mergeCell ref="A61:B62"/>
    <mergeCell ref="FT61:FU62"/>
    <mergeCell ref="C62:D62"/>
    <mergeCell ref="E62:F62"/>
    <mergeCell ref="G62:H62"/>
    <mergeCell ref="I62:J62"/>
    <mergeCell ref="K62:L62"/>
    <mergeCell ref="M62:N62"/>
    <mergeCell ref="O62:P62"/>
    <mergeCell ref="Q62:R62"/>
    <mergeCell ref="S62:T62"/>
    <mergeCell ref="U62:V62"/>
    <mergeCell ref="W62:X62"/>
    <mergeCell ref="Y62:Z62"/>
    <mergeCell ref="AA62:AB62"/>
    <mergeCell ref="AC62:AD62"/>
    <mergeCell ref="AE62:AF62"/>
    <mergeCell ref="AG62:AH62"/>
    <mergeCell ref="AI62:AJ62"/>
    <mergeCell ref="AS62:AT62"/>
    <mergeCell ref="AU62:AV62"/>
    <mergeCell ref="AW62:AX62"/>
    <mergeCell ref="AY62:AZ62"/>
    <mergeCell ref="BA62:BB62"/>
    <mergeCell ref="BC62:BD62"/>
    <mergeCell ref="BE62:BF62"/>
    <mergeCell ref="BG62:BH62"/>
    <mergeCell ref="BI62:BJ62"/>
    <mergeCell ref="BK62:BL62"/>
    <mergeCell ref="BM62:BN62"/>
    <mergeCell ref="BO62:BP62"/>
    <mergeCell ref="BQ62:BR62"/>
    <mergeCell ref="BS62:BT62"/>
    <mergeCell ref="BU62:BV62"/>
    <mergeCell ref="BW62:BX62"/>
    <mergeCell ref="BY62:BZ62"/>
    <mergeCell ref="CA62:CB62"/>
    <mergeCell ref="CC62:CD62"/>
    <mergeCell ref="CE62:CF62"/>
    <mergeCell ref="CG62:CH62"/>
    <mergeCell ref="CI62:CJ62"/>
    <mergeCell ref="CK62:CL62"/>
    <mergeCell ref="CM62:CN62"/>
    <mergeCell ref="CO62:CP62"/>
    <mergeCell ref="CQ62:CR62"/>
    <mergeCell ref="CS62:CT62"/>
    <mergeCell ref="CU62:CV62"/>
    <mergeCell ref="CW62:CX62"/>
    <mergeCell ref="CY62:CZ62"/>
    <mergeCell ref="DA62:DB62"/>
    <mergeCell ref="DC62:DD62"/>
    <mergeCell ref="DE62:DF62"/>
    <mergeCell ref="DG62:DH62"/>
    <mergeCell ref="DI62:DJ62"/>
    <mergeCell ref="A63:B63"/>
    <mergeCell ref="FO63:FO64"/>
    <mergeCell ref="FS63:FS64"/>
    <mergeCell ref="A64:B65"/>
    <mergeCell ref="DK62:DL62"/>
    <mergeCell ref="DM62:DN62"/>
    <mergeCell ref="DO62:DP62"/>
    <mergeCell ref="DQ62:DR62"/>
    <mergeCell ref="DS62:DT62"/>
    <mergeCell ref="DU62:DV62"/>
    <mergeCell ref="DW62:DX62"/>
    <mergeCell ref="DK65:DL65"/>
    <mergeCell ref="DM65:DN65"/>
    <mergeCell ref="DO65:DP65"/>
    <mergeCell ref="DQ65:DR65"/>
    <mergeCell ref="DS65:DT65"/>
    <mergeCell ref="DU65:DV65"/>
    <mergeCell ref="DW65:DX65"/>
    <mergeCell ref="DY62:DZ62"/>
    <mergeCell ref="EA62:EB62"/>
    <mergeCell ref="EC62:ED62"/>
    <mergeCell ref="EE62:EF62"/>
    <mergeCell ref="EG62:EH62"/>
    <mergeCell ref="EI62:EJ62"/>
    <mergeCell ref="EK62:EL62"/>
    <mergeCell ref="DY65:DZ65"/>
    <mergeCell ref="EA65:EB65"/>
    <mergeCell ref="EC65:ED65"/>
    <mergeCell ref="EE65:EF65"/>
    <mergeCell ref="EG65:EH65"/>
    <mergeCell ref="EI65:EJ65"/>
    <mergeCell ref="FT63:FU63"/>
    <mergeCell ref="FT64:FU64"/>
    <mergeCell ref="A91:B91"/>
    <mergeCell ref="FO91:FO93"/>
    <mergeCell ref="FS91:FS93"/>
    <mergeCell ref="FT91:FU91"/>
    <mergeCell ref="A92:B93"/>
    <mergeCell ref="FT92:FU93"/>
    <mergeCell ref="C93:D93"/>
    <mergeCell ref="E93:F93"/>
    <mergeCell ref="G93:H93"/>
    <mergeCell ref="I93:J93"/>
    <mergeCell ref="K93:L93"/>
    <mergeCell ref="M93:N93"/>
    <mergeCell ref="O93:P93"/>
    <mergeCell ref="Q93:R93"/>
    <mergeCell ref="S93:T93"/>
    <mergeCell ref="U93:V93"/>
    <mergeCell ref="W93:X93"/>
    <mergeCell ref="Y93:Z93"/>
    <mergeCell ref="AA93:AB93"/>
    <mergeCell ref="AC93:AD93"/>
    <mergeCell ref="AE93:AF93"/>
    <mergeCell ref="AG93:AH93"/>
    <mergeCell ref="AI93:AJ93"/>
    <mergeCell ref="AK93:AL93"/>
    <mergeCell ref="AM93:AN93"/>
    <mergeCell ref="AO93:AP93"/>
    <mergeCell ref="AQ93:AR93"/>
    <mergeCell ref="AS93:AT93"/>
    <mergeCell ref="AU93:AV93"/>
    <mergeCell ref="CK90:CL90"/>
    <mergeCell ref="BK93:BL93"/>
    <mergeCell ref="BM93:BN93"/>
    <mergeCell ref="BO93:BP93"/>
    <mergeCell ref="BQ93:BR93"/>
    <mergeCell ref="BS93:BT93"/>
    <mergeCell ref="BU93:BV93"/>
    <mergeCell ref="BW93:BX93"/>
    <mergeCell ref="BY93:BZ93"/>
    <mergeCell ref="CA93:CB93"/>
    <mergeCell ref="CC93:CD93"/>
    <mergeCell ref="CE93:CF93"/>
    <mergeCell ref="CG93:CH93"/>
    <mergeCell ref="CI93:CJ93"/>
    <mergeCell ref="CK93:CL93"/>
    <mergeCell ref="CM93:CN93"/>
    <mergeCell ref="CO93:CP93"/>
    <mergeCell ref="CQ93:CR93"/>
    <mergeCell ref="DE93:DF93"/>
    <mergeCell ref="DG93:DH93"/>
    <mergeCell ref="DI93:DJ93"/>
    <mergeCell ref="A94:B94"/>
    <mergeCell ref="FO94:FO96"/>
    <mergeCell ref="FS94:FS96"/>
    <mergeCell ref="FT94:FU94"/>
    <mergeCell ref="FT95:FU96"/>
    <mergeCell ref="C96:D96"/>
    <mergeCell ref="E96:F96"/>
    <mergeCell ref="G96:H96"/>
    <mergeCell ref="I96:J96"/>
    <mergeCell ref="K96:L96"/>
    <mergeCell ref="M96:N96"/>
    <mergeCell ref="O96:P96"/>
    <mergeCell ref="Q96:R96"/>
    <mergeCell ref="S96:T96"/>
    <mergeCell ref="U96:V96"/>
    <mergeCell ref="W96:X96"/>
    <mergeCell ref="Y96:Z96"/>
    <mergeCell ref="AA96:AB96"/>
    <mergeCell ref="AC96:AD96"/>
    <mergeCell ref="AE96:AF96"/>
    <mergeCell ref="AG96:AH96"/>
    <mergeCell ref="AI96:AJ96"/>
    <mergeCell ref="AK96:AL96"/>
    <mergeCell ref="AM96:AN96"/>
    <mergeCell ref="AO96:AP96"/>
    <mergeCell ref="AQ96:AR96"/>
    <mergeCell ref="CS96:CT96"/>
    <mergeCell ref="CU96:CV96"/>
    <mergeCell ref="CW96:CX96"/>
    <mergeCell ref="BK96:BL96"/>
    <mergeCell ref="BM96:BN96"/>
    <mergeCell ref="BO96:BP96"/>
    <mergeCell ref="BQ96:BR96"/>
    <mergeCell ref="BS96:BT96"/>
    <mergeCell ref="BU96:BV96"/>
    <mergeCell ref="BW96:BX96"/>
    <mergeCell ref="BY96:BZ96"/>
    <mergeCell ref="CA96:CB96"/>
    <mergeCell ref="CC96:CD96"/>
    <mergeCell ref="CE96:CF96"/>
    <mergeCell ref="CG96:CH96"/>
    <mergeCell ref="CI96:CJ96"/>
    <mergeCell ref="CK96:CL96"/>
    <mergeCell ref="CM96:CN96"/>
    <mergeCell ref="AS96:AT96"/>
    <mergeCell ref="AU96:AV96"/>
    <mergeCell ref="CY96:CZ96"/>
    <mergeCell ref="DA96:DB96"/>
    <mergeCell ref="DC96:DD96"/>
    <mergeCell ref="DE96:DF96"/>
    <mergeCell ref="DG96:DH96"/>
    <mergeCell ref="DI96:DJ96"/>
    <mergeCell ref="A97:B97"/>
    <mergeCell ref="FO97:FO99"/>
    <mergeCell ref="FS97:FS99"/>
    <mergeCell ref="FT97:FU97"/>
    <mergeCell ref="A98:B99"/>
    <mergeCell ref="FT98:FU99"/>
    <mergeCell ref="C99:D99"/>
    <mergeCell ref="E99:F99"/>
    <mergeCell ref="G99:H99"/>
    <mergeCell ref="I99:J99"/>
    <mergeCell ref="K99:L99"/>
    <mergeCell ref="M99:N99"/>
    <mergeCell ref="O99:P99"/>
    <mergeCell ref="Q99:R99"/>
    <mergeCell ref="S99:T99"/>
    <mergeCell ref="U99:V99"/>
    <mergeCell ref="W99:X99"/>
    <mergeCell ref="Y99:Z99"/>
    <mergeCell ref="AA99:AB99"/>
    <mergeCell ref="AC99:AD99"/>
    <mergeCell ref="AE99:AF99"/>
    <mergeCell ref="CE99:CF99"/>
    <mergeCell ref="CG99:CH99"/>
    <mergeCell ref="CI99:CJ99"/>
    <mergeCell ref="CK99:CL99"/>
    <mergeCell ref="CM99:CN99"/>
    <mergeCell ref="CO99:CP99"/>
    <mergeCell ref="CQ99:CR99"/>
    <mergeCell ref="CS99:CT99"/>
    <mergeCell ref="CU99:CV99"/>
    <mergeCell ref="CW99:CX99"/>
    <mergeCell ref="CY99:CZ99"/>
    <mergeCell ref="DA99:DB99"/>
    <mergeCell ref="DC99:DD99"/>
    <mergeCell ref="DE99:DF99"/>
    <mergeCell ref="DG99:DH99"/>
    <mergeCell ref="DI99:DJ99"/>
    <mergeCell ref="A100:B100"/>
    <mergeCell ref="AW99:AX99"/>
    <mergeCell ref="AY99:AZ99"/>
    <mergeCell ref="BA99:BB99"/>
    <mergeCell ref="BC99:BD99"/>
    <mergeCell ref="BE99:BF99"/>
    <mergeCell ref="BG99:BH99"/>
    <mergeCell ref="BI99:BJ99"/>
    <mergeCell ref="BK99:BL99"/>
    <mergeCell ref="BM99:BN99"/>
    <mergeCell ref="BO99:BP99"/>
    <mergeCell ref="BQ99:BR99"/>
    <mergeCell ref="BS99:BT99"/>
    <mergeCell ref="BU99:BV99"/>
    <mergeCell ref="BW99:BX99"/>
    <mergeCell ref="BY99:BZ99"/>
    <mergeCell ref="AG99:AH99"/>
    <mergeCell ref="AI99:AJ99"/>
    <mergeCell ref="CA99:CB99"/>
    <mergeCell ref="CC99:CD99"/>
    <mergeCell ref="FT100:FU100"/>
    <mergeCell ref="A101:B102"/>
    <mergeCell ref="FT101:FU102"/>
    <mergeCell ref="C102:D102"/>
    <mergeCell ref="E102:F102"/>
    <mergeCell ref="G102:H102"/>
    <mergeCell ref="I102:J102"/>
    <mergeCell ref="K102:L102"/>
    <mergeCell ref="M102:N102"/>
    <mergeCell ref="O102:P102"/>
    <mergeCell ref="Q102:R102"/>
    <mergeCell ref="S102:T102"/>
    <mergeCell ref="U102:V102"/>
    <mergeCell ref="W102:X102"/>
    <mergeCell ref="Y102:Z102"/>
    <mergeCell ref="AA102:AB102"/>
    <mergeCell ref="AC102:AD102"/>
    <mergeCell ref="AE102:AF102"/>
    <mergeCell ref="AG102:AH102"/>
    <mergeCell ref="AI102:AJ102"/>
    <mergeCell ref="AK102:AL102"/>
    <mergeCell ref="AM102:AN102"/>
    <mergeCell ref="AO102:AP102"/>
    <mergeCell ref="AQ102:AR102"/>
    <mergeCell ref="AS102:AT102"/>
    <mergeCell ref="AU102:AV102"/>
    <mergeCell ref="AW102:AX102"/>
    <mergeCell ref="AY102:AZ102"/>
    <mergeCell ref="BA102:BB102"/>
    <mergeCell ref="BC102:BD102"/>
    <mergeCell ref="BE102:BF102"/>
    <mergeCell ref="BG102:BH102"/>
    <mergeCell ref="BI102:BJ102"/>
    <mergeCell ref="BK102:BL102"/>
    <mergeCell ref="BM102:BN102"/>
    <mergeCell ref="BO102:BP102"/>
    <mergeCell ref="BQ102:BR102"/>
    <mergeCell ref="BS102:BT102"/>
    <mergeCell ref="BU102:BV102"/>
    <mergeCell ref="BW102:BX102"/>
    <mergeCell ref="BY102:BZ102"/>
    <mergeCell ref="CA102:CB102"/>
    <mergeCell ref="CC102:CD102"/>
    <mergeCell ref="CE102:CF102"/>
    <mergeCell ref="CG102:CH102"/>
    <mergeCell ref="CI102:CJ102"/>
    <mergeCell ref="CK102:CL102"/>
    <mergeCell ref="CM102:CN102"/>
    <mergeCell ref="CO102:CP102"/>
    <mergeCell ref="FR4:FS4"/>
    <mergeCell ref="DK3:DL3"/>
    <mergeCell ref="DM3:DN3"/>
    <mergeCell ref="DO3:DP3"/>
    <mergeCell ref="DQ3:DR3"/>
    <mergeCell ref="DS3:DT3"/>
    <mergeCell ref="DU3:DV3"/>
    <mergeCell ref="DW3:DX3"/>
    <mergeCell ref="DY3:DZ3"/>
    <mergeCell ref="EA3:EB3"/>
    <mergeCell ref="EC3:ED3"/>
    <mergeCell ref="EE3:EF3"/>
    <mergeCell ref="EG3:EH3"/>
    <mergeCell ref="EI3:EJ3"/>
    <mergeCell ref="EK3:EL3"/>
    <mergeCell ref="EM3:EN3"/>
    <mergeCell ref="EO3:EP3"/>
    <mergeCell ref="DK4:DL4"/>
    <mergeCell ref="DM4:DN4"/>
    <mergeCell ref="DO4:DP4"/>
    <mergeCell ref="DQ4:DR4"/>
    <mergeCell ref="DS4:DT4"/>
    <mergeCell ref="DU4:DV4"/>
    <mergeCell ref="DW4:DX4"/>
    <mergeCell ref="DY4:DZ4"/>
    <mergeCell ref="EA4:EB4"/>
    <mergeCell ref="EC4:ED4"/>
    <mergeCell ref="EE4:EF4"/>
    <mergeCell ref="EG4:EH4"/>
    <mergeCell ref="EI4:EJ4"/>
    <mergeCell ref="EK4:EL4"/>
    <mergeCell ref="EM4:EN4"/>
    <mergeCell ref="EO4:EP4"/>
    <mergeCell ref="EQ3:ER3"/>
    <mergeCell ref="ES3:ET3"/>
    <mergeCell ref="EU3:EV3"/>
    <mergeCell ref="EW3:EX3"/>
    <mergeCell ref="EY3:EZ3"/>
    <mergeCell ref="FA3:FB3"/>
    <mergeCell ref="FC3:FD3"/>
    <mergeCell ref="FE3:FF3"/>
    <mergeCell ref="FG3:FH3"/>
    <mergeCell ref="FI3:FJ3"/>
    <mergeCell ref="FK3:FL3"/>
    <mergeCell ref="FM3:FN3"/>
    <mergeCell ref="EQ4:ER4"/>
    <mergeCell ref="ES4:ET4"/>
    <mergeCell ref="EU4:EV4"/>
    <mergeCell ref="EW4:EX4"/>
    <mergeCell ref="EY4:EZ4"/>
    <mergeCell ref="FA4:FB4"/>
    <mergeCell ref="FC4:FD4"/>
    <mergeCell ref="FE4:FF4"/>
    <mergeCell ref="FG4:FH4"/>
    <mergeCell ref="FI4:FJ4"/>
    <mergeCell ref="FK4:FL4"/>
    <mergeCell ref="FM4:FN4"/>
    <mergeCell ref="DK7:DL7"/>
    <mergeCell ref="DM7:DN7"/>
    <mergeCell ref="DO7:DP7"/>
    <mergeCell ref="DQ7:DR7"/>
    <mergeCell ref="DS7:DT7"/>
    <mergeCell ref="DU7:DV7"/>
    <mergeCell ref="DW7:DX7"/>
    <mergeCell ref="DK10:DL10"/>
    <mergeCell ref="DM10:DN10"/>
    <mergeCell ref="DO10:DP10"/>
    <mergeCell ref="DQ10:DR10"/>
    <mergeCell ref="DS10:DT10"/>
    <mergeCell ref="DU10:DV10"/>
    <mergeCell ref="DW10:DX10"/>
    <mergeCell ref="DK13:DL13"/>
    <mergeCell ref="DM13:DN13"/>
    <mergeCell ref="DO13:DP13"/>
    <mergeCell ref="DQ13:DR13"/>
    <mergeCell ref="DS13:DT13"/>
    <mergeCell ref="DU13:DV13"/>
    <mergeCell ref="DW13:DX13"/>
    <mergeCell ref="DK16:DL16"/>
    <mergeCell ref="DM16:DN16"/>
    <mergeCell ref="DO16:DP16"/>
    <mergeCell ref="DQ16:DR16"/>
    <mergeCell ref="DS16:DT16"/>
    <mergeCell ref="DU16:DV16"/>
    <mergeCell ref="DW16:DX16"/>
    <mergeCell ref="DK19:DL19"/>
    <mergeCell ref="DM19:DN19"/>
    <mergeCell ref="DO19:DP19"/>
    <mergeCell ref="DQ19:DR19"/>
    <mergeCell ref="DS19:DT19"/>
    <mergeCell ref="DU19:DV19"/>
    <mergeCell ref="DW19:DX19"/>
    <mergeCell ref="DK22:DL22"/>
    <mergeCell ref="DM22:DN22"/>
    <mergeCell ref="DO22:DP22"/>
    <mergeCell ref="DQ22:DR22"/>
    <mergeCell ref="DS22:DT22"/>
    <mergeCell ref="DU22:DV22"/>
    <mergeCell ref="DW22:DX22"/>
    <mergeCell ref="DK25:DL25"/>
    <mergeCell ref="DM25:DN25"/>
    <mergeCell ref="DO25:DP25"/>
    <mergeCell ref="DQ25:DR25"/>
    <mergeCell ref="DS25:DT25"/>
    <mergeCell ref="DU25:DV25"/>
    <mergeCell ref="DW25:DX25"/>
    <mergeCell ref="DK28:DL28"/>
    <mergeCell ref="DM28:DN28"/>
    <mergeCell ref="DO28:DP28"/>
    <mergeCell ref="DQ28:DR28"/>
    <mergeCell ref="DS28:DT28"/>
    <mergeCell ref="DU28:DV28"/>
    <mergeCell ref="DW28:DX28"/>
    <mergeCell ref="DK31:DL31"/>
    <mergeCell ref="DM31:DN31"/>
    <mergeCell ref="DO31:DP31"/>
    <mergeCell ref="DQ31:DR31"/>
    <mergeCell ref="DS31:DT31"/>
    <mergeCell ref="DU31:DV31"/>
    <mergeCell ref="DW31:DX31"/>
    <mergeCell ref="DK34:DL34"/>
    <mergeCell ref="DM34:DN34"/>
    <mergeCell ref="DO34:DP34"/>
    <mergeCell ref="DQ34:DR34"/>
    <mergeCell ref="DS34:DT34"/>
    <mergeCell ref="DU34:DV34"/>
    <mergeCell ref="DW34:DX34"/>
    <mergeCell ref="DK37:DL37"/>
    <mergeCell ref="DM37:DN37"/>
    <mergeCell ref="DO37:DP37"/>
    <mergeCell ref="DQ37:DR37"/>
    <mergeCell ref="DS37:DT37"/>
    <mergeCell ref="DU37:DV37"/>
    <mergeCell ref="DW37:DX37"/>
    <mergeCell ref="DK40:DL40"/>
    <mergeCell ref="DM40:DN40"/>
    <mergeCell ref="DO40:DP40"/>
    <mergeCell ref="DQ40:DR40"/>
    <mergeCell ref="DS40:DT40"/>
    <mergeCell ref="DU40:DV40"/>
    <mergeCell ref="DW40:DX40"/>
    <mergeCell ref="DK43:DL43"/>
    <mergeCell ref="DM43:DN43"/>
    <mergeCell ref="DO43:DP43"/>
    <mergeCell ref="DQ43:DR43"/>
    <mergeCell ref="DS43:DT43"/>
    <mergeCell ref="DU43:DV43"/>
    <mergeCell ref="DW43:DX43"/>
    <mergeCell ref="DK46:DL46"/>
    <mergeCell ref="DM46:DN46"/>
    <mergeCell ref="DO46:DP46"/>
    <mergeCell ref="DQ46:DR46"/>
    <mergeCell ref="DS46:DT46"/>
    <mergeCell ref="DU46:DV46"/>
    <mergeCell ref="DW46:DX46"/>
    <mergeCell ref="DK49:DL49"/>
    <mergeCell ref="DM49:DN49"/>
    <mergeCell ref="DO49:DP49"/>
    <mergeCell ref="DQ49:DR49"/>
    <mergeCell ref="DS49:DT49"/>
    <mergeCell ref="DU49:DV49"/>
    <mergeCell ref="DW49:DX49"/>
    <mergeCell ref="DK53:DL53"/>
    <mergeCell ref="DM53:DN53"/>
    <mergeCell ref="DO53:DP53"/>
    <mergeCell ref="DQ53:DR53"/>
    <mergeCell ref="DS53:DT53"/>
    <mergeCell ref="DU53:DV53"/>
    <mergeCell ref="DW53:DX53"/>
    <mergeCell ref="DK56:DL56"/>
    <mergeCell ref="DM56:DN56"/>
    <mergeCell ref="DO56:DP56"/>
    <mergeCell ref="DQ56:DR56"/>
    <mergeCell ref="DS56:DT56"/>
    <mergeCell ref="DU56:DV56"/>
    <mergeCell ref="DW56:DX56"/>
    <mergeCell ref="DK59:DL59"/>
    <mergeCell ref="DM59:DN59"/>
    <mergeCell ref="DO59:DP59"/>
    <mergeCell ref="DQ59:DR59"/>
    <mergeCell ref="DS59:DT59"/>
    <mergeCell ref="DU59:DV59"/>
    <mergeCell ref="DW59:DX59"/>
    <mergeCell ref="DK68:DL68"/>
    <mergeCell ref="DM68:DN68"/>
    <mergeCell ref="DO68:DP68"/>
    <mergeCell ref="DQ68:DR68"/>
    <mergeCell ref="DS68:DT68"/>
    <mergeCell ref="DU68:DV68"/>
    <mergeCell ref="DW68:DX68"/>
    <mergeCell ref="DK71:DL71"/>
    <mergeCell ref="DM71:DN71"/>
    <mergeCell ref="DO71:DP71"/>
    <mergeCell ref="DQ71:DR71"/>
    <mergeCell ref="DS71:DT71"/>
    <mergeCell ref="DU71:DV71"/>
    <mergeCell ref="DW71:DX71"/>
    <mergeCell ref="DK74:DL74"/>
    <mergeCell ref="DM74:DN74"/>
    <mergeCell ref="DO74:DP74"/>
    <mergeCell ref="DQ74:DR74"/>
    <mergeCell ref="DS74:DT74"/>
    <mergeCell ref="DU74:DV74"/>
    <mergeCell ref="DW74:DX74"/>
    <mergeCell ref="DK77:DL77"/>
    <mergeCell ref="DM77:DN77"/>
    <mergeCell ref="DO77:DP77"/>
    <mergeCell ref="DQ77:DR77"/>
    <mergeCell ref="DS77:DT77"/>
    <mergeCell ref="DU77:DV77"/>
    <mergeCell ref="DW77:DX77"/>
    <mergeCell ref="DK80:DL80"/>
    <mergeCell ref="DM80:DN80"/>
    <mergeCell ref="DO80:DP80"/>
    <mergeCell ref="DQ80:DR80"/>
    <mergeCell ref="DS80:DT80"/>
    <mergeCell ref="DU80:DV80"/>
    <mergeCell ref="DW80:DX80"/>
    <mergeCell ref="DK84:DL84"/>
    <mergeCell ref="DM84:DN84"/>
    <mergeCell ref="DO84:DP84"/>
    <mergeCell ref="DQ84:DR84"/>
    <mergeCell ref="DS84:DT84"/>
    <mergeCell ref="DU84:DV84"/>
    <mergeCell ref="DW84:DX84"/>
    <mergeCell ref="DK87:DL87"/>
    <mergeCell ref="DM87:DN87"/>
    <mergeCell ref="DO87:DP87"/>
    <mergeCell ref="DQ87:DR87"/>
    <mergeCell ref="DS87:DT87"/>
    <mergeCell ref="DU87:DV87"/>
    <mergeCell ref="DW87:DX87"/>
    <mergeCell ref="DK90:DL90"/>
    <mergeCell ref="DM90:DN90"/>
    <mergeCell ref="DO90:DP90"/>
    <mergeCell ref="DQ90:DR90"/>
    <mergeCell ref="DS90:DT90"/>
    <mergeCell ref="DU90:DV90"/>
    <mergeCell ref="DW90:DX90"/>
    <mergeCell ref="DK93:DL93"/>
    <mergeCell ref="DM93:DN93"/>
    <mergeCell ref="DO93:DP93"/>
    <mergeCell ref="DQ93:DR93"/>
    <mergeCell ref="DS93:DT93"/>
    <mergeCell ref="DU93:DV93"/>
    <mergeCell ref="DW93:DX93"/>
    <mergeCell ref="DK96:DL96"/>
    <mergeCell ref="DM96:DN96"/>
    <mergeCell ref="DO96:DP96"/>
    <mergeCell ref="DQ96:DR96"/>
    <mergeCell ref="DS96:DT96"/>
    <mergeCell ref="DU96:DV96"/>
    <mergeCell ref="DW96:DX96"/>
    <mergeCell ref="DK99:DL99"/>
    <mergeCell ref="DM99:DN99"/>
    <mergeCell ref="DO99:DP99"/>
    <mergeCell ref="DQ99:DR99"/>
    <mergeCell ref="DS99:DT99"/>
    <mergeCell ref="DU99:DV99"/>
    <mergeCell ref="DW99:DX99"/>
    <mergeCell ref="DK102:DL102"/>
    <mergeCell ref="DM102:DN102"/>
    <mergeCell ref="DO102:DP102"/>
    <mergeCell ref="DQ102:DR102"/>
    <mergeCell ref="DS102:DT102"/>
    <mergeCell ref="DU102:DV102"/>
    <mergeCell ref="DW102:DX102"/>
    <mergeCell ref="DO105:DP105"/>
    <mergeCell ref="DQ105:DR105"/>
    <mergeCell ref="DS105:DT105"/>
    <mergeCell ref="DU105:DV105"/>
    <mergeCell ref="DW105:DX105"/>
    <mergeCell ref="DK108:DL108"/>
    <mergeCell ref="DM108:DN108"/>
    <mergeCell ref="DO108:DP108"/>
    <mergeCell ref="DQ108:DR108"/>
    <mergeCell ref="DS108:DT108"/>
    <mergeCell ref="DU108:DV108"/>
    <mergeCell ref="DW108:DX108"/>
    <mergeCell ref="DK111:DL111"/>
    <mergeCell ref="DM111:DN111"/>
    <mergeCell ref="DO111:DP111"/>
    <mergeCell ref="DQ111:DR111"/>
    <mergeCell ref="DS111:DT111"/>
    <mergeCell ref="DU111:DV111"/>
    <mergeCell ref="DW111:DX111"/>
    <mergeCell ref="DY7:DZ7"/>
    <mergeCell ref="EA7:EB7"/>
    <mergeCell ref="EC7:ED7"/>
    <mergeCell ref="EE7:EF7"/>
    <mergeCell ref="EG7:EH7"/>
    <mergeCell ref="EI7:EJ7"/>
    <mergeCell ref="EK7:EL7"/>
    <mergeCell ref="DY10:DZ10"/>
    <mergeCell ref="EA10:EB10"/>
    <mergeCell ref="EC10:ED10"/>
    <mergeCell ref="EE10:EF10"/>
    <mergeCell ref="EG10:EH10"/>
    <mergeCell ref="EI10:EJ10"/>
    <mergeCell ref="EK10:EL10"/>
    <mergeCell ref="DY13:DZ13"/>
    <mergeCell ref="EA13:EB13"/>
    <mergeCell ref="EC13:ED13"/>
    <mergeCell ref="EE13:EF13"/>
    <mergeCell ref="EG13:EH13"/>
    <mergeCell ref="EI13:EJ13"/>
    <mergeCell ref="EK13:EL13"/>
    <mergeCell ref="DY16:DZ16"/>
    <mergeCell ref="EA16:EB16"/>
    <mergeCell ref="EC16:ED16"/>
    <mergeCell ref="EE16:EF16"/>
    <mergeCell ref="EG16:EH16"/>
    <mergeCell ref="EI16:EJ16"/>
    <mergeCell ref="EK16:EL16"/>
    <mergeCell ref="DY19:DZ19"/>
    <mergeCell ref="EA19:EB19"/>
    <mergeCell ref="EC19:ED19"/>
    <mergeCell ref="EE19:EF19"/>
    <mergeCell ref="EG19:EH19"/>
    <mergeCell ref="EI19:EJ19"/>
    <mergeCell ref="EK19:EL19"/>
    <mergeCell ref="DY22:DZ22"/>
    <mergeCell ref="EA22:EB22"/>
    <mergeCell ref="EC22:ED22"/>
    <mergeCell ref="EE22:EF22"/>
    <mergeCell ref="EG22:EH22"/>
    <mergeCell ref="EI22:EJ22"/>
    <mergeCell ref="EK22:EL22"/>
    <mergeCell ref="DY25:DZ25"/>
    <mergeCell ref="EA25:EB25"/>
    <mergeCell ref="EC25:ED25"/>
    <mergeCell ref="EE25:EF25"/>
    <mergeCell ref="EG25:EH25"/>
    <mergeCell ref="EI25:EJ25"/>
    <mergeCell ref="EK25:EL25"/>
    <mergeCell ref="DY28:DZ28"/>
    <mergeCell ref="EA28:EB28"/>
    <mergeCell ref="EC28:ED28"/>
    <mergeCell ref="EE28:EF28"/>
    <mergeCell ref="EG28:EH28"/>
    <mergeCell ref="EI28:EJ28"/>
    <mergeCell ref="EK28:EL28"/>
    <mergeCell ref="DY31:DZ31"/>
    <mergeCell ref="EA31:EB31"/>
    <mergeCell ref="EC31:ED31"/>
    <mergeCell ref="EE31:EF31"/>
    <mergeCell ref="EG31:EH31"/>
    <mergeCell ref="EI31:EJ31"/>
    <mergeCell ref="EK31:EL31"/>
    <mergeCell ref="DY34:DZ34"/>
    <mergeCell ref="EA34:EB34"/>
    <mergeCell ref="EC34:ED34"/>
    <mergeCell ref="EE34:EF34"/>
    <mergeCell ref="EG34:EH34"/>
    <mergeCell ref="EI34:EJ34"/>
    <mergeCell ref="EK34:EL34"/>
    <mergeCell ref="DY37:DZ37"/>
    <mergeCell ref="EA37:EB37"/>
    <mergeCell ref="EC37:ED37"/>
    <mergeCell ref="EE37:EF37"/>
    <mergeCell ref="EG37:EH37"/>
    <mergeCell ref="EI37:EJ37"/>
    <mergeCell ref="EK37:EL37"/>
    <mergeCell ref="DY40:DZ40"/>
    <mergeCell ref="EA40:EB40"/>
    <mergeCell ref="EC40:ED40"/>
    <mergeCell ref="EE40:EF40"/>
    <mergeCell ref="EG40:EH40"/>
    <mergeCell ref="EI40:EJ40"/>
    <mergeCell ref="EK40:EL40"/>
    <mergeCell ref="DY43:DZ43"/>
    <mergeCell ref="EA43:EB43"/>
    <mergeCell ref="EC43:ED43"/>
    <mergeCell ref="EE43:EF43"/>
    <mergeCell ref="EG43:EH43"/>
    <mergeCell ref="EI43:EJ43"/>
    <mergeCell ref="EK43:EL43"/>
    <mergeCell ref="DY46:DZ46"/>
    <mergeCell ref="EA46:EB46"/>
    <mergeCell ref="EC46:ED46"/>
    <mergeCell ref="EE46:EF46"/>
    <mergeCell ref="EG46:EH46"/>
    <mergeCell ref="EI46:EJ46"/>
    <mergeCell ref="EK46:EL46"/>
    <mergeCell ref="DY49:DZ49"/>
    <mergeCell ref="EA49:EB49"/>
    <mergeCell ref="EC49:ED49"/>
    <mergeCell ref="EE49:EF49"/>
    <mergeCell ref="EG49:EH49"/>
    <mergeCell ref="EI49:EJ49"/>
    <mergeCell ref="EK49:EL49"/>
    <mergeCell ref="DY53:DZ53"/>
    <mergeCell ref="EA53:EB53"/>
    <mergeCell ref="EC53:ED53"/>
    <mergeCell ref="EE53:EF53"/>
    <mergeCell ref="EG53:EH53"/>
    <mergeCell ref="EI53:EJ53"/>
    <mergeCell ref="EK53:EL53"/>
    <mergeCell ref="DY56:DZ56"/>
    <mergeCell ref="EA56:EB56"/>
    <mergeCell ref="EC56:ED56"/>
    <mergeCell ref="EE56:EF56"/>
    <mergeCell ref="EG56:EH56"/>
    <mergeCell ref="EI56:EJ56"/>
    <mergeCell ref="EK56:EL56"/>
    <mergeCell ref="DY59:DZ59"/>
    <mergeCell ref="EA59:EB59"/>
    <mergeCell ref="EC59:ED59"/>
    <mergeCell ref="EE59:EF59"/>
    <mergeCell ref="EG59:EH59"/>
    <mergeCell ref="EI59:EJ59"/>
    <mergeCell ref="EK59:EL59"/>
    <mergeCell ref="EK65:EL65"/>
    <mergeCell ref="DY68:DZ68"/>
    <mergeCell ref="EA68:EB68"/>
    <mergeCell ref="EC68:ED68"/>
    <mergeCell ref="EE68:EF68"/>
    <mergeCell ref="EG68:EH68"/>
    <mergeCell ref="EI68:EJ68"/>
    <mergeCell ref="EK68:EL68"/>
    <mergeCell ref="DY71:DZ71"/>
    <mergeCell ref="EA71:EB71"/>
    <mergeCell ref="EC71:ED71"/>
    <mergeCell ref="EE71:EF71"/>
    <mergeCell ref="EG71:EH71"/>
    <mergeCell ref="EI71:EJ71"/>
    <mergeCell ref="EK71:EL71"/>
    <mergeCell ref="DY74:DZ74"/>
    <mergeCell ref="EA74:EB74"/>
    <mergeCell ref="EC74:ED74"/>
    <mergeCell ref="EE74:EF74"/>
    <mergeCell ref="EG74:EH74"/>
    <mergeCell ref="EI74:EJ74"/>
    <mergeCell ref="EK74:EL74"/>
    <mergeCell ref="DY77:DZ77"/>
    <mergeCell ref="EA77:EB77"/>
    <mergeCell ref="EC77:ED77"/>
    <mergeCell ref="EE77:EF77"/>
    <mergeCell ref="EG77:EH77"/>
    <mergeCell ref="EI77:EJ77"/>
    <mergeCell ref="EK77:EL77"/>
    <mergeCell ref="EC80:ED80"/>
    <mergeCell ref="EE80:EF80"/>
    <mergeCell ref="EG80:EH80"/>
    <mergeCell ref="EI80:EJ80"/>
    <mergeCell ref="EK80:EL80"/>
    <mergeCell ref="DY84:DZ84"/>
    <mergeCell ref="EA84:EB84"/>
    <mergeCell ref="EC84:ED84"/>
    <mergeCell ref="EE84:EF84"/>
    <mergeCell ref="EG84:EH84"/>
    <mergeCell ref="EI84:EJ84"/>
    <mergeCell ref="EK84:EL84"/>
    <mergeCell ref="DY87:DZ87"/>
    <mergeCell ref="EA87:EB87"/>
    <mergeCell ref="EC87:ED87"/>
    <mergeCell ref="EE87:EF87"/>
    <mergeCell ref="EG87:EH87"/>
    <mergeCell ref="EI87:EJ87"/>
    <mergeCell ref="EK87:EL87"/>
    <mergeCell ref="DY90:DZ90"/>
    <mergeCell ref="EA90:EB90"/>
    <mergeCell ref="EC90:ED90"/>
    <mergeCell ref="EE90:EF90"/>
    <mergeCell ref="EG90:EH90"/>
    <mergeCell ref="EI90:EJ90"/>
    <mergeCell ref="EK90:EL90"/>
    <mergeCell ref="DY93:DZ93"/>
    <mergeCell ref="EA93:EB93"/>
    <mergeCell ref="EC93:ED93"/>
    <mergeCell ref="EE93:EF93"/>
    <mergeCell ref="EG93:EH93"/>
    <mergeCell ref="EI93:EJ93"/>
    <mergeCell ref="EK93:EL93"/>
    <mergeCell ref="DY96:DZ96"/>
    <mergeCell ref="EA96:EB96"/>
    <mergeCell ref="EC96:ED96"/>
    <mergeCell ref="EE96:EF96"/>
    <mergeCell ref="EG96:EH96"/>
    <mergeCell ref="EI96:EJ96"/>
    <mergeCell ref="EK96:EL96"/>
    <mergeCell ref="DY99:DZ99"/>
    <mergeCell ref="EA99:EB99"/>
    <mergeCell ref="EC99:ED99"/>
    <mergeCell ref="EE99:EF99"/>
    <mergeCell ref="EG99:EH99"/>
    <mergeCell ref="EI99:EJ99"/>
    <mergeCell ref="EK99:EL99"/>
    <mergeCell ref="DY102:DZ102"/>
    <mergeCell ref="EA102:EB102"/>
    <mergeCell ref="EC102:ED102"/>
    <mergeCell ref="EE102:EF102"/>
    <mergeCell ref="EG102:EH102"/>
    <mergeCell ref="EI102:EJ102"/>
    <mergeCell ref="EK102:EL102"/>
    <mergeCell ref="DY105:DZ105"/>
    <mergeCell ref="EA105:EB105"/>
    <mergeCell ref="EC105:ED105"/>
    <mergeCell ref="EE105:EF105"/>
    <mergeCell ref="EG105:EH105"/>
    <mergeCell ref="EI105:EJ105"/>
    <mergeCell ref="EK105:EL105"/>
    <mergeCell ref="DY108:DZ108"/>
    <mergeCell ref="EA108:EB108"/>
    <mergeCell ref="EC108:ED108"/>
    <mergeCell ref="EE108:EF108"/>
    <mergeCell ref="EG108:EH108"/>
    <mergeCell ref="EI108:EJ108"/>
    <mergeCell ref="EK108:EL108"/>
    <mergeCell ref="DY111:DZ111"/>
    <mergeCell ref="EA111:EB111"/>
    <mergeCell ref="EC111:ED111"/>
    <mergeCell ref="EE111:EF111"/>
    <mergeCell ref="EG111:EH111"/>
    <mergeCell ref="EI111:EJ111"/>
    <mergeCell ref="EK111:EL111"/>
    <mergeCell ref="ES7:ET7"/>
    <mergeCell ref="EU7:EV7"/>
    <mergeCell ref="EW7:EX7"/>
    <mergeCell ref="EY7:EZ7"/>
    <mergeCell ref="EM10:EN10"/>
    <mergeCell ref="EO10:EP10"/>
    <mergeCell ref="EQ10:ER10"/>
    <mergeCell ref="ES10:ET10"/>
    <mergeCell ref="EU10:EV10"/>
    <mergeCell ref="EW10:EX10"/>
    <mergeCell ref="EY10:EZ10"/>
    <mergeCell ref="EM13:EN13"/>
    <mergeCell ref="EO13:EP13"/>
    <mergeCell ref="EQ13:ER13"/>
    <mergeCell ref="ES13:ET13"/>
    <mergeCell ref="EU13:EV13"/>
    <mergeCell ref="EW13:EX13"/>
    <mergeCell ref="EY13:EZ13"/>
    <mergeCell ref="EM7:EN7"/>
    <mergeCell ref="EO7:EP7"/>
    <mergeCell ref="EQ7:ER7"/>
    <mergeCell ref="ES16:ET16"/>
    <mergeCell ref="EU16:EV16"/>
    <mergeCell ref="EW16:EX16"/>
    <mergeCell ref="EY16:EZ16"/>
    <mergeCell ref="EM19:EN19"/>
    <mergeCell ref="EO19:EP19"/>
    <mergeCell ref="EQ19:ER19"/>
    <mergeCell ref="ES19:ET19"/>
    <mergeCell ref="EU19:EV19"/>
    <mergeCell ref="EW19:EX19"/>
    <mergeCell ref="EY19:EZ19"/>
    <mergeCell ref="EM22:EN22"/>
    <mergeCell ref="EO22:EP22"/>
    <mergeCell ref="EQ22:ER22"/>
    <mergeCell ref="ES22:ET22"/>
    <mergeCell ref="EU22:EV22"/>
    <mergeCell ref="EW22:EX22"/>
    <mergeCell ref="EY22:EZ22"/>
    <mergeCell ref="EM16:EN16"/>
    <mergeCell ref="EO16:EP16"/>
    <mergeCell ref="EQ16:ER16"/>
    <mergeCell ref="ES25:ET25"/>
    <mergeCell ref="EU25:EV25"/>
    <mergeCell ref="EW25:EX25"/>
    <mergeCell ref="EY25:EZ25"/>
    <mergeCell ref="EM28:EN28"/>
    <mergeCell ref="EO28:EP28"/>
    <mergeCell ref="EQ28:ER28"/>
    <mergeCell ref="ES28:ET28"/>
    <mergeCell ref="EU28:EV28"/>
    <mergeCell ref="EW28:EX28"/>
    <mergeCell ref="EY28:EZ28"/>
    <mergeCell ref="EM31:EN31"/>
    <mergeCell ref="EO31:EP31"/>
    <mergeCell ref="EQ31:ER31"/>
    <mergeCell ref="ES31:ET31"/>
    <mergeCell ref="EU31:EV31"/>
    <mergeCell ref="EW31:EX31"/>
    <mergeCell ref="EY31:EZ31"/>
    <mergeCell ref="EM25:EN25"/>
    <mergeCell ref="EO25:EP25"/>
    <mergeCell ref="EQ25:ER25"/>
    <mergeCell ref="ES34:ET34"/>
    <mergeCell ref="EU34:EV34"/>
    <mergeCell ref="EW34:EX34"/>
    <mergeCell ref="EY34:EZ34"/>
    <mergeCell ref="EM37:EN37"/>
    <mergeCell ref="EO37:EP37"/>
    <mergeCell ref="EQ37:ER37"/>
    <mergeCell ref="ES37:ET37"/>
    <mergeCell ref="EU37:EV37"/>
    <mergeCell ref="EW37:EX37"/>
    <mergeCell ref="EY37:EZ37"/>
    <mergeCell ref="EM40:EN40"/>
    <mergeCell ref="EO40:EP40"/>
    <mergeCell ref="EQ40:ER40"/>
    <mergeCell ref="ES40:ET40"/>
    <mergeCell ref="EU40:EV40"/>
    <mergeCell ref="EW40:EX40"/>
    <mergeCell ref="EY40:EZ40"/>
    <mergeCell ref="EM34:EN34"/>
    <mergeCell ref="EO34:EP34"/>
    <mergeCell ref="EQ34:ER34"/>
    <mergeCell ref="ES43:ET43"/>
    <mergeCell ref="EU43:EV43"/>
    <mergeCell ref="EW43:EX43"/>
    <mergeCell ref="EY43:EZ43"/>
    <mergeCell ref="EM46:EN46"/>
    <mergeCell ref="EO46:EP46"/>
    <mergeCell ref="EQ46:ER46"/>
    <mergeCell ref="ES46:ET46"/>
    <mergeCell ref="EU46:EV46"/>
    <mergeCell ref="EW46:EX46"/>
    <mergeCell ref="EY46:EZ46"/>
    <mergeCell ref="EM49:EN49"/>
    <mergeCell ref="EO49:EP49"/>
    <mergeCell ref="EQ49:ER49"/>
    <mergeCell ref="ES49:ET49"/>
    <mergeCell ref="EU49:EV49"/>
    <mergeCell ref="EW49:EX49"/>
    <mergeCell ref="EY49:EZ49"/>
    <mergeCell ref="EM43:EN43"/>
    <mergeCell ref="EO43:EP43"/>
    <mergeCell ref="EQ43:ER43"/>
    <mergeCell ref="ES53:ET53"/>
    <mergeCell ref="EU53:EV53"/>
    <mergeCell ref="EW53:EX53"/>
    <mergeCell ref="EY53:EZ53"/>
    <mergeCell ref="EM56:EN56"/>
    <mergeCell ref="EO56:EP56"/>
    <mergeCell ref="EQ56:ER56"/>
    <mergeCell ref="ES56:ET56"/>
    <mergeCell ref="EU56:EV56"/>
    <mergeCell ref="EW56:EX56"/>
    <mergeCell ref="EY56:EZ56"/>
    <mergeCell ref="EM59:EN59"/>
    <mergeCell ref="EO59:EP59"/>
    <mergeCell ref="EQ59:ER59"/>
    <mergeCell ref="ES59:ET59"/>
    <mergeCell ref="EU59:EV59"/>
    <mergeCell ref="EW59:EX59"/>
    <mergeCell ref="EY59:EZ59"/>
    <mergeCell ref="EM53:EN53"/>
    <mergeCell ref="EO53:EP53"/>
    <mergeCell ref="EQ53:ER53"/>
    <mergeCell ref="EM62:EN62"/>
    <mergeCell ref="EO62:EP62"/>
    <mergeCell ref="EQ62:ER62"/>
    <mergeCell ref="ES62:ET62"/>
    <mergeCell ref="EU62:EV62"/>
    <mergeCell ref="EW62:EX62"/>
    <mergeCell ref="EY62:EZ62"/>
    <mergeCell ref="EM65:EN65"/>
    <mergeCell ref="EO65:EP65"/>
    <mergeCell ref="EQ65:ER65"/>
    <mergeCell ref="ES65:ET65"/>
    <mergeCell ref="EU65:EV65"/>
    <mergeCell ref="EW65:EX65"/>
    <mergeCell ref="EY65:EZ65"/>
    <mergeCell ref="EM68:EN68"/>
    <mergeCell ref="EO68:EP68"/>
    <mergeCell ref="EQ68:ER68"/>
    <mergeCell ref="ES68:ET68"/>
    <mergeCell ref="EU68:EV68"/>
    <mergeCell ref="EW68:EX68"/>
    <mergeCell ref="EY68:EZ68"/>
    <mergeCell ref="EM71:EN71"/>
    <mergeCell ref="EO71:EP71"/>
    <mergeCell ref="EQ71:ER71"/>
    <mergeCell ref="ES71:ET71"/>
    <mergeCell ref="EU71:EV71"/>
    <mergeCell ref="EW71:EX71"/>
    <mergeCell ref="EY71:EZ71"/>
    <mergeCell ref="EM74:EN74"/>
    <mergeCell ref="EO74:EP74"/>
    <mergeCell ref="EQ74:ER74"/>
    <mergeCell ref="ES74:ET74"/>
    <mergeCell ref="EU74:EV74"/>
    <mergeCell ref="EW74:EX74"/>
    <mergeCell ref="EY74:EZ74"/>
    <mergeCell ref="EM77:EN77"/>
    <mergeCell ref="EO77:EP77"/>
    <mergeCell ref="EQ77:ER77"/>
    <mergeCell ref="ES77:ET77"/>
    <mergeCell ref="EU77:EV77"/>
    <mergeCell ref="EW77:EX77"/>
    <mergeCell ref="EY77:EZ77"/>
    <mergeCell ref="EO80:EP80"/>
    <mergeCell ref="EQ80:ER80"/>
    <mergeCell ref="ES80:ET80"/>
    <mergeCell ref="EU80:EV80"/>
    <mergeCell ref="EW80:EX80"/>
    <mergeCell ref="EY80:EZ80"/>
    <mergeCell ref="EM84:EN84"/>
    <mergeCell ref="EO84:EP84"/>
    <mergeCell ref="EQ84:ER84"/>
    <mergeCell ref="ES84:ET84"/>
    <mergeCell ref="EU84:EV84"/>
    <mergeCell ref="EW84:EX84"/>
    <mergeCell ref="EY84:EZ84"/>
    <mergeCell ref="EM87:EN87"/>
    <mergeCell ref="EO87:EP87"/>
    <mergeCell ref="EQ87:ER87"/>
    <mergeCell ref="ES87:ET87"/>
    <mergeCell ref="EU87:EV87"/>
    <mergeCell ref="EW87:EX87"/>
    <mergeCell ref="EY87:EZ87"/>
    <mergeCell ref="EM90:EN90"/>
    <mergeCell ref="EO90:EP90"/>
    <mergeCell ref="EQ90:ER90"/>
    <mergeCell ref="ES90:ET90"/>
    <mergeCell ref="EU90:EV90"/>
    <mergeCell ref="EW90:EX90"/>
    <mergeCell ref="EY90:EZ90"/>
    <mergeCell ref="EM93:EN93"/>
    <mergeCell ref="EO93:EP93"/>
    <mergeCell ref="EQ93:ER93"/>
    <mergeCell ref="ES93:ET93"/>
    <mergeCell ref="EU93:EV93"/>
    <mergeCell ref="EW93:EX93"/>
    <mergeCell ref="EY93:EZ93"/>
    <mergeCell ref="EM96:EN96"/>
    <mergeCell ref="EO96:EP96"/>
    <mergeCell ref="EQ96:ER96"/>
    <mergeCell ref="ES96:ET96"/>
    <mergeCell ref="EU96:EV96"/>
    <mergeCell ref="EW96:EX96"/>
    <mergeCell ref="EY96:EZ96"/>
    <mergeCell ref="EM99:EN99"/>
    <mergeCell ref="EO99:EP99"/>
    <mergeCell ref="EQ99:ER99"/>
    <mergeCell ref="ES99:ET99"/>
    <mergeCell ref="EU99:EV99"/>
    <mergeCell ref="EW99:EX99"/>
    <mergeCell ref="EY99:EZ99"/>
    <mergeCell ref="EM102:EN102"/>
    <mergeCell ref="EO102:EP102"/>
    <mergeCell ref="EQ102:ER102"/>
    <mergeCell ref="ES102:ET102"/>
    <mergeCell ref="EU102:EV102"/>
    <mergeCell ref="EW102:EX102"/>
    <mergeCell ref="EY102:EZ102"/>
    <mergeCell ref="EM105:EN105"/>
    <mergeCell ref="EO105:EP105"/>
    <mergeCell ref="EQ105:ER105"/>
    <mergeCell ref="ES105:ET105"/>
    <mergeCell ref="EU105:EV105"/>
    <mergeCell ref="EW105:EX105"/>
    <mergeCell ref="EY105:EZ105"/>
    <mergeCell ref="EM108:EN108"/>
    <mergeCell ref="EO108:EP108"/>
    <mergeCell ref="EQ108:ER108"/>
    <mergeCell ref="ES108:ET108"/>
    <mergeCell ref="EU108:EV108"/>
    <mergeCell ref="EW108:EX108"/>
    <mergeCell ref="EY108:EZ108"/>
    <mergeCell ref="EM111:EN111"/>
    <mergeCell ref="EO111:EP111"/>
    <mergeCell ref="EQ111:ER111"/>
    <mergeCell ref="ES111:ET111"/>
    <mergeCell ref="EU111:EV111"/>
    <mergeCell ref="EW111:EX111"/>
    <mergeCell ref="EY111:EZ111"/>
    <mergeCell ref="FA7:FB7"/>
    <mergeCell ref="FC7:FD7"/>
    <mergeCell ref="FE7:FF7"/>
    <mergeCell ref="FA16:FB16"/>
    <mergeCell ref="FC16:FD16"/>
    <mergeCell ref="FE16:FF16"/>
    <mergeCell ref="FA25:FB25"/>
    <mergeCell ref="FC25:FD25"/>
    <mergeCell ref="FE25:FF25"/>
    <mergeCell ref="FA34:FB34"/>
    <mergeCell ref="FC34:FD34"/>
    <mergeCell ref="FE34:FF34"/>
    <mergeCell ref="FA43:FB43"/>
    <mergeCell ref="FC43:FD43"/>
    <mergeCell ref="FE43:FF43"/>
    <mergeCell ref="FA53:FB53"/>
    <mergeCell ref="FC53:FD53"/>
    <mergeCell ref="FE53:FF53"/>
    <mergeCell ref="FG7:FH7"/>
    <mergeCell ref="FI7:FJ7"/>
    <mergeCell ref="FK7:FL7"/>
    <mergeCell ref="FM7:FN7"/>
    <mergeCell ref="FA10:FB10"/>
    <mergeCell ref="FC10:FD10"/>
    <mergeCell ref="FE10:FF10"/>
    <mergeCell ref="FG10:FH10"/>
    <mergeCell ref="FI10:FJ10"/>
    <mergeCell ref="FK10:FL10"/>
    <mergeCell ref="FM10:FN10"/>
    <mergeCell ref="FA13:FB13"/>
    <mergeCell ref="FC13:FD13"/>
    <mergeCell ref="FE13:FF13"/>
    <mergeCell ref="FG13:FH13"/>
    <mergeCell ref="FI13:FJ13"/>
    <mergeCell ref="FK13:FL13"/>
    <mergeCell ref="FM13:FN13"/>
    <mergeCell ref="FG16:FH16"/>
    <mergeCell ref="FI16:FJ16"/>
    <mergeCell ref="FK16:FL16"/>
    <mergeCell ref="FM16:FN16"/>
    <mergeCell ref="FA19:FB19"/>
    <mergeCell ref="FC19:FD19"/>
    <mergeCell ref="FE19:FF19"/>
    <mergeCell ref="FG19:FH19"/>
    <mergeCell ref="FI19:FJ19"/>
    <mergeCell ref="FK19:FL19"/>
    <mergeCell ref="FM19:FN19"/>
    <mergeCell ref="FA22:FB22"/>
    <mergeCell ref="FC22:FD22"/>
    <mergeCell ref="FE22:FF22"/>
    <mergeCell ref="FG22:FH22"/>
    <mergeCell ref="FI22:FJ22"/>
    <mergeCell ref="FK22:FL22"/>
    <mergeCell ref="FM22:FN22"/>
    <mergeCell ref="FG25:FH25"/>
    <mergeCell ref="FI25:FJ25"/>
    <mergeCell ref="FK25:FL25"/>
    <mergeCell ref="FM25:FN25"/>
    <mergeCell ref="FA28:FB28"/>
    <mergeCell ref="FC28:FD28"/>
    <mergeCell ref="FE28:FF28"/>
    <mergeCell ref="FG28:FH28"/>
    <mergeCell ref="FI28:FJ28"/>
    <mergeCell ref="FK28:FL28"/>
    <mergeCell ref="FM28:FN28"/>
    <mergeCell ref="FA31:FB31"/>
    <mergeCell ref="FC31:FD31"/>
    <mergeCell ref="FE31:FF31"/>
    <mergeCell ref="FG31:FH31"/>
    <mergeCell ref="FI31:FJ31"/>
    <mergeCell ref="FK31:FL31"/>
    <mergeCell ref="FM31:FN31"/>
    <mergeCell ref="FG34:FH34"/>
    <mergeCell ref="FI34:FJ34"/>
    <mergeCell ref="FK34:FL34"/>
    <mergeCell ref="FM34:FN34"/>
    <mergeCell ref="FA37:FB37"/>
    <mergeCell ref="FC37:FD37"/>
    <mergeCell ref="FE37:FF37"/>
    <mergeCell ref="FG37:FH37"/>
    <mergeCell ref="FI37:FJ37"/>
    <mergeCell ref="FK37:FL37"/>
    <mergeCell ref="FM37:FN37"/>
    <mergeCell ref="FA40:FB40"/>
    <mergeCell ref="FC40:FD40"/>
    <mergeCell ref="FE40:FF40"/>
    <mergeCell ref="FG40:FH40"/>
    <mergeCell ref="FI40:FJ40"/>
    <mergeCell ref="FK40:FL40"/>
    <mergeCell ref="FM40:FN40"/>
    <mergeCell ref="FG43:FH43"/>
    <mergeCell ref="FI43:FJ43"/>
    <mergeCell ref="FK43:FL43"/>
    <mergeCell ref="FM43:FN43"/>
    <mergeCell ref="FA46:FB46"/>
    <mergeCell ref="FC46:FD46"/>
    <mergeCell ref="FE46:FF46"/>
    <mergeCell ref="FG46:FH46"/>
    <mergeCell ref="FI46:FJ46"/>
    <mergeCell ref="FK46:FL46"/>
    <mergeCell ref="FM46:FN46"/>
    <mergeCell ref="FA49:FB49"/>
    <mergeCell ref="FC49:FD49"/>
    <mergeCell ref="FE49:FF49"/>
    <mergeCell ref="FG49:FH49"/>
    <mergeCell ref="FI49:FJ49"/>
    <mergeCell ref="FK49:FL49"/>
    <mergeCell ref="FM49:FN49"/>
    <mergeCell ref="FG53:FH53"/>
    <mergeCell ref="FI53:FJ53"/>
    <mergeCell ref="FK53:FL53"/>
    <mergeCell ref="FM53:FN53"/>
    <mergeCell ref="FA56:FB56"/>
    <mergeCell ref="FC56:FD56"/>
    <mergeCell ref="FE56:FF56"/>
    <mergeCell ref="FG56:FH56"/>
    <mergeCell ref="FI56:FJ56"/>
    <mergeCell ref="FK56:FL56"/>
    <mergeCell ref="FM56:FN56"/>
    <mergeCell ref="FA59:FB59"/>
    <mergeCell ref="FC59:FD59"/>
    <mergeCell ref="FE59:FF59"/>
    <mergeCell ref="FG59:FH59"/>
    <mergeCell ref="FI59:FJ59"/>
    <mergeCell ref="FK59:FL59"/>
    <mergeCell ref="FM59:FN59"/>
    <mergeCell ref="FA62:FB62"/>
    <mergeCell ref="FC62:FD62"/>
    <mergeCell ref="FE62:FF62"/>
    <mergeCell ref="FG62:FH62"/>
    <mergeCell ref="FI62:FJ62"/>
    <mergeCell ref="FK62:FL62"/>
    <mergeCell ref="FM62:FN62"/>
    <mergeCell ref="FA65:FB65"/>
    <mergeCell ref="FC65:FD65"/>
    <mergeCell ref="FE65:FF65"/>
    <mergeCell ref="FG65:FH65"/>
    <mergeCell ref="FI65:FJ65"/>
    <mergeCell ref="FK65:FL65"/>
    <mergeCell ref="FM65:FN65"/>
    <mergeCell ref="FA68:FB68"/>
    <mergeCell ref="FC68:FD68"/>
    <mergeCell ref="FE68:FF68"/>
    <mergeCell ref="FG68:FH68"/>
    <mergeCell ref="FI68:FJ68"/>
    <mergeCell ref="FK68:FL68"/>
    <mergeCell ref="FM68:FN68"/>
    <mergeCell ref="FA71:FB71"/>
    <mergeCell ref="FC71:FD71"/>
    <mergeCell ref="FE71:FF71"/>
    <mergeCell ref="FG71:FH71"/>
    <mergeCell ref="FI71:FJ71"/>
    <mergeCell ref="FK71:FL71"/>
    <mergeCell ref="FM71:FN71"/>
    <mergeCell ref="FA74:FB74"/>
    <mergeCell ref="FC74:FD74"/>
    <mergeCell ref="FE74:FF74"/>
    <mergeCell ref="FG74:FH74"/>
    <mergeCell ref="FI74:FJ74"/>
    <mergeCell ref="FK74:FL74"/>
    <mergeCell ref="FM74:FN74"/>
    <mergeCell ref="FA77:FB77"/>
    <mergeCell ref="FC77:FD77"/>
    <mergeCell ref="FE77:FF77"/>
    <mergeCell ref="FG77:FH77"/>
    <mergeCell ref="FI77:FJ77"/>
    <mergeCell ref="FK77:FL77"/>
    <mergeCell ref="FM77:FN77"/>
    <mergeCell ref="FA80:FB80"/>
    <mergeCell ref="FC80:FD80"/>
    <mergeCell ref="FE80:FF80"/>
    <mergeCell ref="FG80:FH80"/>
    <mergeCell ref="FI80:FJ80"/>
    <mergeCell ref="FK80:FL80"/>
    <mergeCell ref="FM80:FN80"/>
    <mergeCell ref="FA84:FB84"/>
    <mergeCell ref="FC84:FD84"/>
    <mergeCell ref="FE84:FF84"/>
    <mergeCell ref="FG84:FH84"/>
    <mergeCell ref="FI84:FJ84"/>
    <mergeCell ref="FK84:FL84"/>
    <mergeCell ref="FM84:FN84"/>
    <mergeCell ref="FA87:FB87"/>
    <mergeCell ref="FC87:FD87"/>
    <mergeCell ref="FE87:FF87"/>
    <mergeCell ref="FG87:FH87"/>
    <mergeCell ref="FI87:FJ87"/>
    <mergeCell ref="FK87:FL87"/>
    <mergeCell ref="FM87:FN87"/>
    <mergeCell ref="FA90:FB90"/>
    <mergeCell ref="FC90:FD90"/>
    <mergeCell ref="FE90:FF90"/>
    <mergeCell ref="FG90:FH90"/>
    <mergeCell ref="FI90:FJ90"/>
    <mergeCell ref="FK90:FL90"/>
    <mergeCell ref="FM90:FN90"/>
    <mergeCell ref="FA93:FB93"/>
    <mergeCell ref="FC93:FD93"/>
    <mergeCell ref="FE93:FF93"/>
    <mergeCell ref="FG93:FH93"/>
    <mergeCell ref="FI93:FJ93"/>
    <mergeCell ref="FK93:FL93"/>
    <mergeCell ref="FM93:FN93"/>
    <mergeCell ref="FA96:FB96"/>
    <mergeCell ref="FC96:FD96"/>
    <mergeCell ref="FE96:FF96"/>
    <mergeCell ref="FG96:FH96"/>
    <mergeCell ref="FI96:FJ96"/>
    <mergeCell ref="FK96:FL96"/>
    <mergeCell ref="FM96:FN96"/>
    <mergeCell ref="FA99:FB99"/>
    <mergeCell ref="FC99:FD99"/>
    <mergeCell ref="FE99:FF99"/>
    <mergeCell ref="FG99:FH99"/>
    <mergeCell ref="FI99:FJ99"/>
    <mergeCell ref="FK99:FL99"/>
    <mergeCell ref="FM99:FN99"/>
    <mergeCell ref="FA102:FB102"/>
    <mergeCell ref="FC102:FD102"/>
    <mergeCell ref="FE102:FF102"/>
    <mergeCell ref="FG102:FH102"/>
    <mergeCell ref="FI102:FJ102"/>
    <mergeCell ref="FK102:FL102"/>
    <mergeCell ref="FM102:FN102"/>
    <mergeCell ref="FA105:FB105"/>
    <mergeCell ref="FC105:FD105"/>
    <mergeCell ref="FE105:FF105"/>
    <mergeCell ref="FG105:FH105"/>
    <mergeCell ref="FI105:FJ105"/>
    <mergeCell ref="FK105:FL105"/>
    <mergeCell ref="FM105:FN105"/>
    <mergeCell ref="FA108:FB108"/>
    <mergeCell ref="FC108:FD108"/>
    <mergeCell ref="FE108:FF108"/>
    <mergeCell ref="FG108:FH108"/>
    <mergeCell ref="FI108:FJ108"/>
    <mergeCell ref="FK108:FL108"/>
    <mergeCell ref="FM108:FN108"/>
    <mergeCell ref="FA111:FB111"/>
    <mergeCell ref="FC111:FD111"/>
    <mergeCell ref="FE111:FF111"/>
    <mergeCell ref="FG111:FH111"/>
    <mergeCell ref="FI111:FJ111"/>
    <mergeCell ref="FK111:FL111"/>
    <mergeCell ref="FM111:FN111"/>
    <mergeCell ref="AE65:AF65"/>
    <mergeCell ref="AG65:AH65"/>
    <mergeCell ref="AI65:AJ65"/>
    <mergeCell ref="AK65:AL65"/>
    <mergeCell ref="AM65:AN65"/>
    <mergeCell ref="AO65:AP65"/>
    <mergeCell ref="AQ65:AR65"/>
    <mergeCell ref="AS65:AT65"/>
    <mergeCell ref="AU65:AV65"/>
    <mergeCell ref="AW65:AX65"/>
    <mergeCell ref="AY65:AZ65"/>
    <mergeCell ref="BA65:BB65"/>
    <mergeCell ref="BC65:BD65"/>
    <mergeCell ref="BE65:BF65"/>
    <mergeCell ref="BG65:BH65"/>
    <mergeCell ref="BI65:BJ65"/>
    <mergeCell ref="BK65:BL65"/>
    <mergeCell ref="BM65:BN65"/>
    <mergeCell ref="CY65:CZ65"/>
    <mergeCell ref="DA65:DB65"/>
    <mergeCell ref="DC65:DD65"/>
    <mergeCell ref="DE65:DF65"/>
    <mergeCell ref="DG65:DH65"/>
    <mergeCell ref="DI65:DJ65"/>
    <mergeCell ref="BQ65:BR65"/>
    <mergeCell ref="BS65:BT65"/>
    <mergeCell ref="BU65:BV65"/>
    <mergeCell ref="BW65:BX65"/>
    <mergeCell ref="BY65:BZ65"/>
    <mergeCell ref="CA65:CB65"/>
    <mergeCell ref="CC65:CD65"/>
    <mergeCell ref="CE65:CF65"/>
    <mergeCell ref="CG65:CH65"/>
    <mergeCell ref="CI65:CJ65"/>
    <mergeCell ref="CK65:CL65"/>
    <mergeCell ref="CM65:CN65"/>
    <mergeCell ref="CO65:CP65"/>
    <mergeCell ref="CQ65:CR65"/>
    <mergeCell ref="CS65:CT65"/>
    <mergeCell ref="CU65:CV65"/>
    <mergeCell ref="CW65:CX65"/>
  </mergeCells>
  <phoneticPr fontId="16" type="noConversion"/>
  <conditionalFormatting sqref="FQ5:FQ49">
    <cfRule type="cellIs" dxfId="110" priority="105" operator="greaterThan">
      <formula>0</formula>
    </cfRule>
  </conditionalFormatting>
  <conditionalFormatting sqref="FT5:FT49">
    <cfRule type="cellIs" dxfId="109" priority="104" operator="greaterThan">
      <formula>0</formula>
    </cfRule>
  </conditionalFormatting>
  <dataValidations count="7">
    <dataValidation type="decimal" errorStyle="warning" showErrorMessage="1" errorTitle="填入數字範圍有誤" error="數字介於 0~23.5" sqref="C73:DX73 C50:FN50 C76:DX76 C79:DX79 C67:DX67 C101:DX101 C81:FN81 C86:DX86 AE55:DX55 C83:DX83 C107:DX107 C27:DX27 AE64:DX64 C89:DX89 C92:DX92 C95:DX95 C98:DX98 C24:DX24 C21:DX21 C30:DX30 C9:DX9 C15:DX15 C36:DX36 C104:DX104 C6:DX6 AE58:DX58 AE61:DX61 C110:DX110 C18:DX18 C39:DX39 C42:DX42 C45:DX45 C48:DX48 C12:DX12 C52:DX52 C70:DX70 C33:DX33" xr:uid="{00000000-0002-0000-0400-000000000000}">
      <formula1>0</formula1>
      <formula2>23.5</formula2>
    </dataValidation>
    <dataValidation errorStyle="warning" showErrorMessage="1" errorTitle="填入數字範圍有誤" error="數字介於 0~23.5" sqref="C49:AD49 C7:AD8 C10:AD11 C13:AD14 C16:AD17 C37:AD38 C43:AD44 C46:AD47 C40:AD41 C53:AD66 C68:AD69 C71:AD72 C74:AD75 C77:AD78 C80:AD80 C51:FN51 C19:AD20 C22:AD23 C25:AD26 C28:AD29 DY95:FN95 C31:AD32 C34:AD35 DY15:FN15 DY79:FN79 DY58:FN58 DY61:FN61 AE78:FN78 AE57:FN57 DY110:FN110 DY18:FN18 DY21:FN21 AE103:FN103 DY24:FN24 DY27:FN27 DY30:FN30 DY36:FN36 DY39:FN39 DY42:FN42 DY45:FN45 AE14:FN14 AE26:FN26 AE44:FN44 DY107:FN107 AE60:FN60 AE63:FN63 DY67:FN67 DY76:FN76 DY70:FN70 DY73:FN73 AE72:FN72 DY55:FN55 AE69:FN69 DY83:FN83 DY86:FN86 DY89:FN89 DY92:FN92 AE94:FN94 DY98:FN98 DY101:FN101 AE109:FN109 AE41:FN41 C5:FN5 AE35:FN35 AE38:FN38 AE29:FN29 AE47:FN47 AE17:FN17 AE20:FN20 AE91:FN91 AE23:FN23 AE32:FN32 DY33:FN33 AE75:FN75 AE66:FN66 AE54:FN54 DY48:FN48 AE88:FN88 AE97:FN97 AE85:FN85 AE82:FN82 AE100:FN100 DY52:FN52 AE106:FN106 DY64:FN64 AE11:FN11 DY6:FN6 AE8:FN8 DY12:FN12 DY9:FN9 DY104:FN104" xr:uid="{00000000-0002-0000-0400-000001000000}"/>
    <dataValidation type="decimal" errorStyle="warning" showErrorMessage="1" errorTitle="填入數字範圍有誤" error="數字介於 0~24" sqref="C82:AD82 C85:AD85 C88:AD88 C103:AD103 C106:AD106 C109:AD109 C91:AD91 C94:AD94 C97:AD97 C100:AD100" xr:uid="{00000000-0002-0000-0400-000002000000}">
      <formula1>7</formula1>
      <formula2>24</formula2>
    </dataValidation>
    <dataValidation type="list" errorStyle="warning" showErrorMessage="1" errorTitle="填入數字範圍有誤" error="數字介於 0~23.5" sqref="AE28:FN28 AE31:FN31 AE49:FN49 AE34:FN34 AE46:FN46 AE7:FN7 AE40:FN40 AE37:FN37 AE43:FN43 AE16:FN16 AE19:FN19 AE22:FN22 AE13:FN13 AE10:FN10 AE25:FN25 FA53:FN53 FA56:FN56 FA59:FN59 FA62:FN62 FA65:FN65 FA68:FN68 FA71:FN71 FA74:FN74 FA77:FN77 FA80:FN80 FA84:FN84 FA87:FN87 FA90:FN90 FA93:FN93 FA96:FN96 FA99:FN99 FA102:FN102 FA105:FN105 FA108:FN108 FA111:FN111" xr:uid="{00000000-0002-0000-0400-000003000000}">
      <formula1>$FV$5:$FV$13</formula1>
    </dataValidation>
    <dataValidation type="list" allowBlank="1" showInputMessage="1" showErrorMessage="1" sqref="AE93:EZ93 AE62:EZ62 AE65:EZ65 AE68:EZ68 AE71:EZ71 AE77:EZ77 AE74:EZ74 AE80:EZ80 AE56:EZ56 AE53:EZ53 AE87:EZ87 AE111:EZ111 AE90:EZ90 AE99:EZ99 AE84:EZ84 AE96:EZ96 AE105:EZ105 AE108:EZ108 AE59:EZ59 AE102:EZ102" xr:uid="{00000000-0002-0000-0400-000004000000}">
      <formula1>$FV$4:$FV$8</formula1>
    </dataValidation>
    <dataValidation type="list" allowBlank="1" showInputMessage="1" showErrorMessage="1" sqref="CA2:CB2" xr:uid="{00000000-0002-0000-0400-000005000000}">
      <formula1>$FV$1:$FV$2</formula1>
    </dataValidation>
    <dataValidation type="list" allowBlank="1" showInputMessage="1" showErrorMessage="1" sqref="A30:B31 A9:B10 A12:B13 A98:B99 A6:B7 A36:B37 A39:B40 A42:B43 A45:B46 A48:B49 A64:B65 A67:B68 A70:B71 A73:B74 A76:B77 A79:B80 A83:B84 A33:B34 A101:B102 A104:B105 A107:B108 A110:B111 A86:B87 A89:B90 A92:B93 A95:B96 A15:B16 A18:B19 A21:B22 A24:B25 A27:B28 A52:B53 A55:B56 A58:B59 A61:B62" xr:uid="{00000000-0002-0000-0400-000006000000}">
      <formula1>#REF!</formula1>
    </dataValidation>
  </dataValidations>
  <printOptions horizontalCentered="1" verticalCentered="1"/>
  <pageMargins left="0" right="0" top="0.19685039370078741" bottom="0.19685039370078741" header="0.51181102362204722" footer="0.51181102362204722"/>
  <pageSetup paperSize="9" scale="71" orientation="portrait" horizontalDpi="4294967293" verticalDpi="360" r:id="rId1"/>
  <headerFooter alignWithMargins="0"/>
  <colBreaks count="8" manualBreakCount="8">
    <brk id="44" max="1048575" man="1"/>
    <brk id="58" max="1048575" man="1"/>
    <brk id="72" max="1048575" man="1"/>
    <brk id="86" max="1048575" man="1"/>
    <brk id="100" max="1048575" man="1"/>
    <brk id="140" max="116" man="1"/>
    <brk id="156" max="116" man="1"/>
    <brk id="176" max="116" man="1"/>
  </colBreaks>
  <extLst>
    <ext xmlns:x14="http://schemas.microsoft.com/office/spreadsheetml/2009/9/main" uri="{78C0D931-6437-407d-A8EE-F0AAD7539E65}">
      <x14:conditionalFormattings>
        <x14:conditionalFormatting xmlns:xm="http://schemas.microsoft.com/office/excel/2006/main">
          <x14:cfRule type="expression" priority="211" id="{6A6B9B75-FD42-40E4-B1CE-7726EF147BB3}">
            <xm:f>管控公式!C7&lt;&gt;""</xm:f>
            <x14:dxf>
              <fill>
                <patternFill>
                  <bgColor rgb="FFFF0000"/>
                </patternFill>
              </fill>
            </x14:dxf>
          </x14:cfRule>
          <xm:sqref>C7:FN7 AC10:FN10 AC13:FN13 AC16:FN16 AC19:FN19 AC22:FN22 AC25:FN25 AC28:FN28 AC31:FN31 AC34:FN34 AC37:FN37 AC40:FN40 AC43:FN43 AC46:FN46 AC49:FN49 AC53:FN53 AC56:FN56 AC59:FN59 AC62:FN62 AC65:FN65 AE68:FN68 AE71:FN71 AE74:FN74 AE77:FN77 AE80:FN80 AE105:FN105 AE108:FN108 AE111:FN111 AE96:FN96 AE90:FN90 AE84:FN84 AE87:FN87 AE93:FN93 AE99:FN99 AE102:FN102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1:GU129"/>
  <sheetViews>
    <sheetView view="pageBreakPreview" zoomScale="115" zoomScaleNormal="75" zoomScaleSheetLayoutView="115" workbookViewId="0">
      <pane xSplit="2" ySplit="4" topLeftCell="AE5" activePane="bottomRight" state="frozen"/>
      <selection pane="topRight" activeCell="C5" sqref="C5:D5"/>
      <selection pane="bottomLeft" activeCell="C5" sqref="C5:D5"/>
      <selection pane="bottomRight" activeCell="AE15" sqref="AE15:AF15"/>
    </sheetView>
  </sheetViews>
  <sheetFormatPr defaultColWidth="8.375" defaultRowHeight="18" customHeight="1"/>
  <cols>
    <col min="1" max="1" width="10.25" style="116" customWidth="1"/>
    <col min="2" max="2" width="9.875" style="116" bestFit="1" customWidth="1"/>
    <col min="3" max="30" width="5.875" style="116" hidden="1" customWidth="1"/>
    <col min="31" max="31" width="5.875" style="116" customWidth="1"/>
    <col min="32" max="32" width="7.875" style="116" customWidth="1"/>
    <col min="33" max="33" width="5.875" style="116" customWidth="1"/>
    <col min="34" max="34" width="5.5" style="116" customWidth="1"/>
    <col min="35" max="41" width="5.875" style="116" customWidth="1"/>
    <col min="42" max="43" width="5.875" style="128" customWidth="1"/>
    <col min="44" max="55" width="5.875" style="116" customWidth="1"/>
    <col min="56" max="57" width="5.875" style="128" customWidth="1"/>
    <col min="58" max="69" width="5.875" style="116" customWidth="1"/>
    <col min="70" max="71" width="5.875" style="128" customWidth="1"/>
    <col min="72" max="83" width="5.875" style="116" customWidth="1"/>
    <col min="84" max="85" width="5.875" style="128" customWidth="1"/>
    <col min="86" max="156" width="5.875" style="116" customWidth="1"/>
    <col min="157" max="170" width="5.875" style="116" hidden="1" customWidth="1"/>
    <col min="171" max="172" width="5.875" style="116" customWidth="1"/>
    <col min="173" max="173" width="8.75" style="116" customWidth="1"/>
    <col min="174" max="175" width="10.125" style="116" customWidth="1"/>
    <col min="176" max="176" width="10" style="116" customWidth="1"/>
    <col min="177" max="198" width="5.5" style="116" customWidth="1"/>
    <col min="199" max="16384" width="8.375" style="116"/>
  </cols>
  <sheetData>
    <row r="1" spans="1:200" ht="11.25" customHeight="1" thickBot="1">
      <c r="A1" s="529" t="s">
        <v>8</v>
      </c>
      <c r="B1" s="530"/>
      <c r="C1" s="530"/>
      <c r="D1" s="530"/>
      <c r="E1" s="530"/>
      <c r="F1" s="530"/>
      <c r="G1" s="530"/>
      <c r="H1" s="530"/>
      <c r="I1" s="530"/>
      <c r="J1" s="530"/>
      <c r="K1" s="530"/>
      <c r="L1" s="530"/>
      <c r="M1" s="530"/>
      <c r="N1" s="530"/>
      <c r="O1" s="530"/>
      <c r="P1" s="530"/>
      <c r="Q1" s="530"/>
      <c r="R1" s="530"/>
      <c r="S1" s="530"/>
      <c r="T1" s="530"/>
      <c r="U1" s="530"/>
      <c r="V1" s="530"/>
      <c r="W1" s="530"/>
      <c r="X1" s="530"/>
      <c r="Y1" s="530"/>
      <c r="Z1" s="530"/>
      <c r="AA1" s="530"/>
      <c r="AB1" s="530"/>
      <c r="AC1" s="530"/>
      <c r="AD1" s="530"/>
      <c r="AE1" s="530"/>
      <c r="AF1" s="530"/>
      <c r="AG1" s="530"/>
      <c r="AH1" s="530"/>
      <c r="AI1" s="530"/>
      <c r="AJ1" s="530"/>
      <c r="AK1" s="530"/>
      <c r="AL1" s="530"/>
      <c r="AM1" s="530"/>
      <c r="AN1" s="530"/>
      <c r="AO1" s="530"/>
      <c r="AP1" s="530"/>
      <c r="AQ1" s="530"/>
      <c r="AR1" s="530"/>
      <c r="AS1" s="530"/>
      <c r="AT1" s="530"/>
      <c r="AU1" s="530"/>
      <c r="AV1" s="530"/>
      <c r="AW1" s="530"/>
      <c r="AX1" s="530"/>
      <c r="AY1" s="530"/>
      <c r="AZ1" s="530"/>
      <c r="BA1" s="530"/>
      <c r="BB1" s="530"/>
      <c r="BC1" s="530"/>
      <c r="BD1" s="530"/>
      <c r="BE1" s="530"/>
      <c r="BF1" s="530"/>
      <c r="BG1" s="530"/>
      <c r="BH1" s="530"/>
      <c r="BI1" s="530"/>
      <c r="BJ1" s="530"/>
      <c r="BK1" s="530"/>
      <c r="BL1" s="530"/>
      <c r="BM1" s="530"/>
      <c r="BN1" s="530"/>
      <c r="BO1" s="530"/>
      <c r="BP1" s="530"/>
      <c r="BQ1" s="530"/>
      <c r="BR1" s="530"/>
      <c r="BS1" s="530"/>
      <c r="BT1" s="530"/>
      <c r="BU1" s="530"/>
      <c r="BV1" s="530"/>
      <c r="BW1" s="530"/>
      <c r="BX1" s="530"/>
      <c r="BY1" s="530"/>
      <c r="BZ1" s="530"/>
      <c r="CA1" s="530"/>
      <c r="CB1" s="530"/>
      <c r="CC1" s="530"/>
      <c r="CD1" s="530"/>
      <c r="CE1" s="530"/>
      <c r="CF1" s="530"/>
      <c r="CG1" s="530"/>
      <c r="CH1" s="530"/>
      <c r="CI1" s="530"/>
      <c r="CJ1" s="530"/>
      <c r="CK1" s="530"/>
      <c r="CL1" s="530"/>
      <c r="CM1" s="530"/>
      <c r="CN1" s="530"/>
      <c r="CO1" s="530"/>
      <c r="CP1" s="530"/>
      <c r="CQ1" s="530"/>
      <c r="CR1" s="530"/>
      <c r="CS1" s="530"/>
      <c r="CT1" s="530"/>
      <c r="CU1" s="530"/>
      <c r="CV1" s="530"/>
      <c r="CW1" s="530"/>
      <c r="CX1" s="530"/>
      <c r="CY1" s="530"/>
      <c r="CZ1" s="530"/>
      <c r="DA1" s="530"/>
      <c r="DB1" s="530"/>
      <c r="DC1" s="530"/>
      <c r="DD1" s="530"/>
      <c r="DE1" s="530"/>
      <c r="DF1" s="530"/>
      <c r="DG1" s="530"/>
      <c r="DH1" s="530"/>
      <c r="DI1" s="530"/>
      <c r="DJ1" s="530"/>
      <c r="DK1" s="530"/>
      <c r="DL1" s="530"/>
      <c r="DM1" s="530"/>
      <c r="DN1" s="530"/>
      <c r="DO1" s="530"/>
      <c r="DP1" s="530"/>
      <c r="DQ1" s="530"/>
      <c r="DR1" s="530"/>
      <c r="DS1" s="530"/>
      <c r="DT1" s="530"/>
      <c r="DU1" s="530"/>
      <c r="DV1" s="530"/>
      <c r="DW1" s="530"/>
      <c r="DX1" s="530"/>
      <c r="DY1" s="530"/>
      <c r="DZ1" s="530"/>
      <c r="EA1" s="530"/>
      <c r="EB1" s="530"/>
      <c r="EC1" s="530"/>
      <c r="ED1" s="530"/>
      <c r="EE1" s="530"/>
      <c r="EF1" s="530"/>
      <c r="EG1" s="530"/>
      <c r="EH1" s="530"/>
      <c r="EI1" s="530"/>
      <c r="EJ1" s="530"/>
      <c r="EK1" s="530"/>
      <c r="EL1" s="530"/>
      <c r="EM1" s="530"/>
      <c r="EN1" s="530"/>
      <c r="EO1" s="530"/>
      <c r="EP1" s="530"/>
      <c r="EQ1" s="530"/>
      <c r="ER1" s="530"/>
      <c r="ES1" s="530"/>
      <c r="ET1" s="530"/>
      <c r="EU1" s="530"/>
      <c r="EV1" s="530"/>
      <c r="EW1" s="530"/>
      <c r="EX1" s="530"/>
      <c r="EY1" s="530"/>
      <c r="EZ1" s="530"/>
      <c r="FA1" s="530"/>
      <c r="FB1" s="530"/>
      <c r="FC1" s="530"/>
      <c r="FD1" s="530"/>
      <c r="FE1" s="530"/>
      <c r="FF1" s="530"/>
      <c r="FG1" s="530"/>
      <c r="FH1" s="530"/>
      <c r="FI1" s="530"/>
      <c r="FJ1" s="530"/>
      <c r="FK1" s="530"/>
      <c r="FL1" s="530"/>
      <c r="FM1" s="530"/>
      <c r="FN1" s="530"/>
      <c r="FO1" s="530"/>
      <c r="FP1" s="530"/>
      <c r="FQ1" s="530"/>
      <c r="FR1" s="530"/>
      <c r="FS1" s="530"/>
      <c r="FT1" s="530"/>
      <c r="FU1" s="530"/>
      <c r="FV1" s="531"/>
      <c r="FW1" s="117"/>
      <c r="FX1" s="117"/>
      <c r="FY1" s="117"/>
      <c r="FZ1" s="117"/>
      <c r="GA1" s="117"/>
      <c r="GB1" s="117"/>
      <c r="GC1" s="117"/>
      <c r="GD1" s="117"/>
      <c r="GE1" s="117"/>
      <c r="GF1" s="117"/>
      <c r="GG1" s="117"/>
      <c r="GH1" s="117"/>
      <c r="GI1" s="117"/>
      <c r="GJ1" s="117"/>
      <c r="GK1" s="117"/>
      <c r="GL1" s="117"/>
      <c r="GM1" s="117"/>
      <c r="GN1" s="117"/>
      <c r="GO1" s="117"/>
      <c r="GP1" s="117"/>
      <c r="GQ1" s="117"/>
      <c r="GR1" s="116" t="s">
        <v>9</v>
      </c>
    </row>
    <row r="2" spans="1:200" ht="11.25" customHeight="1">
      <c r="A2" s="532">
        <f>月排班!A2</f>
        <v>0</v>
      </c>
      <c r="B2" s="533"/>
      <c r="C2" s="533"/>
      <c r="D2" s="533"/>
      <c r="E2" s="533"/>
      <c r="F2" s="533"/>
      <c r="G2" s="533"/>
      <c r="H2" s="533"/>
      <c r="I2" s="533"/>
      <c r="J2" s="533"/>
      <c r="K2" s="533"/>
      <c r="L2" s="533"/>
      <c r="M2" s="533"/>
      <c r="N2" s="533"/>
      <c r="O2" s="533"/>
      <c r="P2" s="533"/>
      <c r="Q2" s="533"/>
      <c r="R2" s="533"/>
      <c r="S2" s="533"/>
      <c r="T2" s="533"/>
      <c r="U2" s="533"/>
      <c r="V2" s="533"/>
      <c r="W2" s="533"/>
      <c r="X2" s="533"/>
      <c r="Y2" s="533"/>
      <c r="Z2" s="533"/>
      <c r="AA2" s="533"/>
      <c r="AB2" s="533"/>
      <c r="AC2" s="533"/>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3"/>
      <c r="BR2" s="533"/>
      <c r="BS2" s="533"/>
      <c r="BT2" s="533"/>
      <c r="BU2" s="533"/>
      <c r="BV2" s="533"/>
      <c r="BW2" s="533"/>
      <c r="BX2" s="533"/>
      <c r="BY2" s="533"/>
      <c r="BZ2" s="533"/>
      <c r="CA2" s="455" t="s">
        <v>11</v>
      </c>
      <c r="CB2" s="456"/>
      <c r="CC2" s="534" t="s">
        <v>12</v>
      </c>
      <c r="CD2" s="535"/>
      <c r="CE2" s="535"/>
      <c r="CF2" s="535"/>
      <c r="CG2" s="535"/>
      <c r="CH2" s="535"/>
      <c r="CI2" s="535"/>
      <c r="CJ2" s="535"/>
      <c r="CK2" s="535"/>
      <c r="CL2" s="535"/>
      <c r="CM2" s="535"/>
      <c r="CN2" s="535"/>
      <c r="CO2" s="535"/>
      <c r="CP2" s="535"/>
      <c r="CQ2" s="535"/>
      <c r="CR2" s="535"/>
      <c r="CS2" s="535"/>
      <c r="CT2" s="535"/>
      <c r="CU2" s="535"/>
      <c r="CV2" s="535"/>
      <c r="CW2" s="535"/>
      <c r="CX2" s="536"/>
      <c r="CY2" s="198"/>
      <c r="CZ2" s="198"/>
      <c r="DA2" s="198"/>
      <c r="DB2" s="198"/>
      <c r="DC2" s="198"/>
      <c r="DD2" s="198"/>
      <c r="DE2" s="198"/>
      <c r="DF2" s="198"/>
      <c r="DG2" s="198"/>
      <c r="DH2" s="198"/>
      <c r="DI2" s="198"/>
      <c r="DJ2" s="198"/>
      <c r="DK2" s="198"/>
      <c r="DL2" s="198"/>
      <c r="DM2" s="198"/>
      <c r="DN2" s="198"/>
      <c r="DO2" s="198"/>
      <c r="DP2" s="198"/>
      <c r="DQ2" s="198"/>
      <c r="DR2" s="198"/>
      <c r="DS2" s="198"/>
      <c r="DT2" s="198"/>
      <c r="DU2" s="198"/>
      <c r="DV2" s="198"/>
      <c r="DW2" s="198"/>
      <c r="DX2" s="198"/>
      <c r="DY2" s="198"/>
      <c r="DZ2" s="198"/>
      <c r="EA2" s="198"/>
      <c r="EB2" s="198"/>
      <c r="EC2" s="198"/>
      <c r="ED2" s="198"/>
      <c r="EE2" s="198"/>
      <c r="EF2" s="198"/>
      <c r="EG2" s="198"/>
      <c r="EH2" s="198"/>
      <c r="EI2" s="198"/>
      <c r="EJ2" s="198"/>
      <c r="EK2" s="198"/>
      <c r="EL2" s="198"/>
      <c r="EM2" s="198"/>
      <c r="EN2" s="198"/>
      <c r="EO2" s="198"/>
      <c r="EP2" s="198"/>
      <c r="EQ2" s="198"/>
      <c r="ER2" s="198"/>
      <c r="ES2" s="198"/>
      <c r="ET2" s="198"/>
      <c r="EU2" s="198"/>
      <c r="EV2" s="198"/>
      <c r="EW2" s="198"/>
      <c r="EX2" s="198"/>
      <c r="EY2" s="198"/>
      <c r="EZ2" s="198"/>
      <c r="FA2" s="198"/>
      <c r="FB2" s="198"/>
      <c r="FC2" s="198"/>
      <c r="FD2" s="198"/>
      <c r="FE2" s="198"/>
      <c r="FF2" s="198"/>
      <c r="FG2" s="198"/>
      <c r="FH2" s="198"/>
      <c r="FI2" s="198"/>
      <c r="FJ2" s="198"/>
      <c r="FK2" s="198"/>
      <c r="FL2" s="198"/>
      <c r="FM2" s="198"/>
      <c r="FN2" s="198"/>
      <c r="FO2" s="199" t="s">
        <v>171</v>
      </c>
      <c r="FP2" s="200">
        <v>9</v>
      </c>
      <c r="FQ2" s="201"/>
      <c r="FR2" s="201"/>
      <c r="FS2" s="201"/>
      <c r="FT2" s="202" t="s">
        <v>156</v>
      </c>
      <c r="FU2" s="191">
        <v>4</v>
      </c>
      <c r="FV2" s="190"/>
      <c r="GR2" s="116" t="s">
        <v>15</v>
      </c>
    </row>
    <row r="3" spans="1:200" ht="11.25" customHeight="1">
      <c r="A3" s="537" t="s">
        <v>16</v>
      </c>
      <c r="B3" s="203" t="s">
        <v>17</v>
      </c>
      <c r="C3" s="264">
        <v>42723</v>
      </c>
      <c r="D3" s="265"/>
      <c r="E3" s="264">
        <v>42724</v>
      </c>
      <c r="F3" s="265"/>
      <c r="G3" s="264">
        <v>42725</v>
      </c>
      <c r="H3" s="265"/>
      <c r="I3" s="264">
        <v>42726</v>
      </c>
      <c r="J3" s="265"/>
      <c r="K3" s="264">
        <v>42727</v>
      </c>
      <c r="L3" s="265"/>
      <c r="M3" s="264">
        <v>42728</v>
      </c>
      <c r="N3" s="265"/>
      <c r="O3" s="264">
        <v>42729</v>
      </c>
      <c r="P3" s="265"/>
      <c r="Q3" s="264">
        <v>42730</v>
      </c>
      <c r="R3" s="265"/>
      <c r="S3" s="264">
        <v>42731</v>
      </c>
      <c r="T3" s="265"/>
      <c r="U3" s="264">
        <v>42732</v>
      </c>
      <c r="V3" s="265"/>
      <c r="W3" s="264">
        <v>42733</v>
      </c>
      <c r="X3" s="265"/>
      <c r="Y3" s="264">
        <v>42734</v>
      </c>
      <c r="Z3" s="265"/>
      <c r="AA3" s="264">
        <v>42735</v>
      </c>
      <c r="AB3" s="265"/>
      <c r="AC3" s="264">
        <v>42736</v>
      </c>
      <c r="AD3" s="265"/>
      <c r="AE3" s="264">
        <f>月排班!AE3</f>
        <v>45537</v>
      </c>
      <c r="AF3" s="265"/>
      <c r="AG3" s="264">
        <f>月排班!AG3</f>
        <v>45538</v>
      </c>
      <c r="AH3" s="265"/>
      <c r="AI3" s="264">
        <f>月排班!AI3</f>
        <v>45539</v>
      </c>
      <c r="AJ3" s="265"/>
      <c r="AK3" s="264">
        <f>月排班!AK3</f>
        <v>45540</v>
      </c>
      <c r="AL3" s="265"/>
      <c r="AM3" s="264">
        <f>月排班!AM3</f>
        <v>45541</v>
      </c>
      <c r="AN3" s="265"/>
      <c r="AO3" s="264">
        <f>月排班!AO3</f>
        <v>45542</v>
      </c>
      <c r="AP3" s="265"/>
      <c r="AQ3" s="264">
        <f>月排班!AQ3</f>
        <v>45543</v>
      </c>
      <c r="AR3" s="265"/>
      <c r="AS3" s="264">
        <f>月排班!AS3</f>
        <v>45544</v>
      </c>
      <c r="AT3" s="265"/>
      <c r="AU3" s="264">
        <f>月排班!AU3</f>
        <v>45545</v>
      </c>
      <c r="AV3" s="265"/>
      <c r="AW3" s="264">
        <f>月排班!AW3</f>
        <v>45546</v>
      </c>
      <c r="AX3" s="265"/>
      <c r="AY3" s="264">
        <f>月排班!AY3</f>
        <v>45547</v>
      </c>
      <c r="AZ3" s="265"/>
      <c r="BA3" s="264">
        <f>月排班!BA3</f>
        <v>45548</v>
      </c>
      <c r="BB3" s="265"/>
      <c r="BC3" s="264">
        <f>月排班!BC3</f>
        <v>45549</v>
      </c>
      <c r="BD3" s="265"/>
      <c r="BE3" s="264">
        <f>月排班!BE3</f>
        <v>45550</v>
      </c>
      <c r="BF3" s="265"/>
      <c r="BG3" s="264">
        <f>月排班!BG3</f>
        <v>45551</v>
      </c>
      <c r="BH3" s="265"/>
      <c r="BI3" s="264">
        <f>月排班!BI3</f>
        <v>45552</v>
      </c>
      <c r="BJ3" s="265"/>
      <c r="BK3" s="264">
        <f>月排班!BK3</f>
        <v>45553</v>
      </c>
      <c r="BL3" s="265"/>
      <c r="BM3" s="264">
        <f>月排班!BM3</f>
        <v>45554</v>
      </c>
      <c r="BN3" s="265"/>
      <c r="BO3" s="264">
        <f>月排班!BO3</f>
        <v>45555</v>
      </c>
      <c r="BP3" s="265"/>
      <c r="BQ3" s="264">
        <f>月排班!BQ3</f>
        <v>45556</v>
      </c>
      <c r="BR3" s="265"/>
      <c r="BS3" s="264">
        <f>月排班!BS3</f>
        <v>45557</v>
      </c>
      <c r="BT3" s="265"/>
      <c r="BU3" s="264">
        <f>月排班!BU3</f>
        <v>45558</v>
      </c>
      <c r="BV3" s="265"/>
      <c r="BW3" s="264">
        <f>月排班!BW3</f>
        <v>45559</v>
      </c>
      <c r="BX3" s="265"/>
      <c r="BY3" s="264">
        <f>月排班!BY3</f>
        <v>45560</v>
      </c>
      <c r="BZ3" s="265"/>
      <c r="CA3" s="264">
        <f>月排班!CA3</f>
        <v>45561</v>
      </c>
      <c r="CB3" s="265"/>
      <c r="CC3" s="264">
        <f>月排班!CC3</f>
        <v>45562</v>
      </c>
      <c r="CD3" s="265"/>
      <c r="CE3" s="264">
        <f>月排班!CE3</f>
        <v>45563</v>
      </c>
      <c r="CF3" s="265"/>
      <c r="CG3" s="264">
        <f>月排班!CG3</f>
        <v>45564</v>
      </c>
      <c r="CH3" s="265"/>
      <c r="CI3" s="264">
        <f>月排班!CI3</f>
        <v>45565</v>
      </c>
      <c r="CJ3" s="265"/>
      <c r="CK3" s="264">
        <f>月排班!CK3</f>
        <v>45566</v>
      </c>
      <c r="CL3" s="265"/>
      <c r="CM3" s="264">
        <f>月排班!CM3</f>
        <v>45567</v>
      </c>
      <c r="CN3" s="265"/>
      <c r="CO3" s="264">
        <f>月排班!CO3</f>
        <v>45568</v>
      </c>
      <c r="CP3" s="265"/>
      <c r="CQ3" s="264">
        <f>月排班!CQ3</f>
        <v>45569</v>
      </c>
      <c r="CR3" s="265"/>
      <c r="CS3" s="264">
        <f>月排班!CS3</f>
        <v>45570</v>
      </c>
      <c r="CT3" s="265"/>
      <c r="CU3" s="264">
        <f>月排班!CU3</f>
        <v>45571</v>
      </c>
      <c r="CV3" s="265"/>
      <c r="CW3" s="264">
        <f>月排班!CW3</f>
        <v>45572</v>
      </c>
      <c r="CX3" s="265"/>
      <c r="CY3" s="264">
        <f>月排班!CY3</f>
        <v>45573</v>
      </c>
      <c r="CZ3" s="265"/>
      <c r="DA3" s="264">
        <f>月排班!DA3</f>
        <v>45574</v>
      </c>
      <c r="DB3" s="265"/>
      <c r="DC3" s="264">
        <f>月排班!DC3</f>
        <v>45575</v>
      </c>
      <c r="DD3" s="265"/>
      <c r="DE3" s="264">
        <f>月排班!DE3</f>
        <v>45576</v>
      </c>
      <c r="DF3" s="265"/>
      <c r="DG3" s="264">
        <f>月排班!DG3</f>
        <v>45577</v>
      </c>
      <c r="DH3" s="265"/>
      <c r="DI3" s="264">
        <f>月排班!DI3</f>
        <v>45578</v>
      </c>
      <c r="DJ3" s="265"/>
      <c r="DK3" s="264">
        <f>月排班!DK3</f>
        <v>45579</v>
      </c>
      <c r="DL3" s="265"/>
      <c r="DM3" s="264">
        <f>月排班!DM3</f>
        <v>45580</v>
      </c>
      <c r="DN3" s="265"/>
      <c r="DO3" s="264">
        <f>月排班!DO3</f>
        <v>45581</v>
      </c>
      <c r="DP3" s="265"/>
      <c r="DQ3" s="264">
        <f>月排班!DQ3</f>
        <v>45582</v>
      </c>
      <c r="DR3" s="265"/>
      <c r="DS3" s="264">
        <f>月排班!DS3</f>
        <v>45583</v>
      </c>
      <c r="DT3" s="265"/>
      <c r="DU3" s="264">
        <f>月排班!DU3</f>
        <v>45584</v>
      </c>
      <c r="DV3" s="265"/>
      <c r="DW3" s="264">
        <f>月排班!DW3</f>
        <v>45585</v>
      </c>
      <c r="DX3" s="265"/>
      <c r="DY3" s="264">
        <f>月排班!DY3</f>
        <v>45586</v>
      </c>
      <c r="DZ3" s="265"/>
      <c r="EA3" s="264">
        <f>月排班!EA3</f>
        <v>45587</v>
      </c>
      <c r="EB3" s="265"/>
      <c r="EC3" s="264">
        <f>月排班!EC3</f>
        <v>45588</v>
      </c>
      <c r="ED3" s="265"/>
      <c r="EE3" s="264">
        <f>月排班!EE3</f>
        <v>45589</v>
      </c>
      <c r="EF3" s="265"/>
      <c r="EG3" s="264">
        <f>月排班!EG3</f>
        <v>45590</v>
      </c>
      <c r="EH3" s="265"/>
      <c r="EI3" s="264">
        <f>月排班!EI3</f>
        <v>45591</v>
      </c>
      <c r="EJ3" s="265"/>
      <c r="EK3" s="264">
        <f>月排班!EK3</f>
        <v>45592</v>
      </c>
      <c r="EL3" s="265"/>
      <c r="EM3" s="264">
        <f>月排班!EM3</f>
        <v>45593</v>
      </c>
      <c r="EN3" s="265"/>
      <c r="EO3" s="264">
        <f>月排班!EO3</f>
        <v>45594</v>
      </c>
      <c r="EP3" s="265"/>
      <c r="EQ3" s="264">
        <f>月排班!EQ3</f>
        <v>45595</v>
      </c>
      <c r="ER3" s="265"/>
      <c r="ES3" s="264">
        <f>月排班!ES3</f>
        <v>45596</v>
      </c>
      <c r="ET3" s="265"/>
      <c r="EU3" s="264">
        <f>月排班!EU3</f>
        <v>45597</v>
      </c>
      <c r="EV3" s="265"/>
      <c r="EW3" s="264">
        <f>月排班!EW3</f>
        <v>45598</v>
      </c>
      <c r="EX3" s="265"/>
      <c r="EY3" s="264">
        <f>月排班!EY3</f>
        <v>45599</v>
      </c>
      <c r="EZ3" s="265"/>
      <c r="FA3" s="264">
        <f>月排班!FA3</f>
        <v>0</v>
      </c>
      <c r="FB3" s="265"/>
      <c r="FC3" s="264">
        <f>月排班!FC3</f>
        <v>0</v>
      </c>
      <c r="FD3" s="265"/>
      <c r="FE3" s="264">
        <f>月排班!FE3</f>
        <v>0</v>
      </c>
      <c r="FF3" s="265"/>
      <c r="FG3" s="264">
        <f>月排班!FG3</f>
        <v>0</v>
      </c>
      <c r="FH3" s="265"/>
      <c r="FI3" s="264">
        <f>月排班!FI3</f>
        <v>0</v>
      </c>
      <c r="FJ3" s="265"/>
      <c r="FK3" s="264">
        <f>月排班!FK3</f>
        <v>0</v>
      </c>
      <c r="FL3" s="265"/>
      <c r="FM3" s="264">
        <f>月排班!FM3</f>
        <v>0</v>
      </c>
      <c r="FN3" s="265"/>
      <c r="FO3" s="264"/>
      <c r="FP3" s="265"/>
      <c r="FQ3" s="555" t="s">
        <v>18</v>
      </c>
      <c r="FR3" s="556"/>
      <c r="FS3" s="556"/>
      <c r="FT3" s="556"/>
      <c r="FU3" s="367" t="s">
        <v>19</v>
      </c>
      <c r="FV3" s="557"/>
    </row>
    <row r="4" spans="1:200" ht="11.25" customHeight="1" thickBot="1">
      <c r="A4" s="538"/>
      <c r="B4" s="204" t="s">
        <v>20</v>
      </c>
      <c r="C4" s="471" t="s">
        <v>21</v>
      </c>
      <c r="D4" s="472"/>
      <c r="E4" s="471" t="s">
        <v>22</v>
      </c>
      <c r="F4" s="472"/>
      <c r="G4" s="471" t="s">
        <v>23</v>
      </c>
      <c r="H4" s="472"/>
      <c r="I4" s="471" t="s">
        <v>24</v>
      </c>
      <c r="J4" s="472"/>
      <c r="K4" s="471" t="s">
        <v>25</v>
      </c>
      <c r="L4" s="472"/>
      <c r="M4" s="471" t="s">
        <v>26</v>
      </c>
      <c r="N4" s="472"/>
      <c r="O4" s="471" t="s">
        <v>27</v>
      </c>
      <c r="P4" s="472"/>
      <c r="Q4" s="471" t="s">
        <v>21</v>
      </c>
      <c r="R4" s="472"/>
      <c r="S4" s="471" t="s">
        <v>22</v>
      </c>
      <c r="T4" s="472"/>
      <c r="U4" s="471" t="s">
        <v>23</v>
      </c>
      <c r="V4" s="472"/>
      <c r="W4" s="471" t="s">
        <v>24</v>
      </c>
      <c r="X4" s="472"/>
      <c r="Y4" s="471" t="s">
        <v>25</v>
      </c>
      <c r="Z4" s="472"/>
      <c r="AA4" s="471" t="s">
        <v>26</v>
      </c>
      <c r="AB4" s="472"/>
      <c r="AC4" s="471" t="s">
        <v>27</v>
      </c>
      <c r="AD4" s="472"/>
      <c r="AE4" s="471" t="s">
        <v>21</v>
      </c>
      <c r="AF4" s="472"/>
      <c r="AG4" s="471" t="s">
        <v>22</v>
      </c>
      <c r="AH4" s="472"/>
      <c r="AI4" s="471" t="s">
        <v>23</v>
      </c>
      <c r="AJ4" s="472"/>
      <c r="AK4" s="471" t="s">
        <v>24</v>
      </c>
      <c r="AL4" s="472"/>
      <c r="AM4" s="471" t="s">
        <v>25</v>
      </c>
      <c r="AN4" s="472"/>
      <c r="AO4" s="471" t="s">
        <v>26</v>
      </c>
      <c r="AP4" s="472"/>
      <c r="AQ4" s="471" t="s">
        <v>27</v>
      </c>
      <c r="AR4" s="472"/>
      <c r="AS4" s="471" t="s">
        <v>21</v>
      </c>
      <c r="AT4" s="472"/>
      <c r="AU4" s="471" t="s">
        <v>22</v>
      </c>
      <c r="AV4" s="472"/>
      <c r="AW4" s="471" t="s">
        <v>23</v>
      </c>
      <c r="AX4" s="472"/>
      <c r="AY4" s="471" t="s">
        <v>24</v>
      </c>
      <c r="AZ4" s="472"/>
      <c r="BA4" s="471" t="s">
        <v>25</v>
      </c>
      <c r="BB4" s="472"/>
      <c r="BC4" s="471" t="s">
        <v>26</v>
      </c>
      <c r="BD4" s="472"/>
      <c r="BE4" s="471" t="s">
        <v>27</v>
      </c>
      <c r="BF4" s="472"/>
      <c r="BG4" s="471" t="s">
        <v>21</v>
      </c>
      <c r="BH4" s="472"/>
      <c r="BI4" s="471" t="s">
        <v>22</v>
      </c>
      <c r="BJ4" s="472"/>
      <c r="BK4" s="471" t="s">
        <v>23</v>
      </c>
      <c r="BL4" s="472"/>
      <c r="BM4" s="471" t="s">
        <v>24</v>
      </c>
      <c r="BN4" s="472"/>
      <c r="BO4" s="471" t="s">
        <v>25</v>
      </c>
      <c r="BP4" s="472"/>
      <c r="BQ4" s="471" t="s">
        <v>26</v>
      </c>
      <c r="BR4" s="472"/>
      <c r="BS4" s="471" t="s">
        <v>27</v>
      </c>
      <c r="BT4" s="472"/>
      <c r="BU4" s="471" t="s">
        <v>21</v>
      </c>
      <c r="BV4" s="472"/>
      <c r="BW4" s="471" t="s">
        <v>22</v>
      </c>
      <c r="BX4" s="472"/>
      <c r="BY4" s="471" t="s">
        <v>23</v>
      </c>
      <c r="BZ4" s="472"/>
      <c r="CA4" s="471" t="s">
        <v>24</v>
      </c>
      <c r="CB4" s="472"/>
      <c r="CC4" s="471" t="s">
        <v>25</v>
      </c>
      <c r="CD4" s="472"/>
      <c r="CE4" s="471" t="s">
        <v>26</v>
      </c>
      <c r="CF4" s="472"/>
      <c r="CG4" s="471" t="s">
        <v>27</v>
      </c>
      <c r="CH4" s="472"/>
      <c r="CI4" s="471" t="s">
        <v>21</v>
      </c>
      <c r="CJ4" s="472"/>
      <c r="CK4" s="471" t="s">
        <v>22</v>
      </c>
      <c r="CL4" s="472"/>
      <c r="CM4" s="471" t="s">
        <v>23</v>
      </c>
      <c r="CN4" s="472"/>
      <c r="CO4" s="471" t="s">
        <v>24</v>
      </c>
      <c r="CP4" s="472"/>
      <c r="CQ4" s="471" t="s">
        <v>25</v>
      </c>
      <c r="CR4" s="472"/>
      <c r="CS4" s="471" t="s">
        <v>26</v>
      </c>
      <c r="CT4" s="472"/>
      <c r="CU4" s="471" t="s">
        <v>27</v>
      </c>
      <c r="CV4" s="472"/>
      <c r="CW4" s="471" t="s">
        <v>21</v>
      </c>
      <c r="CX4" s="472"/>
      <c r="CY4" s="471" t="s">
        <v>22</v>
      </c>
      <c r="CZ4" s="472"/>
      <c r="DA4" s="471" t="s">
        <v>23</v>
      </c>
      <c r="DB4" s="472"/>
      <c r="DC4" s="471" t="s">
        <v>24</v>
      </c>
      <c r="DD4" s="472"/>
      <c r="DE4" s="471" t="s">
        <v>25</v>
      </c>
      <c r="DF4" s="472"/>
      <c r="DG4" s="471" t="s">
        <v>26</v>
      </c>
      <c r="DH4" s="472"/>
      <c r="DI4" s="471" t="s">
        <v>27</v>
      </c>
      <c r="DJ4" s="472"/>
      <c r="DK4" s="471" t="s">
        <v>21</v>
      </c>
      <c r="DL4" s="472"/>
      <c r="DM4" s="471" t="s">
        <v>22</v>
      </c>
      <c r="DN4" s="472"/>
      <c r="DO4" s="471" t="s">
        <v>23</v>
      </c>
      <c r="DP4" s="472"/>
      <c r="DQ4" s="471" t="s">
        <v>24</v>
      </c>
      <c r="DR4" s="472"/>
      <c r="DS4" s="471" t="s">
        <v>25</v>
      </c>
      <c r="DT4" s="472"/>
      <c r="DU4" s="471" t="s">
        <v>26</v>
      </c>
      <c r="DV4" s="472"/>
      <c r="DW4" s="471" t="s">
        <v>27</v>
      </c>
      <c r="DX4" s="476"/>
      <c r="DY4" s="471" t="s">
        <v>21</v>
      </c>
      <c r="DZ4" s="472"/>
      <c r="EA4" s="471" t="s">
        <v>22</v>
      </c>
      <c r="EB4" s="472"/>
      <c r="EC4" s="471" t="s">
        <v>23</v>
      </c>
      <c r="ED4" s="472"/>
      <c r="EE4" s="471" t="s">
        <v>24</v>
      </c>
      <c r="EF4" s="472"/>
      <c r="EG4" s="471" t="s">
        <v>25</v>
      </c>
      <c r="EH4" s="472"/>
      <c r="EI4" s="471" t="s">
        <v>26</v>
      </c>
      <c r="EJ4" s="472"/>
      <c r="EK4" s="471" t="s">
        <v>27</v>
      </c>
      <c r="EL4" s="476"/>
      <c r="EM4" s="471" t="s">
        <v>21</v>
      </c>
      <c r="EN4" s="472"/>
      <c r="EO4" s="471" t="s">
        <v>22</v>
      </c>
      <c r="EP4" s="472"/>
      <c r="EQ4" s="471" t="s">
        <v>23</v>
      </c>
      <c r="ER4" s="472"/>
      <c r="ES4" s="471" t="s">
        <v>24</v>
      </c>
      <c r="ET4" s="472"/>
      <c r="EU4" s="471" t="s">
        <v>25</v>
      </c>
      <c r="EV4" s="472"/>
      <c r="EW4" s="471" t="s">
        <v>26</v>
      </c>
      <c r="EX4" s="472"/>
      <c r="EY4" s="471" t="s">
        <v>27</v>
      </c>
      <c r="EZ4" s="476"/>
      <c r="FA4" s="471" t="s">
        <v>21</v>
      </c>
      <c r="FB4" s="472"/>
      <c r="FC4" s="471" t="s">
        <v>22</v>
      </c>
      <c r="FD4" s="472"/>
      <c r="FE4" s="471" t="s">
        <v>23</v>
      </c>
      <c r="FF4" s="472"/>
      <c r="FG4" s="471" t="s">
        <v>24</v>
      </c>
      <c r="FH4" s="472"/>
      <c r="FI4" s="471" t="s">
        <v>25</v>
      </c>
      <c r="FJ4" s="472"/>
      <c r="FK4" s="471" t="s">
        <v>26</v>
      </c>
      <c r="FL4" s="472"/>
      <c r="FM4" s="471" t="s">
        <v>27</v>
      </c>
      <c r="FN4" s="476"/>
      <c r="FO4" s="471"/>
      <c r="FP4" s="472"/>
      <c r="FQ4" s="205" t="s">
        <v>28</v>
      </c>
      <c r="FR4" s="205" t="s">
        <v>172</v>
      </c>
      <c r="FS4" s="205" t="s">
        <v>173</v>
      </c>
      <c r="FT4" s="205" t="s">
        <v>174</v>
      </c>
      <c r="FU4" s="304"/>
      <c r="FV4" s="558"/>
    </row>
    <row r="5" spans="1:200" ht="16.149999999999999" customHeight="1">
      <c r="A5" s="490" t="str">
        <f>IF('0902-0908'!A13=0,"",'0902-0908'!A13)</f>
        <v>范庭瑋</v>
      </c>
      <c r="B5" s="491"/>
      <c r="C5" s="549">
        <f>IFERROR(VLOOKUP(月排班!C7,$FW$5:$FX$9,2,0),0)</f>
        <v>0</v>
      </c>
      <c r="D5" s="550"/>
      <c r="E5" s="549">
        <f>IFERROR(VLOOKUP(月排班!E7,$FW$5:$FX$9,2,0),0)</f>
        <v>0</v>
      </c>
      <c r="F5" s="550"/>
      <c r="G5" s="549">
        <f>IFERROR(VLOOKUP(月排班!G7,$FW$5:$FX$9,2,0),0)</f>
        <v>0</v>
      </c>
      <c r="H5" s="550"/>
      <c r="I5" s="549">
        <f>IFERROR(VLOOKUP(月排班!I7,$FW$5:$FX$9,2,0),0)</f>
        <v>0</v>
      </c>
      <c r="J5" s="550"/>
      <c r="K5" s="549">
        <f>IFERROR(VLOOKUP(月排班!K7,$FW$5:$FX$9,2,0),0)</f>
        <v>0</v>
      </c>
      <c r="L5" s="550"/>
      <c r="M5" s="549">
        <f>IFERROR(VLOOKUP(月排班!M7,$FW$5:$FX$9,2,0),0)</f>
        <v>0</v>
      </c>
      <c r="N5" s="550"/>
      <c r="O5" s="549">
        <f>IFERROR(VLOOKUP(月排班!O7,$FW$5:$FX$9,2,0),0)</f>
        <v>0</v>
      </c>
      <c r="P5" s="550"/>
      <c r="Q5" s="549">
        <f>IFERROR(VLOOKUP(月排班!Q7,$FW$5:$FX$9,2,0),0)</f>
        <v>0</v>
      </c>
      <c r="R5" s="550"/>
      <c r="S5" s="549">
        <f>IFERROR(VLOOKUP(月排班!S7,$FW$5:$FX$9,2,0),0)</f>
        <v>0</v>
      </c>
      <c r="T5" s="550"/>
      <c r="U5" s="549">
        <f>IFERROR(VLOOKUP(月排班!U7,$FW$5:$FX$9,2,0),0)</f>
        <v>0</v>
      </c>
      <c r="V5" s="550"/>
      <c r="W5" s="549">
        <f>IFERROR(VLOOKUP(月排班!W7,$FW$5:$FX$9,2,0),0)</f>
        <v>0</v>
      </c>
      <c r="X5" s="550"/>
      <c r="Y5" s="549">
        <f>IFERROR(VLOOKUP(月排班!Y7,$FW$5:$FX$9,2,0),0)</f>
        <v>0</v>
      </c>
      <c r="Z5" s="550"/>
      <c r="AA5" s="549">
        <f>IFERROR(VLOOKUP(月排班!AA7,$FW$5:$FX$9,2,0),0)</f>
        <v>0</v>
      </c>
      <c r="AB5" s="550"/>
      <c r="AC5" s="549">
        <f>IFERROR(VLOOKUP(月排班!AC7,$FW$5:$FX$9,2,0),0)</f>
        <v>0</v>
      </c>
      <c r="AD5" s="550"/>
      <c r="AE5" s="549">
        <f>IFERROR(VLOOKUP(月排班!AE7,$FW$5:$FX$9,2,0),0)</f>
        <v>1</v>
      </c>
      <c r="AF5" s="550"/>
      <c r="AG5" s="549">
        <f>IFERROR(VLOOKUP(月排班!AG7,$FW$5:$FX$9,2,0),0)</f>
        <v>0</v>
      </c>
      <c r="AH5" s="550"/>
      <c r="AI5" s="549">
        <f>IFERROR(VLOOKUP(月排班!AI7,$FW$5:$FX$9,2,0),0)</f>
        <v>0</v>
      </c>
      <c r="AJ5" s="550"/>
      <c r="AK5" s="549">
        <f>IFERROR(VLOOKUP(月排班!AK7,$FW$5:$FX$9,2,0),0)</f>
        <v>0</v>
      </c>
      <c r="AL5" s="550"/>
      <c r="AM5" s="549">
        <f>IFERROR(VLOOKUP(月排班!AM7,$FW$5:$FX$9,2,0),0)</f>
        <v>2</v>
      </c>
      <c r="AN5" s="550"/>
      <c r="AO5" s="549">
        <f>IFERROR(VLOOKUP(月排班!AO7,$FW$5:$FX$9,2,0),0)</f>
        <v>0</v>
      </c>
      <c r="AP5" s="550"/>
      <c r="AQ5" s="549">
        <f>IFERROR(VLOOKUP(月排班!AQ7,$FW$5:$FX$9,2,0),0)</f>
        <v>0</v>
      </c>
      <c r="AR5" s="550"/>
      <c r="AS5" s="549">
        <f>IFERROR(VLOOKUP(月排班!AS7,$FW$5:$FX$9,2,0),0)</f>
        <v>0</v>
      </c>
      <c r="AT5" s="550"/>
      <c r="AU5" s="549">
        <f>IFERROR(VLOOKUP(月排班!AU7,$FW$5:$FX$9,2,0),0)</f>
        <v>0</v>
      </c>
      <c r="AV5" s="550"/>
      <c r="AW5" s="549">
        <f>IFERROR(VLOOKUP(月排班!AW7,$FW$5:$FX$9,2,0),0)</f>
        <v>1</v>
      </c>
      <c r="AX5" s="550"/>
      <c r="AY5" s="549">
        <f>IFERROR(VLOOKUP(月排班!AY7,$FW$5:$FX$9,2,0),0)</f>
        <v>0</v>
      </c>
      <c r="AZ5" s="550"/>
      <c r="BA5" s="549">
        <f>IFERROR(VLOOKUP(月排班!BA7,$FW$5:$FX$9,2,0),0)</f>
        <v>2</v>
      </c>
      <c r="BB5" s="550"/>
      <c r="BC5" s="549">
        <f>IFERROR(VLOOKUP(月排班!BC7,$FW$5:$FX$9,2,0),0)</f>
        <v>0</v>
      </c>
      <c r="BD5" s="550"/>
      <c r="BE5" s="549">
        <f>IFERROR(VLOOKUP(月排班!BE7,$FW$5:$FX$9,2,0),0)</f>
        <v>0</v>
      </c>
      <c r="BF5" s="550"/>
      <c r="BG5" s="549">
        <f>IFERROR(VLOOKUP(月排班!BG7,$FW$5:$FX$9,2,0),0)</f>
        <v>0</v>
      </c>
      <c r="BH5" s="550"/>
      <c r="BI5" s="549">
        <f>IFERROR(VLOOKUP(月排班!BI7,$FW$5:$FX$9,2,0),0)</f>
        <v>0</v>
      </c>
      <c r="BJ5" s="550"/>
      <c r="BK5" s="549">
        <f>IFERROR(VLOOKUP(月排班!BK7,$FW$5:$FX$9,2,0),0)</f>
        <v>0</v>
      </c>
      <c r="BL5" s="550"/>
      <c r="BM5" s="549">
        <f>IFERROR(VLOOKUP(月排班!BM7,$FW$5:$FX$9,2,0),0)</f>
        <v>1</v>
      </c>
      <c r="BN5" s="550"/>
      <c r="BO5" s="549">
        <f>IFERROR(VLOOKUP(月排班!BO7,$FW$5:$FX$9,2,0),0)</f>
        <v>0</v>
      </c>
      <c r="BP5" s="550"/>
      <c r="BQ5" s="549">
        <f>IFERROR(VLOOKUP(月排班!BQ7,$FW$5:$FX$9,2,0),0)</f>
        <v>2</v>
      </c>
      <c r="BR5" s="550"/>
      <c r="BS5" s="549">
        <f>IFERROR(VLOOKUP(月排班!BS7,$FW$5:$FX$9,2,0),0)</f>
        <v>0</v>
      </c>
      <c r="BT5" s="550"/>
      <c r="BU5" s="549">
        <f>IFERROR(VLOOKUP(月排班!BU7,$FW$5:$FX$9,2,0),0)</f>
        <v>0</v>
      </c>
      <c r="BV5" s="550"/>
      <c r="BW5" s="549">
        <f>IFERROR(VLOOKUP(月排班!BW7,$FW$5:$FX$9,2,0),0)</f>
        <v>0</v>
      </c>
      <c r="BX5" s="550"/>
      <c r="BY5" s="549">
        <f>IFERROR(VLOOKUP(月排班!BY7,$FW$5:$FX$9,2,0),0)</f>
        <v>1</v>
      </c>
      <c r="BZ5" s="550"/>
      <c r="CA5" s="549">
        <f>IFERROR(VLOOKUP(月排班!CA7,$FW$5:$FX$9,2,0),0)</f>
        <v>0</v>
      </c>
      <c r="CB5" s="550"/>
      <c r="CC5" s="549">
        <f>IFERROR(VLOOKUP(月排班!CC7,$FW$5:$FX$9,2,0),0)</f>
        <v>0</v>
      </c>
      <c r="CD5" s="550"/>
      <c r="CE5" s="549">
        <f>IFERROR(VLOOKUP(月排班!CE7,$FW$5:$FX$9,2,0),0)</f>
        <v>0</v>
      </c>
      <c r="CF5" s="550"/>
      <c r="CG5" s="549">
        <f>IFERROR(VLOOKUP(月排班!CG7,$FW$5:$FX$9,2,0),0)</f>
        <v>2</v>
      </c>
      <c r="CH5" s="550"/>
      <c r="CI5" s="549">
        <f>IFERROR(VLOOKUP(月排班!CI7,$FW$5:$FX$9,2,0),0)</f>
        <v>2</v>
      </c>
      <c r="CJ5" s="550"/>
      <c r="CK5" s="549">
        <f>IFERROR(VLOOKUP(月排班!CK7,$FW$5:$FX$9,2,0),0)</f>
        <v>0</v>
      </c>
      <c r="CL5" s="550"/>
      <c r="CM5" s="549">
        <f>IFERROR(VLOOKUP(月排班!CM7,$FW$5:$FX$9,2,0),0)</f>
        <v>1</v>
      </c>
      <c r="CN5" s="550"/>
      <c r="CO5" s="549">
        <f>IFERROR(VLOOKUP(月排班!CO7,$FW$5:$FX$9,2,0),0)</f>
        <v>0</v>
      </c>
      <c r="CP5" s="550"/>
      <c r="CQ5" s="549">
        <f>IFERROR(VLOOKUP(月排班!CQ7,$FW$5:$FX$9,2,0),0)</f>
        <v>0</v>
      </c>
      <c r="CR5" s="550"/>
      <c r="CS5" s="549">
        <f>IFERROR(VLOOKUP(月排班!CS7,$FW$5:$FX$9,2,0),0)</f>
        <v>0</v>
      </c>
      <c r="CT5" s="550"/>
      <c r="CU5" s="549">
        <f>IFERROR(VLOOKUP(月排班!CU7,$FW$5:$FX$9,2,0),0)</f>
        <v>2</v>
      </c>
      <c r="CV5" s="550"/>
      <c r="CW5" s="549">
        <f>IFERROR(VLOOKUP(月排班!CW7,$FW$5:$FX$9,2,0),0)</f>
        <v>0</v>
      </c>
      <c r="CX5" s="550"/>
      <c r="CY5" s="549">
        <f>IFERROR(VLOOKUP(月排班!CY7,$FW$5:$FX$9,2,0),0)</f>
        <v>0</v>
      </c>
      <c r="CZ5" s="550"/>
      <c r="DA5" s="549">
        <f>IFERROR(VLOOKUP(月排班!DA7,$FW$5:$FX$9,2,0),0)</f>
        <v>0</v>
      </c>
      <c r="DB5" s="550"/>
      <c r="DC5" s="549">
        <f>IFERROR(VLOOKUP(月排班!DC7,$FW$5:$FX$9,2,0),0)</f>
        <v>1</v>
      </c>
      <c r="DD5" s="550"/>
      <c r="DE5" s="549">
        <f>IFERROR(VLOOKUP(月排班!DE7,$FW$5:$FX$9,2,0),0)</f>
        <v>0</v>
      </c>
      <c r="DF5" s="550"/>
      <c r="DG5" s="549">
        <f>IFERROR(VLOOKUP(月排班!DG7,$FW$5:$FX$9,2,0),0)</f>
        <v>0</v>
      </c>
      <c r="DH5" s="550"/>
      <c r="DI5" s="549">
        <f>IFERROR(VLOOKUP(月排班!DI7,$FW$5:$FX$9,2,0),0)</f>
        <v>0</v>
      </c>
      <c r="DJ5" s="550"/>
      <c r="DK5" s="549">
        <f>IFERROR(VLOOKUP(月排班!DK7,$FW$5:$FX$9,2,0),0)</f>
        <v>1</v>
      </c>
      <c r="DL5" s="550"/>
      <c r="DM5" s="549">
        <f>IFERROR(VLOOKUP(月排班!DM7,$FW$5:$FX$9,2,0),0)</f>
        <v>2</v>
      </c>
      <c r="DN5" s="550"/>
      <c r="DO5" s="549">
        <f>IFERROR(VLOOKUP(月排班!DO7,$FW$5:$FX$9,2,0),0)</f>
        <v>0</v>
      </c>
      <c r="DP5" s="550"/>
      <c r="DQ5" s="549">
        <f>IFERROR(VLOOKUP(月排班!DQ7,$FW$5:$FX$9,2,0),0)</f>
        <v>0</v>
      </c>
      <c r="DR5" s="550"/>
      <c r="DS5" s="549">
        <f>IFERROR(VLOOKUP(月排班!DS7,$FW$5:$FX$9,2,0),0)</f>
        <v>0</v>
      </c>
      <c r="DT5" s="550"/>
      <c r="DU5" s="549">
        <f>IFERROR(VLOOKUP(月排班!DU7,$FW$5:$FX$9,2,0),0)</f>
        <v>2</v>
      </c>
      <c r="DV5" s="550"/>
      <c r="DW5" s="549">
        <f>IFERROR(VLOOKUP(月排班!DW7,$FW$5:$FX$9,2,0),0)</f>
        <v>0</v>
      </c>
      <c r="DX5" s="550"/>
      <c r="DY5" s="549">
        <f>IFERROR(VLOOKUP(月排班!DY7,$FW$5:$FX$9,2,0),0)</f>
        <v>0</v>
      </c>
      <c r="DZ5" s="550"/>
      <c r="EA5" s="549">
        <f>IFERROR(VLOOKUP(月排班!EA7,$FW$5:$FX$9,2,0),0)</f>
        <v>0</v>
      </c>
      <c r="EB5" s="550"/>
      <c r="EC5" s="549">
        <f>IFERROR(VLOOKUP(月排班!EC7,$FW$5:$FX$9,2,0),0)</f>
        <v>0</v>
      </c>
      <c r="ED5" s="550"/>
      <c r="EE5" s="549">
        <f>IFERROR(VLOOKUP(月排班!EE7,$FW$5:$FX$9,2,0),0)</f>
        <v>0</v>
      </c>
      <c r="EF5" s="550"/>
      <c r="EG5" s="549">
        <f>IFERROR(VLOOKUP(月排班!EG7,$FW$5:$FX$9,2,0),0)</f>
        <v>0</v>
      </c>
      <c r="EH5" s="550"/>
      <c r="EI5" s="549">
        <f>IFERROR(VLOOKUP(月排班!EI7,$FW$5:$FX$9,2,0),0)</f>
        <v>0</v>
      </c>
      <c r="EJ5" s="550"/>
      <c r="EK5" s="549">
        <f>IFERROR(VLOOKUP(月排班!EK7,$FW$5:$FX$9,2,0),0)</f>
        <v>0</v>
      </c>
      <c r="EL5" s="550"/>
      <c r="EM5" s="549">
        <f>IFERROR(VLOOKUP(月排班!EM7,$FW$5:$FX$9,2,0),0)</f>
        <v>0</v>
      </c>
      <c r="EN5" s="550"/>
      <c r="EO5" s="549">
        <f>IFERROR(VLOOKUP(月排班!EO7,$FW$5:$FX$9,2,0),0)</f>
        <v>0</v>
      </c>
      <c r="EP5" s="550"/>
      <c r="EQ5" s="549">
        <f>IFERROR(VLOOKUP(月排班!EQ7,$FW$5:$FX$9,2,0),0)</f>
        <v>0</v>
      </c>
      <c r="ER5" s="550"/>
      <c r="ES5" s="549">
        <f>IFERROR(VLOOKUP(月排班!ES7,$FW$5:$FX$9,2,0),0)</f>
        <v>0</v>
      </c>
      <c r="ET5" s="550"/>
      <c r="EU5" s="549">
        <f>IFERROR(VLOOKUP(月排班!EU7,$FW$5:$FX$9,2,0),0)</f>
        <v>0</v>
      </c>
      <c r="EV5" s="550"/>
      <c r="EW5" s="549">
        <f>IFERROR(VLOOKUP(月排班!EW7,$FW$5:$FX$9,2,0),0)</f>
        <v>0</v>
      </c>
      <c r="EX5" s="550"/>
      <c r="EY5" s="549">
        <f>IFERROR(VLOOKUP(月排班!EY7,$FW$5:$FX$9,2,0),0)</f>
        <v>0</v>
      </c>
      <c r="EZ5" s="550"/>
      <c r="FA5" s="549">
        <f>IFERROR(VLOOKUP(月排班!FA7,$FW$5:$FX$9,2,0),0)</f>
        <v>0</v>
      </c>
      <c r="FB5" s="550"/>
      <c r="FC5" s="549">
        <f>IFERROR(VLOOKUP(月排班!FC7,$FW$5:$FX$9,2,0),0)</f>
        <v>0</v>
      </c>
      <c r="FD5" s="550"/>
      <c r="FE5" s="549">
        <f>IFERROR(VLOOKUP(月排班!FE7,$FW$5:$FX$9,2,0),0)</f>
        <v>0</v>
      </c>
      <c r="FF5" s="550"/>
      <c r="FG5" s="549">
        <f>IFERROR(VLOOKUP(月排班!FG7,$FW$5:$FX$9,2,0),0)</f>
        <v>0</v>
      </c>
      <c r="FH5" s="550"/>
      <c r="FI5" s="549">
        <f>IFERROR(VLOOKUP(月排班!FI7,$FW$5:$FX$9,2,0),0)</f>
        <v>0</v>
      </c>
      <c r="FJ5" s="550"/>
      <c r="FK5" s="549">
        <f>IFERROR(VLOOKUP(月排班!FK7,$FW$5:$FX$9,2,0),0)</f>
        <v>0</v>
      </c>
      <c r="FL5" s="550"/>
      <c r="FM5" s="549">
        <f>IFERROR(VLOOKUP(月排班!FM7,$FW$5:$FX$9,2,0),0)</f>
        <v>0</v>
      </c>
      <c r="FN5" s="550"/>
      <c r="FO5" s="549"/>
      <c r="FP5" s="550"/>
      <c r="FQ5" s="492"/>
      <c r="FR5" s="492">
        <f>SUMIF(AJ6,AI7,AJ6)</f>
        <v>0</v>
      </c>
      <c r="FS5" s="492">
        <f>FZ5+FZ6+FZ7</f>
        <v>0</v>
      </c>
      <c r="FT5" s="424">
        <f>BZ6+CB6+CD6+CF6+CH6+CX6+FP6</f>
        <v>0</v>
      </c>
      <c r="FU5" s="524"/>
      <c r="FV5" s="479"/>
      <c r="FW5" s="116" t="s">
        <v>160</v>
      </c>
      <c r="FX5" s="116">
        <v>1</v>
      </c>
      <c r="GA5" s="162" t="e">
        <f>#REF!+3</f>
        <v>#REF!</v>
      </c>
      <c r="GB5" s="161" t="e">
        <f>HLOOKUP(#REF!,$A$5:$T$111,GA5,0)</f>
        <v>#REF!</v>
      </c>
      <c r="GC5" s="116" t="e">
        <f>HLOOKUP(#REF!,$A$5:$P$111,GA5+1,0)</f>
        <v>#REF!</v>
      </c>
    </row>
    <row r="6" spans="1:200" ht="11.25" customHeight="1" thickBot="1">
      <c r="A6" s="480" t="str">
        <f>IF('0902-0908'!A14=0,"",'0902-0908'!A14)</f>
        <v>外場主任</v>
      </c>
      <c r="B6" s="481"/>
      <c r="C6" s="551">
        <f>月排班!D6</f>
        <v>0</v>
      </c>
      <c r="D6" s="552"/>
      <c r="E6" s="551">
        <f>月排班!F6</f>
        <v>0</v>
      </c>
      <c r="F6" s="552"/>
      <c r="G6" s="551">
        <f>月排班!H6</f>
        <v>0</v>
      </c>
      <c r="H6" s="552"/>
      <c r="I6" s="551">
        <f>月排班!J6</f>
        <v>0</v>
      </c>
      <c r="J6" s="552"/>
      <c r="K6" s="551">
        <f>月排班!L6</f>
        <v>0</v>
      </c>
      <c r="L6" s="552"/>
      <c r="M6" s="551">
        <f>月排班!N6</f>
        <v>0</v>
      </c>
      <c r="N6" s="552"/>
      <c r="O6" s="551">
        <f>月排班!P6</f>
        <v>0</v>
      </c>
      <c r="P6" s="552"/>
      <c r="Q6" s="551">
        <f>月排班!R6</f>
        <v>0</v>
      </c>
      <c r="R6" s="552"/>
      <c r="S6" s="551">
        <f>月排班!T6</f>
        <v>0</v>
      </c>
      <c r="T6" s="552"/>
      <c r="U6" s="551">
        <f>月排班!V6</f>
        <v>0</v>
      </c>
      <c r="V6" s="552"/>
      <c r="W6" s="551">
        <f>月排班!X6</f>
        <v>0</v>
      </c>
      <c r="X6" s="552"/>
      <c r="Y6" s="551">
        <f>月排班!Z6</f>
        <v>0</v>
      </c>
      <c r="Z6" s="552"/>
      <c r="AA6" s="551">
        <f>月排班!AB6</f>
        <v>0</v>
      </c>
      <c r="AB6" s="552"/>
      <c r="AC6" s="551">
        <f>月排班!AD6</f>
        <v>0</v>
      </c>
      <c r="AD6" s="552"/>
      <c r="AE6" s="551">
        <f>月排班!AF6</f>
        <v>0</v>
      </c>
      <c r="AF6" s="552"/>
      <c r="AG6" s="551">
        <f>月排班!AH6</f>
        <v>8</v>
      </c>
      <c r="AH6" s="552"/>
      <c r="AI6" s="551">
        <f>月排班!AJ6</f>
        <v>9</v>
      </c>
      <c r="AJ6" s="552"/>
      <c r="AK6" s="551">
        <f>月排班!AL6</f>
        <v>8</v>
      </c>
      <c r="AL6" s="552"/>
      <c r="AM6" s="551">
        <f>月排班!AN6</f>
        <v>0</v>
      </c>
      <c r="AN6" s="552"/>
      <c r="AO6" s="551">
        <f>月排班!AP6</f>
        <v>9</v>
      </c>
      <c r="AP6" s="552"/>
      <c r="AQ6" s="551">
        <f>月排班!AR6</f>
        <v>8</v>
      </c>
      <c r="AR6" s="552"/>
      <c r="AS6" s="551">
        <f>月排班!AT6</f>
        <v>8</v>
      </c>
      <c r="AT6" s="552"/>
      <c r="AU6" s="551">
        <f>月排班!AV6</f>
        <v>8</v>
      </c>
      <c r="AV6" s="552"/>
      <c r="AW6" s="551">
        <f>月排班!AX6</f>
        <v>0</v>
      </c>
      <c r="AX6" s="552"/>
      <c r="AY6" s="551">
        <f>月排班!AZ6</f>
        <v>8</v>
      </c>
      <c r="AZ6" s="552"/>
      <c r="BA6" s="551">
        <f>月排班!BB6</f>
        <v>0</v>
      </c>
      <c r="BB6" s="552"/>
      <c r="BC6" s="551">
        <f>月排班!BD6</f>
        <v>8</v>
      </c>
      <c r="BD6" s="552"/>
      <c r="BE6" s="551">
        <f>月排班!BF6</f>
        <v>8</v>
      </c>
      <c r="BF6" s="552"/>
      <c r="BG6" s="551">
        <f>月排班!BH6</f>
        <v>8</v>
      </c>
      <c r="BH6" s="552"/>
      <c r="BI6" s="551">
        <f>月排班!BJ6</f>
        <v>8</v>
      </c>
      <c r="BJ6" s="552"/>
      <c r="BK6" s="551">
        <f>月排班!BL6</f>
        <v>10</v>
      </c>
      <c r="BL6" s="552"/>
      <c r="BM6" s="551">
        <f>月排班!BN6</f>
        <v>0</v>
      </c>
      <c r="BN6" s="552"/>
      <c r="BO6" s="551">
        <f>月排班!BP6</f>
        <v>8</v>
      </c>
      <c r="BP6" s="552"/>
      <c r="BQ6" s="551">
        <f>月排班!BR6</f>
        <v>0</v>
      </c>
      <c r="BR6" s="552"/>
      <c r="BS6" s="551">
        <f>月排班!BT6</f>
        <v>8</v>
      </c>
      <c r="BT6" s="552"/>
      <c r="BU6" s="551">
        <f>月排班!BV6</f>
        <v>8</v>
      </c>
      <c r="BV6" s="552"/>
      <c r="BW6" s="551">
        <f>月排班!BX6</f>
        <v>8</v>
      </c>
      <c r="BX6" s="552"/>
      <c r="BY6" s="551">
        <f>月排班!BZ6</f>
        <v>0</v>
      </c>
      <c r="BZ6" s="552"/>
      <c r="CA6" s="551">
        <f>月排班!CB6</f>
        <v>8</v>
      </c>
      <c r="CB6" s="552"/>
      <c r="CC6" s="551">
        <f>月排班!CD6</f>
        <v>8</v>
      </c>
      <c r="CD6" s="552"/>
      <c r="CE6" s="551">
        <f>月排班!CF6</f>
        <v>8</v>
      </c>
      <c r="CF6" s="552"/>
      <c r="CG6" s="551">
        <f>月排班!CH6</f>
        <v>0</v>
      </c>
      <c r="CH6" s="552"/>
      <c r="CI6" s="551">
        <f>月排班!CJ6</f>
        <v>0</v>
      </c>
      <c r="CJ6" s="552"/>
      <c r="CK6" s="551">
        <f>月排班!CL6</f>
        <v>8</v>
      </c>
      <c r="CL6" s="552"/>
      <c r="CM6" s="551">
        <f>月排班!CN6</f>
        <v>0</v>
      </c>
      <c r="CN6" s="552"/>
      <c r="CO6" s="551">
        <f>月排班!CP6</f>
        <v>8</v>
      </c>
      <c r="CP6" s="552"/>
      <c r="CQ6" s="551">
        <f>月排班!CR6</f>
        <v>8</v>
      </c>
      <c r="CR6" s="552"/>
      <c r="CS6" s="551">
        <f>月排班!CT6</f>
        <v>8</v>
      </c>
      <c r="CT6" s="552"/>
      <c r="CU6" s="551">
        <f>月排班!CV6</f>
        <v>0</v>
      </c>
      <c r="CV6" s="552"/>
      <c r="CW6" s="551">
        <f>月排班!CX6</f>
        <v>8</v>
      </c>
      <c r="CX6" s="552"/>
      <c r="CY6" s="551">
        <f>月排班!CZ6</f>
        <v>8</v>
      </c>
      <c r="CZ6" s="552"/>
      <c r="DA6" s="551">
        <f>月排班!DB6</f>
        <v>8</v>
      </c>
      <c r="DB6" s="552"/>
      <c r="DC6" s="551">
        <f>月排班!DD6</f>
        <v>0</v>
      </c>
      <c r="DD6" s="552"/>
      <c r="DE6" s="551">
        <f>月排班!DF6</f>
        <v>8</v>
      </c>
      <c r="DF6" s="552"/>
      <c r="DG6" s="551">
        <f>月排班!DH6</f>
        <v>8</v>
      </c>
      <c r="DH6" s="552"/>
      <c r="DI6" s="551">
        <f>月排班!DJ6</f>
        <v>8</v>
      </c>
      <c r="DJ6" s="552"/>
      <c r="DK6" s="551">
        <f>月排班!DL6</f>
        <v>0</v>
      </c>
      <c r="DL6" s="552"/>
      <c r="DM6" s="551">
        <f>月排班!DN6</f>
        <v>0</v>
      </c>
      <c r="DN6" s="552"/>
      <c r="DO6" s="551">
        <f>月排班!DP6</f>
        <v>8</v>
      </c>
      <c r="DP6" s="552"/>
      <c r="DQ6" s="551">
        <f>月排班!DR6</f>
        <v>8</v>
      </c>
      <c r="DR6" s="552"/>
      <c r="DS6" s="551">
        <f>月排班!DT6</f>
        <v>8</v>
      </c>
      <c r="DT6" s="552"/>
      <c r="DU6" s="551">
        <f>月排班!DV6</f>
        <v>0</v>
      </c>
      <c r="DV6" s="552"/>
      <c r="DW6" s="551">
        <f>月排班!DX6</f>
        <v>8</v>
      </c>
      <c r="DX6" s="552"/>
      <c r="DY6" s="551">
        <f>月排班!DZ6</f>
        <v>0</v>
      </c>
      <c r="DZ6" s="552"/>
      <c r="EA6" s="551">
        <f>月排班!EB6</f>
        <v>0</v>
      </c>
      <c r="EB6" s="552"/>
      <c r="EC6" s="551">
        <f>月排班!ED6</f>
        <v>0</v>
      </c>
      <c r="ED6" s="552"/>
      <c r="EE6" s="551">
        <f>月排班!EF6</f>
        <v>0</v>
      </c>
      <c r="EF6" s="552"/>
      <c r="EG6" s="551">
        <f>月排班!EH6</f>
        <v>0</v>
      </c>
      <c r="EH6" s="552"/>
      <c r="EI6" s="551">
        <f>月排班!EJ6</f>
        <v>0</v>
      </c>
      <c r="EJ6" s="552"/>
      <c r="EK6" s="551">
        <f>月排班!EL6</f>
        <v>0</v>
      </c>
      <c r="EL6" s="552"/>
      <c r="EM6" s="551">
        <f>月排班!EN6</f>
        <v>0</v>
      </c>
      <c r="EN6" s="552"/>
      <c r="EO6" s="551">
        <f>月排班!EP6</f>
        <v>0</v>
      </c>
      <c r="EP6" s="552"/>
      <c r="EQ6" s="551">
        <f>月排班!ER6</f>
        <v>0</v>
      </c>
      <c r="ER6" s="552"/>
      <c r="ES6" s="551">
        <f>月排班!ET6</f>
        <v>0</v>
      </c>
      <c r="ET6" s="552"/>
      <c r="EU6" s="551">
        <f>月排班!EV6</f>
        <v>0</v>
      </c>
      <c r="EV6" s="552"/>
      <c r="EW6" s="551">
        <f>月排班!EX6</f>
        <v>0</v>
      </c>
      <c r="EX6" s="552"/>
      <c r="EY6" s="551">
        <f>月排班!EZ6</f>
        <v>0</v>
      </c>
      <c r="EZ6" s="552"/>
      <c r="FA6" s="551">
        <f>月排班!FB6</f>
        <v>0</v>
      </c>
      <c r="FB6" s="552"/>
      <c r="FC6" s="551">
        <f>月排班!FD6</f>
        <v>0</v>
      </c>
      <c r="FD6" s="552"/>
      <c r="FE6" s="551">
        <f>月排班!FF6</f>
        <v>0</v>
      </c>
      <c r="FF6" s="552"/>
      <c r="FG6" s="551">
        <f>月排班!FH6</f>
        <v>0</v>
      </c>
      <c r="FH6" s="552"/>
      <c r="FI6" s="551">
        <f>月排班!FJ6</f>
        <v>0</v>
      </c>
      <c r="FJ6" s="552"/>
      <c r="FK6" s="551">
        <f>月排班!FL6</f>
        <v>0</v>
      </c>
      <c r="FL6" s="552"/>
      <c r="FM6" s="551">
        <f>月排班!FN6</f>
        <v>0</v>
      </c>
      <c r="FN6" s="552"/>
      <c r="FO6" s="551"/>
      <c r="FP6" s="552"/>
      <c r="FQ6" s="493"/>
      <c r="FR6" s="493"/>
      <c r="FS6" s="493"/>
      <c r="FT6" s="425"/>
      <c r="FU6" s="525"/>
      <c r="FV6" s="526"/>
      <c r="FW6" s="116" t="s">
        <v>155</v>
      </c>
      <c r="FX6" s="116">
        <v>2</v>
      </c>
      <c r="GA6" s="162" t="e">
        <f t="shared" ref="GA6:GA42" si="0">GA5+3</f>
        <v>#REF!</v>
      </c>
      <c r="GB6" s="161" t="e">
        <f>HLOOKUP(#REF!,$A$5:$T$111,GA6,0)</f>
        <v>#REF!</v>
      </c>
      <c r="GC6" s="116" t="e">
        <f>HLOOKUP(#REF!,$A$5:$P$111,GA6+1,0)</f>
        <v>#REF!</v>
      </c>
    </row>
    <row r="7" spans="1:200" ht="11.25" customHeight="1" thickTop="1" thickBot="1">
      <c r="A7" s="482" t="str">
        <f>IF('0902-0908'!A15=0,"",'0902-0908'!A15)</f>
        <v/>
      </c>
      <c r="B7" s="483"/>
      <c r="C7" s="499"/>
      <c r="D7" s="500"/>
      <c r="E7" s="499"/>
      <c r="F7" s="500"/>
      <c r="G7" s="499"/>
      <c r="H7" s="500"/>
      <c r="I7" s="499"/>
      <c r="J7" s="500"/>
      <c r="K7" s="499"/>
      <c r="L7" s="500"/>
      <c r="M7" s="499"/>
      <c r="N7" s="500"/>
      <c r="O7" s="499"/>
      <c r="P7" s="500"/>
      <c r="Q7" s="499"/>
      <c r="R7" s="500"/>
      <c r="S7" s="499"/>
      <c r="T7" s="500"/>
      <c r="U7" s="499"/>
      <c r="V7" s="500"/>
      <c r="W7" s="499"/>
      <c r="X7" s="500"/>
      <c r="Y7" s="499"/>
      <c r="Z7" s="500"/>
      <c r="AA7" s="499"/>
      <c r="AB7" s="500"/>
      <c r="AC7" s="499" t="str">
        <f>IF(月排班!AB5=0,"",IF(月排班!AC5=0,"",IF((月排班!AC5+24-月排班!AB5)&lt;11,"11小時","")))&amp;IF(COUNTIF(月排班!$AE7:$AR7,$FW$5)&gt;1,"&amp;例休多",IF(COUNTIF(月排班!$AE7:$AR7,$FW$5)=0,"&amp;無例休",""))&amp;IF(COUNTIF(月排班!$AE7:$BE7,$FW$5)&gt;1,IF(COUNTIF(月排班!$AE7:$BE7,$FW$6)&gt;1,"","2周無2例2休"),"2周無2例2休")&amp;IF(AC6=1,IF(AC6&gt;0,"例假上班",""),"")&amp;IF(COUNTIF(Q6:AD6,"0")=0,"無6休1","")&amp;IF(AC6&gt;12,"上班超過12小時&amp;","")</f>
        <v/>
      </c>
      <c r="AD7" s="500"/>
      <c r="AE7" s="499" t="str">
        <f>IF(月排班!AD5=0,"",IF(月排班!AE5=0,"",IF((月排班!AE5+24-月排班!AD5)&lt;11,"11小時","")))&amp;IF(COUNTIF(月排班!$AE7:$AR7,$FW$5)=0,"&amp;無例休","")&amp;IF(COUNTIF(月排班!$AE7:$BE7,$FW$5)&gt;1,IF(COUNTIF(月排班!$AE7:$BE7,$FW$6)&gt;1,"","2周無2例2休"),"2周無2例2休")&amp;IF(AE5=1,IF(AE6&gt;0,"例假上班",""),"")&amp;IF(AE6&gt;12,"上班超過12小時&amp;","")</f>
        <v/>
      </c>
      <c r="AF7" s="500"/>
      <c r="AG7" s="499" t="str">
        <f>IF(月排班!AF5=0,"",IF(月排班!AG5=0,"",IF((月排班!AG5+24-月排班!AF5)&lt;11,"11小時","")))&amp;IF(COUNTIF(月排班!$AE7:$AR7,$FW$5)=0,"&amp;無例休","")&amp;IF(COUNTIF(月排班!$AE7:$BE7,$FW$5)&gt;1,IF(COUNTIF(月排班!$AE7:$BE7,$FW$6)&gt;1,"","2周無2例2休"),"2周無2例2休")&amp;IF(AG5=1,IF(AG6&gt;0,"例假上班",""),"")&amp;IF(AG6&gt;12,"上班超過12小時&amp;","")</f>
        <v/>
      </c>
      <c r="AH7" s="500"/>
      <c r="AI7" s="499" t="str">
        <f>IF(月排班!AH5=0,"",IF(月排班!AI5=0,"",IF((月排班!AI5+24-月排班!AH5)&lt;11,"11小時","")))&amp;IF(COUNTIF(月排班!$AE7:$AR7,$FW$5)=0,"&amp;無例休","")&amp;IF(COUNTIF(月排班!$AE7:$BE7,$FW$5)&gt;1,IF(COUNTIF(月排班!$AE7:$BE7,$FW$6)&gt;1,"","2周無2例2休"),"2周無2例2休")&amp;IF(AI5=1,IF(AI6&gt;0,"例假上班",""),"")&amp;IF(AI6&gt;12,"上班超過12小時&amp;","")</f>
        <v/>
      </c>
      <c r="AJ7" s="500"/>
      <c r="AK7" s="499" t="str">
        <f>IF(月排班!AJ5=0,"",IF(月排班!AK5=0,"",IF((月排班!AK5+24-月排班!AJ5)&lt;11,"11小時","")))&amp;IF(COUNTIF(月排班!$AE7:$AR7,$FW$5)=0,"&amp;無例休","")&amp;IF(COUNTIF(月排班!$AE7:$BE7,$FW$5)&gt;1,IF(COUNTIF(月排班!$AE7:$BE7,$FW$6)&gt;1,"","2周無2例2休"),"2周無2例2休")&amp;IF(AK5=1,IF(AK6&gt;0,"例假上班",""),"")&amp;IF(AK6&gt;12,"上班超過12小時&amp;","")</f>
        <v/>
      </c>
      <c r="AL7" s="500"/>
      <c r="AM7" s="499" t="str">
        <f>IF(月排班!AL5=0,"",IF(月排班!AM5=0,"",IF((月排班!AM5+24-月排班!AL5)&lt;11,"11小時","")))&amp;IF(COUNTIF(月排班!$AE7:$AR7,$FW$5)=0,"&amp;無例休","")&amp;IF(COUNTIF(月排班!$AE7:$BE7,$FW$5)&gt;1,IF(COUNTIF(月排班!$AE7:$BE7,$FW$6)&gt;1,"","2周無2例2休"),"2周無2例2休")&amp;IF(AM5=1,IF(AM6&gt;0,"例假上班",""),"")&amp;IF(AM6&gt;12,"上班超過12小時&amp;","")</f>
        <v/>
      </c>
      <c r="AN7" s="500"/>
      <c r="AO7" s="499" t="str">
        <f>IF(月排班!AN5=0,"",IF(月排班!AO5=0,"",IF((月排班!AO5+24-月排班!AN5)&lt;11,"11小時","")))&amp;IF(COUNTIF(月排班!$AE7:$AR7,$FW$5)=0,"&amp;無例休","")&amp;IF(COUNTIF(月排班!$AE7:$BE7,$FW$5)&gt;1,IF(COUNTIF(月排班!$AE7:$BE7,$FW$6)&gt;1,"","2周無2例2休"),"2周無2例2休")&amp;IF(AO5=1,IF(AO6&gt;0,"例假上班",""),"")&amp;IF(AO6&gt;12,"上班超過12小時&amp;","")</f>
        <v/>
      </c>
      <c r="AP7" s="500"/>
      <c r="AQ7" s="499" t="str">
        <f>IF(月排班!AP5=0,"",IF(月排班!AQ5=0,"",IF((月排班!AQ5+24-月排班!AP5)&lt;11,"11小時","")))&amp;IF(COUNTIF(月排班!$AE7:$AR7,$FW$5)=0,"&amp;無例休","")&amp;IF(COUNTIF(月排班!$AE7:$BE7,$FW$5)&gt;1,IF(COUNTIF(月排班!$AE7:$BE7,$FW$6)&gt;1,"","2周無2例2休"),"2周無2例2休")&amp;IF(AQ5=1,IF(AQ6&gt;0,"例假上班",""),"")&amp;IF(AQ6&gt;12,"上班超過12小時&amp;","")</f>
        <v/>
      </c>
      <c r="AR7" s="500"/>
      <c r="AS7" s="499" t="str">
        <f>IF(月排班!AR5=0,"",IF(月排班!AS5=0,"",IF((月排班!AS5+24-月排班!AR5)&lt;11,"11小時","")))&amp;IF(COUNTIF(月排班!$AS7:$BE7,$FW$5)=0,"&amp;無例休","")&amp;IF(COUNTIF(月排班!$AE7:$BE7,$FW$5)&gt;1,IF(COUNTIF(月排班!$AE7:$BE7,$FW$6)&gt;1,"","2周無2例2休"),"2周無2例2休")&amp;IF(AS5=1,IF(AS6&gt;0,"例假上班",""),"")&amp;IF(AS6&gt;12,"上班超過12小時&amp;","")</f>
        <v/>
      </c>
      <c r="AT7" s="500"/>
      <c r="AU7" s="499" t="str">
        <f>IF(月排班!AT5=0,"",IF(月排班!AU5=0,"",IF((月排班!AU5+24-月排班!AT5)&lt;11,"11小時","")))&amp;IF(COUNTIF(月排班!$AS7:$BE7,$FW$5)=0,"&amp;無例休","")&amp;IF(COUNTIF(月排班!$AE7:$BE7,$FW$5)&gt;1,IF(COUNTIF(月排班!$AE7:$BE7,$FW$6)&gt;1,"","2周無2例2休"),"2周無2例2休")&amp;IF(AU5=1,IF(AU6&gt;0,"例假上班",""),"")&amp;IF(AU6&gt;12,"上班超過12小時&amp;","")</f>
        <v/>
      </c>
      <c r="AV7" s="500"/>
      <c r="AW7" s="499" t="str">
        <f>IF(月排班!AV5=0,"",IF(月排班!AW5=0,"",IF((月排班!AW5+24-月排班!AV5)&lt;11,"11小時","")))&amp;IF(COUNTIF(月排班!$AS7:$BE7,$FW$5)=0,"&amp;無例休","")&amp;IF(COUNTIF(月排班!$AE7:$BE7,$FW$5)&gt;1,IF(COUNTIF(月排班!$AE7:$BE7,$FW$6)&gt;1,"","2周無2例2休"),"2周無2例2休")&amp;IF(AW5=1,IF(AW6&gt;0,"例假上班",""),"")&amp;IF(AW6&gt;12,"上班超過12小時&amp;","")</f>
        <v/>
      </c>
      <c r="AX7" s="500"/>
      <c r="AY7" s="499" t="str">
        <f>IF(月排班!AX5=0,"",IF(月排班!AY5=0,"",IF((月排班!AY5+24-月排班!AX5)&lt;11,"11小時","")))&amp;IF(COUNTIF(月排班!$AS7:$BE7,$FW$5)=0,"&amp;無例休","")&amp;IF(COUNTIF(月排班!$AE7:$BE7,$FW$5)&gt;1,IF(COUNTIF(月排班!$AE7:$BE7,$FW$6)&gt;1,"","2周無2例2休"),"2周無2例2休")&amp;IF(AY5=1,IF(AY6&gt;0,"例假上班",""),"")&amp;IF(AY6&gt;12,"上班超過12小時&amp;","")</f>
        <v/>
      </c>
      <c r="AZ7" s="500"/>
      <c r="BA7" s="499" t="str">
        <f>IF(月排班!AZ5=0,"",IF(月排班!BA5=0,"",IF((月排班!BA5+24-月排班!AZ5)&lt;11,"11小時","")))&amp;IF(COUNTIF(月排班!$AS7:$BE7,$FW$5)=0,"&amp;無例休","")&amp;IF(COUNTIF(月排班!$AE7:$BE7,$FW$5)&gt;1,IF(COUNTIF(月排班!$AE7:$BE7,$FW$6)&gt;1,"","2周無2例2休"),"2周無2例2休")&amp;IF(BA5=1,IF(BA6&gt;0,"例假上班",""),"")&amp;IF(BA6&gt;12,"上班超過12小時&amp;","")</f>
        <v/>
      </c>
      <c r="BB7" s="500"/>
      <c r="BC7" s="499" t="str">
        <f>IF(月排班!BB5=0,"",IF(月排班!BC5=0,"",IF((月排班!BC5+24-月排班!BB5)&lt;11,"11小時","")))&amp;IF(COUNTIF(月排班!$AS7:$BE7,$FW$5)=0,"&amp;無例休","")&amp;IF(COUNTIF(月排班!$AE7:$BE7,$FW$5)&gt;1,IF(COUNTIF(月排班!$AE7:$BE7,$FW$6)&gt;1,"","2周無2例2休"),"2周無2例2休")&amp;IF(BC5=1,IF(BC6&gt;0,"例假上班",""),"")&amp;IF(BC6&gt;12,"上班超過12小時&amp;","")</f>
        <v/>
      </c>
      <c r="BD7" s="500"/>
      <c r="BE7" s="499" t="str">
        <f>IF(月排班!BD5=0,"",IF(月排班!BE5=0,"",IF((月排班!BE5+24-月排班!BD5)&lt;11,"11小時","")))&amp;IF(COUNTIF(月排班!$AS7:$BE7,$FW$5)=0,"&amp;無例休","")&amp;IF(COUNTIF(月排班!$AE7:$BE7,$FW$5)&gt;1,IF(COUNTIF(月排班!$AE7:$BE7,$FW$6)&gt;1,"","2周無2例2休"),"2周無2例2休")&amp;IF(BE5=1,IF(BE6&gt;0,"例假上班",""),"")&amp;IF(BE6&gt;12,"上班超過12小時&amp;","")</f>
        <v/>
      </c>
      <c r="BF7" s="500"/>
      <c r="BG7" s="501" t="str">
        <f>IF(月排班!BF5=0,"",IF(月排班!BG5=0,"",IF((月排班!BG5+24-月排班!BF5)&lt;11,"11小時&amp;","")))&amp;IF(COUNTIF(月排班!$BG7:$BS7,$FW$5)=0,"無例休&amp;","")&amp;IF(COUNTIF(月排班!$BG7:$CG7,$FW$5)&gt;1,IF(COUNTIF(月排班!$BG7:$CG7,$FW$6)&gt;1,"","2周無2例2休&amp;"),"2周無2例2休&amp;")&amp;IF(BG5=1,IF(BG6&gt;0,"例假上班&amp;",""),"")&amp;IF(BG6&gt;12,"上班超過12小時&amp;","")</f>
        <v/>
      </c>
      <c r="BH7" s="502"/>
      <c r="BI7" s="501" t="str">
        <f>IF(月排班!BH5=0,"",IF(月排班!BI5=0,"",IF((月排班!BI5+24-月排班!BH5)&lt;11,"11小時&amp;","")))&amp;IF(COUNTIF(月排班!$BG7:$BS7,$FW$5)=0,"無例休&amp;","")&amp;IF(COUNTIF(月排班!$BG7:$CG7,$FW$5)&gt;1,IF(COUNTIF(月排班!$BG7:$CG7,$FW$6)&gt;1,"","2周無2例2休&amp;"),"2周無2例2休&amp;")&amp;IF(BI5=1,IF(BI6&gt;0,"例假上班&amp;",""),"")&amp;IF(BI6&gt;12,"上班超過12小時&amp;","")</f>
        <v/>
      </c>
      <c r="BJ7" s="502"/>
      <c r="BK7" s="501" t="str">
        <f>IF(月排班!BJ5=0,"",IF(月排班!BK5=0,"",IF((月排班!BK5+24-月排班!BJ5)&lt;11,"11小時&amp;","")))&amp;IF(COUNTIF(月排班!$BG7:$BS7,$FW$5)=0,"無例休&amp;","")&amp;IF(COUNTIF(月排班!$BG7:$CG7,$FW$5)&gt;1,IF(COUNTIF(月排班!$BG7:$CG7,$FW$6)&gt;1,"","2周無2例2休&amp;"),"2周無2例2休&amp;")&amp;IF(BK5=1,IF(BK6&gt;0,"例假上班&amp;",""),"")&amp;IF(BK6&gt;12,"上班超過12小時&amp;","")</f>
        <v/>
      </c>
      <c r="BL7" s="502"/>
      <c r="BM7" s="501" t="str">
        <f>IF(月排班!BL5=0,"",IF(月排班!BM5=0,"",IF((月排班!BM5+24-月排班!BL5)&lt;11,"11小時&amp;","")))&amp;IF(COUNTIF(月排班!$BG7:$BS7,$FW$5)=0,"無例休&amp;","")&amp;IF(COUNTIF(月排班!$BG7:$CG7,$FW$5)&gt;1,IF(COUNTIF(月排班!$BG7:$CG7,$FW$6)&gt;1,"","2周無2例2休&amp;"),"2周無2例2休&amp;")&amp;IF(BM5=1,IF(BM6&gt;0,"例假上班&amp;",""),"")&amp;IF(BM6&gt;12,"上班超過12小時&amp;","")</f>
        <v/>
      </c>
      <c r="BN7" s="502"/>
      <c r="BO7" s="501" t="str">
        <f>IF(月排班!BN5=0,"",IF(月排班!BO5=0,"",IF((月排班!BO5+24-月排班!BN5)&lt;11,"11小時&amp;","")))&amp;IF(COUNTIF(月排班!$BG7:$BS7,$FW$5)=0,"無例休&amp;","")&amp;IF(COUNTIF(月排班!$BG7:$CG7,$FW$5)&gt;1,IF(COUNTIF(月排班!$BG7:$CG7,$FW$6)&gt;1,"","2周無2例2休&amp;"),"2周無2例2休&amp;")&amp;IF(BO5=1,IF(BO6&gt;0,"例假上班&amp;",""),"")&amp;IF(BO6&gt;12,"上班超過12小時&amp;","")</f>
        <v/>
      </c>
      <c r="BP7" s="502"/>
      <c r="BQ7" s="501" t="str">
        <f>IF(月排班!BP5=0,"",IF(月排班!BQ5=0,"",IF((月排班!BQ5+24-月排班!BP5)&lt;11,"11小時&amp;","")))&amp;IF(COUNTIF(月排班!$BG7:$BS7,$FW$5)=0,"無例休&amp;","")&amp;IF(COUNTIF(月排班!$BG7:$CG7,$FW$5)&gt;1,IF(COUNTIF(月排班!$BG7:$CG7,$FW$6)&gt;1,"","2周無2例2休&amp;"),"2周無2例2休&amp;")&amp;IF(BQ5=1,IF(BQ6&gt;0,"例假上班&amp;",""),"")&amp;IF(BQ6&gt;12,"上班超過12小時&amp;","")</f>
        <v/>
      </c>
      <c r="BR7" s="502"/>
      <c r="BS7" s="501" t="str">
        <f>IF(月排班!BR5=0,"",IF(月排班!BS5=0,"",IF((月排班!BS5+24-月排班!BR5)&lt;11,"11小時&amp;","")))&amp;IF(COUNTIF(月排班!$BG7:$BS7,$FW$5)=0,"無例休&amp;","")&amp;IF(COUNTIF(月排班!$BG7:$CG7,$FW$5)&gt;1,IF(COUNTIF(月排班!$BG7:$CG7,$FW$6)&gt;1,"","2周無2例2休&amp;"),"2周無2例2休&amp;")&amp;IF(BS5=1,IF(BS6&gt;0,"例假上班&amp;",""),"")&amp;IF(BS6&gt;12,"上班超過12小時&amp;","")</f>
        <v/>
      </c>
      <c r="BT7" s="502"/>
      <c r="BU7" s="499" t="str">
        <f>IF(月排班!BT5=0,"",IF(月排班!BU5=0,"",IF((月排班!BU5+24-月排班!BT5)&lt;11,"11小時&amp;","")))&amp;IF(COUNTIF(月排班!$BU7:$CG7,$FW$5)=0,"無例休&amp;","")&amp;IF(COUNTIF(月排班!$BG7:$CG7,$FW$5)&gt;1,IF(COUNTIF(月排班!$BG7:$CG7,$FW$6)&gt;1,"","2周無2例2休&amp;"),"2周無2例2休&amp;")&amp;IF(BU5=1,IF(BU6&gt;0,"例假上班&amp;",""),"")&amp;IF(BU6&gt;12,"上班超過12小時&amp;","")</f>
        <v/>
      </c>
      <c r="BV7" s="500"/>
      <c r="BW7" s="499" t="str">
        <f>IF(月排班!BV5=0,"",IF(月排班!BW5=0,"",IF((月排班!BW5+24-月排班!BV5)&lt;11,"11小時&amp;","")))&amp;IF(COUNTIF(月排班!$BU7:$CG7,$FW$5)=0,"無例休&amp;","")&amp;IF(COUNTIF(月排班!$BG7:$CG7,$FW$5)&gt;1,IF(COUNTIF(月排班!$BG7:$CG7,$FW$6)&gt;1,"","2周無2例2休&amp;"),"2周無2例2休&amp;")&amp;IF(BW5=1,IF(BW6&gt;0,"例假上班&amp;",""),"")&amp;IF(BW6&gt;12,"上班超過12小時&amp;","")</f>
        <v/>
      </c>
      <c r="BX7" s="500"/>
      <c r="BY7" s="499" t="str">
        <f>IF(月排班!BX5=0,"",IF(月排班!BY5=0,"",IF((月排班!BY5+24-月排班!BX5)&lt;11,"11小時&amp;","")))&amp;IF(COUNTIF(月排班!$BU7:$CG7,$FW$5)=0,"無例休&amp;","")&amp;IF(COUNTIF(月排班!$BG7:$CG7,$FW$5)&gt;1,IF(COUNTIF(月排班!$BG7:$CG7,$FW$6)&gt;1,"","2周無2例2休&amp;"),"2周無2例2休&amp;")&amp;IF(BY5=1,IF(BY6&gt;0,"例假上班&amp;",""),"")&amp;IF(BY6&gt;12,"上班超過12小時&amp;","")</f>
        <v/>
      </c>
      <c r="BZ7" s="500"/>
      <c r="CA7" s="499" t="str">
        <f>IF(月排班!BZ5=0,"",IF(月排班!CA5=0,"",IF((月排班!CA5+24-月排班!BZ5)&lt;11,"11小時&amp;","")))&amp;IF(COUNTIF(月排班!$BU7:$CG7,$FW$5)=0,"無例休&amp;","")&amp;IF(COUNTIF(月排班!$BG7:$CG7,$FW$5)&gt;1,IF(COUNTIF(月排班!$BG7:$CG7,$FW$6)&gt;1,"","2周無2例2休&amp;"),"2周無2例2休&amp;")&amp;IF(CA5=1,IF(CA6&gt;0,"例假上班&amp;",""),"")&amp;IF(CA6&gt;12,"上班超過12小時&amp;","")</f>
        <v/>
      </c>
      <c r="CB7" s="500"/>
      <c r="CC7" s="499" t="str">
        <f>IF(月排班!CB5=0,"",IF(月排班!CC5=0,"",IF((月排班!CC5+24-月排班!CB5)&lt;11,"11小時&amp;","")))&amp;IF(COUNTIF(月排班!$BU7:$CG7,$FW$5)=0,"無例休&amp;","")&amp;IF(COUNTIF(月排班!$BG7:$CG7,$FW$5)&gt;1,IF(COUNTIF(月排班!$BG7:$CG7,$FW$6)&gt;1,"","2周無2例2休&amp;"),"2周無2例2休&amp;")&amp;IF(CC5=1,IF(CC6&gt;0,"例假上班&amp;",""),"")&amp;IF(CC6&gt;12,"上班超過12小時&amp;","")</f>
        <v/>
      </c>
      <c r="CD7" s="500"/>
      <c r="CE7" s="499" t="str">
        <f>IF(月排班!CD5=0,"",IF(月排班!CE5=0,"",IF((月排班!CE5+24-月排班!CD5)&lt;11,"11小時&amp;","")))&amp;IF(COUNTIF(月排班!$BU7:$CG7,$FW$5)=0,"無例休&amp;","")&amp;IF(COUNTIF(月排班!$BG7:$CG7,$FW$5)&gt;1,IF(COUNTIF(月排班!$BG7:$CG7,$FW$6)&gt;1,"","2周無2例2休&amp;"),"2周無2例2休&amp;")&amp;IF(CE5=1,IF(CE6&gt;0,"例假上班&amp;",""),"")&amp;IF(CE6&gt;12,"上班超過12小時&amp;","")</f>
        <v/>
      </c>
      <c r="CF7" s="500"/>
      <c r="CG7" s="499" t="str">
        <f>IF(月排班!CF5=0,"",IF(月排班!CG5=0,"",IF((月排班!CG5+24-月排班!CF5)&lt;11,"11小時&amp;","")))&amp;IF(COUNTIF(月排班!$BU7:$CG7,$FW$5)=0,"無例休&amp;","")&amp;IF(COUNTIF(月排班!$BG7:$CG7,$FW$5)&gt;1,IF(COUNTIF(月排班!$BG7:$CG7,$FW$6)&gt;1,"","2周無2例2休&amp;"),"2周無2例2休&amp;")&amp;IF(CG5=1,IF(CG6&gt;0,"例假上班&amp;",""),"")&amp;IF(CG6&gt;12,"上班超過12小時&amp;","")</f>
        <v/>
      </c>
      <c r="CH7" s="500"/>
      <c r="CI7" s="499" t="str">
        <f>IF(月排班!CH5=0,"",IF(月排班!CI5=0,"",IF((月排班!CI5+24-月排班!CH5)&lt;11,"11小時&amp;","")))&amp;IF(COUNTIF(月排班!$CI7:$CU7,$FW$5)=0,"無例休&amp;","")&amp;IF(COUNTIF(月排班!$CI7:$DI7,$FW$5)&gt;1,IF(COUNTIF(月排班!$CI7:$DI7,$FW$6)&gt;1,"","2周無2例2休&amp;"),"2周無2例2休&amp;")&amp;IF(CI5=1,IF(CI6&gt;0,"例假上班&amp;",""),"")&amp;IF(CI6&gt;12,"上班超過12小時&amp;","")</f>
        <v/>
      </c>
      <c r="CJ7" s="500"/>
      <c r="CK7" s="499" t="str">
        <f>IF(月排班!CJ5=0,"",IF(月排班!CK5=0,"",IF((月排班!CK5+24-月排班!CJ5)&lt;11,"11小時&amp;","")))&amp;IF(COUNTIF(月排班!$CI7:$CU7,$FW$5)=0,"無例休&amp;","")&amp;IF(COUNTIF(月排班!$CI7:$DI7,$FW$5)&gt;1,IF(COUNTIF(月排班!$CI7:$DI7,$FW$6)&gt;1,"","2周無2例2休&amp;"),"2周無2例2休&amp;")&amp;IF(CK5=1,IF(CK6&gt;0,"例假上班&amp;",""),"")&amp;IF(CK6&gt;12,"上班超過12小時&amp;","")</f>
        <v/>
      </c>
      <c r="CL7" s="500"/>
      <c r="CM7" s="499" t="str">
        <f>IF(月排班!CL5=0,"",IF(月排班!CM5=0,"",IF((月排班!CM5+24-月排班!CL5)&lt;11,"11小時&amp;","")))&amp;IF(COUNTIF(月排班!$CI7:$CU7,$FW$5)=0,"無例休&amp;","")&amp;IF(COUNTIF(月排班!$CI7:$DI7,$FW$5)&gt;1,IF(COUNTIF(月排班!$CI7:$DI7,$FW$6)&gt;1,"","2周無2例2休&amp;"),"2周無2例2休&amp;")&amp;IF(CM5=1,IF(CM6&gt;0,"例假上班&amp;",""),"")&amp;IF(CM6&gt;12,"上班超過12小時&amp;","")</f>
        <v/>
      </c>
      <c r="CN7" s="500"/>
      <c r="CO7" s="499" t="str">
        <f>IF(月排班!CN5=0,"",IF(月排班!CO5=0,"",IF((月排班!CO5+24-月排班!CN5)&lt;11,"11小時&amp;","")))&amp;IF(COUNTIF(月排班!$CI7:$CU7,$FW$5)=0,"無例休&amp;","")&amp;IF(COUNTIF(月排班!$CI7:$DI7,$FW$5)&gt;1,IF(COUNTIF(月排班!$CI7:$DI7,$FW$6)&gt;1,"","2周無2例2休&amp;"),"2周無2例2休&amp;")&amp;IF(CO5=1,IF(CO6&gt;0,"例假上班&amp;",""),"")&amp;IF(CO6&gt;12,"上班超過12小時&amp;","")</f>
        <v/>
      </c>
      <c r="CP7" s="500"/>
      <c r="CQ7" s="499" t="str">
        <f>IF(月排班!CP5=0,"",IF(月排班!CQ5=0,"",IF((月排班!CQ5+24-月排班!CP5)&lt;11,"11小時&amp;","")))&amp;IF(COUNTIF(月排班!$CI7:$CU7,$FW$5)=0,"無例休&amp;","")&amp;IF(COUNTIF(月排班!$CI7:$DI7,$FW$5)&gt;1,IF(COUNTIF(月排班!$CI7:$DI7,$FW$6)&gt;1,"","2周無2例2休&amp;"),"2周無2例2休&amp;")&amp;IF(CQ5=1,IF(CQ6&gt;0,"例假上班&amp;",""),"")&amp;IF(CQ6&gt;12,"上班超過12小時&amp;","")</f>
        <v/>
      </c>
      <c r="CR7" s="500"/>
      <c r="CS7" s="499" t="str">
        <f>IF(月排班!CR5=0,"",IF(月排班!CS5=0,"",IF((月排班!CS5+24-月排班!CR5)&lt;11,"11小時&amp;","")))&amp;IF(COUNTIF(月排班!$CI7:$CU7,$FW$5)=0,"無例休&amp;","")&amp;IF(COUNTIF(月排班!$CI7:$DI7,$FW$5)&gt;1,IF(COUNTIF(月排班!$CI7:$DI7,$FW$6)&gt;1,"","2周無2例2休&amp;"),"2周無2例2休&amp;")&amp;IF(CS5=1,IF(CS6&gt;0,"例假上班&amp;",""),"")&amp;IF(CS6&gt;12,"上班超過12小時&amp;","")</f>
        <v/>
      </c>
      <c r="CT7" s="500"/>
      <c r="CU7" s="499" t="str">
        <f>IF(月排班!CT5=0,"",IF(月排班!CU5=0,"",IF((月排班!CU5+24-月排班!CT5)&lt;11,"11小時&amp;","")))&amp;IF(COUNTIF(月排班!$CI7:$CU7,$FW$5)=0,"無例休&amp;","")&amp;IF(COUNTIF(月排班!$CI7:$DI7,$FW$5)&gt;1,IF(COUNTIF(月排班!$CI7:$DI7,$FW$6)&gt;1,"","2周無2例2休&amp;"),"2周無2例2休&amp;")&amp;IF(CU5=1,IF(CU6&gt;0,"例假上班&amp;",""),"")&amp;IF(CU6&gt;12,"上班超過12小時&amp;","")</f>
        <v/>
      </c>
      <c r="CV7" s="500"/>
      <c r="CW7" s="499" t="str">
        <f>IF(月排班!CV5=0,"",IF(月排班!CW5=0,"",IF((月排班!CW5+24-月排班!CV5)&lt;11,"11小時&amp;","")))&amp;IF(COUNTIF(月排班!$CW7:$DI7,$FW$5)=0,"無例休&amp;","")&amp;IF(COUNTIF(月排班!$CI7:$DI7,$FW$5)&gt;1,IF(COUNTIF(月排班!$CI7:$DI7,$FW$6)&gt;1,"","2周無2例2休&amp;"),"2周無2例2休&amp;")&amp;IF(CW5=1,IF(CW6&gt;0,"例假上班&amp;",""),"")&amp;IF(CW6&gt;12,"上班超過12小時&amp;","")</f>
        <v/>
      </c>
      <c r="CX7" s="500"/>
      <c r="CY7" s="499" t="str">
        <f>IF(月排班!CX5=0,"",IF(月排班!CY5=0,"",IF((月排班!CY5+24-月排班!CX5)&lt;11,"11小時&amp;","")))&amp;IF(COUNTIF(月排班!$CW7:$DI7,$FW$5)=0,"無例休&amp;","")&amp;IF(COUNTIF(月排班!$CI7:$DI7,$FW$5)&gt;1,IF(COUNTIF(月排班!$CI7:$DI7,$FW$6)&gt;1,"","2周無2例2休&amp;"),"2周無2例2休&amp;")&amp;IF(CY5=1,IF(CY6&gt;0,"例假上班&amp;",""),"")&amp;IF(CY6&gt;12,"上班超過12小時&amp;","")</f>
        <v/>
      </c>
      <c r="CZ7" s="500"/>
      <c r="DA7" s="499" t="str">
        <f>IF(月排班!CZ5=0,"",IF(月排班!DA5=0,"",IF((月排班!DA5+24-月排班!CZ5)&lt;11,"11小時&amp;","")))&amp;IF(COUNTIF(月排班!$CW7:$DI7,$FW$5)=0,"無例休&amp;","")&amp;IF(COUNTIF(月排班!$CI7:$DI7,$FW$5)&gt;1,IF(COUNTIF(月排班!$CI7:$DI7,$FW$6)&gt;1,"","2周無2例2休&amp;"),"2周無2例2休&amp;")&amp;IF(DA5=1,IF(DA6&gt;0,"例假上班&amp;",""),"")&amp;IF(DA6&gt;12,"上班超過12小時&amp;","")</f>
        <v/>
      </c>
      <c r="DB7" s="500"/>
      <c r="DC7" s="499" t="str">
        <f>IF(月排班!DB5=0,"",IF(月排班!DC5=0,"",IF((月排班!DC5+24-月排班!DB5)&lt;11,"11小時&amp;","")))&amp;IF(COUNTIF(月排班!$CW7:$DI7,$FW$5)=0,"無例休&amp;","")&amp;IF(COUNTIF(月排班!$CI7:$DI7,$FW$5)&gt;1,IF(COUNTIF(月排班!$CI7:$DI7,$FW$6)&gt;1,"","2周無2例2休&amp;"),"2周無2例2休&amp;")&amp;IF(DC5=1,IF(DC6&gt;0,"例假上班&amp;",""),"")&amp;IF(DC6&gt;12,"上班超過12小時&amp;","")</f>
        <v/>
      </c>
      <c r="DD7" s="500"/>
      <c r="DE7" s="499" t="str">
        <f>IF(月排班!DD5=0,"",IF(月排班!DE5=0,"",IF((月排班!DE5+24-月排班!DD5)&lt;11,"11小時&amp;","")))&amp;IF(COUNTIF(月排班!$CW7:$DI7,$FW$5)=0,"無例休&amp;","")&amp;IF(COUNTIF(月排班!$CI7:$DI7,$FW$5)&gt;1,IF(COUNTIF(月排班!$CI7:$DI7,$FW$6)&gt;1,"","2周無2例2休&amp;"),"2周無2例2休&amp;")&amp;IF(DE5=1,IF(DE6&gt;0,"例假上班&amp;",""),"")&amp;IF(DE6&gt;12,"上班超過12小時&amp;","")</f>
        <v/>
      </c>
      <c r="DF7" s="500"/>
      <c r="DG7" s="499" t="str">
        <f>IF(月排班!DF5=0,"",IF(月排班!DG5=0,"",IF((月排班!DG5+24-月排班!DF5)&lt;11,"11小時&amp;","")))&amp;IF(COUNTIF(月排班!$CW7:$DI7,$FW$5)=0,"無例休&amp;","")&amp;IF(COUNTIF(月排班!$CI7:$DI7,$FW$5)&gt;1,IF(COUNTIF(月排班!$CI7:$DI7,$FW$6)&gt;1,"","2周無2例2休&amp;"),"2周無2例2休&amp;")&amp;IF(DG5=1,IF(DG6&gt;0,"例假上班&amp;",""),"")&amp;IF(DG6&gt;12,"上班超過12小時&amp;","")</f>
        <v/>
      </c>
      <c r="DH7" s="500"/>
      <c r="DI7" s="499" t="str">
        <f>IF(月排班!DH5=0,"",IF(月排班!DI5=0,"",IF((月排班!DI5+24-月排班!DH5)&lt;11,"11小時&amp;","")))&amp;IF(COUNTIF(月排班!$CW7:$DI7,$FW$5)=0,"無例休&amp;","")&amp;IF(COUNTIF(月排班!$CI7:$DI7,$FW$5)&gt;1,IF(COUNTIF(月排班!$CI7:$DI7,$FW$6)&gt;1,"","2周無2例2休&amp;"),"2周無2例2休&amp;")&amp;IF(DI5=1,IF(DI6&gt;0,"例假上班&amp;",""),"")&amp;IF(DI6&gt;12,"上班超過12小時&amp;","")</f>
        <v/>
      </c>
      <c r="DJ7" s="500"/>
      <c r="DK7" s="499" t="str">
        <f>IF(月排班!DJ5=0,"",IF(月排班!DK5=0,"",IF((月排班!DK5+24-月排班!DJ5)&lt;11,"11小時&amp;","")))&amp;IF(COUNTIF(月排班!$DK7:$DW7,$FW$5)=0,"無例休&amp;","")&amp;IF(COUNTIF(月排班!$DK7:$EK7,$FW$5)&gt;1,IF(COUNTIF(月排班!$DK7:$EK7,$FW$6)&gt;1,"","2周無2例2休&amp;"),"2周無2例2休&amp;")&amp;IF(DK5=1,IF(DK6&gt;0,"例假上班&amp;",""),"")&amp;IF(DK6&gt;12,"上班超過12小時&amp;","")</f>
        <v>2周無2例2休&amp;</v>
      </c>
      <c r="DL7" s="500"/>
      <c r="DM7" s="499" t="str">
        <f>IF(月排班!DL5=0,"",IF(月排班!DM5=0,"",IF((月排班!DM5+24-月排班!DL5)&lt;11,"11小時&amp;","")))&amp;IF(COUNTIF(月排班!$DK7:$DW7,$FW$5)=0,"無例休&amp;","")&amp;IF(COUNTIF(月排班!$DK7:$EK7,$FW$5)&gt;1,IF(COUNTIF(月排班!$DK7:$EK7,$FW$6)&gt;1,"","2周無2例2休&amp;"),"2周無2例2休&amp;")&amp;IF(DM5=1,IF(DM6&gt;0,"例假上班&amp;",""),"")&amp;IF(DM6&gt;12,"上班超過12小時&amp;","")</f>
        <v>2周無2例2休&amp;</v>
      </c>
      <c r="DN7" s="500"/>
      <c r="DO7" s="499" t="str">
        <f>IF(月排班!DN5=0,"",IF(月排班!DO5=0,"",IF((月排班!DO5+24-月排班!DN5)&lt;11,"11小時&amp;","")))&amp;IF(COUNTIF(月排班!$DK7:$DW7,$FW$5)=0,"無例休&amp;","")&amp;IF(COUNTIF(月排班!$DK7:$EK7,$FW$5)&gt;1,IF(COUNTIF(月排班!$DK7:$EK7,$FW$6)&gt;1,"","2周無2例2休&amp;"),"2周無2例2休&amp;")&amp;IF(DO5=1,IF(DO6&gt;0,"例假上班&amp;",""),"")&amp;IF(DO6&gt;12,"上班超過12小時&amp;","")</f>
        <v>2周無2例2休&amp;</v>
      </c>
      <c r="DP7" s="500"/>
      <c r="DQ7" s="499" t="str">
        <f>IF(月排班!DP5=0,"",IF(月排班!DQ5=0,"",IF((月排班!DQ5+24-月排班!DP5)&lt;11,"11小時&amp;","")))&amp;IF(COUNTIF(月排班!$DK7:$DW7,$FW$5)=0,"無例休&amp;","")&amp;IF(COUNTIF(月排班!$DK7:$EK7,$FW$5)&gt;1,IF(COUNTIF(月排班!$DK7:$EK7,$FW$6)&gt;1,"","2周無2例2休&amp;"),"2周無2例2休&amp;")&amp;IF(DQ5=1,IF(DQ6&gt;0,"例假上班&amp;",""),"")&amp;IF(DQ6&gt;12,"上班超過12小時&amp;","")</f>
        <v>2周無2例2休&amp;</v>
      </c>
      <c r="DR7" s="500"/>
      <c r="DS7" s="499" t="str">
        <f>IF(月排班!DR5=0,"",IF(月排班!DS5=0,"",IF((月排班!DS5+24-月排班!DR5)&lt;11,"11小時&amp;","")))&amp;IF(COUNTIF(月排班!$DK7:$DW7,$FW$5)=0,"無例休&amp;","")&amp;IF(COUNTIF(月排班!$DK7:$EK7,$FW$5)&gt;1,IF(COUNTIF(月排班!$DK7:$EK7,$FW$6)&gt;1,"","2周無2例2休&amp;"),"2周無2例2休&amp;")&amp;IF(DS5=1,IF(DS6&gt;0,"例假上班&amp;",""),"")&amp;IF(DS6&gt;12,"上班超過12小時&amp;","")</f>
        <v>2周無2例2休&amp;</v>
      </c>
      <c r="DT7" s="500"/>
      <c r="DU7" s="499" t="str">
        <f>IF(月排班!DT5=0,"",IF(月排班!DU5=0,"",IF((月排班!DU5+24-月排班!DT5)&lt;11,"11小時&amp;","")))&amp;IF(COUNTIF(月排班!$DK7:$DW7,$FW$5)=0,"無例休&amp;","")&amp;IF(COUNTIF(月排班!$DK7:$EK7,$FW$5)&gt;1,IF(COUNTIF(月排班!$DK7:$EK7,$FW$6)&gt;1,"","2周無2例2休&amp;"),"2周無2例2休&amp;")&amp;IF(DU5=1,IF(DU6&gt;0,"例假上班&amp;",""),"")&amp;IF(DU6&gt;12,"上班超過12小時&amp;","")</f>
        <v>2周無2例2休&amp;</v>
      </c>
      <c r="DV7" s="500"/>
      <c r="DW7" s="499" t="str">
        <f>IF(月排班!DV5=0,"",IF(月排班!DW5=0,"",IF((月排班!DW5+24-月排班!DV5)&lt;11,"11小時&amp;","")))&amp;IF(COUNTIF(月排班!$DK7:$DW7,$FW$5)=0,"無例休&amp;","")&amp;IF(COUNTIF(月排班!$DK7:$EK7,$FW$5)&gt;1,IF(COUNTIF(月排班!$DK7:$EK7,$FW$6)&gt;1,"","2周無2例2休&amp;"),"2周無2例2休&amp;")&amp;IF(DW5=1,IF(DW6&gt;0,"例假上班&amp;",""),"")&amp;IF(DW6&gt;12,"上班超過12小時&amp;","")</f>
        <v>2周無2例2休&amp;</v>
      </c>
      <c r="DX7" s="500"/>
      <c r="DY7" s="499" t="str">
        <f>IF(月排班!DX5=0,"",IF(月排班!DY5=0,"",IF((月排班!DY5+24-月排班!DX5)&lt;11,"11小時&amp;","")))&amp;IF(COUNTIF(月排班!$DY7:$EK7,$FW$5)=0,"無例休&amp;","")&amp;IF(COUNTIF(月排班!$DK7:$EK7,$FW$5)&gt;1,IF(COUNTIF(月排班!$DK7:$EK7,$FW$6)&gt;1,"","2周無2例2休&amp;"),"2周無2例2休&amp;")&amp;IF(DY5=1,IF(DY6&gt;0,"例假上班&amp;",""),"")&amp;IF(DY6&gt;12,"上班超過12小時&amp;","")</f>
        <v>無例休&amp;2周無2例2休&amp;</v>
      </c>
      <c r="DZ7" s="500"/>
      <c r="EA7" s="499" t="str">
        <f>IF(月排班!DZ5=0,"",IF(月排班!EA5=0,"",IF((月排班!EA5+24-月排班!DZ5)&lt;11,"11小時&amp;","")))&amp;IF(COUNTIF(月排班!$DY7:$EK7,$FW$5)=0,"無例休&amp;","")&amp;IF(COUNTIF(月排班!$DK7:$EK7,$FW$5)&gt;1,IF(COUNTIF(月排班!$DK7:$EK7,$FW$6)&gt;1,"","2周無2例2休&amp;"),"2周無2例2休&amp;")&amp;IF(EA5=1,IF(EA6&gt;0,"例假上班&amp;",""),"")&amp;IF(EA6&gt;12,"上班超過12小時&amp;","")</f>
        <v>無例休&amp;2周無2例2休&amp;</v>
      </c>
      <c r="EB7" s="500"/>
      <c r="EC7" s="499" t="str">
        <f>IF(月排班!EB5=0,"",IF(月排班!EC5=0,"",IF((月排班!EC5+24-月排班!EB5)&lt;11,"11小時&amp;","")))&amp;IF(COUNTIF(月排班!$DY7:$EK7,$FW$5)=0,"無例休&amp;","")&amp;IF(COUNTIF(月排班!$DK7:$EK7,$FW$5)&gt;1,IF(COUNTIF(月排班!$DK7:$EK7,$FW$6)&gt;1,"","2周無2例2休&amp;"),"2周無2例2休&amp;")&amp;IF(EC5=1,IF(EC6&gt;0,"例假上班&amp;",""),"")&amp;IF(EC6&gt;12,"上班超過12小時&amp;","")</f>
        <v>無例休&amp;2周無2例2休&amp;</v>
      </c>
      <c r="ED7" s="500"/>
      <c r="EE7" s="499" t="str">
        <f>IF(月排班!ED5=0,"",IF(月排班!EE5=0,"",IF((月排班!EE5+24-月排班!ED5)&lt;11,"11小時&amp;","")))&amp;IF(COUNTIF(月排班!$DY7:$EK7,$FW$5)=0,"無例休&amp;","")&amp;IF(COUNTIF(月排班!$DK7:$EK7,$FW$5)&gt;1,IF(COUNTIF(月排班!$DK7:$EK7,$FW$6)&gt;1,"","2周無2例2休&amp;"),"2周無2例2休&amp;")&amp;IF(EE5=1,IF(EE6&gt;0,"例假上班&amp;",""),"")&amp;IF(EE6&gt;12,"上班超過12小時&amp;","")</f>
        <v>無例休&amp;2周無2例2休&amp;</v>
      </c>
      <c r="EF7" s="500"/>
      <c r="EG7" s="499" t="str">
        <f>IF(月排班!EF5=0,"",IF(月排班!EG5=0,"",IF((月排班!EG5+24-月排班!EF5)&lt;11,"11小時&amp;","")))&amp;IF(COUNTIF(月排班!$DY7:$EK7,$FW$5)=0,"無例休&amp;","")&amp;IF(COUNTIF(月排班!$DK7:$EK7,$FW$5)&gt;1,IF(COUNTIF(月排班!$DK7:$EK7,$FW$6)&gt;1,"","2周無2例2休&amp;"),"2周無2例2休&amp;")&amp;IF(EG5=1,IF(EG6&gt;0,"例假上班&amp;",""),"")&amp;IF(EG6&gt;12,"上班超過12小時&amp;","")</f>
        <v>無例休&amp;2周無2例2休&amp;</v>
      </c>
      <c r="EH7" s="500"/>
      <c r="EI7" s="499" t="str">
        <f>IF(月排班!EH5=0,"",IF(月排班!EI5=0,"",IF((月排班!EI5+24-月排班!EH5)&lt;11,"11小時&amp;","")))&amp;IF(COUNTIF(月排班!$DY7:$EK7,$FW$5)=0,"無例休&amp;","")&amp;IF(COUNTIF(月排班!$DK7:$EK7,$FW$5)&gt;1,IF(COUNTIF(月排班!$DK7:$EK7,$FW$6)&gt;1,"","2周無2例2休&amp;"),"2周無2例2休&amp;")&amp;IF(EI5=1,IF(EI6&gt;0,"例假上班&amp;",""),"")&amp;IF(EI6&gt;12,"上班超過12小時&amp;","")</f>
        <v>無例休&amp;2周無2例2休&amp;</v>
      </c>
      <c r="EJ7" s="500"/>
      <c r="EK7" s="499" t="str">
        <f>IF(月排班!EJ5=0,"",IF(月排班!EK5=0,"",IF((月排班!EK5+24-月排班!EJ5)&lt;11,"11小時&amp;","")))&amp;IF(COUNTIF(月排班!$DY7:$EK7,$FW$5)=0,"無例休&amp;","")&amp;IF(COUNTIF(月排班!$DK7:$EK7,$FW$5)&gt;1,IF(COUNTIF(月排班!$DK7:$EK7,$FW$6)&gt;1,"","2周無2例2休&amp;"),"2周無2例2休&amp;")&amp;IF(EK5=1,IF(EK6&gt;0,"例假上班&amp;",""),"")&amp;IF(EK6&gt;12,"上班超過12小時&amp;","")</f>
        <v>無例休&amp;2周無2例2休&amp;</v>
      </c>
      <c r="EL7" s="500"/>
      <c r="EM7" s="499" t="str">
        <f>IF(月排班!EL5=0,"",IF(月排班!EM5=0,"",IF((月排班!EM5+24-月排班!EL5)&lt;11,"11小時&amp;","")))&amp;IF(COUNTIF(月排班!$EM7:$EY7,$FW$5)=0,"無例休&amp;","")&amp;IF(COUNTIF(月排班!$EM7:$FM7,$FW$5)&gt;1,IF(COUNTIF(月排班!$EM7:$FM7,$FW$6)&gt;1,"","2周無2例2休&amp;"),"2周無2例2休&amp;")&amp;IF(EM5=1,IF(EM6&gt;0,"例假上班&amp;",""),"")&amp;IF(EM6&gt;12,"上班超過12小時&amp;","")</f>
        <v>無例休&amp;2周無2例2休&amp;</v>
      </c>
      <c r="EN7" s="500"/>
      <c r="EO7" s="499" t="str">
        <f>IF(月排班!EN5=0,"",IF(月排班!EO5=0,"",IF((月排班!EO5+24-月排班!EN5)&lt;11,"11小時&amp;","")))&amp;IF(COUNTIF(月排班!$EM7:$EY7,$FW$5)=0,"無例休&amp;","")&amp;IF(COUNTIF(月排班!$EM7:$FM7,$FW$5)&gt;1,IF(COUNTIF(月排班!$EM7:$FM7,$FW$6)&gt;1,"","2周無2例2休&amp;"),"2周無2例2休&amp;")&amp;IF(EO5=1,IF(EO6&gt;0,"例假上班&amp;",""),"")&amp;IF(EO6&gt;12,"上班超過12小時&amp;","")</f>
        <v>無例休&amp;2周無2例2休&amp;</v>
      </c>
      <c r="EP7" s="500"/>
      <c r="EQ7" s="499" t="str">
        <f>IF(月排班!EP5=0,"",IF(月排班!EQ5=0,"",IF((月排班!EQ5+24-月排班!EP5)&lt;11,"11小時&amp;","")))&amp;IF(COUNTIF(月排班!$EM7:$EY7,$FW$5)=0,"無例休&amp;","")&amp;IF(COUNTIF(月排班!$EM7:$FM7,$FW$5)&gt;1,IF(COUNTIF(月排班!$EM7:$FM7,$FW$6)&gt;1,"","2周無2例2休&amp;"),"2周無2例2休&amp;")&amp;IF(EQ5=1,IF(EQ6&gt;0,"例假上班&amp;",""),"")&amp;IF(EQ6&gt;12,"上班超過12小時&amp;","")</f>
        <v>無例休&amp;2周無2例2休&amp;</v>
      </c>
      <c r="ER7" s="500"/>
      <c r="ES7" s="499" t="str">
        <f>IF(月排班!ER5=0,"",IF(月排班!ES5=0,"",IF((月排班!ES5+24-月排班!ER5)&lt;11,"11小時&amp;","")))&amp;IF(COUNTIF(月排班!$EM7:$EY7,$FW$5)=0,"無例休&amp;","")&amp;IF(COUNTIF(月排班!$EM7:$FM7,$FW$5)&gt;1,IF(COUNTIF(月排班!$EM7:$FM7,$FW$6)&gt;1,"","2周無2例2休&amp;"),"2周無2例2休&amp;")&amp;IF(ES5=1,IF(ES6&gt;0,"例假上班&amp;",""),"")&amp;IF(ES6&gt;12,"上班超過12小時&amp;","")</f>
        <v>無例休&amp;2周無2例2休&amp;</v>
      </c>
      <c r="ET7" s="500"/>
      <c r="EU7" s="499" t="str">
        <f>IF(月排班!ET5=0,"",IF(月排班!EU5=0,"",IF((月排班!EU5+24-月排班!ET5)&lt;11,"11小時&amp;","")))&amp;IF(COUNTIF(月排班!$EM7:$EY7,$FW$5)=0,"無例休&amp;","")&amp;IF(COUNTIF(月排班!$EM7:$FM7,$FW$5)&gt;1,IF(COUNTIF(月排班!$EM7:$FM7,$FW$6)&gt;1,"","2周無2例2休&amp;"),"2周無2例2休&amp;")&amp;IF(EU5=1,IF(EU6&gt;0,"例假上班&amp;",""),"")&amp;IF(EU6&gt;12,"上班超過12小時&amp;","")</f>
        <v>無例休&amp;2周無2例2休&amp;</v>
      </c>
      <c r="EV7" s="500"/>
      <c r="EW7" s="499" t="str">
        <f>IF(月排班!EV5=0,"",IF(月排班!EW5=0,"",IF((月排班!EW5+24-月排班!EV5)&lt;11,"11小時&amp;","")))&amp;IF(COUNTIF(月排班!$EM7:$EY7,$FW$5)=0,"無例休&amp;","")&amp;IF(COUNTIF(月排班!$EM7:$FM7,$FW$5)&gt;1,IF(COUNTIF(月排班!$EM7:$FM7,$FW$6)&gt;1,"","2周無2例2休&amp;"),"2周無2例2休&amp;")&amp;IF(EW5=1,IF(EW6&gt;0,"例假上班&amp;",""),"")&amp;IF(EW6&gt;12,"上班超過12小時&amp;","")</f>
        <v>無例休&amp;2周無2例2休&amp;</v>
      </c>
      <c r="EX7" s="500"/>
      <c r="EY7" s="499" t="str">
        <f>IF(月排班!EX5=0,"",IF(月排班!EY5=0,"",IF((月排班!EY5+24-月排班!EX5)&lt;11,"11小時&amp;","")))&amp;IF(COUNTIF(月排班!$EM7:$EY7,$FW$5)=0,"無例休&amp;","")&amp;IF(COUNTIF(月排班!$EM7:$FM7,$FW$5)&gt;1,IF(COUNTIF(月排班!$EM7:$FM7,$FW$6)&gt;1,"","2周無2例2休&amp;"),"2周無2例2休&amp;")&amp;IF(EY5=1,IF(EY6&gt;0,"例假上班&amp;",""),"")&amp;IF(EY6&gt;12,"上班超過12小時&amp;","")</f>
        <v>無例休&amp;2周無2例2休&amp;</v>
      </c>
      <c r="EZ7" s="500"/>
      <c r="FA7" s="499" t="str">
        <f>IF(月排班!EZ5=0,"",IF(月排班!FA5=0,"",IF((月排班!FA5+24-月排班!EZ5)&lt;11,"11小時&amp;","")))&amp;IF(COUNTIF(月排班!$FA7:$FM7,$FW$5)=0,"無例休&amp;","")&amp;IF(COUNTIF(月排班!$EM7:$FM7,$FW$5)&gt;1,IF(COUNTIF(月排班!$EM7:$FM7,$FW$6)&gt;1,"","2周無2例2休&amp;"),"2周無2例2休&amp;")&amp;IF(FA5=1,IF(FA6&gt;0,"例假上班&amp;",""),"")&amp;IF(FA6&gt;12,"上班超過12小時&amp;","")</f>
        <v>無例休&amp;2周無2例2休&amp;</v>
      </c>
      <c r="FB7" s="500"/>
      <c r="FC7" s="499" t="str">
        <f>IF(月排班!FB5=0,"",IF(月排班!FC5=0,"",IF((月排班!FC5+24-月排班!FB5)&lt;11,"11小時&amp;","")))&amp;IF(COUNTIF(月排班!$FA7:$FM7,$FW$5)=0,"無例休&amp;","")&amp;IF(COUNTIF(月排班!$EM7:$FM7,$FW$5)&gt;1,IF(COUNTIF(月排班!$EM7:$FM7,$FW$6)&gt;1,"","2周無2例2休&amp;"),"2周無2例2休&amp;")&amp;IF(FC5=1,IF(FC6&gt;0,"例假上班&amp;",""),"")&amp;IF(FC6&gt;12,"上班超過12小時&amp;","")</f>
        <v>無例休&amp;2周無2例2休&amp;</v>
      </c>
      <c r="FD7" s="500"/>
      <c r="FE7" s="499" t="str">
        <f>IF(月排班!FD5=0,"",IF(月排班!FE5=0,"",IF((月排班!FE5+24-月排班!FD5)&lt;11,"11小時&amp;","")))&amp;IF(COUNTIF(月排班!$FA7:$FM7,$FW$5)=0,"無例休&amp;","")&amp;IF(COUNTIF(月排班!$EM7:$FM7,$FW$5)&gt;1,IF(COUNTIF(月排班!$EM7:$FM7,$FW$6)&gt;1,"","2周無2例2休&amp;"),"2周無2例2休&amp;")&amp;IF(FE5=1,IF(FE6&gt;0,"例假上班&amp;",""),"")&amp;IF(FE6&gt;12,"上班超過12小時&amp;","")</f>
        <v>無例休&amp;2周無2例2休&amp;</v>
      </c>
      <c r="FF7" s="500"/>
      <c r="FG7" s="499" t="str">
        <f>IF(月排班!FF5=0,"",IF(月排班!FG5=0,"",IF((月排班!FG5+24-月排班!FF5)&lt;11,"11小時&amp;","")))&amp;IF(COUNTIF(月排班!$FA7:$FM7,$FW$5)=0,"無例休&amp;","")&amp;IF(COUNTIF(月排班!$EM7:$FM7,$FW$5)&gt;1,IF(COUNTIF(月排班!$EM7:$FM7,$FW$6)&gt;1,"","2周無2例2休&amp;"),"2周無2例2休&amp;")&amp;IF(FG5=1,IF(FG6&gt;0,"例假上班&amp;",""),"")&amp;IF(FG6&gt;12,"上班超過12小時&amp;","")</f>
        <v>無例休&amp;2周無2例2休&amp;</v>
      </c>
      <c r="FH7" s="500"/>
      <c r="FI7" s="499" t="str">
        <f>IF(月排班!FH5=0,"",IF(月排班!FI5=0,"",IF((月排班!FI5+24-月排班!FH5)&lt;11,"11小時&amp;","")))&amp;IF(COUNTIF(月排班!$FA7:$FM7,$FW$5)=0,"無例休&amp;","")&amp;IF(COUNTIF(月排班!$EM7:$FM7,$FW$5)&gt;1,IF(COUNTIF(月排班!$EM7:$FM7,$FW$6)&gt;1,"","2周無2例2休&amp;"),"2周無2例2休&amp;")&amp;IF(FI5=1,IF(FI6&gt;0,"例假上班&amp;",""),"")&amp;IF(FI6&gt;12,"上班超過12小時&amp;","")</f>
        <v>無例休&amp;2周無2例2休&amp;</v>
      </c>
      <c r="FJ7" s="500"/>
      <c r="FK7" s="499" t="str">
        <f>IF(月排班!FJ5=0,"",IF(月排班!FK5=0,"",IF((月排班!FK5+24-月排班!FJ5)&lt;11,"11小時&amp;","")))&amp;IF(COUNTIF(月排班!$FA7:$FM7,$FW$5)=0,"無例休&amp;","")&amp;IF(COUNTIF(月排班!$EM7:$FM7,$FW$5)&gt;1,IF(COUNTIF(月排班!$EM7:$FM7,$FW$6)&gt;1,"","2周無2例2休&amp;"),"2周無2例2休&amp;")&amp;IF(FK5=1,IF(FK6&gt;0,"例假上班&amp;",""),"")&amp;IF(FK6&gt;12,"上班超過12小時&amp;","")</f>
        <v>無例休&amp;2周無2例2休&amp;</v>
      </c>
      <c r="FL7" s="500"/>
      <c r="FM7" s="499" t="str">
        <f>IF(月排班!FL5=0,"",IF(月排班!FM5=0,"",IF((月排班!FM5+24-月排班!FL5)&lt;11,"11小時&amp;","")))&amp;IF(COUNTIF(月排班!$FA7:$FM7,$FW$5)=0,"無例休&amp;","")&amp;IF(COUNTIF(月排班!$EM7:$FM7,$FW$5)&gt;1,IF(COUNTIF(月排班!$EM7:$FM7,$FW$6)&gt;1,"","2周無2例2休&amp;"),"2周無2例2休&amp;")&amp;IF(FM5=1,IF(FM6&gt;0,"例假上班&amp;",""),"")&amp;IF(FM6&gt;12,"上班超過12小時&amp;","")</f>
        <v>無例休&amp;2周無2例2休&amp;</v>
      </c>
      <c r="FN7" s="500"/>
      <c r="FO7" s="499"/>
      <c r="FP7" s="500"/>
      <c r="FQ7" s="494"/>
      <c r="FR7" s="494"/>
      <c r="FS7" s="494"/>
      <c r="FT7" s="308"/>
      <c r="FU7" s="527"/>
      <c r="FV7" s="528"/>
      <c r="FW7" s="116" t="s">
        <v>162</v>
      </c>
      <c r="FX7" s="116">
        <v>3</v>
      </c>
      <c r="GA7" s="162" t="e">
        <f t="shared" si="0"/>
        <v>#REF!</v>
      </c>
      <c r="GB7" s="161" t="e">
        <f>HLOOKUP(#REF!,$A$5:$T$111,GA7,0)</f>
        <v>#REF!</v>
      </c>
      <c r="GC7" s="116" t="e">
        <f>HLOOKUP(#REF!,$A$5:$P$111,GA7+1,0)</f>
        <v>#REF!</v>
      </c>
    </row>
    <row r="8" spans="1:200" ht="15">
      <c r="A8" s="490" t="str">
        <f>IF('0902-0908'!A16=0,"",'0902-0908'!A16)</f>
        <v>黃凱玲</v>
      </c>
      <c r="B8" s="491"/>
      <c r="C8" s="549">
        <f>IFERROR(VLOOKUP(月排班!C10,$FW$5:$FX$9,2,0),0)</f>
        <v>0</v>
      </c>
      <c r="D8" s="550"/>
      <c r="E8" s="549">
        <f>IFERROR(VLOOKUP(月排班!E10,$FW$5:$FX$9,2,0),0)</f>
        <v>0</v>
      </c>
      <c r="F8" s="550"/>
      <c r="G8" s="549">
        <f>IFERROR(VLOOKUP(月排班!G10,$FW$5:$FX$9,2,0),0)</f>
        <v>0</v>
      </c>
      <c r="H8" s="550"/>
      <c r="I8" s="549">
        <f>IFERROR(VLOOKUP(月排班!I10,$FW$5:$FX$9,2,0),0)</f>
        <v>0</v>
      </c>
      <c r="J8" s="550"/>
      <c r="K8" s="549">
        <f>IFERROR(VLOOKUP(月排班!K10,$FW$5:$FX$9,2,0),0)</f>
        <v>0</v>
      </c>
      <c r="L8" s="550"/>
      <c r="M8" s="549">
        <f>IFERROR(VLOOKUP(月排班!M10,$FW$5:$FX$9,2,0),0)</f>
        <v>0</v>
      </c>
      <c r="N8" s="550"/>
      <c r="O8" s="549">
        <f>IFERROR(VLOOKUP(月排班!O10,$FW$5:$FX$9,2,0),0)</f>
        <v>0</v>
      </c>
      <c r="P8" s="550"/>
      <c r="Q8" s="549">
        <f>IFERROR(VLOOKUP(月排班!Q10,$FW$5:$FX$9,2,0),0)</f>
        <v>0</v>
      </c>
      <c r="R8" s="550"/>
      <c r="S8" s="549">
        <f>IFERROR(VLOOKUP(月排班!S10,$FW$5:$FX$9,2,0),0)</f>
        <v>0</v>
      </c>
      <c r="T8" s="550"/>
      <c r="U8" s="549">
        <f>IFERROR(VLOOKUP(月排班!U10,$FW$5:$FX$9,2,0),0)</f>
        <v>0</v>
      </c>
      <c r="V8" s="550"/>
      <c r="W8" s="549">
        <f>IFERROR(VLOOKUP(月排班!W10,$FW$5:$FX$9,2,0),0)</f>
        <v>0</v>
      </c>
      <c r="X8" s="550"/>
      <c r="Y8" s="549">
        <f>IFERROR(VLOOKUP(月排班!Y10,$FW$5:$FX$9,2,0),0)</f>
        <v>0</v>
      </c>
      <c r="Z8" s="550"/>
      <c r="AA8" s="549">
        <f>IFERROR(VLOOKUP(月排班!AA10,$FW$5:$FX$9,2,0),0)</f>
        <v>0</v>
      </c>
      <c r="AB8" s="550"/>
      <c r="AC8" s="549">
        <f>IFERROR(VLOOKUP(月排班!AC10,$FW$5:$FX$9,2,0),0)</f>
        <v>0</v>
      </c>
      <c r="AD8" s="550"/>
      <c r="AE8" s="549">
        <f>IFERROR(VLOOKUP(月排班!AE10,$FW$5:$FX$9,2,0),0)</f>
        <v>0</v>
      </c>
      <c r="AF8" s="550"/>
      <c r="AG8" s="549">
        <f>IFERROR(VLOOKUP(月排班!AG10,$FW$5:$FX$9,2,0),0)</f>
        <v>0</v>
      </c>
      <c r="AH8" s="550"/>
      <c r="AI8" s="549">
        <f>IFERROR(VLOOKUP(月排班!AI10,$FW$5:$FX$9,2,0),0)</f>
        <v>1</v>
      </c>
      <c r="AJ8" s="550"/>
      <c r="AK8" s="549">
        <f>IFERROR(VLOOKUP(月排班!AK10,$FW$5:$FX$9,2,0),0)</f>
        <v>0</v>
      </c>
      <c r="AL8" s="550"/>
      <c r="AM8" s="549">
        <f>IFERROR(VLOOKUP(月排班!AM10,$FW$5:$FX$9,2,0),0)</f>
        <v>0</v>
      </c>
      <c r="AN8" s="550"/>
      <c r="AO8" s="549">
        <f>IFERROR(VLOOKUP(月排班!AO10,$FW$5:$FX$9,2,0),0)</f>
        <v>0</v>
      </c>
      <c r="AP8" s="550"/>
      <c r="AQ8" s="549">
        <f>IFERROR(VLOOKUP(月排班!AQ10,$FW$5:$FX$9,2,0),0)</f>
        <v>2</v>
      </c>
      <c r="AR8" s="550"/>
      <c r="AS8" s="549">
        <f>IFERROR(VLOOKUP(月排班!AS10,$FW$5:$FX$9,2,0),0)</f>
        <v>1</v>
      </c>
      <c r="AT8" s="550"/>
      <c r="AU8" s="549">
        <f>IFERROR(VLOOKUP(月排班!AU10,$FW$5:$FX$9,2,0),0)</f>
        <v>0</v>
      </c>
      <c r="AV8" s="550"/>
      <c r="AW8" s="549">
        <f>IFERROR(VLOOKUP(月排班!AW10,$FW$5:$FX$9,2,0),0)</f>
        <v>0</v>
      </c>
      <c r="AX8" s="550"/>
      <c r="AY8" s="549">
        <f>IFERROR(VLOOKUP(月排班!AY10,$FW$5:$FX$9,2,0),0)</f>
        <v>0</v>
      </c>
      <c r="AZ8" s="550"/>
      <c r="BA8" s="549">
        <f>IFERROR(VLOOKUP(月排班!BA10,$FW$5:$FX$9,2,0),0)</f>
        <v>0</v>
      </c>
      <c r="BB8" s="550"/>
      <c r="BC8" s="549">
        <f>IFERROR(VLOOKUP(月排班!BC10,$FW$5:$FX$9,2,0),0)</f>
        <v>2</v>
      </c>
      <c r="BD8" s="550"/>
      <c r="BE8" s="549">
        <f>IFERROR(VLOOKUP(月排班!BE10,$FW$5:$FX$9,2,0),0)</f>
        <v>0</v>
      </c>
      <c r="BF8" s="550"/>
      <c r="BG8" s="549">
        <f>IFERROR(VLOOKUP(月排班!BG10,$FW$5:$FX$9,2,0),0)</f>
        <v>1</v>
      </c>
      <c r="BH8" s="550"/>
      <c r="BI8" s="549">
        <f>IFERROR(VLOOKUP(月排班!BI10,$FW$5:$FX$9,2,0),0)</f>
        <v>0</v>
      </c>
      <c r="BJ8" s="550"/>
      <c r="BK8" s="549">
        <f>IFERROR(VLOOKUP(月排班!BK10,$FW$5:$FX$9,2,0),0)</f>
        <v>0</v>
      </c>
      <c r="BL8" s="550"/>
      <c r="BM8" s="549">
        <f>IFERROR(VLOOKUP(月排班!BM10,$FW$5:$FX$9,2,0),0)</f>
        <v>0</v>
      </c>
      <c r="BN8" s="550"/>
      <c r="BO8" s="549">
        <f>IFERROR(VLOOKUP(月排班!BO10,$FW$5:$FX$9,2,0),0)</f>
        <v>2</v>
      </c>
      <c r="BP8" s="550"/>
      <c r="BQ8" s="549">
        <f>IFERROR(VLOOKUP(月排班!BQ10,$FW$5:$FX$9,2,0),0)</f>
        <v>0</v>
      </c>
      <c r="BR8" s="550"/>
      <c r="BS8" s="549">
        <f>IFERROR(VLOOKUP(月排班!BS10,$FW$5:$FX$9,2,0),0)</f>
        <v>0</v>
      </c>
      <c r="BT8" s="550"/>
      <c r="BU8" s="549">
        <f>IFERROR(VLOOKUP(月排班!BU10,$FW$5:$FX$9,2,0),0)</f>
        <v>0</v>
      </c>
      <c r="BV8" s="550"/>
      <c r="BW8" s="549">
        <f>IFERROR(VLOOKUP(月排班!BW10,$FW$5:$FX$9,2,0),0)</f>
        <v>0</v>
      </c>
      <c r="BX8" s="550"/>
      <c r="BY8" s="549">
        <f>IFERROR(VLOOKUP(月排班!BY10,$FW$5:$FX$9,2,0),0)</f>
        <v>1</v>
      </c>
      <c r="BZ8" s="550"/>
      <c r="CA8" s="549">
        <f>IFERROR(VLOOKUP(月排班!CA10,$FW$5:$FX$9,2,0),0)</f>
        <v>2</v>
      </c>
      <c r="CB8" s="550"/>
      <c r="CC8" s="549">
        <f>IFERROR(VLOOKUP(月排班!CC10,$FW$5:$FX$9,2,0),0)</f>
        <v>0</v>
      </c>
      <c r="CD8" s="550"/>
      <c r="CE8" s="549">
        <f>IFERROR(VLOOKUP(月排班!CE10,$FW$5:$FX$9,2,0),0)</f>
        <v>0</v>
      </c>
      <c r="CF8" s="550"/>
      <c r="CG8" s="549">
        <f>IFERROR(VLOOKUP(月排班!CG10,$FW$5:$FX$9,2,0),0)</f>
        <v>0</v>
      </c>
      <c r="CH8" s="550"/>
      <c r="CI8" s="549">
        <f>IFERROR(VLOOKUP(月排班!CI10,$FW$5:$FX$9,2,0),0)</f>
        <v>0</v>
      </c>
      <c r="CJ8" s="550"/>
      <c r="CK8" s="549">
        <f>IFERROR(VLOOKUP(月排班!CK10,$FW$5:$FX$9,2,0),0)</f>
        <v>0</v>
      </c>
      <c r="CL8" s="550"/>
      <c r="CM8" s="549">
        <f>IFERROR(VLOOKUP(月排班!CM10,$FW$5:$FX$9,2,0),0)</f>
        <v>0</v>
      </c>
      <c r="CN8" s="550"/>
      <c r="CO8" s="549">
        <f>IFERROR(VLOOKUP(月排班!CO10,$FW$5:$FX$9,2,0),0)</f>
        <v>1</v>
      </c>
      <c r="CP8" s="550"/>
      <c r="CQ8" s="549">
        <f>IFERROR(VLOOKUP(月排班!CQ10,$FW$5:$FX$9,2,0),0)</f>
        <v>2</v>
      </c>
      <c r="CR8" s="550"/>
      <c r="CS8" s="549">
        <f>IFERROR(VLOOKUP(月排班!CS10,$FW$5:$FX$9,2,0),0)</f>
        <v>0</v>
      </c>
      <c r="CT8" s="550"/>
      <c r="CU8" s="549">
        <f>IFERROR(VLOOKUP(月排班!CU10,$FW$5:$FX$9,2,0),0)</f>
        <v>0</v>
      </c>
      <c r="CV8" s="550"/>
      <c r="CW8" s="549">
        <f>IFERROR(VLOOKUP(月排班!CW10,$FW$5:$FX$9,2,0),0)</f>
        <v>0</v>
      </c>
      <c r="CX8" s="550"/>
      <c r="CY8" s="549">
        <f>IFERROR(VLOOKUP(月排班!CY10,$FW$5:$FX$9,2,0),0)</f>
        <v>0</v>
      </c>
      <c r="CZ8" s="550"/>
      <c r="DA8" s="549">
        <f>IFERROR(VLOOKUP(月排班!DA10,$FW$5:$FX$9,2,0),0)</f>
        <v>1</v>
      </c>
      <c r="DB8" s="550"/>
      <c r="DC8" s="549">
        <f>IFERROR(VLOOKUP(月排班!DC10,$FW$5:$FX$9,2,0),0)</f>
        <v>0</v>
      </c>
      <c r="DD8" s="550"/>
      <c r="DE8" s="549">
        <f>IFERROR(VLOOKUP(月排班!DE10,$FW$5:$FX$9,2,0),0)</f>
        <v>0</v>
      </c>
      <c r="DF8" s="550"/>
      <c r="DG8" s="549">
        <f>IFERROR(VLOOKUP(月排班!DG10,$FW$5:$FX$9,2,0),0)</f>
        <v>0</v>
      </c>
      <c r="DH8" s="550"/>
      <c r="DI8" s="549">
        <f>IFERROR(VLOOKUP(月排班!DI10,$FW$5:$FX$9,2,0),0)</f>
        <v>2</v>
      </c>
      <c r="DJ8" s="550"/>
      <c r="DK8" s="549">
        <f>IFERROR(VLOOKUP(月排班!DK10,$FW$5:$FX$9,2,0),0)</f>
        <v>1</v>
      </c>
      <c r="DL8" s="550"/>
      <c r="DM8" s="549">
        <f>IFERROR(VLOOKUP(月排班!DM10,$FW$5:$FX$9,2,0),0)</f>
        <v>0</v>
      </c>
      <c r="DN8" s="550"/>
      <c r="DO8" s="549">
        <f>IFERROR(VLOOKUP(月排班!DO10,$FW$5:$FX$9,2,0),0)</f>
        <v>0</v>
      </c>
      <c r="DP8" s="550"/>
      <c r="DQ8" s="549">
        <f>IFERROR(VLOOKUP(月排班!DQ10,$FW$5:$FX$9,2,0),0)</f>
        <v>0</v>
      </c>
      <c r="DR8" s="550"/>
      <c r="DS8" s="549">
        <f>IFERROR(VLOOKUP(月排班!DS10,$FW$5:$FX$9,2,0),0)</f>
        <v>2</v>
      </c>
      <c r="DT8" s="550"/>
      <c r="DU8" s="549">
        <f>IFERROR(VLOOKUP(月排班!DU10,$FW$5:$FX$9,2,0),0)</f>
        <v>0</v>
      </c>
      <c r="DV8" s="550"/>
      <c r="DW8" s="549">
        <f>IFERROR(VLOOKUP(月排班!DW10,$FW$5:$FX$9,2,0),0)</f>
        <v>0</v>
      </c>
      <c r="DX8" s="550"/>
      <c r="DY8" s="549">
        <f>IFERROR(VLOOKUP(月排班!DY10,$FW$5:$FX$9,2,0),0)</f>
        <v>0</v>
      </c>
      <c r="DZ8" s="550"/>
      <c r="EA8" s="549">
        <f>IFERROR(VLOOKUP(月排班!EA10,$FW$5:$FX$9,2,0),0)</f>
        <v>0</v>
      </c>
      <c r="EB8" s="550"/>
      <c r="EC8" s="549">
        <f>IFERROR(VLOOKUP(月排班!EC10,$FW$5:$FX$9,2,0),0)</f>
        <v>0</v>
      </c>
      <c r="ED8" s="550"/>
      <c r="EE8" s="549">
        <f>IFERROR(VLOOKUP(月排班!EE10,$FW$5:$FX$9,2,0),0)</f>
        <v>0</v>
      </c>
      <c r="EF8" s="550"/>
      <c r="EG8" s="549">
        <f>IFERROR(VLOOKUP(月排班!EG10,$FW$5:$FX$9,2,0),0)</f>
        <v>0</v>
      </c>
      <c r="EH8" s="550"/>
      <c r="EI8" s="549">
        <f>IFERROR(VLOOKUP(月排班!EI10,$FW$5:$FX$9,2,0),0)</f>
        <v>0</v>
      </c>
      <c r="EJ8" s="550"/>
      <c r="EK8" s="549">
        <f>IFERROR(VLOOKUP(月排班!EK10,$FW$5:$FX$9,2,0),0)</f>
        <v>0</v>
      </c>
      <c r="EL8" s="550"/>
      <c r="EM8" s="549">
        <f>IFERROR(VLOOKUP(月排班!EM10,$FW$5:$FX$9,2,0),0)</f>
        <v>0</v>
      </c>
      <c r="EN8" s="550"/>
      <c r="EO8" s="549">
        <f>IFERROR(VLOOKUP(月排班!EO10,$FW$5:$FX$9,2,0),0)</f>
        <v>0</v>
      </c>
      <c r="EP8" s="550"/>
      <c r="EQ8" s="549">
        <f>IFERROR(VLOOKUP(月排班!EQ10,$FW$5:$FX$9,2,0),0)</f>
        <v>0</v>
      </c>
      <c r="ER8" s="550"/>
      <c r="ES8" s="549">
        <f>IFERROR(VLOOKUP(月排班!ES10,$FW$5:$FX$9,2,0),0)</f>
        <v>0</v>
      </c>
      <c r="ET8" s="550"/>
      <c r="EU8" s="549">
        <f>IFERROR(VLOOKUP(月排班!EU10,$FW$5:$FX$9,2,0),0)</f>
        <v>0</v>
      </c>
      <c r="EV8" s="550"/>
      <c r="EW8" s="549">
        <f>IFERROR(VLOOKUP(月排班!EW10,$FW$5:$FX$9,2,0),0)</f>
        <v>0</v>
      </c>
      <c r="EX8" s="550"/>
      <c r="EY8" s="549">
        <f>IFERROR(VLOOKUP(月排班!EY10,$FW$5:$FX$9,2,0),0)</f>
        <v>0</v>
      </c>
      <c r="EZ8" s="550"/>
      <c r="FA8" s="549">
        <f>IFERROR(VLOOKUP(月排班!FA10,$FW$5:$FX$9,2,0),0)</f>
        <v>0</v>
      </c>
      <c r="FB8" s="550"/>
      <c r="FC8" s="549">
        <f>IFERROR(VLOOKUP(月排班!FC10,$FW$5:$FX$9,2,0),0)</f>
        <v>0</v>
      </c>
      <c r="FD8" s="550"/>
      <c r="FE8" s="549">
        <f>IFERROR(VLOOKUP(月排班!FE10,$FW$5:$FX$9,2,0),0)</f>
        <v>0</v>
      </c>
      <c r="FF8" s="550"/>
      <c r="FG8" s="549">
        <f>IFERROR(VLOOKUP(月排班!FG10,$FW$5:$FX$9,2,0),0)</f>
        <v>0</v>
      </c>
      <c r="FH8" s="550"/>
      <c r="FI8" s="549">
        <f>IFERROR(VLOOKUP(月排班!FI10,$FW$5:$FX$9,2,0),0)</f>
        <v>0</v>
      </c>
      <c r="FJ8" s="550"/>
      <c r="FK8" s="549">
        <f>IFERROR(VLOOKUP(月排班!FK10,$FW$5:$FX$9,2,0),0)</f>
        <v>0</v>
      </c>
      <c r="FL8" s="550"/>
      <c r="FM8" s="549">
        <f>IFERROR(VLOOKUP(月排班!FM10,$FW$5:$FX$9,2,0),0)</f>
        <v>0</v>
      </c>
      <c r="FN8" s="550"/>
      <c r="FO8" s="206"/>
      <c r="FP8" s="207"/>
      <c r="FQ8" s="492"/>
      <c r="FR8" s="208"/>
      <c r="FS8" s="208"/>
      <c r="FT8" s="410">
        <f>BZ9+CB9+CD9+CF9+CH9+CX9+FP9</f>
        <v>0</v>
      </c>
      <c r="FU8" s="524"/>
      <c r="FV8" s="479"/>
      <c r="FW8" s="116" t="s">
        <v>163</v>
      </c>
      <c r="FX8" s="116">
        <v>4</v>
      </c>
      <c r="GA8" s="162" t="e">
        <f t="shared" si="0"/>
        <v>#REF!</v>
      </c>
      <c r="GB8" s="161" t="e">
        <f>HLOOKUP(#REF!,$A$5:$T$111,GA8,0)</f>
        <v>#REF!</v>
      </c>
      <c r="GC8" s="116" t="e">
        <f>HLOOKUP(#REF!,$A$5:$P$111,GA8+1,0)</f>
        <v>#REF!</v>
      </c>
    </row>
    <row r="9" spans="1:200" ht="11.25" customHeight="1" thickBot="1">
      <c r="A9" s="480" t="str">
        <f>IF('0902-0908'!A17=0,"",'0902-0908'!A17)</f>
        <v>外場主任</v>
      </c>
      <c r="B9" s="481"/>
      <c r="C9" s="551">
        <f>月排班!D9</f>
        <v>0</v>
      </c>
      <c r="D9" s="552"/>
      <c r="E9" s="551">
        <f>月排班!F9</f>
        <v>0</v>
      </c>
      <c r="F9" s="552"/>
      <c r="G9" s="551">
        <f>月排班!H9</f>
        <v>0</v>
      </c>
      <c r="H9" s="552"/>
      <c r="I9" s="551">
        <f>月排班!J9</f>
        <v>0</v>
      </c>
      <c r="J9" s="552"/>
      <c r="K9" s="551">
        <f>月排班!L9</f>
        <v>0</v>
      </c>
      <c r="L9" s="552"/>
      <c r="M9" s="551">
        <f>月排班!N9</f>
        <v>0</v>
      </c>
      <c r="N9" s="552"/>
      <c r="O9" s="551">
        <f>月排班!P9</f>
        <v>0</v>
      </c>
      <c r="P9" s="552"/>
      <c r="Q9" s="551">
        <f>月排班!R9</f>
        <v>0</v>
      </c>
      <c r="R9" s="552"/>
      <c r="S9" s="551">
        <f>月排班!T9</f>
        <v>0</v>
      </c>
      <c r="T9" s="552"/>
      <c r="U9" s="551">
        <f>月排班!V9</f>
        <v>0</v>
      </c>
      <c r="V9" s="552"/>
      <c r="W9" s="551">
        <f>月排班!X9</f>
        <v>0</v>
      </c>
      <c r="X9" s="552"/>
      <c r="Y9" s="551">
        <f>月排班!Z9</f>
        <v>0</v>
      </c>
      <c r="Z9" s="552"/>
      <c r="AA9" s="551">
        <f>月排班!AB9</f>
        <v>0</v>
      </c>
      <c r="AB9" s="552"/>
      <c r="AC9" s="551">
        <f>月排班!AD9</f>
        <v>0</v>
      </c>
      <c r="AD9" s="552"/>
      <c r="AE9" s="551">
        <f>月排班!AF9</f>
        <v>8</v>
      </c>
      <c r="AF9" s="552"/>
      <c r="AG9" s="551">
        <f>月排班!AH9</f>
        <v>9</v>
      </c>
      <c r="AH9" s="552"/>
      <c r="AI9" s="551">
        <f>月排班!AJ9</f>
        <v>0</v>
      </c>
      <c r="AJ9" s="552"/>
      <c r="AK9" s="551">
        <f>月排班!AL9</f>
        <v>8</v>
      </c>
      <c r="AL9" s="552"/>
      <c r="AM9" s="551">
        <f>月排班!AN9</f>
        <v>9</v>
      </c>
      <c r="AN9" s="552"/>
      <c r="AO9" s="551">
        <f>月排班!AP9</f>
        <v>8</v>
      </c>
      <c r="AP9" s="552"/>
      <c r="AQ9" s="551">
        <f>月排班!AR9</f>
        <v>0</v>
      </c>
      <c r="AR9" s="552"/>
      <c r="AS9" s="551">
        <f>月排班!AT9</f>
        <v>0</v>
      </c>
      <c r="AT9" s="552"/>
      <c r="AU9" s="551">
        <f>月排班!AV9</f>
        <v>8</v>
      </c>
      <c r="AV9" s="552"/>
      <c r="AW9" s="551">
        <f>月排班!AX9</f>
        <v>8</v>
      </c>
      <c r="AX9" s="552"/>
      <c r="AY9" s="551">
        <f>月排班!AZ9</f>
        <v>8</v>
      </c>
      <c r="AZ9" s="552"/>
      <c r="BA9" s="551">
        <f>月排班!BB9</f>
        <v>8</v>
      </c>
      <c r="BB9" s="552"/>
      <c r="BC9" s="551">
        <f>月排班!BD9</f>
        <v>0</v>
      </c>
      <c r="BD9" s="552"/>
      <c r="BE9" s="551">
        <f>月排班!BF9</f>
        <v>8</v>
      </c>
      <c r="BF9" s="552"/>
      <c r="BG9" s="551">
        <f>月排班!BH9</f>
        <v>0</v>
      </c>
      <c r="BH9" s="552"/>
      <c r="BI9" s="551">
        <f>月排班!BJ9</f>
        <v>8.5</v>
      </c>
      <c r="BJ9" s="552"/>
      <c r="BK9" s="551">
        <f>月排班!BL9</f>
        <v>11</v>
      </c>
      <c r="BL9" s="552"/>
      <c r="BM9" s="551">
        <f>月排班!BN9</f>
        <v>8</v>
      </c>
      <c r="BN9" s="552"/>
      <c r="BO9" s="551">
        <f>月排班!BP9</f>
        <v>0</v>
      </c>
      <c r="BP9" s="552"/>
      <c r="BQ9" s="551">
        <f>月排班!BR9</f>
        <v>8</v>
      </c>
      <c r="BR9" s="552"/>
      <c r="BS9" s="551">
        <f>月排班!BT9</f>
        <v>8</v>
      </c>
      <c r="BT9" s="552"/>
      <c r="BU9" s="551">
        <f>月排班!BV9</f>
        <v>8</v>
      </c>
      <c r="BV9" s="552"/>
      <c r="BW9" s="551">
        <f>月排班!BX9</f>
        <v>8</v>
      </c>
      <c r="BX9" s="552"/>
      <c r="BY9" s="551">
        <f>月排班!BZ9</f>
        <v>0</v>
      </c>
      <c r="BZ9" s="552"/>
      <c r="CA9" s="551">
        <f>月排班!CB9</f>
        <v>0</v>
      </c>
      <c r="CB9" s="552"/>
      <c r="CC9" s="551">
        <f>月排班!CD9</f>
        <v>8</v>
      </c>
      <c r="CD9" s="552"/>
      <c r="CE9" s="551">
        <f>月排班!CF9</f>
        <v>8</v>
      </c>
      <c r="CF9" s="552"/>
      <c r="CG9" s="551">
        <f>月排班!CH9</f>
        <v>8</v>
      </c>
      <c r="CH9" s="552"/>
      <c r="CI9" s="551">
        <f>月排班!CJ9</f>
        <v>8</v>
      </c>
      <c r="CJ9" s="552"/>
      <c r="CK9" s="551">
        <f>月排班!CL9</f>
        <v>8</v>
      </c>
      <c r="CL9" s="552"/>
      <c r="CM9" s="551">
        <f>月排班!CN9</f>
        <v>8</v>
      </c>
      <c r="CN9" s="552"/>
      <c r="CO9" s="551">
        <f>月排班!CP9</f>
        <v>0</v>
      </c>
      <c r="CP9" s="552"/>
      <c r="CQ9" s="551">
        <f>月排班!CR9</f>
        <v>0</v>
      </c>
      <c r="CR9" s="552"/>
      <c r="CS9" s="551">
        <f>月排班!CT9</f>
        <v>8</v>
      </c>
      <c r="CT9" s="552"/>
      <c r="CU9" s="551">
        <f>月排班!CV9</f>
        <v>8</v>
      </c>
      <c r="CV9" s="552"/>
      <c r="CW9" s="551">
        <f>月排班!CX9</f>
        <v>8</v>
      </c>
      <c r="CX9" s="552"/>
      <c r="CY9" s="551">
        <f>月排班!CZ9</f>
        <v>8</v>
      </c>
      <c r="CZ9" s="552"/>
      <c r="DA9" s="551">
        <f>月排班!DB9</f>
        <v>0</v>
      </c>
      <c r="DB9" s="552"/>
      <c r="DC9" s="551">
        <f>月排班!DD9</f>
        <v>8</v>
      </c>
      <c r="DD9" s="552"/>
      <c r="DE9" s="551">
        <f>月排班!DF9</f>
        <v>8</v>
      </c>
      <c r="DF9" s="552"/>
      <c r="DG9" s="551">
        <f>月排班!DH9</f>
        <v>8</v>
      </c>
      <c r="DH9" s="552"/>
      <c r="DI9" s="551">
        <f>月排班!DJ9</f>
        <v>0</v>
      </c>
      <c r="DJ9" s="552"/>
      <c r="DK9" s="551">
        <f>月排班!DL9</f>
        <v>0</v>
      </c>
      <c r="DL9" s="552"/>
      <c r="DM9" s="551">
        <f>月排班!DN9</f>
        <v>8</v>
      </c>
      <c r="DN9" s="552"/>
      <c r="DO9" s="551">
        <f>月排班!DP9</f>
        <v>8</v>
      </c>
      <c r="DP9" s="552"/>
      <c r="DQ9" s="551">
        <f>月排班!DR9</f>
        <v>8</v>
      </c>
      <c r="DR9" s="552"/>
      <c r="DS9" s="551">
        <f>月排班!DT9</f>
        <v>0</v>
      </c>
      <c r="DT9" s="552"/>
      <c r="DU9" s="551">
        <f>月排班!DV9</f>
        <v>8</v>
      </c>
      <c r="DV9" s="552"/>
      <c r="DW9" s="551">
        <f>月排班!DX9</f>
        <v>8</v>
      </c>
      <c r="DX9" s="552"/>
      <c r="DY9" s="551">
        <f>月排班!DZ9</f>
        <v>0</v>
      </c>
      <c r="DZ9" s="552"/>
      <c r="EA9" s="551">
        <f>月排班!EB9</f>
        <v>0</v>
      </c>
      <c r="EB9" s="552"/>
      <c r="EC9" s="551">
        <f>月排班!ED9</f>
        <v>0</v>
      </c>
      <c r="ED9" s="552"/>
      <c r="EE9" s="551">
        <f>月排班!EF9</f>
        <v>0</v>
      </c>
      <c r="EF9" s="552"/>
      <c r="EG9" s="551">
        <f>月排班!EH9</f>
        <v>0</v>
      </c>
      <c r="EH9" s="552"/>
      <c r="EI9" s="551">
        <f>月排班!EJ9</f>
        <v>0</v>
      </c>
      <c r="EJ9" s="552"/>
      <c r="EK9" s="551">
        <f>月排班!EL9</f>
        <v>0</v>
      </c>
      <c r="EL9" s="552"/>
      <c r="EM9" s="551">
        <f>月排班!EN9</f>
        <v>0</v>
      </c>
      <c r="EN9" s="552"/>
      <c r="EO9" s="551">
        <f>月排班!EP9</f>
        <v>0</v>
      </c>
      <c r="EP9" s="552"/>
      <c r="EQ9" s="551">
        <f>月排班!ER9</f>
        <v>0</v>
      </c>
      <c r="ER9" s="552"/>
      <c r="ES9" s="551">
        <f>月排班!ET9</f>
        <v>0</v>
      </c>
      <c r="ET9" s="552"/>
      <c r="EU9" s="551">
        <f>月排班!EV9</f>
        <v>0</v>
      </c>
      <c r="EV9" s="552"/>
      <c r="EW9" s="551">
        <f>月排班!EX9</f>
        <v>0</v>
      </c>
      <c r="EX9" s="552"/>
      <c r="EY9" s="551">
        <f>月排班!EZ9</f>
        <v>0</v>
      </c>
      <c r="EZ9" s="552"/>
      <c r="FA9" s="551">
        <f>月排班!FB9</f>
        <v>0</v>
      </c>
      <c r="FB9" s="552"/>
      <c r="FC9" s="551">
        <f>月排班!FD9</f>
        <v>0</v>
      </c>
      <c r="FD9" s="552"/>
      <c r="FE9" s="551">
        <f>月排班!FF9</f>
        <v>0</v>
      </c>
      <c r="FF9" s="552"/>
      <c r="FG9" s="551">
        <f>月排班!FH9</f>
        <v>0</v>
      </c>
      <c r="FH9" s="552"/>
      <c r="FI9" s="551">
        <f>月排班!FJ9</f>
        <v>0</v>
      </c>
      <c r="FJ9" s="552"/>
      <c r="FK9" s="551">
        <f>月排班!FL9</f>
        <v>0</v>
      </c>
      <c r="FL9" s="552"/>
      <c r="FM9" s="551">
        <f>月排班!FN9</f>
        <v>0</v>
      </c>
      <c r="FN9" s="552"/>
      <c r="FO9" s="209"/>
      <c r="FP9" s="58"/>
      <c r="FQ9" s="493"/>
      <c r="FR9" s="210"/>
      <c r="FS9" s="210"/>
      <c r="FT9" s="411"/>
      <c r="FU9" s="484"/>
      <c r="FV9" s="485"/>
      <c r="FW9" s="116" t="s">
        <v>164</v>
      </c>
      <c r="FX9" s="116">
        <v>5</v>
      </c>
      <c r="GA9" s="164" t="e">
        <f t="shared" si="0"/>
        <v>#REF!</v>
      </c>
      <c r="GB9" s="161" t="e">
        <f>HLOOKUP(#REF!,$A$5:$T$111,GA9,0)</f>
        <v>#REF!</v>
      </c>
      <c r="GC9" s="116" t="e">
        <f>HLOOKUP(#REF!,$A$5:$P$111,GA9+1,0)</f>
        <v>#REF!</v>
      </c>
    </row>
    <row r="10" spans="1:200" ht="11.25" customHeight="1" thickTop="1" thickBot="1">
      <c r="A10" s="482" t="str">
        <f>IF('0902-0908'!A18=0,"",'0902-0908'!A18)</f>
        <v/>
      </c>
      <c r="B10" s="483"/>
      <c r="C10" s="499"/>
      <c r="D10" s="500"/>
      <c r="E10" s="499"/>
      <c r="F10" s="500"/>
      <c r="G10" s="499"/>
      <c r="H10" s="500"/>
      <c r="I10" s="499"/>
      <c r="J10" s="500"/>
      <c r="K10" s="499"/>
      <c r="L10" s="500"/>
      <c r="M10" s="499"/>
      <c r="N10" s="500"/>
      <c r="O10" s="499"/>
      <c r="P10" s="500"/>
      <c r="Q10" s="499"/>
      <c r="R10" s="500"/>
      <c r="S10" s="499"/>
      <c r="T10" s="500"/>
      <c r="U10" s="499"/>
      <c r="V10" s="500"/>
      <c r="W10" s="499"/>
      <c r="X10" s="500"/>
      <c r="Y10" s="499"/>
      <c r="Z10" s="500"/>
      <c r="AA10" s="499"/>
      <c r="AB10" s="500"/>
      <c r="AC10" s="499" t="str">
        <f>IF(月排班!AB8=0,"",IF(月排班!AC8=0,"",IF((月排班!AC8+24-月排班!AB8)&lt;11,"11小時","")))&amp;IF(COUNTIF(月排班!$AE10:$AR10,$FW$5)&gt;1,"&amp;例休多",IF(COUNTIF(月排班!$AE10:$AR10,$FW$5)=0,"&amp;無例休",""))&amp;IF(COUNTIF(月排班!$AE10:$BE10,$FW$5)&gt;1,IF(COUNTIF(月排班!$AE10:$BE10,$FW$6)&gt;1,"","2周無2例2休"),"2周無2例2休")&amp;IF(AC9=1,IF(AC9&gt;0,"例假上班",""),"")&amp;IF(COUNTIF(Q9:AD9,"0")=0,"無6休1","")&amp;IF(AC9&gt;12,"上班超過12小時&amp;","")</f>
        <v/>
      </c>
      <c r="AD10" s="500"/>
      <c r="AE10" s="499" t="str">
        <f>IF(月排班!AD8=0,"",IF(月排班!AE8=0,"",IF((月排班!AE8+24-月排班!AD8)&lt;11,"11小時","")))&amp;IF(COUNTIF(月排班!$AE10:$AR10,$FW$5)=0,"&amp;無例休","")&amp;IF(COUNTIF(月排班!$AE10:$BE10,$FW$5)&gt;1,IF(COUNTIF(月排班!$AE10:$BE10,$FW$6)&gt;1,"","2周無2例2休"),"2周無2例2休")&amp;IF(AE8=1,IF(AE9&gt;0,"例假上班",""),"")&amp;IF(AE9&gt;12,"上班超過12小時&amp;","")</f>
        <v/>
      </c>
      <c r="AF10" s="500"/>
      <c r="AG10" s="499" t="str">
        <f>IF(月排班!AF8=0,"",IF(月排班!AG8=0,"",IF((月排班!AG8+24-月排班!AF8)&lt;11,"11小時","")))&amp;IF(COUNTIF(月排班!$AE10:$AR10,$FW$5)=0,"&amp;無例休","")&amp;IF(COUNTIF(月排班!$AE10:$BE10,$FW$5)&gt;1,IF(COUNTIF(月排班!$AE10:$BE10,$FW$6)&gt;1,"","2周無2例2休"),"2周無2例2休")&amp;IF(AG8=1,IF(AG9&gt;0,"例假上班",""),"")&amp;IF(AG9&gt;12,"上班超過12小時&amp;","")</f>
        <v/>
      </c>
      <c r="AH10" s="500"/>
      <c r="AI10" s="499" t="str">
        <f>IF(月排班!AH8=0,"",IF(月排班!AI8=0,"",IF((月排班!AI8+24-月排班!AH8)&lt;11,"11小時","")))&amp;IF(COUNTIF(月排班!$AE10:$AR10,$FW$5)=0,"&amp;無例休","")&amp;IF(COUNTIF(月排班!$AE10:$BE10,$FW$5)&gt;1,IF(COUNTIF(月排班!$AE10:$BE10,$FW$6)&gt;1,"","2周無2例2休"),"2周無2例2休")&amp;IF(AI8=1,IF(AI9&gt;0,"例假上班",""),"")&amp;IF(AI9&gt;12,"上班超過12小時&amp;","")</f>
        <v/>
      </c>
      <c r="AJ10" s="500"/>
      <c r="AK10" s="499" t="str">
        <f>IF(月排班!AJ8=0,"",IF(月排班!AK8=0,"",IF((月排班!AK8+24-月排班!AJ8)&lt;11,"11小時","")))&amp;IF(COUNTIF(月排班!$AE10:$AR10,$FW$5)=0,"&amp;無例休","")&amp;IF(COUNTIF(月排班!$AE10:$BE10,$FW$5)&gt;1,IF(COUNTIF(月排班!$AE10:$BE10,$FW$6)&gt;1,"","2周無2例2休"),"2周無2例2休")&amp;IF(AK8=1,IF(AK9&gt;0,"例假上班",""),"")&amp;IF(AK9&gt;12,"上班超過12小時&amp;","")</f>
        <v/>
      </c>
      <c r="AL10" s="500"/>
      <c r="AM10" s="499" t="str">
        <f>IF(月排班!AL8=0,"",IF(月排班!AM8=0,"",IF((月排班!AM8+24-月排班!AL8)&lt;11,"11小時","")))&amp;IF(COUNTIF(月排班!$AE10:$AR10,$FW$5)=0,"&amp;無例休","")&amp;IF(COUNTIF(月排班!$AE10:$BE10,$FW$5)&gt;1,IF(COUNTIF(月排班!$AE10:$BE10,$FW$6)&gt;1,"","2周無2例2休"),"2周無2例2休")&amp;IF(AM8=1,IF(AM9&gt;0,"例假上班",""),"")&amp;IF(AM9&gt;12,"上班超過12小時&amp;","")</f>
        <v/>
      </c>
      <c r="AN10" s="500"/>
      <c r="AO10" s="499" t="str">
        <f>IF(月排班!AN8=0,"",IF(月排班!AO8=0,"",IF((月排班!AO8+24-月排班!AN8)&lt;11,"11小時","")))&amp;IF(COUNTIF(月排班!$AE10:$AR10,$FW$5)=0,"&amp;無例休","")&amp;IF(COUNTIF(月排班!$AE10:$BE10,$FW$5)&gt;1,IF(COUNTIF(月排班!$AE10:$BE10,$FW$6)&gt;1,"","2周無2例2休"),"2周無2例2休")&amp;IF(AO8=1,IF(AO9&gt;0,"例假上班",""),"")&amp;IF(AO9&gt;12,"上班超過12小時&amp;","")</f>
        <v/>
      </c>
      <c r="AP10" s="500"/>
      <c r="AQ10" s="499" t="str">
        <f>IF(月排班!AP8=0,"",IF(月排班!AQ8=0,"",IF((月排班!AQ8+24-月排班!AP8)&lt;11,"11小時","")))&amp;IF(COUNTIF(月排班!$AE10:$AR10,$FW$5)=0,"&amp;無例休","")&amp;IF(COUNTIF(月排班!$AE10:$BE10,$FW$5)&gt;1,IF(COUNTIF(月排班!$AE10:$BE10,$FW$6)&gt;1,"","2周無2例2休"),"2周無2例2休")&amp;IF(AQ8=1,IF(AQ9&gt;0,"例假上班",""),"")&amp;IF(AQ9&gt;12,"上班超過12小時&amp;","")</f>
        <v/>
      </c>
      <c r="AR10" s="500"/>
      <c r="AS10" s="499" t="str">
        <f>IF(月排班!AR8=0,"",IF(月排班!AS8=0,"",IF((月排班!AS8+24-月排班!AR8)&lt;11,"11小時","")))&amp;IF(COUNTIF(月排班!$AS10:$BE10,$FW$5)=0,"&amp;無例休","")&amp;IF(COUNTIF(月排班!$AE10:$BE10,$FW$5)&gt;1,IF(COUNTIF(月排班!$AE10:$BE10,$FW$6)&gt;1,"","2周無2例2休"),"2周無2例2休")&amp;IF(AS8=1,IF(AS9&gt;0,"例假上班",""),"")&amp;IF(AS9&gt;12,"上班超過12小時&amp;","")</f>
        <v/>
      </c>
      <c r="AT10" s="500"/>
      <c r="AU10" s="499" t="str">
        <f>IF(月排班!AT8=0,"",IF(月排班!AU8=0,"",IF((月排班!AU8+24-月排班!AT8)&lt;11,"11小時","")))&amp;IF(COUNTIF(月排班!$AS10:$BE10,$FW$5)=0,"&amp;無例休","")&amp;IF(COUNTIF(月排班!$AE10:$BE10,$FW$5)&gt;1,IF(COUNTIF(月排班!$AE10:$BE10,$FW$6)&gt;1,"","2周無2例2休"),"2周無2例2休")&amp;IF(AU8=1,IF(AU9&gt;0,"例假上班",""),"")&amp;IF(AU9&gt;12,"上班超過12小時&amp;","")</f>
        <v/>
      </c>
      <c r="AV10" s="500"/>
      <c r="AW10" s="499" t="str">
        <f>IF(月排班!AV8=0,"",IF(月排班!AW8=0,"",IF((月排班!AW8+24-月排班!AV8)&lt;11,"11小時","")))&amp;IF(COUNTIF(月排班!$AS10:$BE10,$FW$5)=0,"&amp;無例休","")&amp;IF(COUNTIF(月排班!$AE10:$BE10,$FW$5)&gt;1,IF(COUNTIF(月排班!$AE10:$BE10,$FW$6)&gt;1,"","2周無2例2休"),"2周無2例2休")&amp;IF(AW8=1,IF(AW9&gt;0,"例假上班",""),"")&amp;IF(AW9&gt;12,"上班超過12小時&amp;","")</f>
        <v/>
      </c>
      <c r="AX10" s="500"/>
      <c r="AY10" s="499" t="str">
        <f>IF(月排班!AX8=0,"",IF(月排班!AY8=0,"",IF((月排班!AY8+24-月排班!AX8)&lt;11,"11小時","")))&amp;IF(COUNTIF(月排班!$AS10:$BE10,$FW$5)=0,"&amp;無例休","")&amp;IF(COUNTIF(月排班!$AE10:$BE10,$FW$5)&gt;1,IF(COUNTIF(月排班!$AE10:$BE10,$FW$6)&gt;1,"","2周無2例2休"),"2周無2例2休")&amp;IF(AY8=1,IF(AY9&gt;0,"例假上班",""),"")&amp;IF(AY9&gt;12,"上班超過12小時&amp;","")</f>
        <v/>
      </c>
      <c r="AZ10" s="500"/>
      <c r="BA10" s="499" t="str">
        <f>IF(月排班!AZ8=0,"",IF(月排班!BA8=0,"",IF((月排班!BA8+24-月排班!AZ8)&lt;11,"11小時","")))&amp;IF(COUNTIF(月排班!$AS10:$BE10,$FW$5)=0,"&amp;無例休","")&amp;IF(COUNTIF(月排班!$AE10:$BE10,$FW$5)&gt;1,IF(COUNTIF(月排班!$AE10:$BE10,$FW$6)&gt;1,"","2周無2例2休"),"2周無2例2休")&amp;IF(BA8=1,IF(BA9&gt;0,"例假上班",""),"")&amp;IF(BA9&gt;12,"上班超過12小時&amp;","")</f>
        <v/>
      </c>
      <c r="BB10" s="500"/>
      <c r="BC10" s="499" t="str">
        <f>IF(月排班!BB8=0,"",IF(月排班!BC8=0,"",IF((月排班!BC8+24-月排班!BB8)&lt;11,"11小時","")))&amp;IF(COUNTIF(月排班!$AS10:$BE10,$FW$5)=0,"&amp;無例休","")&amp;IF(COUNTIF(月排班!$AE10:$BE10,$FW$5)&gt;1,IF(COUNTIF(月排班!$AE10:$BE10,$FW$6)&gt;1,"","2周無2例2休"),"2周無2例2休")&amp;IF(BC8=1,IF(BC9&gt;0,"例假上班",""),"")&amp;IF(BC9&gt;12,"上班超過12小時&amp;","")</f>
        <v/>
      </c>
      <c r="BD10" s="500"/>
      <c r="BE10" s="499" t="str">
        <f>IF(月排班!BD8=0,"",IF(月排班!BE8=0,"",IF((月排班!BE8+24-月排班!BD8)&lt;11,"11小時","")))&amp;IF(COUNTIF(月排班!$AS10:$BE10,$FW$5)=0,"&amp;無例休","")&amp;IF(COUNTIF(月排班!$AE10:$BE10,$FW$5)&gt;1,IF(COUNTIF(月排班!$AE10:$BE10,$FW$6)&gt;1,"","2周無2例2休"),"2周無2例2休")&amp;IF(BE8=1,IF(BE9&gt;0,"例假上班",""),"")&amp;IF(BE9&gt;12,"上班超過12小時&amp;","")</f>
        <v/>
      </c>
      <c r="BF10" s="500"/>
      <c r="BG10" s="501" t="str">
        <f>IF(月排班!BF8=0,"",IF(月排班!BG8=0,"",IF((月排班!BG8+24-月排班!BF8)&lt;11,"11小時&amp;","")))&amp;IF(COUNTIF(月排班!$BG10:$BS10,$FW$5)=0,"無例休&amp;","")&amp;IF(COUNTIF(月排班!$BG10:$CG10,$FW$5)&gt;1,IF(COUNTIF(月排班!$BG10:$CG10,$FW$6)&gt;1,"","2周無2例2休&amp;"),"2周無2例2休&amp;")&amp;IF(BG8=1,IF(BG9&gt;0,"例假上班&amp;",""),"")&amp;IF(BG9&gt;12,"上班超過12小時&amp;","")</f>
        <v/>
      </c>
      <c r="BH10" s="502"/>
      <c r="BI10" s="501" t="str">
        <f>IF(月排班!BH8=0,"",IF(月排班!BI8=0,"",IF((月排班!BI8+24-月排班!BH8)&lt;11,"11小時&amp;","")))&amp;IF(COUNTIF(月排班!$BG10:$BS10,$FW$5)=0,"無例休&amp;","")&amp;IF(COUNTIF(月排班!$BG10:$CG10,$FW$5)&gt;1,IF(COUNTIF(月排班!$BG10:$CG10,$FW$6)&gt;1,"","2周無2例2休&amp;"),"2周無2例2休&amp;")&amp;IF(BI8=1,IF(BI9&gt;0,"例假上班&amp;",""),"")&amp;IF(BI9&gt;12,"上班超過12小時&amp;","")</f>
        <v/>
      </c>
      <c r="BJ10" s="502"/>
      <c r="BK10" s="501" t="str">
        <f>IF(月排班!BJ8=0,"",IF(月排班!BK8=0,"",IF((月排班!BK8+24-月排班!BJ8)&lt;11,"11小時&amp;","")))&amp;IF(COUNTIF(月排班!$BG10:$BS10,$FW$5)=0,"無例休&amp;","")&amp;IF(COUNTIF(月排班!$BG10:$CG10,$FW$5)&gt;1,IF(COUNTIF(月排班!$BG10:$CG10,$FW$6)&gt;1,"","2周無2例2休&amp;"),"2周無2例2休&amp;")&amp;IF(BK8=1,IF(BK9&gt;0,"例假上班&amp;",""),"")&amp;IF(BK9&gt;12,"上班超過12小時&amp;","")</f>
        <v/>
      </c>
      <c r="BL10" s="502"/>
      <c r="BM10" s="501" t="str">
        <f>IF(月排班!BL8=0,"",IF(月排班!BM8=0,"",IF((月排班!BM8+24-月排班!BL8)&lt;11,"11小時&amp;","")))&amp;IF(COUNTIF(月排班!$BG10:$BS10,$FW$5)=0,"無例休&amp;","")&amp;IF(COUNTIF(月排班!$BG10:$CG10,$FW$5)&gt;1,IF(COUNTIF(月排班!$BG10:$CG10,$FW$6)&gt;1,"","2周無2例2休&amp;"),"2周無2例2休&amp;")&amp;IF(BM8=1,IF(BM9&gt;0,"例假上班&amp;",""),"")&amp;IF(BM9&gt;12,"上班超過12小時&amp;","")</f>
        <v/>
      </c>
      <c r="BN10" s="502"/>
      <c r="BO10" s="501" t="str">
        <f>IF(月排班!BN8=0,"",IF(月排班!BO8=0,"",IF((月排班!BO8+24-月排班!BN8)&lt;11,"11小時&amp;","")))&amp;IF(COUNTIF(月排班!$BG10:$BS10,$FW$5)=0,"無例休&amp;","")&amp;IF(COUNTIF(月排班!$BG10:$CG10,$FW$5)&gt;1,IF(COUNTIF(月排班!$BG10:$CG10,$FW$6)&gt;1,"","2周無2例2休&amp;"),"2周無2例2休&amp;")&amp;IF(BO8=1,IF(BO9&gt;0,"例假上班&amp;",""),"")&amp;IF(BO9&gt;12,"上班超過12小時&amp;","")</f>
        <v/>
      </c>
      <c r="BP10" s="502"/>
      <c r="BQ10" s="501" t="str">
        <f>IF(月排班!BP8=0,"",IF(月排班!BQ8=0,"",IF((月排班!BQ8+24-月排班!BP8)&lt;11,"11小時&amp;","")))&amp;IF(COUNTIF(月排班!$BG10:$BS10,$FW$5)=0,"無例休&amp;","")&amp;IF(COUNTIF(月排班!$BG10:$CG10,$FW$5)&gt;1,IF(COUNTIF(月排班!$BG10:$CG10,$FW$6)&gt;1,"","2周無2例2休&amp;"),"2周無2例2休&amp;")&amp;IF(BQ8=1,IF(BQ9&gt;0,"例假上班&amp;",""),"")&amp;IF(BQ9&gt;12,"上班超過12小時&amp;","")</f>
        <v/>
      </c>
      <c r="BR10" s="502"/>
      <c r="BS10" s="501" t="str">
        <f>IF(月排班!BR8=0,"",IF(月排班!BS8=0,"",IF((月排班!BS8+24-月排班!BR8)&lt;11,"11小時&amp;","")))&amp;IF(COUNTIF(月排班!$BG10:$BS10,$FW$5)=0,"無例休&amp;","")&amp;IF(COUNTIF(月排班!$BG10:$CG10,$FW$5)&gt;1,IF(COUNTIF(月排班!$BG10:$CG10,$FW$6)&gt;1,"","2周無2例2休&amp;"),"2周無2例2休&amp;")&amp;IF(BS8=1,IF(BS9&gt;0,"例假上班&amp;",""),"")&amp;IF(BS9&gt;12,"上班超過12小時&amp;","")</f>
        <v/>
      </c>
      <c r="BT10" s="502"/>
      <c r="BU10" s="499" t="str">
        <f>IF(月排班!BT8=0,"",IF(月排班!BU8=0,"",IF((月排班!BU8+24-月排班!BT8)&lt;11,"11小時&amp;","")))&amp;IF(COUNTIF(月排班!$BU10:$CG10,$FW$5)=0,"無例休&amp;","")&amp;IF(COUNTIF(月排班!$BG10:$CG10,$FW$5)&gt;1,IF(COUNTIF(月排班!$BG10:$CG10,$FW$6)&gt;1,"","2周無2例2休&amp;"),"2周無2例2休&amp;")&amp;IF(BU8=1,IF(BU9&gt;0,"例假上班&amp;",""),"")&amp;IF(BU9&gt;12,"上班超過12小時&amp;","")</f>
        <v/>
      </c>
      <c r="BV10" s="500"/>
      <c r="BW10" s="499" t="str">
        <f>IF(月排班!BV8=0,"",IF(月排班!BW8=0,"",IF((月排班!BW8+24-月排班!BV8)&lt;11,"11小時&amp;","")))&amp;IF(COUNTIF(月排班!$BU10:$CG10,$FW$5)=0,"無例休&amp;","")&amp;IF(COUNTIF(月排班!$BG10:$CG10,$FW$5)&gt;1,IF(COUNTIF(月排班!$BG10:$CG10,$FW$6)&gt;1,"","2周無2例2休&amp;"),"2周無2例2休&amp;")&amp;IF(BW8=1,IF(BW9&gt;0,"例假上班&amp;",""),"")&amp;IF(BW9&gt;12,"上班超過12小時&amp;","")</f>
        <v/>
      </c>
      <c r="BX10" s="500"/>
      <c r="BY10" s="499" t="str">
        <f>IF(月排班!BX8=0,"",IF(月排班!BY8=0,"",IF((月排班!BY8+24-月排班!BX8)&lt;11,"11小時&amp;","")))&amp;IF(COUNTIF(月排班!$BU10:$CG10,$FW$5)=0,"無例休&amp;","")&amp;IF(COUNTIF(月排班!$BG10:$CG10,$FW$5)&gt;1,IF(COUNTIF(月排班!$BG10:$CG10,$FW$6)&gt;1,"","2周無2例2休&amp;"),"2周無2例2休&amp;")&amp;IF(BY8=1,IF(BY9&gt;0,"例假上班&amp;",""),"")&amp;IF(BY9&gt;12,"上班超過12小時&amp;","")</f>
        <v/>
      </c>
      <c r="BZ10" s="500"/>
      <c r="CA10" s="499" t="str">
        <f>IF(月排班!BZ8=0,"",IF(月排班!CA8=0,"",IF((月排班!CA8+24-月排班!BZ8)&lt;11,"11小時&amp;","")))&amp;IF(COUNTIF(月排班!$BU10:$CG10,$FW$5)=0,"無例休&amp;","")&amp;IF(COUNTIF(月排班!$BG10:$CG10,$FW$5)&gt;1,IF(COUNTIF(月排班!$BG10:$CG10,$FW$6)&gt;1,"","2周無2例2休&amp;"),"2周無2例2休&amp;")&amp;IF(CA8=1,IF(CA9&gt;0,"例假上班&amp;",""),"")&amp;IF(CA9&gt;12,"上班超過12小時&amp;","")</f>
        <v/>
      </c>
      <c r="CB10" s="500"/>
      <c r="CC10" s="499" t="str">
        <f>IF(月排班!CB8=0,"",IF(月排班!CC8=0,"",IF((月排班!CC8+24-月排班!CB8)&lt;11,"11小時&amp;","")))&amp;IF(COUNTIF(月排班!$BU10:$CG10,$FW$5)=0,"無例休&amp;","")&amp;IF(COUNTIF(月排班!$BG10:$CG10,$FW$5)&gt;1,IF(COUNTIF(月排班!$BG10:$CG10,$FW$6)&gt;1,"","2周無2例2休&amp;"),"2周無2例2休&amp;")&amp;IF(CC8=1,IF(CC9&gt;0,"例假上班&amp;",""),"")&amp;IF(CC9&gt;12,"上班超過12小時&amp;","")</f>
        <v/>
      </c>
      <c r="CD10" s="500"/>
      <c r="CE10" s="499" t="str">
        <f>IF(月排班!CD8=0,"",IF(月排班!CE8=0,"",IF((月排班!CE8+24-月排班!CD8)&lt;11,"11小時&amp;","")))&amp;IF(COUNTIF(月排班!$BU10:$CG10,$FW$5)=0,"無例休&amp;","")&amp;IF(COUNTIF(月排班!$BG10:$CG10,$FW$5)&gt;1,IF(COUNTIF(月排班!$BG10:$CG10,$FW$6)&gt;1,"","2周無2例2休&amp;"),"2周無2例2休&amp;")&amp;IF(CE8=1,IF(CE9&gt;0,"例假上班&amp;",""),"")&amp;IF(CE9&gt;12,"上班超過12小時&amp;","")</f>
        <v/>
      </c>
      <c r="CF10" s="500"/>
      <c r="CG10" s="499" t="str">
        <f>IF(月排班!CF8=0,"",IF(月排班!CG8=0,"",IF((月排班!CG8+24-月排班!CF8)&lt;11,"11小時&amp;","")))&amp;IF(COUNTIF(月排班!$BU10:$CG10,$FW$5)=0,"無例休&amp;","")&amp;IF(COUNTIF(月排班!$BG10:$CG10,$FW$5)&gt;1,IF(COUNTIF(月排班!$BG10:$CG10,$FW$6)&gt;1,"","2周無2例2休&amp;"),"2周無2例2休&amp;")&amp;IF(CG8=1,IF(CG9&gt;0,"例假上班&amp;",""),"")&amp;IF(CG9&gt;12,"上班超過12小時&amp;","")</f>
        <v/>
      </c>
      <c r="CH10" s="500"/>
      <c r="CI10" s="499" t="str">
        <f>IF(月排班!CH8=0,"",IF(月排班!CI8=0,"",IF((月排班!CI8+24-月排班!CH8)&lt;11,"11小時&amp;","")))&amp;IF(COUNTIF(月排班!$CI10:$CU10,$FW$5)=0,"無例休&amp;","")&amp;IF(COUNTIF(月排班!$CI10:$DI10,$FW$5)&gt;1,IF(COUNTIF(月排班!$CI10:$DI10,$FW$6)&gt;1,"","2周無2例2休&amp;"),"2周無2例2休&amp;")&amp;IF(CI8=1,IF(CI9&gt;0,"例假上班&amp;",""),"")&amp;IF(CI9&gt;12,"上班超過12小時&amp;","")</f>
        <v/>
      </c>
      <c r="CJ10" s="500"/>
      <c r="CK10" s="499" t="str">
        <f>IF(月排班!CJ8=0,"",IF(月排班!CK8=0,"",IF((月排班!CK8+24-月排班!CJ8)&lt;11,"11小時&amp;","")))&amp;IF(COUNTIF(月排班!$CI10:$CU10,$FW$5)=0,"無例休&amp;","")&amp;IF(COUNTIF(月排班!$CI10:$DI10,$FW$5)&gt;1,IF(COUNTIF(月排班!$CI10:$DI10,$FW$6)&gt;1,"","2周無2例2休&amp;"),"2周無2例2休&amp;")&amp;IF(CK8=1,IF(CK9&gt;0,"例假上班&amp;",""),"")&amp;IF(CK9&gt;12,"上班超過12小時&amp;","")</f>
        <v/>
      </c>
      <c r="CL10" s="500"/>
      <c r="CM10" s="499" t="str">
        <f>IF(月排班!CL8=0,"",IF(月排班!CM8=0,"",IF((月排班!CM8+24-月排班!CL8)&lt;11,"11小時&amp;","")))&amp;IF(COUNTIF(月排班!$CI10:$CU10,$FW$5)=0,"無例休&amp;","")&amp;IF(COUNTIF(月排班!$CI10:$DI10,$FW$5)&gt;1,IF(COUNTIF(月排班!$CI10:$DI10,$FW$6)&gt;1,"","2周無2例2休&amp;"),"2周無2例2休&amp;")&amp;IF(CM8=1,IF(CM9&gt;0,"例假上班&amp;",""),"")&amp;IF(CM9&gt;12,"上班超過12小時&amp;","")</f>
        <v/>
      </c>
      <c r="CN10" s="500"/>
      <c r="CO10" s="499" t="str">
        <f>IF(月排班!CN8=0,"",IF(月排班!CO8=0,"",IF((月排班!CO8+24-月排班!CN8)&lt;11,"11小時&amp;","")))&amp;IF(COUNTIF(月排班!$CI10:$CU10,$FW$5)=0,"無例休&amp;","")&amp;IF(COUNTIF(月排班!$CI10:$DI10,$FW$5)&gt;1,IF(COUNTIF(月排班!$CI10:$DI10,$FW$6)&gt;1,"","2周無2例2休&amp;"),"2周無2例2休&amp;")&amp;IF(CO8=1,IF(CO9&gt;0,"例假上班&amp;",""),"")&amp;IF(CO9&gt;12,"上班超過12小時&amp;","")</f>
        <v/>
      </c>
      <c r="CP10" s="500"/>
      <c r="CQ10" s="499" t="str">
        <f>IF(月排班!CP8=0,"",IF(月排班!CQ8=0,"",IF((月排班!CQ8+24-月排班!CP8)&lt;11,"11小時&amp;","")))&amp;IF(COUNTIF(月排班!$CI10:$CU10,$FW$5)=0,"無例休&amp;","")&amp;IF(COUNTIF(月排班!$CI10:$DI10,$FW$5)&gt;1,IF(COUNTIF(月排班!$CI10:$DI10,$FW$6)&gt;1,"","2周無2例2休&amp;"),"2周無2例2休&amp;")&amp;IF(CQ8=1,IF(CQ9&gt;0,"例假上班&amp;",""),"")&amp;IF(CQ9&gt;12,"上班超過12小時&amp;","")</f>
        <v/>
      </c>
      <c r="CR10" s="500"/>
      <c r="CS10" s="499" t="str">
        <f>IF(月排班!CR8=0,"",IF(月排班!CS8=0,"",IF((月排班!CS8+24-月排班!CR8)&lt;11,"11小時&amp;","")))&amp;IF(COUNTIF(月排班!$CI10:$CU10,$FW$5)=0,"無例休&amp;","")&amp;IF(COUNTIF(月排班!$CI10:$DI10,$FW$5)&gt;1,IF(COUNTIF(月排班!$CI10:$DI10,$FW$6)&gt;1,"","2周無2例2休&amp;"),"2周無2例2休&amp;")&amp;IF(CS8=1,IF(CS9&gt;0,"例假上班&amp;",""),"")&amp;IF(CS9&gt;12,"上班超過12小時&amp;","")</f>
        <v/>
      </c>
      <c r="CT10" s="500"/>
      <c r="CU10" s="499" t="str">
        <f>IF(月排班!CT8=0,"",IF(月排班!CU8=0,"",IF((月排班!CU8+24-月排班!CT8)&lt;11,"11小時&amp;","")))&amp;IF(COUNTIF(月排班!$CI10:$CU10,$FW$5)=0,"無例休&amp;","")&amp;IF(COUNTIF(月排班!$CI10:$DI10,$FW$5)&gt;1,IF(COUNTIF(月排班!$CI10:$DI10,$FW$6)&gt;1,"","2周無2例2休&amp;"),"2周無2例2休&amp;")&amp;IF(CU8=1,IF(CU9&gt;0,"例假上班&amp;",""),"")&amp;IF(CU9&gt;12,"上班超過12小時&amp;","")</f>
        <v/>
      </c>
      <c r="CV10" s="500"/>
      <c r="CW10" s="499" t="str">
        <f>IF(月排班!CV8=0,"",IF(月排班!CW8=0,"",IF((月排班!CW8+24-月排班!CV8)&lt;11,"11小時&amp;","")))&amp;IF(COUNTIF(月排班!$CW10:$DI10,$FW$5)=0,"無例休&amp;","")&amp;IF(COUNTIF(月排班!$CI10:$DI10,$FW$5)&gt;1,IF(COUNTIF(月排班!$CI10:$DI10,$FW$6)&gt;1,"","2周無2例2休&amp;"),"2周無2例2休&amp;")&amp;IF(CW8=1,IF(CW9&gt;0,"例假上班&amp;",""),"")&amp;IF(CW9&gt;12,"上班超過12小時&amp;","")</f>
        <v/>
      </c>
      <c r="CX10" s="500"/>
      <c r="CY10" s="499" t="str">
        <f>IF(月排班!CX8=0,"",IF(月排班!CY8=0,"",IF((月排班!CY8+24-月排班!CX8)&lt;11,"11小時&amp;","")))&amp;IF(COUNTIF(月排班!$CW10:$DI10,$FW$5)=0,"無例休&amp;","")&amp;IF(COUNTIF(月排班!$CI10:$DI10,$FW$5)&gt;1,IF(COUNTIF(月排班!$CI10:$DI10,$FW$6)&gt;1,"","2周無2例2休&amp;"),"2周無2例2休&amp;")&amp;IF(CY8=1,IF(CY9&gt;0,"例假上班&amp;",""),"")&amp;IF(CY9&gt;12,"上班超過12小時&amp;","")</f>
        <v/>
      </c>
      <c r="CZ10" s="500"/>
      <c r="DA10" s="499" t="str">
        <f>IF(月排班!CZ8=0,"",IF(月排班!DA8=0,"",IF((月排班!DA8+24-月排班!CZ8)&lt;11,"11小時&amp;","")))&amp;IF(COUNTIF(月排班!$CW10:$DI10,$FW$5)=0,"無例休&amp;","")&amp;IF(COUNTIF(月排班!$CI10:$DI10,$FW$5)&gt;1,IF(COUNTIF(月排班!$CI10:$DI10,$FW$6)&gt;1,"","2周無2例2休&amp;"),"2周無2例2休&amp;")&amp;IF(DA8=1,IF(DA9&gt;0,"例假上班&amp;",""),"")&amp;IF(DA9&gt;12,"上班超過12小時&amp;","")</f>
        <v/>
      </c>
      <c r="DB10" s="500"/>
      <c r="DC10" s="499" t="str">
        <f>IF(月排班!DB8=0,"",IF(月排班!DC8=0,"",IF((月排班!DC8+24-月排班!DB8)&lt;11,"11小時&amp;","")))&amp;IF(COUNTIF(月排班!$CW10:$DI10,$FW$5)=0,"無例休&amp;","")&amp;IF(COUNTIF(月排班!$CI10:$DI10,$FW$5)&gt;1,IF(COUNTIF(月排班!$CI10:$DI10,$FW$6)&gt;1,"","2周無2例2休&amp;"),"2周無2例2休&amp;")&amp;IF(DC8=1,IF(DC9&gt;0,"例假上班&amp;",""),"")&amp;IF(DC9&gt;12,"上班超過12小時&amp;","")</f>
        <v/>
      </c>
      <c r="DD10" s="500"/>
      <c r="DE10" s="499" t="str">
        <f>IF(月排班!DD8=0,"",IF(月排班!DE8=0,"",IF((月排班!DE8+24-月排班!DD8)&lt;11,"11小時&amp;","")))&amp;IF(COUNTIF(月排班!$CW10:$DI10,$FW$5)=0,"無例休&amp;","")&amp;IF(COUNTIF(月排班!$CI10:$DI10,$FW$5)&gt;1,IF(COUNTIF(月排班!$CI10:$DI10,$FW$6)&gt;1,"","2周無2例2休&amp;"),"2周無2例2休&amp;")&amp;IF(DE8=1,IF(DE9&gt;0,"例假上班&amp;",""),"")&amp;IF(DE9&gt;12,"上班超過12小時&amp;","")</f>
        <v/>
      </c>
      <c r="DF10" s="500"/>
      <c r="DG10" s="499" t="str">
        <f>IF(月排班!DF8=0,"",IF(月排班!DG8=0,"",IF((月排班!DG8+24-月排班!DF8)&lt;11,"11小時&amp;","")))&amp;IF(COUNTIF(月排班!$CW10:$DI10,$FW$5)=0,"無例休&amp;","")&amp;IF(COUNTIF(月排班!$CI10:$DI10,$FW$5)&gt;1,IF(COUNTIF(月排班!$CI10:$DI10,$FW$6)&gt;1,"","2周無2例2休&amp;"),"2周無2例2休&amp;")&amp;IF(DG8=1,IF(DG9&gt;0,"例假上班&amp;",""),"")&amp;IF(DG9&gt;12,"上班超過12小時&amp;","")</f>
        <v/>
      </c>
      <c r="DH10" s="500"/>
      <c r="DI10" s="499" t="str">
        <f>IF(月排班!DH8=0,"",IF(月排班!DI8=0,"",IF((月排班!DI8+24-月排班!DH8)&lt;11,"11小時&amp;","")))&amp;IF(COUNTIF(月排班!$CW10:$DI10,$FW$5)=0,"無例休&amp;","")&amp;IF(COUNTIF(月排班!$CI10:$DI10,$FW$5)&gt;1,IF(COUNTIF(月排班!$CI10:$DI10,$FW$6)&gt;1,"","2周無2例2休&amp;"),"2周無2例2休&amp;")&amp;IF(DI8=1,IF(DI9&gt;0,"例假上班&amp;",""),"")&amp;IF(DI9&gt;12,"上班超過12小時&amp;","")</f>
        <v/>
      </c>
      <c r="DJ10" s="500"/>
      <c r="DK10" s="499" t="str">
        <f>IF(月排班!DJ8=0,"",IF(月排班!DK8=0,"",IF((月排班!DK8+24-月排班!DJ8)&lt;11,"11小時&amp;","")))&amp;IF(COUNTIF(月排班!$DK10:$DW10,$FW$5)=0,"無例休&amp;","")&amp;IF(COUNTIF(月排班!$DK10:$EK10,$FW$5)&gt;1,IF(COUNTIF(月排班!$DK10:$EK10,$FW$6)&gt;1,"","2周無2例2休&amp;"),"2周無2例2休&amp;")&amp;IF(DK8=1,IF(DK9&gt;0,"例假上班&amp;",""),"")&amp;IF(DK9&gt;12,"上班超過12小時&amp;","")</f>
        <v>2周無2例2休&amp;</v>
      </c>
      <c r="DL10" s="500"/>
      <c r="DM10" s="499" t="str">
        <f>IF(月排班!DL8=0,"",IF(月排班!DM8=0,"",IF((月排班!DM8+24-月排班!DL8)&lt;11,"11小時&amp;","")))&amp;IF(COUNTIF(月排班!$DK10:$DW10,$FW$5)=0,"無例休&amp;","")&amp;IF(COUNTIF(月排班!$DK10:$EK10,$FW$5)&gt;1,IF(COUNTIF(月排班!$DK10:$EK10,$FW$6)&gt;1,"","2周無2例2休&amp;"),"2周無2例2休&amp;")&amp;IF(DM8=1,IF(DM9&gt;0,"例假上班&amp;",""),"")&amp;IF(DM9&gt;12,"上班超過12小時&amp;","")</f>
        <v>2周無2例2休&amp;</v>
      </c>
      <c r="DN10" s="500"/>
      <c r="DO10" s="499" t="str">
        <f>IF(月排班!DN8=0,"",IF(月排班!DO8=0,"",IF((月排班!DO8+24-月排班!DN8)&lt;11,"11小時&amp;","")))&amp;IF(COUNTIF(月排班!$DK10:$DW10,$FW$5)=0,"無例休&amp;","")&amp;IF(COUNTIF(月排班!$DK10:$EK10,$FW$5)&gt;1,IF(COUNTIF(月排班!$DK10:$EK10,$FW$6)&gt;1,"","2周無2例2休&amp;"),"2周無2例2休&amp;")&amp;IF(DO8=1,IF(DO9&gt;0,"例假上班&amp;",""),"")&amp;IF(DO9&gt;12,"上班超過12小時&amp;","")</f>
        <v>2周無2例2休&amp;</v>
      </c>
      <c r="DP10" s="500"/>
      <c r="DQ10" s="499" t="str">
        <f>IF(月排班!DP8=0,"",IF(月排班!DQ8=0,"",IF((月排班!DQ8+24-月排班!DP8)&lt;11,"11小時&amp;","")))&amp;IF(COUNTIF(月排班!$DK10:$DW10,$FW$5)=0,"無例休&amp;","")&amp;IF(COUNTIF(月排班!$DK10:$EK10,$FW$5)&gt;1,IF(COUNTIF(月排班!$DK10:$EK10,$FW$6)&gt;1,"","2周無2例2休&amp;"),"2周無2例2休&amp;")&amp;IF(DQ8=1,IF(DQ9&gt;0,"例假上班&amp;",""),"")&amp;IF(DQ9&gt;12,"上班超過12小時&amp;","")</f>
        <v>2周無2例2休&amp;</v>
      </c>
      <c r="DR10" s="500"/>
      <c r="DS10" s="499" t="str">
        <f>IF(月排班!DR8=0,"",IF(月排班!DS8=0,"",IF((月排班!DS8+24-月排班!DR8)&lt;11,"11小時&amp;","")))&amp;IF(COUNTIF(月排班!$DK10:$DW10,$FW$5)=0,"無例休&amp;","")&amp;IF(COUNTIF(月排班!$DK10:$EK10,$FW$5)&gt;1,IF(COUNTIF(月排班!$DK10:$EK10,$FW$6)&gt;1,"","2周無2例2休&amp;"),"2周無2例2休&amp;")&amp;IF(DS8=1,IF(DS9&gt;0,"例假上班&amp;",""),"")&amp;IF(DS9&gt;12,"上班超過12小時&amp;","")</f>
        <v>2周無2例2休&amp;</v>
      </c>
      <c r="DT10" s="500"/>
      <c r="DU10" s="499" t="str">
        <f>IF(月排班!DT8=0,"",IF(月排班!DU8=0,"",IF((月排班!DU8+24-月排班!DT8)&lt;11,"11小時&amp;","")))&amp;IF(COUNTIF(月排班!$DK10:$DW10,$FW$5)=0,"無例休&amp;","")&amp;IF(COUNTIF(月排班!$DK10:$EK10,$FW$5)&gt;1,IF(COUNTIF(月排班!$DK10:$EK10,$FW$6)&gt;1,"","2周無2例2休&amp;"),"2周無2例2休&amp;")&amp;IF(DU8=1,IF(DU9&gt;0,"例假上班&amp;",""),"")&amp;IF(DU9&gt;12,"上班超過12小時&amp;","")</f>
        <v>2周無2例2休&amp;</v>
      </c>
      <c r="DV10" s="500"/>
      <c r="DW10" s="499" t="str">
        <f>IF(月排班!DV8=0,"",IF(月排班!DW8=0,"",IF((月排班!DW8+24-月排班!DV8)&lt;11,"11小時&amp;","")))&amp;IF(COUNTIF(月排班!$DK10:$DW10,$FW$5)=0,"無例休&amp;","")&amp;IF(COUNTIF(月排班!$DK10:$EK10,$FW$5)&gt;1,IF(COUNTIF(月排班!$DK10:$EK10,$FW$6)&gt;1,"","2周無2例2休&amp;"),"2周無2例2休&amp;")&amp;IF(DW8=1,IF(DW9&gt;0,"例假上班&amp;",""),"")&amp;IF(DW9&gt;12,"上班超過12小時&amp;","")</f>
        <v>2周無2例2休&amp;</v>
      </c>
      <c r="DX10" s="500"/>
      <c r="DY10" s="499" t="str">
        <f>IF(月排班!DX8=0,"",IF(月排班!DY8=0,"",IF((月排班!DY8+24-月排班!DX8)&lt;11,"11小時&amp;","")))&amp;IF(COUNTIF(月排班!$DY10:$EK10,$FW$5)=0,"無例休&amp;","")&amp;IF(COUNTIF(月排班!$DK10:$EK10,$FW$5)&gt;1,IF(COUNTIF(月排班!$DK10:$EK10,$FW$6)&gt;1,"","2周無2例2休&amp;"),"2周無2例2休&amp;")&amp;IF(DY8=1,IF(DY9&gt;0,"例假上班&amp;",""),"")&amp;IF(DY9&gt;12,"上班超過12小時&amp;","")</f>
        <v>無例休&amp;2周無2例2休&amp;</v>
      </c>
      <c r="DZ10" s="500"/>
      <c r="EA10" s="499" t="str">
        <f>IF(月排班!DZ8=0,"",IF(月排班!EA8=0,"",IF((月排班!EA8+24-月排班!DZ8)&lt;11,"11小時&amp;","")))&amp;IF(COUNTIF(月排班!$DY10:$EK10,$FW$5)=0,"無例休&amp;","")&amp;IF(COUNTIF(月排班!$DK10:$EK10,$FW$5)&gt;1,IF(COUNTIF(月排班!$DK10:$EK10,$FW$6)&gt;1,"","2周無2例2休&amp;"),"2周無2例2休&amp;")&amp;IF(EA8=1,IF(EA9&gt;0,"例假上班&amp;",""),"")&amp;IF(EA9&gt;12,"上班超過12小時&amp;","")</f>
        <v>無例休&amp;2周無2例2休&amp;</v>
      </c>
      <c r="EB10" s="500"/>
      <c r="EC10" s="499" t="str">
        <f>IF(月排班!EB8=0,"",IF(月排班!EC8=0,"",IF((月排班!EC8+24-月排班!EB8)&lt;11,"11小時&amp;","")))&amp;IF(COUNTIF(月排班!$DY10:$EK10,$FW$5)=0,"無例休&amp;","")&amp;IF(COUNTIF(月排班!$DK10:$EK10,$FW$5)&gt;1,IF(COUNTIF(月排班!$DK10:$EK10,$FW$6)&gt;1,"","2周無2例2休&amp;"),"2周無2例2休&amp;")&amp;IF(EC8=1,IF(EC9&gt;0,"例假上班&amp;",""),"")&amp;IF(EC9&gt;12,"上班超過12小時&amp;","")</f>
        <v>無例休&amp;2周無2例2休&amp;</v>
      </c>
      <c r="ED10" s="500"/>
      <c r="EE10" s="499" t="str">
        <f>IF(月排班!ED8=0,"",IF(月排班!EE8=0,"",IF((月排班!EE8+24-月排班!ED8)&lt;11,"11小時&amp;","")))&amp;IF(COUNTIF(月排班!$DY10:$EK10,$FW$5)=0,"無例休&amp;","")&amp;IF(COUNTIF(月排班!$DK10:$EK10,$FW$5)&gt;1,IF(COUNTIF(月排班!$DK10:$EK10,$FW$6)&gt;1,"","2周無2例2休&amp;"),"2周無2例2休&amp;")&amp;IF(EE8=1,IF(EE9&gt;0,"例假上班&amp;",""),"")&amp;IF(EE9&gt;12,"上班超過12小時&amp;","")</f>
        <v>無例休&amp;2周無2例2休&amp;</v>
      </c>
      <c r="EF10" s="500"/>
      <c r="EG10" s="499" t="str">
        <f>IF(月排班!EF8=0,"",IF(月排班!EG8=0,"",IF((月排班!EG8+24-月排班!EF8)&lt;11,"11小時&amp;","")))&amp;IF(COUNTIF(月排班!$DY10:$EK10,$FW$5)=0,"無例休&amp;","")&amp;IF(COUNTIF(月排班!$DK10:$EK10,$FW$5)&gt;1,IF(COUNTIF(月排班!$DK10:$EK10,$FW$6)&gt;1,"","2周無2例2休&amp;"),"2周無2例2休&amp;")&amp;IF(EG8=1,IF(EG9&gt;0,"例假上班&amp;",""),"")&amp;IF(EG9&gt;12,"上班超過12小時&amp;","")</f>
        <v>無例休&amp;2周無2例2休&amp;</v>
      </c>
      <c r="EH10" s="500"/>
      <c r="EI10" s="499" t="str">
        <f>IF(月排班!EH8=0,"",IF(月排班!EI8=0,"",IF((月排班!EI8+24-月排班!EH8)&lt;11,"11小時&amp;","")))&amp;IF(COUNTIF(月排班!$DY10:$EK10,$FW$5)=0,"無例休&amp;","")&amp;IF(COUNTIF(月排班!$DK10:$EK10,$FW$5)&gt;1,IF(COUNTIF(月排班!$DK10:$EK10,$FW$6)&gt;1,"","2周無2例2休&amp;"),"2周無2例2休&amp;")&amp;IF(EI8=1,IF(EI9&gt;0,"例假上班&amp;",""),"")&amp;IF(EI9&gt;12,"上班超過12小時&amp;","")</f>
        <v>無例休&amp;2周無2例2休&amp;</v>
      </c>
      <c r="EJ10" s="500"/>
      <c r="EK10" s="499" t="str">
        <f>IF(月排班!EJ8=0,"",IF(月排班!EK8=0,"",IF((月排班!EK8+24-月排班!EJ8)&lt;11,"11小時&amp;","")))&amp;IF(COUNTIF(月排班!$DY10:$EK10,$FW$5)=0,"無例休&amp;","")&amp;IF(COUNTIF(月排班!$DK10:$EK10,$FW$5)&gt;1,IF(COUNTIF(月排班!$DK10:$EK10,$FW$6)&gt;1,"","2周無2例2休&amp;"),"2周無2例2休&amp;")&amp;IF(EK8=1,IF(EK9&gt;0,"例假上班&amp;",""),"")&amp;IF(EK9&gt;12,"上班超過12小時&amp;","")</f>
        <v>無例休&amp;2周無2例2休&amp;</v>
      </c>
      <c r="EL10" s="500"/>
      <c r="EM10" s="499" t="str">
        <f>IF(月排班!EL8=0,"",IF(月排班!EM8=0,"",IF((月排班!EM8+24-月排班!EL8)&lt;11,"11小時&amp;","")))&amp;IF(COUNTIF(月排班!$EM10:$EY10,$FW$5)=0,"無例休&amp;","")&amp;IF(COUNTIF(月排班!$EM10:$FM10,$FW$5)&gt;1,IF(COUNTIF(月排班!$EM10:$FM10,$FW$6)&gt;1,"","2周無2例2休&amp;"),"2周無2例2休&amp;")&amp;IF(EM8=1,IF(EM9&gt;0,"例假上班&amp;",""),"")&amp;IF(EM9&gt;12,"上班超過12小時&amp;","")</f>
        <v>無例休&amp;2周無2例2休&amp;</v>
      </c>
      <c r="EN10" s="500"/>
      <c r="EO10" s="499" t="str">
        <f>IF(月排班!EN8=0,"",IF(月排班!EO8=0,"",IF((月排班!EO8+24-月排班!EN8)&lt;11,"11小時&amp;","")))&amp;IF(COUNTIF(月排班!$EM10:$EY10,$FW$5)=0,"無例休&amp;","")&amp;IF(COUNTIF(月排班!$EM10:$FM10,$FW$5)&gt;1,IF(COUNTIF(月排班!$EM10:$FM10,$FW$6)&gt;1,"","2周無2例2休&amp;"),"2周無2例2休&amp;")&amp;IF(EO8=1,IF(EO9&gt;0,"例假上班&amp;",""),"")&amp;IF(EO9&gt;12,"上班超過12小時&amp;","")</f>
        <v>無例休&amp;2周無2例2休&amp;</v>
      </c>
      <c r="EP10" s="500"/>
      <c r="EQ10" s="499" t="str">
        <f>IF(月排班!EP8=0,"",IF(月排班!EQ8=0,"",IF((月排班!EQ8+24-月排班!EP8)&lt;11,"11小時&amp;","")))&amp;IF(COUNTIF(月排班!$EM10:$EY10,$FW$5)=0,"無例休&amp;","")&amp;IF(COUNTIF(月排班!$EM10:$FM10,$FW$5)&gt;1,IF(COUNTIF(月排班!$EM10:$FM10,$FW$6)&gt;1,"","2周無2例2休&amp;"),"2周無2例2休&amp;")&amp;IF(EQ8=1,IF(EQ9&gt;0,"例假上班&amp;",""),"")&amp;IF(EQ9&gt;12,"上班超過12小時&amp;","")</f>
        <v>無例休&amp;2周無2例2休&amp;</v>
      </c>
      <c r="ER10" s="500"/>
      <c r="ES10" s="499" t="str">
        <f>IF(月排班!ER8=0,"",IF(月排班!ES8=0,"",IF((月排班!ES8+24-月排班!ER8)&lt;11,"11小時&amp;","")))&amp;IF(COUNTIF(月排班!$EM10:$EY10,$FW$5)=0,"無例休&amp;","")&amp;IF(COUNTIF(月排班!$EM10:$FM10,$FW$5)&gt;1,IF(COUNTIF(月排班!$EM10:$FM10,$FW$6)&gt;1,"","2周無2例2休&amp;"),"2周無2例2休&amp;")&amp;IF(ES8=1,IF(ES9&gt;0,"例假上班&amp;",""),"")&amp;IF(ES9&gt;12,"上班超過12小時&amp;","")</f>
        <v>無例休&amp;2周無2例2休&amp;</v>
      </c>
      <c r="ET10" s="500"/>
      <c r="EU10" s="499" t="str">
        <f>IF(月排班!ET8=0,"",IF(月排班!EU8=0,"",IF((月排班!EU8+24-月排班!ET8)&lt;11,"11小時&amp;","")))&amp;IF(COUNTIF(月排班!$EM10:$EY10,$FW$5)=0,"無例休&amp;","")&amp;IF(COUNTIF(月排班!$EM10:$FM10,$FW$5)&gt;1,IF(COUNTIF(月排班!$EM10:$FM10,$FW$6)&gt;1,"","2周無2例2休&amp;"),"2周無2例2休&amp;")&amp;IF(EU8=1,IF(EU9&gt;0,"例假上班&amp;",""),"")&amp;IF(EU9&gt;12,"上班超過12小時&amp;","")</f>
        <v>無例休&amp;2周無2例2休&amp;</v>
      </c>
      <c r="EV10" s="500"/>
      <c r="EW10" s="499" t="str">
        <f>IF(月排班!EV8=0,"",IF(月排班!EW8=0,"",IF((月排班!EW8+24-月排班!EV8)&lt;11,"11小時&amp;","")))&amp;IF(COUNTIF(月排班!$EM10:$EY10,$FW$5)=0,"無例休&amp;","")&amp;IF(COUNTIF(月排班!$EM10:$FM10,$FW$5)&gt;1,IF(COUNTIF(月排班!$EM10:$FM10,$FW$6)&gt;1,"","2周無2例2休&amp;"),"2周無2例2休&amp;")&amp;IF(EW8=1,IF(EW9&gt;0,"例假上班&amp;",""),"")&amp;IF(EW9&gt;12,"上班超過12小時&amp;","")</f>
        <v>無例休&amp;2周無2例2休&amp;</v>
      </c>
      <c r="EX10" s="500"/>
      <c r="EY10" s="499" t="str">
        <f>IF(月排班!EX8=0,"",IF(月排班!EY8=0,"",IF((月排班!EY8+24-月排班!EX8)&lt;11,"11小時&amp;","")))&amp;IF(COUNTIF(月排班!$EM10:$EY10,$FW$5)=0,"無例休&amp;","")&amp;IF(COUNTIF(月排班!$EM10:$FM10,$FW$5)&gt;1,IF(COUNTIF(月排班!$EM10:$FM10,$FW$6)&gt;1,"","2周無2例2休&amp;"),"2周無2例2休&amp;")&amp;IF(EY8=1,IF(EY9&gt;0,"例假上班&amp;",""),"")&amp;IF(EY9&gt;12,"上班超過12小時&amp;","")</f>
        <v>無例休&amp;2周無2例2休&amp;</v>
      </c>
      <c r="EZ10" s="500"/>
      <c r="FA10" s="499" t="str">
        <f>IF(月排班!EZ8=0,"",IF(月排班!FA8=0,"",IF((月排班!FA8+24-月排班!EZ8)&lt;11,"11小時&amp;","")))&amp;IF(COUNTIF(月排班!$FA10:$FM10,$FW$5)=0,"無例休&amp;","")&amp;IF(COUNTIF(月排班!$EM10:$FM10,$FW$5)&gt;1,IF(COUNTIF(月排班!$EM10:$FM10,$FW$6)&gt;1,"","2周無2例2休&amp;"),"2周無2例2休&amp;")&amp;IF(FA8=1,IF(FA9&gt;0,"例假上班&amp;",""),"")&amp;IF(FA9&gt;12,"上班超過12小時&amp;","")</f>
        <v>無例休&amp;2周無2例2休&amp;</v>
      </c>
      <c r="FB10" s="500"/>
      <c r="FC10" s="499" t="str">
        <f>IF(月排班!FB8=0,"",IF(月排班!FC8=0,"",IF((月排班!FC8+24-月排班!FB8)&lt;11,"11小時&amp;","")))&amp;IF(COUNTIF(月排班!$FA10:$FM10,$FW$5)=0,"無例休&amp;","")&amp;IF(COUNTIF(月排班!$EM10:$FM10,$FW$5)&gt;1,IF(COUNTIF(月排班!$EM10:$FM10,$FW$6)&gt;1,"","2周無2例2休&amp;"),"2周無2例2休&amp;")&amp;IF(FC8=1,IF(FC9&gt;0,"例假上班&amp;",""),"")&amp;IF(FC9&gt;12,"上班超過12小時&amp;","")</f>
        <v>無例休&amp;2周無2例2休&amp;</v>
      </c>
      <c r="FD10" s="500"/>
      <c r="FE10" s="499" t="str">
        <f>IF(月排班!FD8=0,"",IF(月排班!FE8=0,"",IF((月排班!FE8+24-月排班!FD8)&lt;11,"11小時&amp;","")))&amp;IF(COUNTIF(月排班!$FA10:$FM10,$FW$5)=0,"無例休&amp;","")&amp;IF(COUNTIF(月排班!$EM10:$FM10,$FW$5)&gt;1,IF(COUNTIF(月排班!$EM10:$FM10,$FW$6)&gt;1,"","2周無2例2休&amp;"),"2周無2例2休&amp;")&amp;IF(FE8=1,IF(FE9&gt;0,"例假上班&amp;",""),"")&amp;IF(FE9&gt;12,"上班超過12小時&amp;","")</f>
        <v>無例休&amp;2周無2例2休&amp;</v>
      </c>
      <c r="FF10" s="500"/>
      <c r="FG10" s="499" t="str">
        <f>IF(月排班!FF8=0,"",IF(月排班!FG8=0,"",IF((月排班!FG8+24-月排班!FF8)&lt;11,"11小時&amp;","")))&amp;IF(COUNTIF(月排班!$FA10:$FM10,$FW$5)=0,"無例休&amp;","")&amp;IF(COUNTIF(月排班!$EM10:$FM10,$FW$5)&gt;1,IF(COUNTIF(月排班!$EM10:$FM10,$FW$6)&gt;1,"","2周無2例2休&amp;"),"2周無2例2休&amp;")&amp;IF(FG8=1,IF(FG9&gt;0,"例假上班&amp;",""),"")&amp;IF(FG9&gt;12,"上班超過12小時&amp;","")</f>
        <v>無例休&amp;2周無2例2休&amp;</v>
      </c>
      <c r="FH10" s="500"/>
      <c r="FI10" s="499" t="str">
        <f>IF(月排班!FH8=0,"",IF(月排班!FI8=0,"",IF((月排班!FI8+24-月排班!FH8)&lt;11,"11小時&amp;","")))&amp;IF(COUNTIF(月排班!$FA10:$FM10,$FW$5)=0,"無例休&amp;","")&amp;IF(COUNTIF(月排班!$EM10:$FM10,$FW$5)&gt;1,IF(COUNTIF(月排班!$EM10:$FM10,$FW$6)&gt;1,"","2周無2例2休&amp;"),"2周無2例2休&amp;")&amp;IF(FI8=1,IF(FI9&gt;0,"例假上班&amp;",""),"")&amp;IF(FI9&gt;12,"上班超過12小時&amp;","")</f>
        <v>無例休&amp;2周無2例2休&amp;</v>
      </c>
      <c r="FJ10" s="500"/>
      <c r="FK10" s="499" t="str">
        <f>IF(月排班!FJ8=0,"",IF(月排班!FK8=0,"",IF((月排班!FK8+24-月排班!FJ8)&lt;11,"11小時&amp;","")))&amp;IF(COUNTIF(月排班!$FA10:$FM10,$FW$5)=0,"無例休&amp;","")&amp;IF(COUNTIF(月排班!$EM10:$FM10,$FW$5)&gt;1,IF(COUNTIF(月排班!$EM10:$FM10,$FW$6)&gt;1,"","2周無2例2休&amp;"),"2周無2例2休&amp;")&amp;IF(FK8=1,IF(FK9&gt;0,"例假上班&amp;",""),"")&amp;IF(FK9&gt;12,"上班超過12小時&amp;","")</f>
        <v>無例休&amp;2周無2例2休&amp;</v>
      </c>
      <c r="FL10" s="500"/>
      <c r="FM10" s="499" t="str">
        <f>IF(月排班!FL8=0,"",IF(月排班!FM8=0,"",IF((月排班!FM8+24-月排班!FL8)&lt;11,"11小時&amp;","")))&amp;IF(COUNTIF(月排班!$FA10:$FM10,$FW$5)=0,"無例休&amp;","")&amp;IF(COUNTIF(月排班!$EM10:$FM10,$FW$5)&gt;1,IF(COUNTIF(月排班!$EM10:$FM10,$FW$6)&gt;1,"","2周無2例2休&amp;"),"2周無2例2休&amp;")&amp;IF(FM8=1,IF(FM9&gt;0,"例假上班&amp;",""),"")&amp;IF(FM9&gt;12,"上班超過12小時&amp;","")</f>
        <v>無例休&amp;2周無2例2休&amp;</v>
      </c>
      <c r="FN10" s="500"/>
      <c r="FO10" s="499"/>
      <c r="FP10" s="500"/>
      <c r="FQ10" s="494"/>
      <c r="FR10" s="211"/>
      <c r="FS10" s="211"/>
      <c r="FT10" s="412"/>
      <c r="FU10" s="486"/>
      <c r="FV10" s="487"/>
      <c r="FW10" s="116" t="s">
        <v>175</v>
      </c>
      <c r="FX10" s="116">
        <v>6</v>
      </c>
      <c r="GA10" s="160">
        <v>33</v>
      </c>
      <c r="GB10" s="161" t="e">
        <f>HLOOKUP(#REF!,$A$5:$T$111,GA10,0)</f>
        <v>#REF!</v>
      </c>
      <c r="GC10" s="116" t="e">
        <f>HLOOKUP(#REF!,$A$5:$P$111,GA10+1,0)</f>
        <v>#REF!</v>
      </c>
    </row>
    <row r="11" spans="1:200" ht="15">
      <c r="A11" s="490" t="str">
        <f>IF('0902-0908'!A19=0,"",'0902-0908'!A19)</f>
        <v>吳珮如</v>
      </c>
      <c r="B11" s="491"/>
      <c r="C11" s="549">
        <f>IFERROR(VLOOKUP(月排班!C13,$FW$5:$FX$9,2,0),0)</f>
        <v>0</v>
      </c>
      <c r="D11" s="550"/>
      <c r="E11" s="549">
        <f>IFERROR(VLOOKUP(月排班!E13,$FW$5:$FX$9,2,0),0)</f>
        <v>0</v>
      </c>
      <c r="F11" s="550"/>
      <c r="G11" s="549">
        <f>IFERROR(VLOOKUP(月排班!G13,$FW$5:$FX$9,2,0),0)</f>
        <v>0</v>
      </c>
      <c r="H11" s="550"/>
      <c r="I11" s="549">
        <f>IFERROR(VLOOKUP(月排班!I13,$FW$5:$FX$9,2,0),0)</f>
        <v>0</v>
      </c>
      <c r="J11" s="550"/>
      <c r="K11" s="549">
        <f>IFERROR(VLOOKUP(月排班!K13,$FW$5:$FX$9,2,0),0)</f>
        <v>0</v>
      </c>
      <c r="L11" s="550"/>
      <c r="M11" s="549">
        <f>IFERROR(VLOOKUP(月排班!M13,$FW$5:$FX$9,2,0),0)</f>
        <v>0</v>
      </c>
      <c r="N11" s="550"/>
      <c r="O11" s="549">
        <f>IFERROR(VLOOKUP(月排班!O13,$FW$5:$FX$9,2,0),0)</f>
        <v>0</v>
      </c>
      <c r="P11" s="550"/>
      <c r="Q11" s="549">
        <f>IFERROR(VLOOKUP(月排班!Q13,$FW$5:$FX$9,2,0),0)</f>
        <v>0</v>
      </c>
      <c r="R11" s="550"/>
      <c r="S11" s="549">
        <f>IFERROR(VLOOKUP(月排班!S13,$FW$5:$FX$9,2,0),0)</f>
        <v>0</v>
      </c>
      <c r="T11" s="550"/>
      <c r="U11" s="549">
        <f>IFERROR(VLOOKUP(月排班!U13,$FW$5:$FX$9,2,0),0)</f>
        <v>0</v>
      </c>
      <c r="V11" s="550"/>
      <c r="W11" s="549">
        <f>IFERROR(VLOOKUP(月排班!W13,$FW$5:$FX$9,2,0),0)</f>
        <v>0</v>
      </c>
      <c r="X11" s="550"/>
      <c r="Y11" s="549">
        <f>IFERROR(VLOOKUP(月排班!Y13,$FW$5:$FX$9,2,0),0)</f>
        <v>0</v>
      </c>
      <c r="Z11" s="550"/>
      <c r="AA11" s="549">
        <f>IFERROR(VLOOKUP(月排班!AA13,$FW$5:$FX$9,2,0),0)</f>
        <v>0</v>
      </c>
      <c r="AB11" s="550"/>
      <c r="AC11" s="549">
        <f>IFERROR(VLOOKUP(月排班!AC13,$FW$5:$FX$9,2,0),0)</f>
        <v>0</v>
      </c>
      <c r="AD11" s="550"/>
      <c r="AE11" s="549">
        <f>IFERROR(VLOOKUP(月排班!AE13,$FW$5:$FX$9,2,0),0)</f>
        <v>0</v>
      </c>
      <c r="AF11" s="550"/>
      <c r="AG11" s="549">
        <f>IFERROR(VLOOKUP(月排班!AG13,$FW$5:$FX$9,2,0),0)</f>
        <v>0</v>
      </c>
      <c r="AH11" s="550"/>
      <c r="AI11" s="549">
        <f>IFERROR(VLOOKUP(月排班!AI13,$FW$5:$FX$9,2,0),0)</f>
        <v>0</v>
      </c>
      <c r="AJ11" s="550"/>
      <c r="AK11" s="549">
        <f>IFERROR(VLOOKUP(月排班!AK13,$FW$5:$FX$9,2,0),0)</f>
        <v>1</v>
      </c>
      <c r="AL11" s="550"/>
      <c r="AM11" s="549">
        <f>IFERROR(VLOOKUP(月排班!AM13,$FW$5:$FX$9,2,0),0)</f>
        <v>0</v>
      </c>
      <c r="AN11" s="550"/>
      <c r="AO11" s="549">
        <f>IFERROR(VLOOKUP(月排班!AO13,$FW$5:$FX$9,2,0),0)</f>
        <v>0</v>
      </c>
      <c r="AP11" s="550"/>
      <c r="AQ11" s="549">
        <f>IFERROR(VLOOKUP(月排班!AQ13,$FW$5:$FX$9,2,0),0)</f>
        <v>0</v>
      </c>
      <c r="AR11" s="550"/>
      <c r="AS11" s="549">
        <f>IFERROR(VLOOKUP(月排班!AS13,$FW$5:$FX$9,2,0),0)</f>
        <v>1</v>
      </c>
      <c r="AT11" s="550"/>
      <c r="AU11" s="549">
        <f>IFERROR(VLOOKUP(月排班!AU13,$FW$5:$FX$9,2,0),0)</f>
        <v>2</v>
      </c>
      <c r="AV11" s="550"/>
      <c r="AW11" s="549">
        <f>IFERROR(VLOOKUP(月排班!AW13,$FW$5:$FX$9,2,0),0)</f>
        <v>0</v>
      </c>
      <c r="AX11" s="550"/>
      <c r="AY11" s="549">
        <f>IFERROR(VLOOKUP(月排班!AY13,$FW$5:$FX$9,2,0),0)</f>
        <v>0</v>
      </c>
      <c r="AZ11" s="550"/>
      <c r="BA11" s="549">
        <f>IFERROR(VLOOKUP(月排班!BA13,$FW$5:$FX$9,2,0),0)</f>
        <v>0</v>
      </c>
      <c r="BB11" s="550"/>
      <c r="BC11" s="549">
        <f>IFERROR(VLOOKUP(月排班!BC13,$FW$5:$FX$9,2,0),0)</f>
        <v>0</v>
      </c>
      <c r="BD11" s="550"/>
      <c r="BE11" s="549">
        <f>IFERROR(VLOOKUP(月排班!BE13,$FW$5:$FX$9,2,0),0)</f>
        <v>2</v>
      </c>
      <c r="BF11" s="550"/>
      <c r="BG11" s="549">
        <f>IFERROR(VLOOKUP(月排班!BG13,$FW$5:$FX$9,2,0),0)</f>
        <v>0</v>
      </c>
      <c r="BH11" s="550"/>
      <c r="BI11" s="549">
        <f>IFERROR(VLOOKUP(月排班!BI13,$FW$5:$FX$9,2,0),0)</f>
        <v>0</v>
      </c>
      <c r="BJ11" s="550"/>
      <c r="BK11" s="549">
        <f>IFERROR(VLOOKUP(月排班!BK13,$FW$5:$FX$9,2,0),0)</f>
        <v>1</v>
      </c>
      <c r="BL11" s="550"/>
      <c r="BM11" s="549">
        <f>IFERROR(VLOOKUP(月排班!BM13,$FW$5:$FX$9,2,0),0)</f>
        <v>0</v>
      </c>
      <c r="BN11" s="550"/>
      <c r="BO11" s="549">
        <f>IFERROR(VLOOKUP(月排班!BO13,$FW$5:$FX$9,2,0),0)</f>
        <v>0</v>
      </c>
      <c r="BP11" s="550"/>
      <c r="BQ11" s="549">
        <f>IFERROR(VLOOKUP(月排班!BQ13,$FW$5:$FX$9,2,0),0)</f>
        <v>0</v>
      </c>
      <c r="BR11" s="550"/>
      <c r="BS11" s="549">
        <f>IFERROR(VLOOKUP(月排班!BS13,$FW$5:$FX$9,2,0),0)</f>
        <v>2</v>
      </c>
      <c r="BT11" s="550"/>
      <c r="BU11" s="549">
        <f>IFERROR(VLOOKUP(月排班!BU13,$FW$5:$FX$9,2,0),0)</f>
        <v>0</v>
      </c>
      <c r="BV11" s="550"/>
      <c r="BW11" s="549">
        <f>IFERROR(VLOOKUP(月排班!BW13,$FW$5:$FX$9,2,0),0)</f>
        <v>1</v>
      </c>
      <c r="BX11" s="550"/>
      <c r="BY11" s="549">
        <f>IFERROR(VLOOKUP(月排班!BY13,$FW$5:$FX$9,2,0),0)</f>
        <v>0</v>
      </c>
      <c r="BZ11" s="550"/>
      <c r="CA11" s="549">
        <f>IFERROR(VLOOKUP(月排班!CA13,$FW$5:$FX$9,2,0),0)</f>
        <v>0</v>
      </c>
      <c r="CB11" s="550"/>
      <c r="CC11" s="549">
        <f>IFERROR(VLOOKUP(月排班!CC13,$FW$5:$FX$9,2,0),0)</f>
        <v>0</v>
      </c>
      <c r="CD11" s="550"/>
      <c r="CE11" s="549">
        <f>IFERROR(VLOOKUP(月排班!CE13,$FW$5:$FX$9,2,0),0)</f>
        <v>2</v>
      </c>
      <c r="CF11" s="550"/>
      <c r="CG11" s="549">
        <f>IFERROR(VLOOKUP(月排班!CG13,$FW$5:$FX$9,2,0),0)</f>
        <v>0</v>
      </c>
      <c r="CH11" s="550"/>
      <c r="CI11" s="549">
        <f>IFERROR(VLOOKUP(月排班!CI13,$FW$5:$FX$9,2,0),0)</f>
        <v>0</v>
      </c>
      <c r="CJ11" s="550"/>
      <c r="CK11" s="549">
        <f>IFERROR(VLOOKUP(月排班!CK13,$FW$5:$FX$9,2,0),0)</f>
        <v>0</v>
      </c>
      <c r="CL11" s="550"/>
      <c r="CM11" s="549">
        <f>IFERROR(VLOOKUP(月排班!CM13,$FW$5:$FX$9,2,0),0)</f>
        <v>0</v>
      </c>
      <c r="CN11" s="550"/>
      <c r="CO11" s="549">
        <f>IFERROR(VLOOKUP(月排班!CO13,$FW$5:$FX$9,2,0),0)</f>
        <v>1</v>
      </c>
      <c r="CP11" s="550"/>
      <c r="CQ11" s="549">
        <f>IFERROR(VLOOKUP(月排班!CQ13,$FW$5:$FX$9,2,0),0)</f>
        <v>0</v>
      </c>
      <c r="CR11" s="550"/>
      <c r="CS11" s="549">
        <f>IFERROR(VLOOKUP(月排班!CS13,$FW$5:$FX$9,2,0),0)</f>
        <v>0</v>
      </c>
      <c r="CT11" s="550"/>
      <c r="CU11" s="549">
        <f>IFERROR(VLOOKUP(月排班!CU13,$FW$5:$FX$9,2,0),0)</f>
        <v>0</v>
      </c>
      <c r="CV11" s="550"/>
      <c r="CW11" s="549">
        <f>IFERROR(VLOOKUP(月排班!CW13,$FW$5:$FX$9,2,0),0)</f>
        <v>0</v>
      </c>
      <c r="CX11" s="550"/>
      <c r="CY11" s="549">
        <f>IFERROR(VLOOKUP(月排班!CY13,$FW$5:$FX$9,2,0),0)</f>
        <v>1</v>
      </c>
      <c r="CZ11" s="550"/>
      <c r="DA11" s="549">
        <f>IFERROR(VLOOKUP(月排班!DA13,$FW$5:$FX$9,2,0),0)</f>
        <v>2</v>
      </c>
      <c r="DB11" s="550"/>
      <c r="DC11" s="549">
        <f>IFERROR(VLOOKUP(月排班!DC13,$FW$5:$FX$9,2,0),0)</f>
        <v>0</v>
      </c>
      <c r="DD11" s="550"/>
      <c r="DE11" s="549">
        <f>IFERROR(VLOOKUP(月排班!DE13,$FW$5:$FX$9,2,0),0)</f>
        <v>2</v>
      </c>
      <c r="DF11" s="550"/>
      <c r="DG11" s="549">
        <f>IFERROR(VLOOKUP(月排班!DG13,$FW$5:$FX$9,2,0),0)</f>
        <v>0</v>
      </c>
      <c r="DH11" s="550"/>
      <c r="DI11" s="549">
        <f>IFERROR(VLOOKUP(月排班!DI13,$FW$5:$FX$9,2,0),0)</f>
        <v>0</v>
      </c>
      <c r="DJ11" s="550"/>
      <c r="DK11" s="549">
        <f>IFERROR(VLOOKUP(月排班!DK13,$FW$5:$FX$9,2,0),0)</f>
        <v>0</v>
      </c>
      <c r="DL11" s="550"/>
      <c r="DM11" s="549">
        <f>IFERROR(VLOOKUP(月排班!DM13,$FW$5:$FX$9,2,0),0)</f>
        <v>0</v>
      </c>
      <c r="DN11" s="550"/>
      <c r="DO11" s="549">
        <f>IFERROR(VLOOKUP(月排班!DO13,$FW$5:$FX$9,2,0),0)</f>
        <v>1</v>
      </c>
      <c r="DP11" s="550"/>
      <c r="DQ11" s="549">
        <f>IFERROR(VLOOKUP(月排班!DQ13,$FW$5:$FX$9,2,0),0)</f>
        <v>0</v>
      </c>
      <c r="DR11" s="550"/>
      <c r="DS11" s="549">
        <f>IFERROR(VLOOKUP(月排班!DS13,$FW$5:$FX$9,2,0),0)</f>
        <v>0</v>
      </c>
      <c r="DT11" s="550"/>
      <c r="DU11" s="549">
        <f>IFERROR(VLOOKUP(月排班!DU13,$FW$5:$FX$9,2,0),0)</f>
        <v>0</v>
      </c>
      <c r="DV11" s="550"/>
      <c r="DW11" s="549">
        <f>IFERROR(VLOOKUP(月排班!DW13,$FW$5:$FX$9,2,0),0)</f>
        <v>2</v>
      </c>
      <c r="DX11" s="550"/>
      <c r="DY11" s="549">
        <f>IFERROR(VLOOKUP(月排班!DY13,$FW$5:$FX$9,2,0),0)</f>
        <v>1</v>
      </c>
      <c r="DZ11" s="550"/>
      <c r="EA11" s="549">
        <f>IFERROR(VLOOKUP(月排班!EA13,$FW$5:$FX$9,2,0),0)</f>
        <v>0</v>
      </c>
      <c r="EB11" s="550"/>
      <c r="EC11" s="549">
        <f>IFERROR(VLOOKUP(月排班!EC13,$FW$5:$FX$9,2,0),0)</f>
        <v>0</v>
      </c>
      <c r="ED11" s="550"/>
      <c r="EE11" s="549">
        <f>IFERROR(VLOOKUP(月排班!EE13,$FW$5:$FX$9,2,0),0)</f>
        <v>0</v>
      </c>
      <c r="EF11" s="550"/>
      <c r="EG11" s="549">
        <f>IFERROR(VLOOKUP(月排班!EG13,$FW$5:$FX$9,2,0),0)</f>
        <v>0</v>
      </c>
      <c r="EH11" s="550"/>
      <c r="EI11" s="549">
        <f>IFERROR(VLOOKUP(月排班!EI13,$FW$5:$FX$9,2,0),0)</f>
        <v>0</v>
      </c>
      <c r="EJ11" s="550"/>
      <c r="EK11" s="549">
        <f>IFERROR(VLOOKUP(月排班!EK13,$FW$5:$FX$9,2,0),0)</f>
        <v>0</v>
      </c>
      <c r="EL11" s="550"/>
      <c r="EM11" s="549">
        <f>IFERROR(VLOOKUP(月排班!EM13,$FW$5:$FX$9,2,0),0)</f>
        <v>0</v>
      </c>
      <c r="EN11" s="550"/>
      <c r="EO11" s="549">
        <f>IFERROR(VLOOKUP(月排班!EO13,$FW$5:$FX$9,2,0),0)</f>
        <v>0</v>
      </c>
      <c r="EP11" s="550"/>
      <c r="EQ11" s="549">
        <f>IFERROR(VLOOKUP(月排班!EQ13,$FW$5:$FX$9,2,0),0)</f>
        <v>0</v>
      </c>
      <c r="ER11" s="550"/>
      <c r="ES11" s="549">
        <f>IFERROR(VLOOKUP(月排班!ES13,$FW$5:$FX$9,2,0),0)</f>
        <v>0</v>
      </c>
      <c r="ET11" s="550"/>
      <c r="EU11" s="549">
        <f>IFERROR(VLOOKUP(月排班!EU13,$FW$5:$FX$9,2,0),0)</f>
        <v>0</v>
      </c>
      <c r="EV11" s="550"/>
      <c r="EW11" s="549">
        <f>IFERROR(VLOOKUP(月排班!EW13,$FW$5:$FX$9,2,0),0)</f>
        <v>0</v>
      </c>
      <c r="EX11" s="550"/>
      <c r="EY11" s="549">
        <f>IFERROR(VLOOKUP(月排班!EY13,$FW$5:$FX$9,2,0),0)</f>
        <v>0</v>
      </c>
      <c r="EZ11" s="550"/>
      <c r="FA11" s="549">
        <f>IFERROR(VLOOKUP(月排班!FA13,$FW$5:$FX$9,2,0),0)</f>
        <v>0</v>
      </c>
      <c r="FB11" s="550"/>
      <c r="FC11" s="549">
        <f>IFERROR(VLOOKUP(月排班!FC13,$FW$5:$FX$9,2,0),0)</f>
        <v>0</v>
      </c>
      <c r="FD11" s="550"/>
      <c r="FE11" s="549">
        <f>IFERROR(VLOOKUP(月排班!FE13,$FW$5:$FX$9,2,0),0)</f>
        <v>0</v>
      </c>
      <c r="FF11" s="550"/>
      <c r="FG11" s="549">
        <f>IFERROR(VLOOKUP(月排班!FG13,$FW$5:$FX$9,2,0),0)</f>
        <v>0</v>
      </c>
      <c r="FH11" s="550"/>
      <c r="FI11" s="549">
        <f>IFERROR(VLOOKUP(月排班!FI13,$FW$5:$FX$9,2,0),0)</f>
        <v>0</v>
      </c>
      <c r="FJ11" s="550"/>
      <c r="FK11" s="549">
        <f>IFERROR(VLOOKUP(月排班!FK13,$FW$5:$FX$9,2,0),0)</f>
        <v>0</v>
      </c>
      <c r="FL11" s="550"/>
      <c r="FM11" s="549">
        <f>IFERROR(VLOOKUP(月排班!FM13,$FW$5:$FX$9,2,0),0)</f>
        <v>0</v>
      </c>
      <c r="FN11" s="550"/>
      <c r="FO11" s="206"/>
      <c r="FP11" s="207"/>
      <c r="FQ11" s="492"/>
      <c r="FR11" s="208"/>
      <c r="FS11" s="208"/>
      <c r="FT11" s="410">
        <f>BZ12+CB12+CD12+CF12+CH12+CX12+FP12</f>
        <v>0</v>
      </c>
      <c r="FU11" s="524"/>
      <c r="FV11" s="479"/>
      <c r="FW11" s="116" t="s">
        <v>166</v>
      </c>
      <c r="FX11" s="116">
        <v>7</v>
      </c>
      <c r="GA11" s="162">
        <f t="shared" si="0"/>
        <v>36</v>
      </c>
      <c r="GB11" s="161" t="e">
        <f>HLOOKUP(#REF!,$A$5:$T$111,GA11,0)</f>
        <v>#REF!</v>
      </c>
      <c r="GC11" s="116" t="e">
        <f>HLOOKUP(#REF!,$A$5:$P$111,GA11+1,0)</f>
        <v>#REF!</v>
      </c>
    </row>
    <row r="12" spans="1:200" ht="11.25" customHeight="1" thickBot="1">
      <c r="A12" s="480" t="str">
        <f>IF('0902-0908'!A20=0,"",'0902-0908'!A20)</f>
        <v>外場主任</v>
      </c>
      <c r="B12" s="481"/>
      <c r="C12" s="551">
        <f>月排班!D12</f>
        <v>0</v>
      </c>
      <c r="D12" s="552"/>
      <c r="E12" s="551">
        <f>月排班!F12</f>
        <v>0</v>
      </c>
      <c r="F12" s="552"/>
      <c r="G12" s="551">
        <f>月排班!H12</f>
        <v>0</v>
      </c>
      <c r="H12" s="552"/>
      <c r="I12" s="551">
        <f>月排班!J12</f>
        <v>0</v>
      </c>
      <c r="J12" s="552"/>
      <c r="K12" s="551">
        <f>月排班!L12</f>
        <v>0</v>
      </c>
      <c r="L12" s="552"/>
      <c r="M12" s="551">
        <f>月排班!N12</f>
        <v>0</v>
      </c>
      <c r="N12" s="552"/>
      <c r="O12" s="551">
        <f>月排班!P12</f>
        <v>0</v>
      </c>
      <c r="P12" s="552"/>
      <c r="Q12" s="551">
        <f>月排班!R12</f>
        <v>0</v>
      </c>
      <c r="R12" s="552"/>
      <c r="S12" s="551">
        <f>月排班!T12</f>
        <v>0</v>
      </c>
      <c r="T12" s="552"/>
      <c r="U12" s="551">
        <f>月排班!V12</f>
        <v>0</v>
      </c>
      <c r="V12" s="552"/>
      <c r="W12" s="551">
        <f>月排班!X12</f>
        <v>0</v>
      </c>
      <c r="X12" s="552"/>
      <c r="Y12" s="551">
        <f>月排班!Z12</f>
        <v>0</v>
      </c>
      <c r="Z12" s="552"/>
      <c r="AA12" s="551">
        <f>月排班!AB12</f>
        <v>0</v>
      </c>
      <c r="AB12" s="552"/>
      <c r="AC12" s="551">
        <f>月排班!AD12</f>
        <v>0</v>
      </c>
      <c r="AD12" s="552"/>
      <c r="AE12" s="551">
        <f>月排班!AF12</f>
        <v>9</v>
      </c>
      <c r="AF12" s="552"/>
      <c r="AG12" s="551">
        <f>月排班!AH12</f>
        <v>8</v>
      </c>
      <c r="AH12" s="552"/>
      <c r="AI12" s="551">
        <f>月排班!AJ12</f>
        <v>8</v>
      </c>
      <c r="AJ12" s="552"/>
      <c r="AK12" s="551">
        <f>月排班!AL12</f>
        <v>0</v>
      </c>
      <c r="AL12" s="552"/>
      <c r="AM12" s="551">
        <f>月排班!AN12</f>
        <v>8</v>
      </c>
      <c r="AN12" s="552"/>
      <c r="AO12" s="551">
        <f>月排班!AP12</f>
        <v>9</v>
      </c>
      <c r="AP12" s="552"/>
      <c r="AQ12" s="551">
        <f>月排班!AR12</f>
        <v>9</v>
      </c>
      <c r="AR12" s="552"/>
      <c r="AS12" s="551">
        <f>月排班!AT12</f>
        <v>0</v>
      </c>
      <c r="AT12" s="552"/>
      <c r="AU12" s="551">
        <f>月排班!AV12</f>
        <v>0</v>
      </c>
      <c r="AV12" s="552"/>
      <c r="AW12" s="551">
        <f>月排班!AX12</f>
        <v>8</v>
      </c>
      <c r="AX12" s="552"/>
      <c r="AY12" s="551">
        <f>月排班!AZ12</f>
        <v>8</v>
      </c>
      <c r="AZ12" s="552"/>
      <c r="BA12" s="551">
        <f>月排班!BB12</f>
        <v>8</v>
      </c>
      <c r="BB12" s="552"/>
      <c r="BC12" s="551">
        <f>月排班!BD12</f>
        <v>8</v>
      </c>
      <c r="BD12" s="552"/>
      <c r="BE12" s="551">
        <f>月排班!BF12</f>
        <v>0</v>
      </c>
      <c r="BF12" s="552"/>
      <c r="BG12" s="551">
        <f>月排班!BH12</f>
        <v>8</v>
      </c>
      <c r="BH12" s="552"/>
      <c r="BI12" s="551">
        <f>月排班!BJ12</f>
        <v>8</v>
      </c>
      <c r="BJ12" s="552"/>
      <c r="BK12" s="551">
        <f>月排班!BL12</f>
        <v>0</v>
      </c>
      <c r="BL12" s="552"/>
      <c r="BM12" s="551">
        <f>月排班!BN12</f>
        <v>8</v>
      </c>
      <c r="BN12" s="552"/>
      <c r="BO12" s="551">
        <f>月排班!BP12</f>
        <v>8</v>
      </c>
      <c r="BP12" s="552"/>
      <c r="BQ12" s="551">
        <f>月排班!BR12</f>
        <v>8</v>
      </c>
      <c r="BR12" s="552"/>
      <c r="BS12" s="551">
        <f>月排班!BT12</f>
        <v>0</v>
      </c>
      <c r="BT12" s="552"/>
      <c r="BU12" s="551">
        <f>月排班!BV12</f>
        <v>8</v>
      </c>
      <c r="BV12" s="552"/>
      <c r="BW12" s="551">
        <f>月排班!BX12</f>
        <v>0</v>
      </c>
      <c r="BX12" s="552"/>
      <c r="BY12" s="551">
        <f>月排班!BZ12</f>
        <v>8</v>
      </c>
      <c r="BZ12" s="552"/>
      <c r="CA12" s="551">
        <f>月排班!CB12</f>
        <v>8</v>
      </c>
      <c r="CB12" s="552"/>
      <c r="CC12" s="551">
        <f>月排班!CD12</f>
        <v>8</v>
      </c>
      <c r="CD12" s="552"/>
      <c r="CE12" s="551">
        <f>月排班!CF12</f>
        <v>0</v>
      </c>
      <c r="CF12" s="552"/>
      <c r="CG12" s="551">
        <f>月排班!CH12</f>
        <v>8</v>
      </c>
      <c r="CH12" s="552"/>
      <c r="CI12" s="551">
        <f>月排班!CJ12</f>
        <v>8</v>
      </c>
      <c r="CJ12" s="552"/>
      <c r="CK12" s="551">
        <f>月排班!CL12</f>
        <v>8</v>
      </c>
      <c r="CL12" s="552"/>
      <c r="CM12" s="551">
        <f>月排班!CN12</f>
        <v>8</v>
      </c>
      <c r="CN12" s="552"/>
      <c r="CO12" s="551">
        <f>月排班!CP12</f>
        <v>0</v>
      </c>
      <c r="CP12" s="552"/>
      <c r="CQ12" s="551">
        <f>月排班!CR12</f>
        <v>8</v>
      </c>
      <c r="CR12" s="552"/>
      <c r="CS12" s="551">
        <f>月排班!CT12</f>
        <v>8</v>
      </c>
      <c r="CT12" s="552"/>
      <c r="CU12" s="551">
        <f>月排班!CV12</f>
        <v>8</v>
      </c>
      <c r="CV12" s="552"/>
      <c r="CW12" s="551">
        <f>月排班!CX12</f>
        <v>8</v>
      </c>
      <c r="CX12" s="552"/>
      <c r="CY12" s="551">
        <f>月排班!CZ12</f>
        <v>0</v>
      </c>
      <c r="CZ12" s="552"/>
      <c r="DA12" s="551">
        <f>月排班!DB12</f>
        <v>0</v>
      </c>
      <c r="DB12" s="552"/>
      <c r="DC12" s="551">
        <f>月排班!DD12</f>
        <v>8</v>
      </c>
      <c r="DD12" s="552"/>
      <c r="DE12" s="551">
        <f>月排班!DF12</f>
        <v>0</v>
      </c>
      <c r="DF12" s="552"/>
      <c r="DG12" s="551">
        <f>月排班!DH12</f>
        <v>8</v>
      </c>
      <c r="DH12" s="552"/>
      <c r="DI12" s="551">
        <f>月排班!DJ12</f>
        <v>8</v>
      </c>
      <c r="DJ12" s="552"/>
      <c r="DK12" s="551">
        <f>月排班!DL12</f>
        <v>8</v>
      </c>
      <c r="DL12" s="552"/>
      <c r="DM12" s="551">
        <f>月排班!DN12</f>
        <v>8</v>
      </c>
      <c r="DN12" s="552"/>
      <c r="DO12" s="551">
        <f>月排班!DP12</f>
        <v>0</v>
      </c>
      <c r="DP12" s="552"/>
      <c r="DQ12" s="551">
        <f>月排班!DR12</f>
        <v>8</v>
      </c>
      <c r="DR12" s="552"/>
      <c r="DS12" s="551">
        <f>月排班!DT12</f>
        <v>8</v>
      </c>
      <c r="DT12" s="552"/>
      <c r="DU12" s="551">
        <f>月排班!DV12</f>
        <v>8</v>
      </c>
      <c r="DV12" s="552"/>
      <c r="DW12" s="551">
        <f>月排班!DX12</f>
        <v>0</v>
      </c>
      <c r="DX12" s="552"/>
      <c r="DY12" s="551">
        <f>月排班!DZ12</f>
        <v>0</v>
      </c>
      <c r="DZ12" s="552"/>
      <c r="EA12" s="551">
        <f>月排班!EB12</f>
        <v>0</v>
      </c>
      <c r="EB12" s="552"/>
      <c r="EC12" s="551">
        <f>月排班!ED12</f>
        <v>0</v>
      </c>
      <c r="ED12" s="552"/>
      <c r="EE12" s="551">
        <f>月排班!EF12</f>
        <v>0</v>
      </c>
      <c r="EF12" s="552"/>
      <c r="EG12" s="551">
        <f>月排班!EH12</f>
        <v>0</v>
      </c>
      <c r="EH12" s="552"/>
      <c r="EI12" s="551">
        <f>月排班!EJ12</f>
        <v>0</v>
      </c>
      <c r="EJ12" s="552"/>
      <c r="EK12" s="551">
        <f>月排班!EL12</f>
        <v>0</v>
      </c>
      <c r="EL12" s="552"/>
      <c r="EM12" s="551">
        <f>月排班!EN12</f>
        <v>0</v>
      </c>
      <c r="EN12" s="552"/>
      <c r="EO12" s="551">
        <f>月排班!EP12</f>
        <v>0</v>
      </c>
      <c r="EP12" s="552"/>
      <c r="EQ12" s="551">
        <f>月排班!ER12</f>
        <v>0</v>
      </c>
      <c r="ER12" s="552"/>
      <c r="ES12" s="551">
        <f>月排班!ET12</f>
        <v>0</v>
      </c>
      <c r="ET12" s="552"/>
      <c r="EU12" s="551">
        <f>月排班!EV12</f>
        <v>0</v>
      </c>
      <c r="EV12" s="552"/>
      <c r="EW12" s="551">
        <f>月排班!EX12</f>
        <v>0</v>
      </c>
      <c r="EX12" s="552"/>
      <c r="EY12" s="551">
        <f>月排班!EZ12</f>
        <v>0</v>
      </c>
      <c r="EZ12" s="552"/>
      <c r="FA12" s="551">
        <f>月排班!FB12</f>
        <v>0</v>
      </c>
      <c r="FB12" s="552"/>
      <c r="FC12" s="551">
        <f>月排班!FD12</f>
        <v>0</v>
      </c>
      <c r="FD12" s="552"/>
      <c r="FE12" s="551">
        <f>月排班!FF12</f>
        <v>0</v>
      </c>
      <c r="FF12" s="552"/>
      <c r="FG12" s="551">
        <f>月排班!FH12</f>
        <v>0</v>
      </c>
      <c r="FH12" s="552"/>
      <c r="FI12" s="551">
        <f>月排班!FJ12</f>
        <v>0</v>
      </c>
      <c r="FJ12" s="552"/>
      <c r="FK12" s="551">
        <f>月排班!FL12</f>
        <v>0</v>
      </c>
      <c r="FL12" s="552"/>
      <c r="FM12" s="551">
        <f>月排班!FN12</f>
        <v>0</v>
      </c>
      <c r="FN12" s="552"/>
      <c r="FO12" s="209"/>
      <c r="FP12" s="58"/>
      <c r="FQ12" s="493"/>
      <c r="FR12" s="210"/>
      <c r="FS12" s="210"/>
      <c r="FT12" s="411"/>
      <c r="FU12" s="484"/>
      <c r="FV12" s="485"/>
      <c r="FW12" s="116" t="s">
        <v>176</v>
      </c>
      <c r="FX12" s="116">
        <v>8</v>
      </c>
      <c r="GA12" s="162">
        <f t="shared" si="0"/>
        <v>39</v>
      </c>
      <c r="GB12" s="161" t="e">
        <f>HLOOKUP(#REF!,$A$5:$T$111,GA12,0)</f>
        <v>#REF!</v>
      </c>
      <c r="GC12" s="116" t="e">
        <f>HLOOKUP(#REF!,$A$5:$P$111,GA12+1,0)</f>
        <v>#REF!</v>
      </c>
    </row>
    <row r="13" spans="1:200" ht="11.25" customHeight="1" thickTop="1" thickBot="1">
      <c r="A13" s="482" t="str">
        <f>IF('0902-0908'!A21=0,"",'0902-0908'!A21)</f>
        <v/>
      </c>
      <c r="B13" s="483"/>
      <c r="C13" s="499"/>
      <c r="D13" s="500"/>
      <c r="E13" s="499"/>
      <c r="F13" s="500"/>
      <c r="G13" s="499"/>
      <c r="H13" s="500"/>
      <c r="I13" s="499"/>
      <c r="J13" s="500"/>
      <c r="K13" s="499"/>
      <c r="L13" s="500"/>
      <c r="M13" s="499"/>
      <c r="N13" s="500"/>
      <c r="O13" s="499"/>
      <c r="P13" s="500"/>
      <c r="Q13" s="499"/>
      <c r="R13" s="500"/>
      <c r="S13" s="499"/>
      <c r="T13" s="500"/>
      <c r="U13" s="499"/>
      <c r="V13" s="500"/>
      <c r="W13" s="499"/>
      <c r="X13" s="500"/>
      <c r="Y13" s="499"/>
      <c r="Z13" s="500"/>
      <c r="AA13" s="499"/>
      <c r="AB13" s="500"/>
      <c r="AC13" s="499" t="str">
        <f>IF(月排班!AB11=0,"",IF(月排班!AC11=0,"",IF((月排班!AC11+24-月排班!AB11)&lt;11,"11小時","")))&amp;IF(COUNTIF(月排班!$AE13:$AR13,$FW$5)&gt;1,"&amp;例休多",IF(COUNTIF(月排班!$AE13:$AR13,$FW$5)=0,"&amp;無例休",""))&amp;IF(COUNTIF(月排班!$AE13:$BE13,$FW$5)&gt;1,IF(COUNTIF(月排班!$AE13:$BE13,$FW$6)&gt;1,"","2周無2例2休"),"2周無2例2休")&amp;IF(AC12=1,IF(AC12&gt;0,"例假上班",""),"")&amp;IF(COUNTIF(Q12:AD12,"0")=0,"無6休1","")&amp;IF(AC12&gt;12,"上班超過12小時&amp;","")</f>
        <v/>
      </c>
      <c r="AD13" s="500"/>
      <c r="AE13" s="499" t="str">
        <f>IF(月排班!AD11=0,"",IF(月排班!AE11=0,"",IF((月排班!AE11+24-月排班!AD11)&lt;11,"11小時","")))&amp;IF(COUNTIF(月排班!$AE13:$AR13,$FW$5)=0,"&amp;無例休","")&amp;IF(COUNTIF(月排班!$AE13:$BE13,$FW$5)&gt;1,IF(COUNTIF(月排班!$AE13:$BE13,$FW$6)&gt;1,"","2周無2例2休"),"2周無2例2休")&amp;IF(AE11=1,IF(AE12&gt;0,"例假上班",""),"")&amp;IF(AE12&gt;12,"上班超過12小時&amp;","")</f>
        <v/>
      </c>
      <c r="AF13" s="500"/>
      <c r="AG13" s="499" t="str">
        <f>IF(月排班!AF11=0,"",IF(月排班!AG11=0,"",IF((月排班!AG11+24-月排班!AF11)&lt;11,"11小時","")))&amp;IF(COUNTIF(月排班!$AE13:$AR13,$FW$5)=0,"&amp;無例休","")&amp;IF(COUNTIF(月排班!$AE13:$BE13,$FW$5)&gt;1,IF(COUNTIF(月排班!$AE13:$BE13,$FW$6)&gt;1,"","2周無2例2休"),"2周無2例2休")&amp;IF(AG11=1,IF(AG12&gt;0,"例假上班",""),"")&amp;IF(AG12&gt;12,"上班超過12小時&amp;","")</f>
        <v/>
      </c>
      <c r="AH13" s="500"/>
      <c r="AI13" s="499" t="str">
        <f>IF(月排班!AH11=0,"",IF(月排班!AI11=0,"",IF((月排班!AI11+24-月排班!AH11)&lt;11,"11小時","")))&amp;IF(COUNTIF(月排班!$AE13:$AR13,$FW$5)=0,"&amp;無例休","")&amp;IF(COUNTIF(月排班!$AE13:$BE13,$FW$5)&gt;1,IF(COUNTIF(月排班!$AE13:$BE13,$FW$6)&gt;1,"","2周無2例2休"),"2周無2例2休")&amp;IF(AI11=1,IF(AI12&gt;0,"例假上班",""),"")&amp;IF(AI12&gt;12,"上班超過12小時&amp;","")</f>
        <v/>
      </c>
      <c r="AJ13" s="500"/>
      <c r="AK13" s="499" t="str">
        <f>IF(月排班!AJ11=0,"",IF(月排班!AK11=0,"",IF((月排班!AK11+24-月排班!AJ11)&lt;11,"11小時","")))&amp;IF(COUNTIF(月排班!$AE13:$AR13,$FW$5)=0,"&amp;無例休","")&amp;IF(COUNTIF(月排班!$AE13:$BE13,$FW$5)&gt;1,IF(COUNTIF(月排班!$AE13:$BE13,$FW$6)&gt;1,"","2周無2例2休"),"2周無2例2休")&amp;IF(AK11=1,IF(AK12&gt;0,"例假上班",""),"")&amp;IF(AK12&gt;12,"上班超過12小時&amp;","")</f>
        <v/>
      </c>
      <c r="AL13" s="500"/>
      <c r="AM13" s="499" t="str">
        <f>IF(月排班!AL11=0,"",IF(月排班!AM11=0,"",IF((月排班!AM11+24-月排班!AL11)&lt;11,"11小時","")))&amp;IF(COUNTIF(月排班!$AE13:$AR13,$FW$5)=0,"&amp;無例休","")&amp;IF(COUNTIF(月排班!$AE13:$BE13,$FW$5)&gt;1,IF(COUNTIF(月排班!$AE13:$BE13,$FW$6)&gt;1,"","2周無2例2休"),"2周無2例2休")&amp;IF(AM11=1,IF(AM12&gt;0,"例假上班",""),"")&amp;IF(AM12&gt;12,"上班超過12小時&amp;","")</f>
        <v/>
      </c>
      <c r="AN13" s="500"/>
      <c r="AO13" s="499" t="str">
        <f>IF(月排班!AN11=0,"",IF(月排班!AO11=0,"",IF((月排班!AO11+24-月排班!AN11)&lt;11,"11小時","")))&amp;IF(COUNTIF(月排班!$AE13:$AR13,$FW$5)=0,"&amp;無例休","")&amp;IF(COUNTIF(月排班!$AE13:$BE13,$FW$5)&gt;1,IF(COUNTIF(月排班!$AE13:$BE13,$FW$6)&gt;1,"","2周無2例2休"),"2周無2例2休")&amp;IF(AO11=1,IF(AO12&gt;0,"例假上班",""),"")&amp;IF(AO12&gt;12,"上班超過12小時&amp;","")</f>
        <v/>
      </c>
      <c r="AP13" s="500"/>
      <c r="AQ13" s="499" t="str">
        <f>IF(月排班!AP11=0,"",IF(月排班!AQ11=0,"",IF((月排班!AQ11+24-月排班!AP11)&lt;11,"11小時","")))&amp;IF(COUNTIF(月排班!$AE13:$AR13,$FW$5)=0,"&amp;無例休","")&amp;IF(COUNTIF(月排班!$AE13:$BE13,$FW$5)&gt;1,IF(COUNTIF(月排班!$AE13:$BE13,$FW$6)&gt;1,"","2周無2例2休"),"2周無2例2休")&amp;IF(AQ11=1,IF(AQ12&gt;0,"例假上班",""),"")&amp;IF(AQ12&gt;12,"上班超過12小時&amp;","")</f>
        <v/>
      </c>
      <c r="AR13" s="500"/>
      <c r="AS13" s="499" t="str">
        <f>IF(月排班!AR11=0,"",IF(月排班!AS11=0,"",IF((月排班!AS11+24-月排班!AR11)&lt;11,"11小時","")))&amp;IF(COUNTIF(月排班!$AS13:$BE13,$FW$5)=0,"&amp;無例休","")&amp;IF(COUNTIF(月排班!$AE13:$BE13,$FW$5)&gt;1,IF(COUNTIF(月排班!$AE13:$BE13,$FW$6)&gt;1,"","2周無2例2休"),"2周無2例2休")&amp;IF(AS11=1,IF(AS12&gt;0,"例假上班",""),"")&amp;IF(AS12&gt;12,"上班超過12小時&amp;","")</f>
        <v/>
      </c>
      <c r="AT13" s="500"/>
      <c r="AU13" s="499" t="str">
        <f>IF(月排班!AT11=0,"",IF(月排班!AU11=0,"",IF((月排班!AU11+24-月排班!AT11)&lt;11,"11小時","")))&amp;IF(COUNTIF(月排班!$AS13:$BE13,$FW$5)=0,"&amp;無例休","")&amp;IF(COUNTIF(月排班!$AE13:$BE13,$FW$5)&gt;1,IF(COUNTIF(月排班!$AE13:$BE13,$FW$6)&gt;1,"","2周無2例2休"),"2周無2例2休")&amp;IF(AU11=1,IF(AU12&gt;0,"例假上班",""),"")&amp;IF(AU12&gt;12,"上班超過12小時&amp;","")</f>
        <v/>
      </c>
      <c r="AV13" s="500"/>
      <c r="AW13" s="499" t="str">
        <f>IF(月排班!AV11=0,"",IF(月排班!AW11=0,"",IF((月排班!AW11+24-月排班!AV11)&lt;11,"11小時","")))&amp;IF(COUNTIF(月排班!$AS13:$BE13,$FW$5)=0,"&amp;無例休","")&amp;IF(COUNTIF(月排班!$AE13:$BE13,$FW$5)&gt;1,IF(COUNTIF(月排班!$AE13:$BE13,$FW$6)&gt;1,"","2周無2例2休"),"2周無2例2休")&amp;IF(AW11=1,IF(AW12&gt;0,"例假上班",""),"")&amp;IF(AW12&gt;12,"上班超過12小時&amp;","")</f>
        <v/>
      </c>
      <c r="AX13" s="500"/>
      <c r="AY13" s="499" t="str">
        <f>IF(月排班!AX11=0,"",IF(月排班!AY11=0,"",IF((月排班!AY11+24-月排班!AX11)&lt;11,"11小時","")))&amp;IF(COUNTIF(月排班!$AS13:$BE13,$FW$5)=0,"&amp;無例休","")&amp;IF(COUNTIF(月排班!$AE13:$BE13,$FW$5)&gt;1,IF(COUNTIF(月排班!$AE13:$BE13,$FW$6)&gt;1,"","2周無2例2休"),"2周無2例2休")&amp;IF(AY11=1,IF(AY12&gt;0,"例假上班",""),"")&amp;IF(AY12&gt;12,"上班超過12小時&amp;","")</f>
        <v/>
      </c>
      <c r="AZ13" s="500"/>
      <c r="BA13" s="499" t="str">
        <f>IF(月排班!AZ11=0,"",IF(月排班!BA11=0,"",IF((月排班!BA11+24-月排班!AZ11)&lt;11,"11小時","")))&amp;IF(COUNTIF(月排班!$AS13:$BE13,$FW$5)=0,"&amp;無例休","")&amp;IF(COUNTIF(月排班!$AE13:$BE13,$FW$5)&gt;1,IF(COUNTIF(月排班!$AE13:$BE13,$FW$6)&gt;1,"","2周無2例2休"),"2周無2例2休")&amp;IF(BA11=1,IF(BA12&gt;0,"例假上班",""),"")&amp;IF(BA12&gt;12,"上班超過12小時&amp;","")</f>
        <v/>
      </c>
      <c r="BB13" s="500"/>
      <c r="BC13" s="499" t="str">
        <f>IF(月排班!BB11=0,"",IF(月排班!BC11=0,"",IF((月排班!BC11+24-月排班!BB11)&lt;11,"11小時","")))&amp;IF(COUNTIF(月排班!$AS13:$BE13,$FW$5)=0,"&amp;無例休","")&amp;IF(COUNTIF(月排班!$AE13:$BE13,$FW$5)&gt;1,IF(COUNTIF(月排班!$AE13:$BE13,$FW$6)&gt;1,"","2周無2例2休"),"2周無2例2休")&amp;IF(BC11=1,IF(BC12&gt;0,"例假上班",""),"")&amp;IF(BC12&gt;12,"上班超過12小時&amp;","")</f>
        <v/>
      </c>
      <c r="BD13" s="500"/>
      <c r="BE13" s="499" t="str">
        <f>IF(月排班!BD11=0,"",IF(月排班!BE11=0,"",IF((月排班!BE11+24-月排班!BD11)&lt;11,"11小時","")))&amp;IF(COUNTIF(月排班!$AS13:$BE13,$FW$5)=0,"&amp;無例休","")&amp;IF(COUNTIF(月排班!$AE13:$BE13,$FW$5)&gt;1,IF(COUNTIF(月排班!$AE13:$BE13,$FW$6)&gt;1,"","2周無2例2休"),"2周無2例2休")&amp;IF(BE11=1,IF(BE12&gt;0,"例假上班",""),"")&amp;IF(BE12&gt;12,"上班超過12小時&amp;","")</f>
        <v/>
      </c>
      <c r="BF13" s="500"/>
      <c r="BG13" s="501" t="str">
        <f>IF(月排班!BF11=0,"",IF(月排班!BG11=0,"",IF((月排班!BG11+24-月排班!BF11)&lt;11,"11小時&amp;","")))&amp;IF(COUNTIF(月排班!$BG13:$BS13,$FW$5)=0,"無例休&amp;","")&amp;IF(COUNTIF(月排班!$BG13:$CG13,$FW$5)&gt;1,IF(COUNTIF(月排班!$BG13:$CG13,$FW$6)&gt;1,"","2周無2例2休&amp;"),"2周無2例2休&amp;")&amp;IF(BG11=1,IF(BG12&gt;0,"例假上班&amp;",""),"")&amp;IF(BG12&gt;12,"上班超過12小時&amp;","")</f>
        <v/>
      </c>
      <c r="BH13" s="502"/>
      <c r="BI13" s="501" t="str">
        <f>IF(月排班!BH11=0,"",IF(月排班!BI11=0,"",IF((月排班!BI11+24-月排班!BH11)&lt;11,"11小時&amp;","")))&amp;IF(COUNTIF(月排班!$BG13:$BS13,$FW$5)=0,"無例休&amp;","")&amp;IF(COUNTIF(月排班!$BG13:$CG13,$FW$5)&gt;1,IF(COUNTIF(月排班!$BG13:$CG13,$FW$6)&gt;1,"","2周無2例2休&amp;"),"2周無2例2休&amp;")&amp;IF(BI11=1,IF(BI12&gt;0,"例假上班&amp;",""),"")&amp;IF(BI12&gt;12,"上班超過12小時&amp;","")</f>
        <v/>
      </c>
      <c r="BJ13" s="502"/>
      <c r="BK13" s="501" t="str">
        <f>IF(月排班!BJ11=0,"",IF(月排班!BK11=0,"",IF((月排班!BK11+24-月排班!BJ11)&lt;11,"11小時&amp;","")))&amp;IF(COUNTIF(月排班!$BG13:$BS13,$FW$5)=0,"無例休&amp;","")&amp;IF(COUNTIF(月排班!$BG13:$CG13,$FW$5)&gt;1,IF(COUNTIF(月排班!$BG13:$CG13,$FW$6)&gt;1,"","2周無2例2休&amp;"),"2周無2例2休&amp;")&amp;IF(BK11=1,IF(BK12&gt;0,"例假上班&amp;",""),"")&amp;IF(BK12&gt;12,"上班超過12小時&amp;","")</f>
        <v/>
      </c>
      <c r="BL13" s="502"/>
      <c r="BM13" s="501" t="str">
        <f>IF(月排班!BL11=0,"",IF(月排班!BM11=0,"",IF((月排班!BM11+24-月排班!BL11)&lt;11,"11小時&amp;","")))&amp;IF(COUNTIF(月排班!$BG13:$BS13,$FW$5)=0,"無例休&amp;","")&amp;IF(COUNTIF(月排班!$BG13:$CG13,$FW$5)&gt;1,IF(COUNTIF(月排班!$BG13:$CG13,$FW$6)&gt;1,"","2周無2例2休&amp;"),"2周無2例2休&amp;")&amp;IF(BM11=1,IF(BM12&gt;0,"例假上班&amp;",""),"")&amp;IF(BM12&gt;12,"上班超過12小時&amp;","")</f>
        <v/>
      </c>
      <c r="BN13" s="502"/>
      <c r="BO13" s="501" t="str">
        <f>IF(月排班!BN11=0,"",IF(月排班!BO11=0,"",IF((月排班!BO11+24-月排班!BN11)&lt;11,"11小時&amp;","")))&amp;IF(COUNTIF(月排班!$BG13:$BS13,$FW$5)=0,"無例休&amp;","")&amp;IF(COUNTIF(月排班!$BG13:$CG13,$FW$5)&gt;1,IF(COUNTIF(月排班!$BG13:$CG13,$FW$6)&gt;1,"","2周無2例2休&amp;"),"2周無2例2休&amp;")&amp;IF(BO11=1,IF(BO12&gt;0,"例假上班&amp;",""),"")&amp;IF(BO12&gt;12,"上班超過12小時&amp;","")</f>
        <v/>
      </c>
      <c r="BP13" s="502"/>
      <c r="BQ13" s="501" t="str">
        <f>IF(月排班!BP11=0,"",IF(月排班!BQ11=0,"",IF((月排班!BQ11+24-月排班!BP11)&lt;11,"11小時&amp;","")))&amp;IF(COUNTIF(月排班!$BG13:$BS13,$FW$5)=0,"無例休&amp;","")&amp;IF(COUNTIF(月排班!$BG13:$CG13,$FW$5)&gt;1,IF(COUNTIF(月排班!$BG13:$CG13,$FW$6)&gt;1,"","2周無2例2休&amp;"),"2周無2例2休&amp;")&amp;IF(BQ11=1,IF(BQ12&gt;0,"例假上班&amp;",""),"")&amp;IF(BQ12&gt;12,"上班超過12小時&amp;","")</f>
        <v/>
      </c>
      <c r="BR13" s="502"/>
      <c r="BS13" s="501" t="str">
        <f>IF(月排班!BR11=0,"",IF(月排班!BS11=0,"",IF((月排班!BS11+24-月排班!BR11)&lt;11,"11小時&amp;","")))&amp;IF(COUNTIF(月排班!$BG13:$BS13,$FW$5)=0,"無例休&amp;","")&amp;IF(COUNTIF(月排班!$BG13:$CG13,$FW$5)&gt;1,IF(COUNTIF(月排班!$BG13:$CG13,$FW$6)&gt;1,"","2周無2例2休&amp;"),"2周無2例2休&amp;")&amp;IF(BS11=1,IF(BS12&gt;0,"例假上班&amp;",""),"")&amp;IF(BS12&gt;12,"上班超過12小時&amp;","")</f>
        <v/>
      </c>
      <c r="BT13" s="502"/>
      <c r="BU13" s="499" t="str">
        <f>IF(月排班!BT11=0,"",IF(月排班!BU11=0,"",IF((月排班!BU11+24-月排班!BT11)&lt;11,"11小時&amp;","")))&amp;IF(COUNTIF(月排班!$BU13:$CG13,$FW$5)=0,"無例休&amp;","")&amp;IF(COUNTIF(月排班!$BG13:$CG13,$FW$5)&gt;1,IF(COUNTIF(月排班!$BG13:$CG13,$FW$6)&gt;1,"","2周無2例2休&amp;"),"2周無2例2休&amp;")&amp;IF(BU11=1,IF(BU12&gt;0,"例假上班&amp;",""),"")&amp;IF(BU12&gt;12,"上班超過12小時&amp;","")</f>
        <v/>
      </c>
      <c r="BV13" s="500"/>
      <c r="BW13" s="499" t="str">
        <f>IF(月排班!BV11=0,"",IF(月排班!BW11=0,"",IF((月排班!BW11+24-月排班!BV11)&lt;11,"11小時&amp;","")))&amp;IF(COUNTIF(月排班!$BU13:$CG13,$FW$5)=0,"無例休&amp;","")&amp;IF(COUNTIF(月排班!$BG13:$CG13,$FW$5)&gt;1,IF(COUNTIF(月排班!$BG13:$CG13,$FW$6)&gt;1,"","2周無2例2休&amp;"),"2周無2例2休&amp;")&amp;IF(BW11=1,IF(BW12&gt;0,"例假上班&amp;",""),"")&amp;IF(BW12&gt;12,"上班超過12小時&amp;","")</f>
        <v/>
      </c>
      <c r="BX13" s="500"/>
      <c r="BY13" s="499" t="str">
        <f>IF(月排班!BX11=0,"",IF(月排班!BY11=0,"",IF((月排班!BY11+24-月排班!BX11)&lt;11,"11小時&amp;","")))&amp;IF(COUNTIF(月排班!$BU13:$CG13,$FW$5)=0,"無例休&amp;","")&amp;IF(COUNTIF(月排班!$BG13:$CG13,$FW$5)&gt;1,IF(COUNTIF(月排班!$BG13:$CG13,$FW$6)&gt;1,"","2周無2例2休&amp;"),"2周無2例2休&amp;")&amp;IF(BY11=1,IF(BY12&gt;0,"例假上班&amp;",""),"")&amp;IF(BY12&gt;12,"上班超過12小時&amp;","")</f>
        <v/>
      </c>
      <c r="BZ13" s="500"/>
      <c r="CA13" s="499" t="str">
        <f>IF(月排班!BZ11=0,"",IF(月排班!CA11=0,"",IF((月排班!CA11+24-月排班!BZ11)&lt;11,"11小時&amp;","")))&amp;IF(COUNTIF(月排班!$BU13:$CG13,$FW$5)=0,"無例休&amp;","")&amp;IF(COUNTIF(月排班!$BG13:$CG13,$FW$5)&gt;1,IF(COUNTIF(月排班!$BG13:$CG13,$FW$6)&gt;1,"","2周無2例2休&amp;"),"2周無2例2休&amp;")&amp;IF(CA11=1,IF(CA12&gt;0,"例假上班&amp;",""),"")&amp;IF(CA12&gt;12,"上班超過12小時&amp;","")</f>
        <v/>
      </c>
      <c r="CB13" s="500"/>
      <c r="CC13" s="499" t="str">
        <f>IF(月排班!CB11=0,"",IF(月排班!CC11=0,"",IF((月排班!CC11+24-月排班!CB11)&lt;11,"11小時&amp;","")))&amp;IF(COUNTIF(月排班!$BU13:$CG13,$FW$5)=0,"無例休&amp;","")&amp;IF(COUNTIF(月排班!$BG13:$CG13,$FW$5)&gt;1,IF(COUNTIF(月排班!$BG13:$CG13,$FW$6)&gt;1,"","2周無2例2休&amp;"),"2周無2例2休&amp;")&amp;IF(CC11=1,IF(CC12&gt;0,"例假上班&amp;",""),"")&amp;IF(CC12&gt;12,"上班超過12小時&amp;","")</f>
        <v/>
      </c>
      <c r="CD13" s="500"/>
      <c r="CE13" s="499" t="str">
        <f>IF(月排班!CD11=0,"",IF(月排班!CE11=0,"",IF((月排班!CE11+24-月排班!CD11)&lt;11,"11小時&amp;","")))&amp;IF(COUNTIF(月排班!$BU13:$CG13,$FW$5)=0,"無例休&amp;","")&amp;IF(COUNTIF(月排班!$BG13:$CG13,$FW$5)&gt;1,IF(COUNTIF(月排班!$BG13:$CG13,$FW$6)&gt;1,"","2周無2例2休&amp;"),"2周無2例2休&amp;")&amp;IF(CE11=1,IF(CE12&gt;0,"例假上班&amp;",""),"")&amp;IF(CE12&gt;12,"上班超過12小時&amp;","")</f>
        <v/>
      </c>
      <c r="CF13" s="500"/>
      <c r="CG13" s="499" t="str">
        <f>IF(月排班!CF11=0,"",IF(月排班!CG11=0,"",IF((月排班!CG11+24-月排班!CF11)&lt;11,"11小時&amp;","")))&amp;IF(COUNTIF(月排班!$BU13:$CG13,$FW$5)=0,"無例休&amp;","")&amp;IF(COUNTIF(月排班!$BG13:$CG13,$FW$5)&gt;1,IF(COUNTIF(月排班!$BG13:$CG13,$FW$6)&gt;1,"","2周無2例2休&amp;"),"2周無2例2休&amp;")&amp;IF(CG11=1,IF(CG12&gt;0,"例假上班&amp;",""),"")&amp;IF(CG12&gt;12,"上班超過12小時&amp;","")</f>
        <v/>
      </c>
      <c r="CH13" s="500"/>
      <c r="CI13" s="499" t="str">
        <f>IF(月排班!CH11=0,"",IF(月排班!CI11=0,"",IF((月排班!CI11+24-月排班!CH11)&lt;11,"11小時&amp;","")))&amp;IF(COUNTIF(月排班!$CI13:$CU13,$FW$5)=0,"無例休&amp;","")&amp;IF(COUNTIF(月排班!$CI13:$DI13,$FW$5)&gt;1,IF(COUNTIF(月排班!$CI13:$DI13,$FW$6)&gt;1,"","2周無2例2休&amp;"),"2周無2例2休&amp;")&amp;IF(CI11=1,IF(CI12&gt;0,"例假上班&amp;",""),"")&amp;IF(CI12&gt;12,"上班超過12小時&amp;","")</f>
        <v/>
      </c>
      <c r="CJ13" s="500"/>
      <c r="CK13" s="499" t="str">
        <f>IF(月排班!CJ11=0,"",IF(月排班!CK11=0,"",IF((月排班!CK11+24-月排班!CJ11)&lt;11,"11小時&amp;","")))&amp;IF(COUNTIF(月排班!$CI13:$CU13,$FW$5)=0,"無例休&amp;","")&amp;IF(COUNTIF(月排班!$CI13:$DI13,$FW$5)&gt;1,IF(COUNTIF(月排班!$CI13:$DI13,$FW$6)&gt;1,"","2周無2例2休&amp;"),"2周無2例2休&amp;")&amp;IF(CK11=1,IF(CK12&gt;0,"例假上班&amp;",""),"")&amp;IF(CK12&gt;12,"上班超過12小時&amp;","")</f>
        <v/>
      </c>
      <c r="CL13" s="500"/>
      <c r="CM13" s="499" t="str">
        <f>IF(月排班!CL11=0,"",IF(月排班!CM11=0,"",IF((月排班!CM11+24-月排班!CL11)&lt;11,"11小時&amp;","")))&amp;IF(COUNTIF(月排班!$CI13:$CU13,$FW$5)=0,"無例休&amp;","")&amp;IF(COUNTIF(月排班!$CI13:$DI13,$FW$5)&gt;1,IF(COUNTIF(月排班!$CI13:$DI13,$FW$6)&gt;1,"","2周無2例2休&amp;"),"2周無2例2休&amp;")&amp;IF(CM11=1,IF(CM12&gt;0,"例假上班&amp;",""),"")&amp;IF(CM12&gt;12,"上班超過12小時&amp;","")</f>
        <v/>
      </c>
      <c r="CN13" s="500"/>
      <c r="CO13" s="499" t="str">
        <f>IF(月排班!CN11=0,"",IF(月排班!CO11=0,"",IF((月排班!CO11+24-月排班!CN11)&lt;11,"11小時&amp;","")))&amp;IF(COUNTIF(月排班!$CI13:$CU13,$FW$5)=0,"無例休&amp;","")&amp;IF(COUNTIF(月排班!$CI13:$DI13,$FW$5)&gt;1,IF(COUNTIF(月排班!$CI13:$DI13,$FW$6)&gt;1,"","2周無2例2休&amp;"),"2周無2例2休&amp;")&amp;IF(CO11=1,IF(CO12&gt;0,"例假上班&amp;",""),"")&amp;IF(CO12&gt;12,"上班超過12小時&amp;","")</f>
        <v/>
      </c>
      <c r="CP13" s="500"/>
      <c r="CQ13" s="499" t="str">
        <f>IF(月排班!CP11=0,"",IF(月排班!CQ11=0,"",IF((月排班!CQ11+24-月排班!CP11)&lt;11,"11小時&amp;","")))&amp;IF(COUNTIF(月排班!$CI13:$CU13,$FW$5)=0,"無例休&amp;","")&amp;IF(COUNTIF(月排班!$CI13:$DI13,$FW$5)&gt;1,IF(COUNTIF(月排班!$CI13:$DI13,$FW$6)&gt;1,"","2周無2例2休&amp;"),"2周無2例2休&amp;")&amp;IF(CQ11=1,IF(CQ12&gt;0,"例假上班&amp;",""),"")&amp;IF(CQ12&gt;12,"上班超過12小時&amp;","")</f>
        <v/>
      </c>
      <c r="CR13" s="500"/>
      <c r="CS13" s="499" t="str">
        <f>IF(月排班!CR11=0,"",IF(月排班!CS11=0,"",IF((月排班!CS11+24-月排班!CR11)&lt;11,"11小時&amp;","")))&amp;IF(COUNTIF(月排班!$CI13:$CU13,$FW$5)=0,"無例休&amp;","")&amp;IF(COUNTIF(月排班!$CI13:$DI13,$FW$5)&gt;1,IF(COUNTIF(月排班!$CI13:$DI13,$FW$6)&gt;1,"","2周無2例2休&amp;"),"2周無2例2休&amp;")&amp;IF(CS11=1,IF(CS12&gt;0,"例假上班&amp;",""),"")&amp;IF(CS12&gt;12,"上班超過12小時&amp;","")</f>
        <v/>
      </c>
      <c r="CT13" s="500"/>
      <c r="CU13" s="499" t="str">
        <f>IF(月排班!CT11=0,"",IF(月排班!CU11=0,"",IF((月排班!CU11+24-月排班!CT11)&lt;11,"11小時&amp;","")))&amp;IF(COUNTIF(月排班!$CI13:$CU13,$FW$5)=0,"無例休&amp;","")&amp;IF(COUNTIF(月排班!$CI13:$DI13,$FW$5)&gt;1,IF(COUNTIF(月排班!$CI13:$DI13,$FW$6)&gt;1,"","2周無2例2休&amp;"),"2周無2例2休&amp;")&amp;IF(CU11=1,IF(CU12&gt;0,"例假上班&amp;",""),"")&amp;IF(CU12&gt;12,"上班超過12小時&amp;","")</f>
        <v/>
      </c>
      <c r="CV13" s="500"/>
      <c r="CW13" s="499" t="str">
        <f>IF(月排班!CV11=0,"",IF(月排班!CW11=0,"",IF((月排班!CW11+24-月排班!CV11)&lt;11,"11小時&amp;","")))&amp;IF(COUNTIF(月排班!$CW13:$DI13,$FW$5)=0,"無例休&amp;","")&amp;IF(COUNTIF(月排班!$CI13:$DI13,$FW$5)&gt;1,IF(COUNTIF(月排班!$CI13:$DI13,$FW$6)&gt;1,"","2周無2例2休&amp;"),"2周無2例2休&amp;")&amp;IF(CW11=1,IF(CW12&gt;0,"例假上班&amp;",""),"")&amp;IF(CW12&gt;12,"上班超過12小時&amp;","")</f>
        <v/>
      </c>
      <c r="CX13" s="500"/>
      <c r="CY13" s="499" t="str">
        <f>IF(月排班!CX11=0,"",IF(月排班!CY11=0,"",IF((月排班!CY11+24-月排班!CX11)&lt;11,"11小時&amp;","")))&amp;IF(COUNTIF(月排班!$CW13:$DI13,$FW$5)=0,"無例休&amp;","")&amp;IF(COUNTIF(月排班!$CI13:$DI13,$FW$5)&gt;1,IF(COUNTIF(月排班!$CI13:$DI13,$FW$6)&gt;1,"","2周無2例2休&amp;"),"2周無2例2休&amp;")&amp;IF(CY11=1,IF(CY12&gt;0,"例假上班&amp;",""),"")&amp;IF(CY12&gt;12,"上班超過12小時&amp;","")</f>
        <v/>
      </c>
      <c r="CZ13" s="500"/>
      <c r="DA13" s="499" t="str">
        <f>IF(月排班!CZ11=0,"",IF(月排班!DA11=0,"",IF((月排班!DA11+24-月排班!CZ11)&lt;11,"11小時&amp;","")))&amp;IF(COUNTIF(月排班!$CW13:$DI13,$FW$5)=0,"無例休&amp;","")&amp;IF(COUNTIF(月排班!$CI13:$DI13,$FW$5)&gt;1,IF(COUNTIF(月排班!$CI13:$DI13,$FW$6)&gt;1,"","2周無2例2休&amp;"),"2周無2例2休&amp;")&amp;IF(DA11=1,IF(DA12&gt;0,"例假上班&amp;",""),"")&amp;IF(DA12&gt;12,"上班超過12小時&amp;","")</f>
        <v/>
      </c>
      <c r="DB13" s="500"/>
      <c r="DC13" s="499" t="str">
        <f>IF(月排班!DB11=0,"",IF(月排班!DC11=0,"",IF((月排班!DC11+24-月排班!DB11)&lt;11,"11小時&amp;","")))&amp;IF(COUNTIF(月排班!$CW13:$DI13,$FW$5)=0,"無例休&amp;","")&amp;IF(COUNTIF(月排班!$CI13:$DI13,$FW$5)&gt;1,IF(COUNTIF(月排班!$CI13:$DI13,$FW$6)&gt;1,"","2周無2例2休&amp;"),"2周無2例2休&amp;")&amp;IF(DC11=1,IF(DC12&gt;0,"例假上班&amp;",""),"")&amp;IF(DC12&gt;12,"上班超過12小時&amp;","")</f>
        <v/>
      </c>
      <c r="DD13" s="500"/>
      <c r="DE13" s="499" t="str">
        <f>IF(月排班!DD11=0,"",IF(月排班!DE11=0,"",IF((月排班!DE11+24-月排班!DD11)&lt;11,"11小時&amp;","")))&amp;IF(COUNTIF(月排班!$CW13:$DI13,$FW$5)=0,"無例休&amp;","")&amp;IF(COUNTIF(月排班!$CI13:$DI13,$FW$5)&gt;1,IF(COUNTIF(月排班!$CI13:$DI13,$FW$6)&gt;1,"","2周無2例2休&amp;"),"2周無2例2休&amp;")&amp;IF(DE11=1,IF(DE12&gt;0,"例假上班&amp;",""),"")&amp;IF(DE12&gt;12,"上班超過12小時&amp;","")</f>
        <v/>
      </c>
      <c r="DF13" s="500"/>
      <c r="DG13" s="499" t="str">
        <f>IF(月排班!DF11=0,"",IF(月排班!DG11=0,"",IF((月排班!DG11+24-月排班!DF11)&lt;11,"11小時&amp;","")))&amp;IF(COUNTIF(月排班!$CW13:$DI13,$FW$5)=0,"無例休&amp;","")&amp;IF(COUNTIF(月排班!$CI13:$DI13,$FW$5)&gt;1,IF(COUNTIF(月排班!$CI13:$DI13,$FW$6)&gt;1,"","2周無2例2休&amp;"),"2周無2例2休&amp;")&amp;IF(DG11=1,IF(DG12&gt;0,"例假上班&amp;",""),"")&amp;IF(DG12&gt;12,"上班超過12小時&amp;","")</f>
        <v/>
      </c>
      <c r="DH13" s="500"/>
      <c r="DI13" s="499" t="str">
        <f>IF(月排班!DH11=0,"",IF(月排班!DI11=0,"",IF((月排班!DI11+24-月排班!DH11)&lt;11,"11小時&amp;","")))&amp;IF(COUNTIF(月排班!$CW13:$DI13,$FW$5)=0,"無例休&amp;","")&amp;IF(COUNTIF(月排班!$CI13:$DI13,$FW$5)&gt;1,IF(COUNTIF(月排班!$CI13:$DI13,$FW$6)&gt;1,"","2周無2例2休&amp;"),"2周無2例2休&amp;")&amp;IF(DI11=1,IF(DI12&gt;0,"例假上班&amp;",""),"")&amp;IF(DI12&gt;12,"上班超過12小時&amp;","")</f>
        <v/>
      </c>
      <c r="DJ13" s="500"/>
      <c r="DK13" s="499" t="str">
        <f>IF(月排班!DJ11=0,"",IF(月排班!DK11=0,"",IF((月排班!DK11+24-月排班!DJ11)&lt;11,"11小時&amp;","")))&amp;IF(COUNTIF(月排班!$DK13:$DW13,$FW$5)=0,"無例休&amp;","")&amp;IF(COUNTIF(月排班!$DK13:$EK13,$FW$5)&gt;1,IF(COUNTIF(月排班!$DK13:$EK13,$FW$6)&gt;1,"","2周無2例2休&amp;"),"2周無2例2休&amp;")&amp;IF(DK11=1,IF(DK12&gt;0,"例假上班&amp;",""),"")&amp;IF(DK12&gt;12,"上班超過12小時&amp;","")</f>
        <v>2周無2例2休&amp;</v>
      </c>
      <c r="DL13" s="500"/>
      <c r="DM13" s="499" t="str">
        <f>IF(月排班!DL11=0,"",IF(月排班!DM11=0,"",IF((月排班!DM11+24-月排班!DL11)&lt;11,"11小時&amp;","")))&amp;IF(COUNTIF(月排班!$DK13:$DW13,$FW$5)=0,"無例休&amp;","")&amp;IF(COUNTIF(月排班!$DK13:$EK13,$FW$5)&gt;1,IF(COUNTIF(月排班!$DK13:$EK13,$FW$6)&gt;1,"","2周無2例2休&amp;"),"2周無2例2休&amp;")&amp;IF(DM11=1,IF(DM12&gt;0,"例假上班&amp;",""),"")&amp;IF(DM12&gt;12,"上班超過12小時&amp;","")</f>
        <v>2周無2例2休&amp;</v>
      </c>
      <c r="DN13" s="500"/>
      <c r="DO13" s="499" t="str">
        <f>IF(月排班!DN11=0,"",IF(月排班!DO11=0,"",IF((月排班!DO11+24-月排班!DN11)&lt;11,"11小時&amp;","")))&amp;IF(COUNTIF(月排班!$DK13:$DW13,$FW$5)=0,"無例休&amp;","")&amp;IF(COUNTIF(月排班!$DK13:$EK13,$FW$5)&gt;1,IF(COUNTIF(月排班!$DK13:$EK13,$FW$6)&gt;1,"","2周無2例2休&amp;"),"2周無2例2休&amp;")&amp;IF(DO11=1,IF(DO12&gt;0,"例假上班&amp;",""),"")&amp;IF(DO12&gt;12,"上班超過12小時&amp;","")</f>
        <v>2周無2例2休&amp;</v>
      </c>
      <c r="DP13" s="500"/>
      <c r="DQ13" s="499" t="str">
        <f>IF(月排班!DP11=0,"",IF(月排班!DQ11=0,"",IF((月排班!DQ11+24-月排班!DP11)&lt;11,"11小時&amp;","")))&amp;IF(COUNTIF(月排班!$DK13:$DW13,$FW$5)=0,"無例休&amp;","")&amp;IF(COUNTIF(月排班!$DK13:$EK13,$FW$5)&gt;1,IF(COUNTIF(月排班!$DK13:$EK13,$FW$6)&gt;1,"","2周無2例2休&amp;"),"2周無2例2休&amp;")&amp;IF(DQ11=1,IF(DQ12&gt;0,"例假上班&amp;",""),"")&amp;IF(DQ12&gt;12,"上班超過12小時&amp;","")</f>
        <v>2周無2例2休&amp;</v>
      </c>
      <c r="DR13" s="500"/>
      <c r="DS13" s="499" t="str">
        <f>IF(月排班!DR11=0,"",IF(月排班!DS11=0,"",IF((月排班!DS11+24-月排班!DR11)&lt;11,"11小時&amp;","")))&amp;IF(COUNTIF(月排班!$DK13:$DW13,$FW$5)=0,"無例休&amp;","")&amp;IF(COUNTIF(月排班!$DK13:$EK13,$FW$5)&gt;1,IF(COUNTIF(月排班!$DK13:$EK13,$FW$6)&gt;1,"","2周無2例2休&amp;"),"2周無2例2休&amp;")&amp;IF(DS11=1,IF(DS12&gt;0,"例假上班&amp;",""),"")&amp;IF(DS12&gt;12,"上班超過12小時&amp;","")</f>
        <v>2周無2例2休&amp;</v>
      </c>
      <c r="DT13" s="500"/>
      <c r="DU13" s="499" t="str">
        <f>IF(月排班!DT11=0,"",IF(月排班!DU11=0,"",IF((月排班!DU11+24-月排班!DT11)&lt;11,"11小時&amp;","")))&amp;IF(COUNTIF(月排班!$DK13:$DW13,$FW$5)=0,"無例休&amp;","")&amp;IF(COUNTIF(月排班!$DK13:$EK13,$FW$5)&gt;1,IF(COUNTIF(月排班!$DK13:$EK13,$FW$6)&gt;1,"","2周無2例2休&amp;"),"2周無2例2休&amp;")&amp;IF(DU11=1,IF(DU12&gt;0,"例假上班&amp;",""),"")&amp;IF(DU12&gt;12,"上班超過12小時&amp;","")</f>
        <v>2周無2例2休&amp;</v>
      </c>
      <c r="DV13" s="500"/>
      <c r="DW13" s="499" t="str">
        <f>IF(月排班!DV11=0,"",IF(月排班!DW11=0,"",IF((月排班!DW11+24-月排班!DV11)&lt;11,"11小時&amp;","")))&amp;IF(COUNTIF(月排班!$DK13:$DW13,$FW$5)=0,"無例休&amp;","")&amp;IF(COUNTIF(月排班!$DK13:$EK13,$FW$5)&gt;1,IF(COUNTIF(月排班!$DK13:$EK13,$FW$6)&gt;1,"","2周無2例2休&amp;"),"2周無2例2休&amp;")&amp;IF(DW11=1,IF(DW12&gt;0,"例假上班&amp;",""),"")&amp;IF(DW12&gt;12,"上班超過12小時&amp;","")</f>
        <v>2周無2例2休&amp;</v>
      </c>
      <c r="DX13" s="500"/>
      <c r="DY13" s="499" t="str">
        <f>IF(月排班!DX11=0,"",IF(月排班!DY11=0,"",IF((月排班!DY11+24-月排班!DX11)&lt;11,"11小時&amp;","")))&amp;IF(COUNTIF(月排班!$DY13:$EK13,$FW$5)=0,"無例休&amp;","")&amp;IF(COUNTIF(月排班!$DK13:$EK13,$FW$5)&gt;1,IF(COUNTIF(月排班!$DK13:$EK13,$FW$6)&gt;1,"","2周無2例2休&amp;"),"2周無2例2休&amp;")&amp;IF(DY11=1,IF(DY12&gt;0,"例假上班&amp;",""),"")&amp;IF(DY12&gt;12,"上班超過12小時&amp;","")</f>
        <v>2周無2例2休&amp;</v>
      </c>
      <c r="DZ13" s="500"/>
      <c r="EA13" s="499" t="str">
        <f>IF(月排班!DZ11=0,"",IF(月排班!EA11=0,"",IF((月排班!EA11+24-月排班!DZ11)&lt;11,"11小時&amp;","")))&amp;IF(COUNTIF(月排班!$DY13:$EK13,$FW$5)=0,"無例休&amp;","")&amp;IF(COUNTIF(月排班!$DK13:$EK13,$FW$5)&gt;1,IF(COUNTIF(月排班!$DK13:$EK13,$FW$6)&gt;1,"","2周無2例2休&amp;"),"2周無2例2休&amp;")&amp;IF(EA11=1,IF(EA12&gt;0,"例假上班&amp;",""),"")&amp;IF(EA12&gt;12,"上班超過12小時&amp;","")</f>
        <v>2周無2例2休&amp;</v>
      </c>
      <c r="EB13" s="500"/>
      <c r="EC13" s="499" t="str">
        <f>IF(月排班!EB11=0,"",IF(月排班!EC11=0,"",IF((月排班!EC11+24-月排班!EB11)&lt;11,"11小時&amp;","")))&amp;IF(COUNTIF(月排班!$DY13:$EK13,$FW$5)=0,"無例休&amp;","")&amp;IF(COUNTIF(月排班!$DK13:$EK13,$FW$5)&gt;1,IF(COUNTIF(月排班!$DK13:$EK13,$FW$6)&gt;1,"","2周無2例2休&amp;"),"2周無2例2休&amp;")&amp;IF(EC11=1,IF(EC12&gt;0,"例假上班&amp;",""),"")&amp;IF(EC12&gt;12,"上班超過12小時&amp;","")</f>
        <v>2周無2例2休&amp;</v>
      </c>
      <c r="ED13" s="500"/>
      <c r="EE13" s="499" t="str">
        <f>IF(月排班!ED11=0,"",IF(月排班!EE11=0,"",IF((月排班!EE11+24-月排班!ED11)&lt;11,"11小時&amp;","")))&amp;IF(COUNTIF(月排班!$DY13:$EK13,$FW$5)=0,"無例休&amp;","")&amp;IF(COUNTIF(月排班!$DK13:$EK13,$FW$5)&gt;1,IF(COUNTIF(月排班!$DK13:$EK13,$FW$6)&gt;1,"","2周無2例2休&amp;"),"2周無2例2休&amp;")&amp;IF(EE11=1,IF(EE12&gt;0,"例假上班&amp;",""),"")&amp;IF(EE12&gt;12,"上班超過12小時&amp;","")</f>
        <v>2周無2例2休&amp;</v>
      </c>
      <c r="EF13" s="500"/>
      <c r="EG13" s="499" t="str">
        <f>IF(月排班!EF11=0,"",IF(月排班!EG11=0,"",IF((月排班!EG11+24-月排班!EF11)&lt;11,"11小時&amp;","")))&amp;IF(COUNTIF(月排班!$DY13:$EK13,$FW$5)=0,"無例休&amp;","")&amp;IF(COUNTIF(月排班!$DK13:$EK13,$FW$5)&gt;1,IF(COUNTIF(月排班!$DK13:$EK13,$FW$6)&gt;1,"","2周無2例2休&amp;"),"2周無2例2休&amp;")&amp;IF(EG11=1,IF(EG12&gt;0,"例假上班&amp;",""),"")&amp;IF(EG12&gt;12,"上班超過12小時&amp;","")</f>
        <v>2周無2例2休&amp;</v>
      </c>
      <c r="EH13" s="500"/>
      <c r="EI13" s="499" t="str">
        <f>IF(月排班!EH11=0,"",IF(月排班!EI11=0,"",IF((月排班!EI11+24-月排班!EH11)&lt;11,"11小時&amp;","")))&amp;IF(COUNTIF(月排班!$DY13:$EK13,$FW$5)=0,"無例休&amp;","")&amp;IF(COUNTIF(月排班!$DK13:$EK13,$FW$5)&gt;1,IF(COUNTIF(月排班!$DK13:$EK13,$FW$6)&gt;1,"","2周無2例2休&amp;"),"2周無2例2休&amp;")&amp;IF(EI11=1,IF(EI12&gt;0,"例假上班&amp;",""),"")&amp;IF(EI12&gt;12,"上班超過12小時&amp;","")</f>
        <v>2周無2例2休&amp;</v>
      </c>
      <c r="EJ13" s="500"/>
      <c r="EK13" s="499" t="str">
        <f>IF(月排班!EJ11=0,"",IF(月排班!EK11=0,"",IF((月排班!EK11+24-月排班!EJ11)&lt;11,"11小時&amp;","")))&amp;IF(COUNTIF(月排班!$DY13:$EK13,$FW$5)=0,"無例休&amp;","")&amp;IF(COUNTIF(月排班!$DK13:$EK13,$FW$5)&gt;1,IF(COUNTIF(月排班!$DK13:$EK13,$FW$6)&gt;1,"","2周無2例2休&amp;"),"2周無2例2休&amp;")&amp;IF(EK11=1,IF(EK12&gt;0,"例假上班&amp;",""),"")&amp;IF(EK12&gt;12,"上班超過12小時&amp;","")</f>
        <v>2周無2例2休&amp;</v>
      </c>
      <c r="EL13" s="500"/>
      <c r="EM13" s="499" t="str">
        <f>IF(月排班!EL11=0,"",IF(月排班!EM11=0,"",IF((月排班!EM11+24-月排班!EL11)&lt;11,"11小時&amp;","")))&amp;IF(COUNTIF(月排班!$EM13:$EY13,$FW$5)=0,"無例休&amp;","")&amp;IF(COUNTIF(月排班!$EM13:$FM13,$FW$5)&gt;1,IF(COUNTIF(月排班!$EM13:$FM13,$FW$6)&gt;1,"","2周無2例2休&amp;"),"2周無2例2休&amp;")&amp;IF(EM11=1,IF(EM12&gt;0,"例假上班&amp;",""),"")&amp;IF(EM12&gt;12,"上班超過12小時&amp;","")</f>
        <v>無例休&amp;2周無2例2休&amp;</v>
      </c>
      <c r="EN13" s="500"/>
      <c r="EO13" s="499" t="str">
        <f>IF(月排班!EN11=0,"",IF(月排班!EO11=0,"",IF((月排班!EO11+24-月排班!EN11)&lt;11,"11小時&amp;","")))&amp;IF(COUNTIF(月排班!$EM13:$EY13,$FW$5)=0,"無例休&amp;","")&amp;IF(COUNTIF(月排班!$EM13:$FM13,$FW$5)&gt;1,IF(COUNTIF(月排班!$EM13:$FM13,$FW$6)&gt;1,"","2周無2例2休&amp;"),"2周無2例2休&amp;")&amp;IF(EO11=1,IF(EO12&gt;0,"例假上班&amp;",""),"")&amp;IF(EO12&gt;12,"上班超過12小時&amp;","")</f>
        <v>無例休&amp;2周無2例2休&amp;</v>
      </c>
      <c r="EP13" s="500"/>
      <c r="EQ13" s="499" t="str">
        <f>IF(月排班!EP11=0,"",IF(月排班!EQ11=0,"",IF((月排班!EQ11+24-月排班!EP11)&lt;11,"11小時&amp;","")))&amp;IF(COUNTIF(月排班!$EM13:$EY13,$FW$5)=0,"無例休&amp;","")&amp;IF(COUNTIF(月排班!$EM13:$FM13,$FW$5)&gt;1,IF(COUNTIF(月排班!$EM13:$FM13,$FW$6)&gt;1,"","2周無2例2休&amp;"),"2周無2例2休&amp;")&amp;IF(EQ11=1,IF(EQ12&gt;0,"例假上班&amp;",""),"")&amp;IF(EQ12&gt;12,"上班超過12小時&amp;","")</f>
        <v>無例休&amp;2周無2例2休&amp;</v>
      </c>
      <c r="ER13" s="500"/>
      <c r="ES13" s="499" t="str">
        <f>IF(月排班!ER11=0,"",IF(月排班!ES11=0,"",IF((月排班!ES11+24-月排班!ER11)&lt;11,"11小時&amp;","")))&amp;IF(COUNTIF(月排班!$EM13:$EY13,$FW$5)=0,"無例休&amp;","")&amp;IF(COUNTIF(月排班!$EM13:$FM13,$FW$5)&gt;1,IF(COUNTIF(月排班!$EM13:$FM13,$FW$6)&gt;1,"","2周無2例2休&amp;"),"2周無2例2休&amp;")&amp;IF(ES11=1,IF(ES12&gt;0,"例假上班&amp;",""),"")&amp;IF(ES12&gt;12,"上班超過12小時&amp;","")</f>
        <v>無例休&amp;2周無2例2休&amp;</v>
      </c>
      <c r="ET13" s="500"/>
      <c r="EU13" s="499" t="str">
        <f>IF(月排班!ET11=0,"",IF(月排班!EU11=0,"",IF((月排班!EU11+24-月排班!ET11)&lt;11,"11小時&amp;","")))&amp;IF(COUNTIF(月排班!$EM13:$EY13,$FW$5)=0,"無例休&amp;","")&amp;IF(COUNTIF(月排班!$EM13:$FM13,$FW$5)&gt;1,IF(COUNTIF(月排班!$EM13:$FM13,$FW$6)&gt;1,"","2周無2例2休&amp;"),"2周無2例2休&amp;")&amp;IF(EU11=1,IF(EU12&gt;0,"例假上班&amp;",""),"")&amp;IF(EU12&gt;12,"上班超過12小時&amp;","")</f>
        <v>無例休&amp;2周無2例2休&amp;</v>
      </c>
      <c r="EV13" s="500"/>
      <c r="EW13" s="499" t="str">
        <f>IF(月排班!EV11=0,"",IF(月排班!EW11=0,"",IF((月排班!EW11+24-月排班!EV11)&lt;11,"11小時&amp;","")))&amp;IF(COUNTIF(月排班!$EM13:$EY13,$FW$5)=0,"無例休&amp;","")&amp;IF(COUNTIF(月排班!$EM13:$FM13,$FW$5)&gt;1,IF(COUNTIF(月排班!$EM13:$FM13,$FW$6)&gt;1,"","2周無2例2休&amp;"),"2周無2例2休&amp;")&amp;IF(EW11=1,IF(EW12&gt;0,"例假上班&amp;",""),"")&amp;IF(EW12&gt;12,"上班超過12小時&amp;","")</f>
        <v>無例休&amp;2周無2例2休&amp;</v>
      </c>
      <c r="EX13" s="500"/>
      <c r="EY13" s="499" t="str">
        <f>IF(月排班!EX11=0,"",IF(月排班!EY11=0,"",IF((月排班!EY11+24-月排班!EX11)&lt;11,"11小時&amp;","")))&amp;IF(COUNTIF(月排班!$EM13:$EY13,$FW$5)=0,"無例休&amp;","")&amp;IF(COUNTIF(月排班!$EM13:$FM13,$FW$5)&gt;1,IF(COUNTIF(月排班!$EM13:$FM13,$FW$6)&gt;1,"","2周無2例2休&amp;"),"2周無2例2休&amp;")&amp;IF(EY11=1,IF(EY12&gt;0,"例假上班&amp;",""),"")&amp;IF(EY12&gt;12,"上班超過12小時&amp;","")</f>
        <v>無例休&amp;2周無2例2休&amp;</v>
      </c>
      <c r="EZ13" s="500"/>
      <c r="FA13" s="499" t="str">
        <f>IF(月排班!EZ11=0,"",IF(月排班!FA11=0,"",IF((月排班!FA11+24-月排班!EZ11)&lt;11,"11小時&amp;","")))&amp;IF(COUNTIF(月排班!$FA13:$FM13,$FW$5)=0,"無例休&amp;","")&amp;IF(COUNTIF(月排班!$EM13:$FM13,$FW$5)&gt;1,IF(COUNTIF(月排班!$EM13:$FM13,$FW$6)&gt;1,"","2周無2例2休&amp;"),"2周無2例2休&amp;")&amp;IF(FA11=1,IF(FA12&gt;0,"例假上班&amp;",""),"")&amp;IF(FA12&gt;12,"上班超過12小時&amp;","")</f>
        <v>無例休&amp;2周無2例2休&amp;</v>
      </c>
      <c r="FB13" s="500"/>
      <c r="FC13" s="499" t="str">
        <f>IF(月排班!FB11=0,"",IF(月排班!FC11=0,"",IF((月排班!FC11+24-月排班!FB11)&lt;11,"11小時&amp;","")))&amp;IF(COUNTIF(月排班!$FA13:$FM13,$FW$5)=0,"無例休&amp;","")&amp;IF(COUNTIF(月排班!$EM13:$FM13,$FW$5)&gt;1,IF(COUNTIF(月排班!$EM13:$FM13,$FW$6)&gt;1,"","2周無2例2休&amp;"),"2周無2例2休&amp;")&amp;IF(FC11=1,IF(FC12&gt;0,"例假上班&amp;",""),"")&amp;IF(FC12&gt;12,"上班超過12小時&amp;","")</f>
        <v>無例休&amp;2周無2例2休&amp;</v>
      </c>
      <c r="FD13" s="500"/>
      <c r="FE13" s="499" t="str">
        <f>IF(月排班!FD11=0,"",IF(月排班!FE11=0,"",IF((月排班!FE11+24-月排班!FD11)&lt;11,"11小時&amp;","")))&amp;IF(COUNTIF(月排班!$FA13:$FM13,$FW$5)=0,"無例休&amp;","")&amp;IF(COUNTIF(月排班!$EM13:$FM13,$FW$5)&gt;1,IF(COUNTIF(月排班!$EM13:$FM13,$FW$6)&gt;1,"","2周無2例2休&amp;"),"2周無2例2休&amp;")&amp;IF(FE11=1,IF(FE12&gt;0,"例假上班&amp;",""),"")&amp;IF(FE12&gt;12,"上班超過12小時&amp;","")</f>
        <v>無例休&amp;2周無2例2休&amp;</v>
      </c>
      <c r="FF13" s="500"/>
      <c r="FG13" s="499" t="str">
        <f>IF(月排班!FF11=0,"",IF(月排班!FG11=0,"",IF((月排班!FG11+24-月排班!FF11)&lt;11,"11小時&amp;","")))&amp;IF(COUNTIF(月排班!$FA13:$FM13,$FW$5)=0,"無例休&amp;","")&amp;IF(COUNTIF(月排班!$EM13:$FM13,$FW$5)&gt;1,IF(COUNTIF(月排班!$EM13:$FM13,$FW$6)&gt;1,"","2周無2例2休&amp;"),"2周無2例2休&amp;")&amp;IF(FG11=1,IF(FG12&gt;0,"例假上班&amp;",""),"")&amp;IF(FG12&gt;12,"上班超過12小時&amp;","")</f>
        <v>無例休&amp;2周無2例2休&amp;</v>
      </c>
      <c r="FH13" s="500"/>
      <c r="FI13" s="499" t="str">
        <f>IF(月排班!FH11=0,"",IF(月排班!FI11=0,"",IF((月排班!FI11+24-月排班!FH11)&lt;11,"11小時&amp;","")))&amp;IF(COUNTIF(月排班!$FA13:$FM13,$FW$5)=0,"無例休&amp;","")&amp;IF(COUNTIF(月排班!$EM13:$FM13,$FW$5)&gt;1,IF(COUNTIF(月排班!$EM13:$FM13,$FW$6)&gt;1,"","2周無2例2休&amp;"),"2周無2例2休&amp;")&amp;IF(FI11=1,IF(FI12&gt;0,"例假上班&amp;",""),"")&amp;IF(FI12&gt;12,"上班超過12小時&amp;","")</f>
        <v>無例休&amp;2周無2例2休&amp;</v>
      </c>
      <c r="FJ13" s="500"/>
      <c r="FK13" s="499" t="str">
        <f>IF(月排班!FJ11=0,"",IF(月排班!FK11=0,"",IF((月排班!FK11+24-月排班!FJ11)&lt;11,"11小時&amp;","")))&amp;IF(COUNTIF(月排班!$FA13:$FM13,$FW$5)=0,"無例休&amp;","")&amp;IF(COUNTIF(月排班!$EM13:$FM13,$FW$5)&gt;1,IF(COUNTIF(月排班!$EM13:$FM13,$FW$6)&gt;1,"","2周無2例2休&amp;"),"2周無2例2休&amp;")&amp;IF(FK11=1,IF(FK12&gt;0,"例假上班&amp;",""),"")&amp;IF(FK12&gt;12,"上班超過12小時&amp;","")</f>
        <v>無例休&amp;2周無2例2休&amp;</v>
      </c>
      <c r="FL13" s="500"/>
      <c r="FM13" s="499" t="str">
        <f>IF(月排班!FL11=0,"",IF(月排班!FM11=0,"",IF((月排班!FM11+24-月排班!FL11)&lt;11,"11小時&amp;","")))&amp;IF(COUNTIF(月排班!$FA13:$FM13,$FW$5)=0,"無例休&amp;","")&amp;IF(COUNTIF(月排班!$EM13:$FM13,$FW$5)&gt;1,IF(COUNTIF(月排班!$EM13:$FM13,$FW$6)&gt;1,"","2周無2例2休&amp;"),"2周無2例2休&amp;")&amp;IF(FM11=1,IF(FM12&gt;0,"例假上班&amp;",""),"")&amp;IF(FM12&gt;12,"上班超過12小時&amp;","")</f>
        <v>無例休&amp;2周無2例2休&amp;</v>
      </c>
      <c r="FN13" s="500"/>
      <c r="FO13" s="499"/>
      <c r="FP13" s="500"/>
      <c r="FQ13" s="494"/>
      <c r="FR13" s="211"/>
      <c r="FS13" s="211"/>
      <c r="FT13" s="412"/>
      <c r="FU13" s="486"/>
      <c r="FV13" s="487"/>
      <c r="FW13" s="116" t="s">
        <v>168</v>
      </c>
      <c r="FX13" s="116">
        <v>9</v>
      </c>
      <c r="GA13" s="162">
        <f t="shared" si="0"/>
        <v>42</v>
      </c>
      <c r="GB13" s="161" t="e">
        <f>HLOOKUP(#REF!,$A$5:$T$111,GA13,0)</f>
        <v>#REF!</v>
      </c>
      <c r="GC13" s="116" t="e">
        <f>HLOOKUP(#REF!,$A$5:$P$111,GA13+1,0)</f>
        <v>#REF!</v>
      </c>
    </row>
    <row r="14" spans="1:200" ht="15">
      <c r="A14" s="490" t="str">
        <f>IF('0902-0908'!A22=0,"",'0902-0908'!A22)</f>
        <v>曾智聖</v>
      </c>
      <c r="B14" s="491"/>
      <c r="C14" s="549">
        <f>IFERROR(VLOOKUP(月排班!C16,$FW$5:$FX$9,2,0),0)</f>
        <v>0</v>
      </c>
      <c r="D14" s="550"/>
      <c r="E14" s="549">
        <f>IFERROR(VLOOKUP(月排班!E16,$FW$5:$FX$9,2,0),0)</f>
        <v>0</v>
      </c>
      <c r="F14" s="550"/>
      <c r="G14" s="549">
        <f>IFERROR(VLOOKUP(月排班!G16,$FW$5:$FX$9,2,0),0)</f>
        <v>0</v>
      </c>
      <c r="H14" s="550"/>
      <c r="I14" s="549">
        <f>IFERROR(VLOOKUP(月排班!I16,$FW$5:$FX$9,2,0),0)</f>
        <v>0</v>
      </c>
      <c r="J14" s="550"/>
      <c r="K14" s="549">
        <f>IFERROR(VLOOKUP(月排班!K16,$FW$5:$FX$9,2,0),0)</f>
        <v>0</v>
      </c>
      <c r="L14" s="550"/>
      <c r="M14" s="549">
        <f>IFERROR(VLOOKUP(月排班!M16,$FW$5:$FX$9,2,0),0)</f>
        <v>0</v>
      </c>
      <c r="N14" s="550"/>
      <c r="O14" s="549">
        <f>IFERROR(VLOOKUP(月排班!O16,$FW$5:$FX$9,2,0),0)</f>
        <v>0</v>
      </c>
      <c r="P14" s="550"/>
      <c r="Q14" s="549">
        <f>IFERROR(VLOOKUP(月排班!Q16,$FW$5:$FX$9,2,0),0)</f>
        <v>0</v>
      </c>
      <c r="R14" s="550"/>
      <c r="S14" s="549">
        <f>IFERROR(VLOOKUP(月排班!S16,$FW$5:$FX$9,2,0),0)</f>
        <v>0</v>
      </c>
      <c r="T14" s="550"/>
      <c r="U14" s="549">
        <f>IFERROR(VLOOKUP(月排班!U16,$FW$5:$FX$9,2,0),0)</f>
        <v>0</v>
      </c>
      <c r="V14" s="550"/>
      <c r="W14" s="549">
        <f>IFERROR(VLOOKUP(月排班!W16,$FW$5:$FX$9,2,0),0)</f>
        <v>0</v>
      </c>
      <c r="X14" s="550"/>
      <c r="Y14" s="549">
        <f>IFERROR(VLOOKUP(月排班!Y16,$FW$5:$FX$9,2,0),0)</f>
        <v>0</v>
      </c>
      <c r="Z14" s="550"/>
      <c r="AA14" s="549">
        <f>IFERROR(VLOOKUP(月排班!AA16,$FW$5:$FX$9,2,0),0)</f>
        <v>0</v>
      </c>
      <c r="AB14" s="550"/>
      <c r="AC14" s="549">
        <f>IFERROR(VLOOKUP(月排班!AC16,$FW$5:$FX$9,2,0),0)</f>
        <v>0</v>
      </c>
      <c r="AD14" s="550"/>
      <c r="AE14" s="549">
        <f>IFERROR(VLOOKUP(月排班!AE16,$FW$5:$FX$9,2,0),0)</f>
        <v>0</v>
      </c>
      <c r="AF14" s="550"/>
      <c r="AG14" s="549">
        <f>IFERROR(VLOOKUP(月排班!AG16,$FW$5:$FX$9,2,0),0)</f>
        <v>0</v>
      </c>
      <c r="AH14" s="550"/>
      <c r="AI14" s="549">
        <f>IFERROR(VLOOKUP(月排班!AI16,$FW$5:$FX$9,2,0),0)</f>
        <v>0</v>
      </c>
      <c r="AJ14" s="550"/>
      <c r="AK14" s="549">
        <f>IFERROR(VLOOKUP(月排班!AK16,$FW$5:$FX$9,2,0),0)</f>
        <v>0</v>
      </c>
      <c r="AL14" s="550"/>
      <c r="AM14" s="549">
        <f>IFERROR(VLOOKUP(月排班!AM16,$FW$5:$FX$9,2,0),0)</f>
        <v>1</v>
      </c>
      <c r="AN14" s="550"/>
      <c r="AO14" s="549">
        <f>IFERROR(VLOOKUP(月排班!AO16,$FW$5:$FX$9,2,0),0)</f>
        <v>2</v>
      </c>
      <c r="AP14" s="550"/>
      <c r="AQ14" s="549">
        <f>IFERROR(VLOOKUP(月排班!AQ16,$FW$5:$FX$9,2,0),0)</f>
        <v>0</v>
      </c>
      <c r="AR14" s="550"/>
      <c r="AS14" s="549">
        <f>IFERROR(VLOOKUP(月排班!AS16,$FW$5:$FX$9,2,0),0)</f>
        <v>0</v>
      </c>
      <c r="AT14" s="550"/>
      <c r="AU14" s="549">
        <f>IFERROR(VLOOKUP(月排班!AU16,$FW$5:$FX$9,2,0),0)</f>
        <v>0</v>
      </c>
      <c r="AV14" s="550"/>
      <c r="AW14" s="549">
        <f>IFERROR(VLOOKUP(月排班!AW16,$FW$5:$FX$9,2,0),0)</f>
        <v>0</v>
      </c>
      <c r="AX14" s="550"/>
      <c r="AY14" s="549">
        <f>IFERROR(VLOOKUP(月排班!AY16,$FW$5:$FX$9,2,0),0)</f>
        <v>1</v>
      </c>
      <c r="AZ14" s="550"/>
      <c r="BA14" s="549">
        <f>IFERROR(VLOOKUP(月排班!BA16,$FW$5:$FX$9,2,0),0)</f>
        <v>0</v>
      </c>
      <c r="BB14" s="550"/>
      <c r="BC14" s="549">
        <f>IFERROR(VLOOKUP(月排班!BC16,$FW$5:$FX$9,2,0),0)</f>
        <v>0</v>
      </c>
      <c r="BD14" s="550"/>
      <c r="BE14" s="549">
        <f>IFERROR(VLOOKUP(月排班!BE16,$FW$5:$FX$9,2,0),0)</f>
        <v>0</v>
      </c>
      <c r="BF14" s="550"/>
      <c r="BG14" s="549">
        <f>IFERROR(VLOOKUP(月排班!BG16,$FW$5:$FX$9,2,0),0)</f>
        <v>0</v>
      </c>
      <c r="BH14" s="550"/>
      <c r="BI14" s="549">
        <f>IFERROR(VLOOKUP(月排班!BI16,$FW$5:$FX$9,2,0),0)</f>
        <v>1</v>
      </c>
      <c r="BJ14" s="550"/>
      <c r="BK14" s="549">
        <f>IFERROR(VLOOKUP(月排班!BK16,$FW$5:$FX$9,2,0),0)</f>
        <v>2</v>
      </c>
      <c r="BL14" s="550"/>
      <c r="BM14" s="549">
        <f>IFERROR(VLOOKUP(月排班!BM16,$FW$5:$FX$9,2,0),0)</f>
        <v>2</v>
      </c>
      <c r="BN14" s="550"/>
      <c r="BO14" s="549">
        <f>IFERROR(VLOOKUP(月排班!BO16,$FW$5:$FX$9,2,0),0)</f>
        <v>0</v>
      </c>
      <c r="BP14" s="550"/>
      <c r="BQ14" s="549">
        <f>IFERROR(VLOOKUP(月排班!BQ16,$FW$5:$FX$9,2,0),0)</f>
        <v>0</v>
      </c>
      <c r="BR14" s="550"/>
      <c r="BS14" s="549">
        <f>IFERROR(VLOOKUP(月排班!BS16,$FW$5:$FX$9,2,0),0)</f>
        <v>0</v>
      </c>
      <c r="BT14" s="550"/>
      <c r="BU14" s="549">
        <f>IFERROR(VLOOKUP(月排班!BU16,$FW$5:$FX$9,2,0),0)</f>
        <v>1</v>
      </c>
      <c r="BV14" s="550"/>
      <c r="BW14" s="549">
        <f>IFERROR(VLOOKUP(月排班!BW16,$FW$5:$FX$9,2,0),0)</f>
        <v>0</v>
      </c>
      <c r="BX14" s="550"/>
      <c r="BY14" s="549">
        <f>IFERROR(VLOOKUP(月排班!BY16,$FW$5:$FX$9,2,0),0)</f>
        <v>0</v>
      </c>
      <c r="BZ14" s="550"/>
      <c r="CA14" s="549">
        <f>IFERROR(VLOOKUP(月排班!CA16,$FW$5:$FX$9,2,0),0)</f>
        <v>0</v>
      </c>
      <c r="CB14" s="550"/>
      <c r="CC14" s="549">
        <f>IFERROR(VLOOKUP(月排班!CC16,$FW$5:$FX$9,2,0),0)</f>
        <v>2</v>
      </c>
      <c r="CD14" s="550"/>
      <c r="CE14" s="549">
        <f>IFERROR(VLOOKUP(月排班!CE16,$FW$5:$FX$9,2,0),0)</f>
        <v>0</v>
      </c>
      <c r="CF14" s="550"/>
      <c r="CG14" s="549">
        <f>IFERROR(VLOOKUP(月排班!CG16,$FW$5:$FX$9,2,0),0)</f>
        <v>0</v>
      </c>
      <c r="CH14" s="550"/>
      <c r="CI14" s="549">
        <f>IFERROR(VLOOKUP(月排班!CI16,$FW$5:$FX$9,2,0),0)</f>
        <v>0</v>
      </c>
      <c r="CJ14" s="550"/>
      <c r="CK14" s="549">
        <f>IFERROR(VLOOKUP(月排班!CK16,$FW$5:$FX$9,2,0),0)</f>
        <v>1</v>
      </c>
      <c r="CL14" s="550"/>
      <c r="CM14" s="549">
        <f>IFERROR(VLOOKUP(月排班!CM16,$FW$5:$FX$9,2,0),0)</f>
        <v>0</v>
      </c>
      <c r="CN14" s="550"/>
      <c r="CO14" s="549">
        <f>IFERROR(VLOOKUP(月排班!CO16,$FW$5:$FX$9,2,0),0)</f>
        <v>0</v>
      </c>
      <c r="CP14" s="550"/>
      <c r="CQ14" s="549">
        <f>IFERROR(VLOOKUP(月排班!CQ16,$FW$5:$FX$9,2,0),0)</f>
        <v>0</v>
      </c>
      <c r="CR14" s="550"/>
      <c r="CS14" s="549">
        <f>IFERROR(VLOOKUP(月排班!CS16,$FW$5:$FX$9,2,0),0)</f>
        <v>2</v>
      </c>
      <c r="CT14" s="550"/>
      <c r="CU14" s="549">
        <f>IFERROR(VLOOKUP(月排班!CU16,$FW$5:$FX$9,2,0),0)</f>
        <v>0</v>
      </c>
      <c r="CV14" s="550"/>
      <c r="CW14" s="549">
        <f>IFERROR(VLOOKUP(月排班!CW16,$FW$5:$FX$9,2,0),0)</f>
        <v>1</v>
      </c>
      <c r="CX14" s="550"/>
      <c r="CY14" s="549">
        <f>IFERROR(VLOOKUP(月排班!CY16,$FW$5:$FX$9,2,0),0)</f>
        <v>0</v>
      </c>
      <c r="CZ14" s="550"/>
      <c r="DA14" s="549">
        <f>IFERROR(VLOOKUP(月排班!DA16,$FW$5:$FX$9,2,0),0)</f>
        <v>0</v>
      </c>
      <c r="DB14" s="550"/>
      <c r="DC14" s="549">
        <f>IFERROR(VLOOKUP(月排班!DC16,$FW$5:$FX$9,2,0),0)</f>
        <v>0</v>
      </c>
      <c r="DD14" s="550"/>
      <c r="DE14" s="549">
        <f>IFERROR(VLOOKUP(月排班!DE16,$FW$5:$FX$9,2,0),0)</f>
        <v>0</v>
      </c>
      <c r="DF14" s="550"/>
      <c r="DG14" s="549">
        <f>IFERROR(VLOOKUP(月排班!DG16,$FW$5:$FX$9,2,0),0)</f>
        <v>2</v>
      </c>
      <c r="DH14" s="550"/>
      <c r="DI14" s="549">
        <f>IFERROR(VLOOKUP(月排班!DI16,$FW$5:$FX$9,2,0),0)</f>
        <v>0</v>
      </c>
      <c r="DJ14" s="550"/>
      <c r="DK14" s="549">
        <f>IFERROR(VLOOKUP(月排班!DK16,$FW$5:$FX$9,2,0),0)</f>
        <v>0</v>
      </c>
      <c r="DL14" s="550"/>
      <c r="DM14" s="549">
        <f>IFERROR(VLOOKUP(月排班!DM16,$FW$5:$FX$9,2,0),0)</f>
        <v>0</v>
      </c>
      <c r="DN14" s="550"/>
      <c r="DO14" s="549">
        <f>IFERROR(VLOOKUP(月排班!DO16,$FW$5:$FX$9,2,0),0)</f>
        <v>1</v>
      </c>
      <c r="DP14" s="550"/>
      <c r="DQ14" s="549">
        <f>IFERROR(VLOOKUP(月排班!DQ16,$FW$5:$FX$9,2,0),0)</f>
        <v>2</v>
      </c>
      <c r="DR14" s="550"/>
      <c r="DS14" s="549">
        <f>IFERROR(VLOOKUP(月排班!DS16,$FW$5:$FX$9,2,0),0)</f>
        <v>0</v>
      </c>
      <c r="DT14" s="550"/>
      <c r="DU14" s="549">
        <f>IFERROR(VLOOKUP(月排班!DU16,$FW$5:$FX$9,2,0),0)</f>
        <v>0</v>
      </c>
      <c r="DV14" s="550"/>
      <c r="DW14" s="549">
        <f>IFERROR(VLOOKUP(月排班!DW16,$FW$5:$FX$9,2,0),0)</f>
        <v>0</v>
      </c>
      <c r="DX14" s="550"/>
      <c r="DY14" s="549">
        <f>IFERROR(VLOOKUP(月排班!DY16,$FW$5:$FX$9,2,0),0)</f>
        <v>0</v>
      </c>
      <c r="DZ14" s="550"/>
      <c r="EA14" s="549">
        <f>IFERROR(VLOOKUP(月排班!EA16,$FW$5:$FX$9,2,0),0)</f>
        <v>0</v>
      </c>
      <c r="EB14" s="550"/>
      <c r="EC14" s="549">
        <f>IFERROR(VLOOKUP(月排班!EC16,$FW$5:$FX$9,2,0),0)</f>
        <v>0</v>
      </c>
      <c r="ED14" s="550"/>
      <c r="EE14" s="549">
        <f>IFERROR(VLOOKUP(月排班!EE16,$FW$5:$FX$9,2,0),0)</f>
        <v>0</v>
      </c>
      <c r="EF14" s="550"/>
      <c r="EG14" s="549">
        <f>IFERROR(VLOOKUP(月排班!EG16,$FW$5:$FX$9,2,0),0)</f>
        <v>0</v>
      </c>
      <c r="EH14" s="550"/>
      <c r="EI14" s="549">
        <f>IFERROR(VLOOKUP(月排班!EI16,$FW$5:$FX$9,2,0),0)</f>
        <v>0</v>
      </c>
      <c r="EJ14" s="550"/>
      <c r="EK14" s="549">
        <f>IFERROR(VLOOKUP(月排班!EK16,$FW$5:$FX$9,2,0),0)</f>
        <v>0</v>
      </c>
      <c r="EL14" s="550"/>
      <c r="EM14" s="549">
        <f>IFERROR(VLOOKUP(月排班!EM16,$FW$5:$FX$9,2,0),0)</f>
        <v>0</v>
      </c>
      <c r="EN14" s="550"/>
      <c r="EO14" s="549">
        <f>IFERROR(VLOOKUP(月排班!EO16,$FW$5:$FX$9,2,0),0)</f>
        <v>0</v>
      </c>
      <c r="EP14" s="550"/>
      <c r="EQ14" s="549">
        <f>IFERROR(VLOOKUP(月排班!EQ16,$FW$5:$FX$9,2,0),0)</f>
        <v>0</v>
      </c>
      <c r="ER14" s="550"/>
      <c r="ES14" s="549">
        <f>IFERROR(VLOOKUP(月排班!ES16,$FW$5:$FX$9,2,0),0)</f>
        <v>0</v>
      </c>
      <c r="ET14" s="550"/>
      <c r="EU14" s="549">
        <f>IFERROR(VLOOKUP(月排班!EU16,$FW$5:$FX$9,2,0),0)</f>
        <v>0</v>
      </c>
      <c r="EV14" s="550"/>
      <c r="EW14" s="549">
        <f>IFERROR(VLOOKUP(月排班!EW16,$FW$5:$FX$9,2,0),0)</f>
        <v>0</v>
      </c>
      <c r="EX14" s="550"/>
      <c r="EY14" s="549">
        <f>IFERROR(VLOOKUP(月排班!EY16,$FW$5:$FX$9,2,0),0)</f>
        <v>0</v>
      </c>
      <c r="EZ14" s="550"/>
      <c r="FA14" s="549">
        <f>IFERROR(VLOOKUP(月排班!FA16,$FW$5:$FX$9,2,0),0)</f>
        <v>0</v>
      </c>
      <c r="FB14" s="550"/>
      <c r="FC14" s="549">
        <f>IFERROR(VLOOKUP(月排班!FC16,$FW$5:$FX$9,2,0),0)</f>
        <v>0</v>
      </c>
      <c r="FD14" s="550"/>
      <c r="FE14" s="549">
        <f>IFERROR(VLOOKUP(月排班!FE16,$FW$5:$FX$9,2,0),0)</f>
        <v>0</v>
      </c>
      <c r="FF14" s="550"/>
      <c r="FG14" s="549">
        <f>IFERROR(VLOOKUP(月排班!FG16,$FW$5:$FX$9,2,0),0)</f>
        <v>0</v>
      </c>
      <c r="FH14" s="550"/>
      <c r="FI14" s="549">
        <f>IFERROR(VLOOKUP(月排班!FI16,$FW$5:$FX$9,2,0),0)</f>
        <v>0</v>
      </c>
      <c r="FJ14" s="550"/>
      <c r="FK14" s="549">
        <f>IFERROR(VLOOKUP(月排班!FK16,$FW$5:$FX$9,2,0),0)</f>
        <v>0</v>
      </c>
      <c r="FL14" s="550"/>
      <c r="FM14" s="549">
        <f>IFERROR(VLOOKUP(月排班!FM16,$FW$5:$FX$9,2,0),0)</f>
        <v>0</v>
      </c>
      <c r="FN14" s="550"/>
      <c r="FO14" s="206"/>
      <c r="FP14" s="207"/>
      <c r="FQ14" s="492"/>
      <c r="FR14" s="208"/>
      <c r="FS14" s="208"/>
      <c r="FT14" s="410">
        <f>BZ15+CB15+CD15+CF15+CH15+CX15+FP15</f>
        <v>0</v>
      </c>
      <c r="FU14" s="524"/>
      <c r="FV14" s="479"/>
      <c r="FW14" s="116" t="s">
        <v>159</v>
      </c>
      <c r="FX14" s="116">
        <v>10</v>
      </c>
      <c r="GA14" s="162">
        <f t="shared" si="0"/>
        <v>45</v>
      </c>
      <c r="GB14" s="161" t="e">
        <f>HLOOKUP(#REF!,$A$5:$T$111,GA14,0)</f>
        <v>#REF!</v>
      </c>
      <c r="GC14" s="116" t="e">
        <f>HLOOKUP(#REF!,$A$5:$P$111,GA14+1,0)</f>
        <v>#REF!</v>
      </c>
    </row>
    <row r="15" spans="1:200" ht="11.25" customHeight="1" thickBot="1">
      <c r="A15" s="480" t="str">
        <f>IF('0902-0908'!A23=0,"",'0902-0908'!A23)</f>
        <v>外場正職</v>
      </c>
      <c r="B15" s="481"/>
      <c r="C15" s="551">
        <f>月排班!D15</f>
        <v>0</v>
      </c>
      <c r="D15" s="552"/>
      <c r="E15" s="551">
        <f>月排班!F15</f>
        <v>0</v>
      </c>
      <c r="F15" s="552"/>
      <c r="G15" s="551">
        <f>月排班!H15</f>
        <v>0</v>
      </c>
      <c r="H15" s="552"/>
      <c r="I15" s="551">
        <f>月排班!J15</f>
        <v>0</v>
      </c>
      <c r="J15" s="552"/>
      <c r="K15" s="551">
        <f>月排班!L15</f>
        <v>0</v>
      </c>
      <c r="L15" s="552"/>
      <c r="M15" s="551">
        <f>月排班!N15</f>
        <v>0</v>
      </c>
      <c r="N15" s="552"/>
      <c r="O15" s="551">
        <f>月排班!P15</f>
        <v>0</v>
      </c>
      <c r="P15" s="552"/>
      <c r="Q15" s="551">
        <f>月排班!R15</f>
        <v>0</v>
      </c>
      <c r="R15" s="552"/>
      <c r="S15" s="551">
        <f>月排班!T15</f>
        <v>0</v>
      </c>
      <c r="T15" s="552"/>
      <c r="U15" s="551">
        <f>月排班!V15</f>
        <v>0</v>
      </c>
      <c r="V15" s="552"/>
      <c r="W15" s="551">
        <f>月排班!X15</f>
        <v>0</v>
      </c>
      <c r="X15" s="552"/>
      <c r="Y15" s="551">
        <f>月排班!Z15</f>
        <v>0</v>
      </c>
      <c r="Z15" s="552"/>
      <c r="AA15" s="551">
        <f>月排班!AB15</f>
        <v>0</v>
      </c>
      <c r="AB15" s="552"/>
      <c r="AC15" s="551">
        <f>月排班!AD15</f>
        <v>0</v>
      </c>
      <c r="AD15" s="552"/>
      <c r="AE15" s="551">
        <f>月排班!AF15</f>
        <v>8</v>
      </c>
      <c r="AF15" s="552"/>
      <c r="AG15" s="551">
        <f>月排班!AH15</f>
        <v>0</v>
      </c>
      <c r="AH15" s="552"/>
      <c r="AI15" s="551">
        <f>月排班!AJ15</f>
        <v>8</v>
      </c>
      <c r="AJ15" s="552"/>
      <c r="AK15" s="551">
        <f>月排班!AL15</f>
        <v>9</v>
      </c>
      <c r="AL15" s="552"/>
      <c r="AM15" s="551">
        <f>月排班!AN15</f>
        <v>0</v>
      </c>
      <c r="AN15" s="552"/>
      <c r="AO15" s="551">
        <f>月排班!AP15</f>
        <v>0</v>
      </c>
      <c r="AP15" s="552"/>
      <c r="AQ15" s="551">
        <f>月排班!AR15</f>
        <v>8</v>
      </c>
      <c r="AR15" s="552"/>
      <c r="AS15" s="551">
        <f>月排班!AT15</f>
        <v>4</v>
      </c>
      <c r="AT15" s="552"/>
      <c r="AU15" s="551">
        <f>月排班!AV15</f>
        <v>0</v>
      </c>
      <c r="AV15" s="552"/>
      <c r="AW15" s="551">
        <f>月排班!AX15</f>
        <v>0</v>
      </c>
      <c r="AX15" s="552"/>
      <c r="AY15" s="551">
        <f>月排班!AZ15</f>
        <v>0</v>
      </c>
      <c r="AZ15" s="552"/>
      <c r="BA15" s="551">
        <f>月排班!BB15</f>
        <v>8</v>
      </c>
      <c r="BB15" s="552"/>
      <c r="BC15" s="551">
        <f>月排班!BD15</f>
        <v>8</v>
      </c>
      <c r="BD15" s="552"/>
      <c r="BE15" s="551">
        <f>月排班!BF15</f>
        <v>8</v>
      </c>
      <c r="BF15" s="552"/>
      <c r="BG15" s="551">
        <f>月排班!BH15</f>
        <v>8</v>
      </c>
      <c r="BH15" s="552"/>
      <c r="BI15" s="551">
        <f>月排班!BJ15</f>
        <v>0</v>
      </c>
      <c r="BJ15" s="552"/>
      <c r="BK15" s="551">
        <f>月排班!BL15</f>
        <v>0</v>
      </c>
      <c r="BL15" s="552"/>
      <c r="BM15" s="551">
        <f>月排班!BN15</f>
        <v>0</v>
      </c>
      <c r="BN15" s="552"/>
      <c r="BO15" s="551">
        <f>月排班!BP15</f>
        <v>8</v>
      </c>
      <c r="BP15" s="552"/>
      <c r="BQ15" s="551">
        <f>月排班!BR15</f>
        <v>8</v>
      </c>
      <c r="BR15" s="552"/>
      <c r="BS15" s="551">
        <f>月排班!BT15</f>
        <v>8</v>
      </c>
      <c r="BT15" s="552"/>
      <c r="BU15" s="551">
        <f>月排班!BV15</f>
        <v>0</v>
      </c>
      <c r="BV15" s="552"/>
      <c r="BW15" s="551">
        <f>月排班!BX15</f>
        <v>8</v>
      </c>
      <c r="BX15" s="552"/>
      <c r="BY15" s="551">
        <f>月排班!BZ15</f>
        <v>8</v>
      </c>
      <c r="BZ15" s="552"/>
      <c r="CA15" s="551">
        <f>月排班!CB15</f>
        <v>8</v>
      </c>
      <c r="CB15" s="552"/>
      <c r="CC15" s="551">
        <f>月排班!CD15</f>
        <v>0</v>
      </c>
      <c r="CD15" s="552"/>
      <c r="CE15" s="551">
        <f>月排班!CF15</f>
        <v>8</v>
      </c>
      <c r="CF15" s="552"/>
      <c r="CG15" s="551">
        <f>月排班!CH15</f>
        <v>8</v>
      </c>
      <c r="CH15" s="552"/>
      <c r="CI15" s="551">
        <f>月排班!CJ15</f>
        <v>8</v>
      </c>
      <c r="CJ15" s="552"/>
      <c r="CK15" s="551">
        <f>月排班!CL15</f>
        <v>0</v>
      </c>
      <c r="CL15" s="552"/>
      <c r="CM15" s="551">
        <f>月排班!CN15</f>
        <v>8</v>
      </c>
      <c r="CN15" s="552"/>
      <c r="CO15" s="551">
        <f>月排班!CP15</f>
        <v>8</v>
      </c>
      <c r="CP15" s="552"/>
      <c r="CQ15" s="551">
        <f>月排班!CR15</f>
        <v>8</v>
      </c>
      <c r="CR15" s="552"/>
      <c r="CS15" s="551">
        <f>月排班!CT15</f>
        <v>0</v>
      </c>
      <c r="CT15" s="552"/>
      <c r="CU15" s="551">
        <f>月排班!CV15</f>
        <v>8</v>
      </c>
      <c r="CV15" s="552"/>
      <c r="CW15" s="551">
        <f>月排班!CX15</f>
        <v>0</v>
      </c>
      <c r="CX15" s="552"/>
      <c r="CY15" s="551">
        <f>月排班!CZ15</f>
        <v>8</v>
      </c>
      <c r="CZ15" s="552"/>
      <c r="DA15" s="551">
        <f>月排班!DB15</f>
        <v>8</v>
      </c>
      <c r="DB15" s="552"/>
      <c r="DC15" s="551">
        <f>月排班!DD15</f>
        <v>8</v>
      </c>
      <c r="DD15" s="552"/>
      <c r="DE15" s="551">
        <f>月排班!DF15</f>
        <v>8</v>
      </c>
      <c r="DF15" s="552"/>
      <c r="DG15" s="551">
        <f>月排班!DH15</f>
        <v>0</v>
      </c>
      <c r="DH15" s="552"/>
      <c r="DI15" s="551">
        <f>月排班!DJ15</f>
        <v>8</v>
      </c>
      <c r="DJ15" s="552"/>
      <c r="DK15" s="551">
        <f>月排班!DL15</f>
        <v>8</v>
      </c>
      <c r="DL15" s="552"/>
      <c r="DM15" s="551">
        <f>月排班!DN15</f>
        <v>8</v>
      </c>
      <c r="DN15" s="552"/>
      <c r="DO15" s="551">
        <f>月排班!DP15</f>
        <v>0</v>
      </c>
      <c r="DP15" s="552"/>
      <c r="DQ15" s="551">
        <f>月排班!DR15</f>
        <v>0</v>
      </c>
      <c r="DR15" s="552"/>
      <c r="DS15" s="551">
        <f>月排班!DT15</f>
        <v>8</v>
      </c>
      <c r="DT15" s="552"/>
      <c r="DU15" s="551">
        <f>月排班!DV15</f>
        <v>8</v>
      </c>
      <c r="DV15" s="552"/>
      <c r="DW15" s="551">
        <f>月排班!DX15</f>
        <v>8</v>
      </c>
      <c r="DX15" s="552"/>
      <c r="DY15" s="551">
        <f>月排班!DZ15</f>
        <v>0</v>
      </c>
      <c r="DZ15" s="552"/>
      <c r="EA15" s="551">
        <f>月排班!EB15</f>
        <v>0</v>
      </c>
      <c r="EB15" s="552"/>
      <c r="EC15" s="551">
        <f>月排班!ED15</f>
        <v>0</v>
      </c>
      <c r="ED15" s="552"/>
      <c r="EE15" s="551">
        <f>月排班!EF15</f>
        <v>0</v>
      </c>
      <c r="EF15" s="552"/>
      <c r="EG15" s="551">
        <f>月排班!EH15</f>
        <v>0</v>
      </c>
      <c r="EH15" s="552"/>
      <c r="EI15" s="551">
        <f>月排班!EJ15</f>
        <v>0</v>
      </c>
      <c r="EJ15" s="552"/>
      <c r="EK15" s="551">
        <f>月排班!EL15</f>
        <v>0</v>
      </c>
      <c r="EL15" s="552"/>
      <c r="EM15" s="551">
        <f>月排班!EN15</f>
        <v>0</v>
      </c>
      <c r="EN15" s="552"/>
      <c r="EO15" s="551">
        <f>月排班!EP15</f>
        <v>0</v>
      </c>
      <c r="EP15" s="552"/>
      <c r="EQ15" s="551">
        <f>月排班!ER15</f>
        <v>0</v>
      </c>
      <c r="ER15" s="552"/>
      <c r="ES15" s="551">
        <f>月排班!ET15</f>
        <v>0</v>
      </c>
      <c r="ET15" s="552"/>
      <c r="EU15" s="551">
        <f>月排班!EV15</f>
        <v>0</v>
      </c>
      <c r="EV15" s="552"/>
      <c r="EW15" s="551">
        <f>月排班!EX15</f>
        <v>0</v>
      </c>
      <c r="EX15" s="552"/>
      <c r="EY15" s="551">
        <f>月排班!EZ15</f>
        <v>0</v>
      </c>
      <c r="EZ15" s="552"/>
      <c r="FA15" s="551">
        <f>月排班!FB15</f>
        <v>0</v>
      </c>
      <c r="FB15" s="552"/>
      <c r="FC15" s="551">
        <f>月排班!FD15</f>
        <v>0</v>
      </c>
      <c r="FD15" s="552"/>
      <c r="FE15" s="551">
        <f>月排班!FF15</f>
        <v>0</v>
      </c>
      <c r="FF15" s="552"/>
      <c r="FG15" s="551">
        <f>月排班!FH15</f>
        <v>0</v>
      </c>
      <c r="FH15" s="552"/>
      <c r="FI15" s="551">
        <f>月排班!FJ15</f>
        <v>0</v>
      </c>
      <c r="FJ15" s="552"/>
      <c r="FK15" s="551">
        <f>月排班!FL15</f>
        <v>0</v>
      </c>
      <c r="FL15" s="552"/>
      <c r="FM15" s="551">
        <f>月排班!FN15</f>
        <v>0</v>
      </c>
      <c r="FN15" s="552"/>
      <c r="FO15" s="209"/>
      <c r="FP15" s="58"/>
      <c r="FQ15" s="493"/>
      <c r="FR15" s="210"/>
      <c r="FS15" s="210"/>
      <c r="FT15" s="411"/>
      <c r="FU15" s="484"/>
      <c r="FV15" s="485"/>
      <c r="GA15" s="164">
        <f t="shared" si="0"/>
        <v>48</v>
      </c>
      <c r="GB15" s="161" t="e">
        <f>HLOOKUP(#REF!,$A$5:$T$111,GA15,0)</f>
        <v>#REF!</v>
      </c>
      <c r="GC15" s="116" t="e">
        <f>HLOOKUP(#REF!,$A$5:$P$111,GA15+1,0)</f>
        <v>#REF!</v>
      </c>
    </row>
    <row r="16" spans="1:200" ht="11.25" customHeight="1" thickTop="1" thickBot="1">
      <c r="A16" s="482" t="str">
        <f>IF('0902-0908'!A24=0,"",'0902-0908'!A24)</f>
        <v/>
      </c>
      <c r="B16" s="483"/>
      <c r="C16" s="499"/>
      <c r="D16" s="500"/>
      <c r="E16" s="499"/>
      <c r="F16" s="500"/>
      <c r="G16" s="499"/>
      <c r="H16" s="500"/>
      <c r="I16" s="499"/>
      <c r="J16" s="500"/>
      <c r="K16" s="499"/>
      <c r="L16" s="500"/>
      <c r="M16" s="499"/>
      <c r="N16" s="500"/>
      <c r="O16" s="499"/>
      <c r="P16" s="500"/>
      <c r="Q16" s="499"/>
      <c r="R16" s="500"/>
      <c r="S16" s="499"/>
      <c r="T16" s="500"/>
      <c r="U16" s="499"/>
      <c r="V16" s="500"/>
      <c r="W16" s="499"/>
      <c r="X16" s="500"/>
      <c r="Y16" s="499"/>
      <c r="Z16" s="500"/>
      <c r="AA16" s="499"/>
      <c r="AB16" s="500"/>
      <c r="AC16" s="499" t="str">
        <f>IF(月排班!AB14=0,"",IF(月排班!AC14=0,"",IF((月排班!AC14+24-月排班!AB14)&lt;11,"11小時","")))&amp;IF(COUNTIF(月排班!$AE16:$AR16,$FW$5)&gt;1,"&amp;例休多",IF(COUNTIF(月排班!$AE16:$AR16,$FW$5)=0,"&amp;無例休",""))&amp;IF(COUNTIF(月排班!$AE16:$BE16,$FW$5)&gt;1,IF(COUNTIF(月排班!$AE16:$BE16,$FW$6)&gt;1,"","2周無2例2休"),"2周無2例2休")&amp;IF(AC15=1,IF(AC15&gt;0,"例假上班",""),"")&amp;IF(COUNTIF(Q15:AD15,"0")=0,"無6休1","")&amp;IF(AC15&gt;12,"上班超過12小時&amp;","")</f>
        <v>2周無2例2休</v>
      </c>
      <c r="AD16" s="500"/>
      <c r="AE16" s="499" t="str">
        <f>IF(月排班!AD14=0,"",IF(月排班!AE14=0,"",IF((月排班!AE14+24-月排班!AD14)&lt;11,"11小時","")))&amp;IF(COUNTIF(月排班!$AE16:$AR16,$FW$5)=0,"&amp;無例休","")&amp;IF(COUNTIF(月排班!$AE16:$BE16,$FW$5)&gt;1,IF(COUNTIF(月排班!$AE16:$BE16,$FW$6)&gt;1,"","2周無2例2休"),"2周無2例2休")&amp;IF(AE14=1,IF(AE15&gt;0,"例假上班",""),"")&amp;IF(AE15&gt;12,"上班超過12小時&amp;","")</f>
        <v>2周無2例2休</v>
      </c>
      <c r="AF16" s="500"/>
      <c r="AG16" s="499" t="str">
        <f>IF(月排班!AF14=0,"",IF(月排班!AG14=0,"",IF((月排班!AG14+24-月排班!AF14)&lt;11,"11小時","")))&amp;IF(COUNTIF(月排班!$AE16:$AR16,$FW$5)=0,"&amp;無例休","")&amp;IF(COUNTIF(月排班!$AE16:$BE16,$FW$5)&gt;1,IF(COUNTIF(月排班!$AE16:$BE16,$FW$6)&gt;1,"","2周無2例2休"),"2周無2例2休")&amp;IF(AG14=1,IF(AG15&gt;0,"例假上班",""),"")&amp;IF(AG15&gt;12,"上班超過12小時&amp;","")</f>
        <v>2周無2例2休</v>
      </c>
      <c r="AH16" s="500"/>
      <c r="AI16" s="499" t="str">
        <f>IF(月排班!AH14=0,"",IF(月排班!AI14=0,"",IF((月排班!AI14+24-月排班!AH14)&lt;11,"11小時","")))&amp;IF(COUNTIF(月排班!$AE16:$AR16,$FW$5)=0,"&amp;無例休","")&amp;IF(COUNTIF(月排班!$AE16:$BE16,$FW$5)&gt;1,IF(COUNTIF(月排班!$AE16:$BE16,$FW$6)&gt;1,"","2周無2例2休"),"2周無2例2休")&amp;IF(AI14=1,IF(AI15&gt;0,"例假上班",""),"")&amp;IF(AI15&gt;12,"上班超過12小時&amp;","")</f>
        <v>2周無2例2休</v>
      </c>
      <c r="AJ16" s="500"/>
      <c r="AK16" s="499" t="str">
        <f>IF(月排班!AJ14=0,"",IF(月排班!AK14=0,"",IF((月排班!AK14+24-月排班!AJ14)&lt;11,"11小時","")))&amp;IF(COUNTIF(月排班!$AE16:$AR16,$FW$5)=0,"&amp;無例休","")&amp;IF(COUNTIF(月排班!$AE16:$BE16,$FW$5)&gt;1,IF(COUNTIF(月排班!$AE16:$BE16,$FW$6)&gt;1,"","2周無2例2休"),"2周無2例2休")&amp;IF(AK14=1,IF(AK15&gt;0,"例假上班",""),"")&amp;IF(AK15&gt;12,"上班超過12小時&amp;","")</f>
        <v>2周無2例2休</v>
      </c>
      <c r="AL16" s="500"/>
      <c r="AM16" s="499" t="str">
        <f>IF(月排班!AL14=0,"",IF(月排班!AM14=0,"",IF((月排班!AM14+24-月排班!AL14)&lt;11,"11小時","")))&amp;IF(COUNTIF(月排班!$AE16:$AR16,$FW$5)=0,"&amp;無例休","")&amp;IF(COUNTIF(月排班!$AE16:$BE16,$FW$5)&gt;1,IF(COUNTIF(月排班!$AE16:$BE16,$FW$6)&gt;1,"","2周無2例2休"),"2周無2例2休")&amp;IF(AM14=1,IF(AM15&gt;0,"例假上班",""),"")&amp;IF(AM15&gt;12,"上班超過12小時&amp;","")</f>
        <v>2周無2例2休</v>
      </c>
      <c r="AN16" s="500"/>
      <c r="AO16" s="499" t="str">
        <f>IF(月排班!AN14=0,"",IF(月排班!AO14=0,"",IF((月排班!AO14+24-月排班!AN14)&lt;11,"11小時","")))&amp;IF(COUNTIF(月排班!$AE16:$AR16,$FW$5)=0,"&amp;無例休","")&amp;IF(COUNTIF(月排班!$AE16:$BE16,$FW$5)&gt;1,IF(COUNTIF(月排班!$AE16:$BE16,$FW$6)&gt;1,"","2周無2例2休"),"2周無2例2休")&amp;IF(AO14=1,IF(AO15&gt;0,"例假上班",""),"")&amp;IF(AO15&gt;12,"上班超過12小時&amp;","")</f>
        <v>2周無2例2休</v>
      </c>
      <c r="AP16" s="500"/>
      <c r="AQ16" s="499" t="str">
        <f>IF(月排班!AP14=0,"",IF(月排班!AQ14=0,"",IF((月排班!AQ14+24-月排班!AP14)&lt;11,"11小時","")))&amp;IF(COUNTIF(月排班!$AE16:$AR16,$FW$5)=0,"&amp;無例休","")&amp;IF(COUNTIF(月排班!$AE16:$BE16,$FW$5)&gt;1,IF(COUNTIF(月排班!$AE16:$BE16,$FW$6)&gt;1,"","2周無2例2休"),"2周無2例2休")&amp;IF(AQ14=1,IF(AQ15&gt;0,"例假上班",""),"")&amp;IF(AQ15&gt;12,"上班超過12小時&amp;","")</f>
        <v>2周無2例2休</v>
      </c>
      <c r="AR16" s="500"/>
      <c r="AS16" s="499" t="str">
        <f>IF(月排班!AR14=0,"",IF(月排班!AS14=0,"",IF((月排班!AS14+24-月排班!AR14)&lt;11,"11小時","")))&amp;IF(COUNTIF(月排班!$AS16:$BE16,$FW$5)=0,"&amp;無例休","")&amp;IF(COUNTIF(月排班!$AE16:$BE16,$FW$5)&gt;1,IF(COUNTIF(月排班!$AE16:$BE16,$FW$6)&gt;1,"","2周無2例2休"),"2周無2例2休")&amp;IF(AS14=1,IF(AS15&gt;0,"例假上班",""),"")&amp;IF(AS15&gt;12,"上班超過12小時&amp;","")</f>
        <v>2周無2例2休</v>
      </c>
      <c r="AT16" s="500"/>
      <c r="AU16" s="499" t="str">
        <f>IF(月排班!AT14=0,"",IF(月排班!AU14=0,"",IF((月排班!AU14+24-月排班!AT14)&lt;11,"11小時","")))&amp;IF(COUNTIF(月排班!$AS16:$BE16,$FW$5)=0,"&amp;無例休","")&amp;IF(COUNTIF(月排班!$AE16:$BE16,$FW$5)&gt;1,IF(COUNTIF(月排班!$AE16:$BE16,$FW$6)&gt;1,"","2周無2例2休"),"2周無2例2休")&amp;IF(AU14=1,IF(AU15&gt;0,"例假上班",""),"")&amp;IF(AU15&gt;12,"上班超過12小時&amp;","")</f>
        <v>2周無2例2休</v>
      </c>
      <c r="AV16" s="500"/>
      <c r="AW16" s="499" t="str">
        <f>IF(月排班!AV14=0,"",IF(月排班!AW14=0,"",IF((月排班!AW14+24-月排班!AV14)&lt;11,"11小時","")))&amp;IF(COUNTIF(月排班!$AS16:$BE16,$FW$5)=0,"&amp;無例休","")&amp;IF(COUNTIF(月排班!$AE16:$BE16,$FW$5)&gt;1,IF(COUNTIF(月排班!$AE16:$BE16,$FW$6)&gt;1,"","2周無2例2休"),"2周無2例2休")&amp;IF(AW14=1,IF(AW15&gt;0,"例假上班",""),"")&amp;IF(AW15&gt;12,"上班超過12小時&amp;","")</f>
        <v>2周無2例2休</v>
      </c>
      <c r="AX16" s="500"/>
      <c r="AY16" s="499" t="str">
        <f>IF(月排班!AX14=0,"",IF(月排班!AY14=0,"",IF((月排班!AY14+24-月排班!AX14)&lt;11,"11小時","")))&amp;IF(COUNTIF(月排班!$AS16:$BE16,$FW$5)=0,"&amp;無例休","")&amp;IF(COUNTIF(月排班!$AE16:$BE16,$FW$5)&gt;1,IF(COUNTIF(月排班!$AE16:$BE16,$FW$6)&gt;1,"","2周無2例2休"),"2周無2例2休")&amp;IF(AY14=1,IF(AY15&gt;0,"例假上班",""),"")&amp;IF(AY15&gt;12,"上班超過12小時&amp;","")</f>
        <v>2周無2例2休</v>
      </c>
      <c r="AZ16" s="500"/>
      <c r="BA16" s="499" t="str">
        <f>IF(月排班!AZ14=0,"",IF(月排班!BA14=0,"",IF((月排班!BA14+24-月排班!AZ14)&lt;11,"11小時","")))&amp;IF(COUNTIF(月排班!$AS16:$BE16,$FW$5)=0,"&amp;無例休","")&amp;IF(COUNTIF(月排班!$AE16:$BE16,$FW$5)&gt;1,IF(COUNTIF(月排班!$AE16:$BE16,$FW$6)&gt;1,"","2周無2例2休"),"2周無2例2休")&amp;IF(BA14=1,IF(BA15&gt;0,"例假上班",""),"")&amp;IF(BA15&gt;12,"上班超過12小時&amp;","")</f>
        <v>2周無2例2休</v>
      </c>
      <c r="BB16" s="500"/>
      <c r="BC16" s="499" t="str">
        <f>IF(月排班!BB14=0,"",IF(月排班!BC14=0,"",IF((月排班!BC14+24-月排班!BB14)&lt;11,"11小時","")))&amp;IF(COUNTIF(月排班!$AS16:$BE16,$FW$5)=0,"&amp;無例休","")&amp;IF(COUNTIF(月排班!$AE16:$BE16,$FW$5)&gt;1,IF(COUNTIF(月排班!$AE16:$BE16,$FW$6)&gt;1,"","2周無2例2休"),"2周無2例2休")&amp;IF(BC14=1,IF(BC15&gt;0,"例假上班",""),"")&amp;IF(BC15&gt;12,"上班超過12小時&amp;","")</f>
        <v>2周無2例2休</v>
      </c>
      <c r="BD16" s="500"/>
      <c r="BE16" s="499" t="str">
        <f>IF(月排班!BD14=0,"",IF(月排班!BE14=0,"",IF((月排班!BE14+24-月排班!BD14)&lt;11,"11小時","")))&amp;IF(COUNTIF(月排班!$AS16:$BE16,$FW$5)=0,"&amp;無例休","")&amp;IF(COUNTIF(月排班!$AE16:$BE16,$FW$5)&gt;1,IF(COUNTIF(月排班!$AE16:$BE16,$FW$6)&gt;1,"","2周無2例2休"),"2周無2例2休")&amp;IF(BE14=1,IF(BE15&gt;0,"例假上班",""),"")&amp;IF(BE15&gt;12,"上班超過12小時&amp;","")</f>
        <v>2周無2例2休</v>
      </c>
      <c r="BF16" s="500"/>
      <c r="BG16" s="501" t="str">
        <f>IF(月排班!BF14=0,"",IF(月排班!BG14=0,"",IF((月排班!BG14+24-月排班!BF14)&lt;11,"11小時&amp;","")))&amp;IF(COUNTIF(月排班!$BG16:$BS16,$FW$5)=0,"無例休&amp;","")&amp;IF(COUNTIF(月排班!$BG16:$CG16,$FW$5)&gt;1,IF(COUNTIF(月排班!$BG16:$CG16,$FW$6)&gt;1,"","2周無2例2休&amp;"),"2周無2例2休&amp;")&amp;IF(BG14=1,IF(BG15&gt;0,"例假上班&amp;",""),"")&amp;IF(BG15&gt;12,"上班超過12小時&amp;","")</f>
        <v/>
      </c>
      <c r="BH16" s="502"/>
      <c r="BI16" s="501" t="str">
        <f>IF(月排班!BH14=0,"",IF(月排班!BI14=0,"",IF((月排班!BI14+24-月排班!BH14)&lt;11,"11小時&amp;","")))&amp;IF(COUNTIF(月排班!$BG16:$BS16,$FW$5)=0,"無例休&amp;","")&amp;IF(COUNTIF(月排班!$BG16:$CG16,$FW$5)&gt;1,IF(COUNTIF(月排班!$BG16:$CG16,$FW$6)&gt;1,"","2周無2例2休&amp;"),"2周無2例2休&amp;")&amp;IF(BI14=1,IF(BI15&gt;0,"例假上班&amp;",""),"")&amp;IF(BI15&gt;12,"上班超過12小時&amp;","")</f>
        <v/>
      </c>
      <c r="BJ16" s="502"/>
      <c r="BK16" s="501" t="str">
        <f>IF(月排班!BJ14=0,"",IF(月排班!BK14=0,"",IF((月排班!BK14+24-月排班!BJ14)&lt;11,"11小時&amp;","")))&amp;IF(COUNTIF(月排班!$BG16:$BS16,$FW$5)=0,"無例休&amp;","")&amp;IF(COUNTIF(月排班!$BG16:$CG16,$FW$5)&gt;1,IF(COUNTIF(月排班!$BG16:$CG16,$FW$6)&gt;1,"","2周無2例2休&amp;"),"2周無2例2休&amp;")&amp;IF(BK14=1,IF(BK15&gt;0,"例假上班&amp;",""),"")&amp;IF(BK15&gt;12,"上班超過12小時&amp;","")</f>
        <v/>
      </c>
      <c r="BL16" s="502"/>
      <c r="BM16" s="501" t="str">
        <f>IF(月排班!BL14=0,"",IF(月排班!BM14=0,"",IF((月排班!BM14+24-月排班!BL14)&lt;11,"11小時&amp;","")))&amp;IF(COUNTIF(月排班!$BG16:$BS16,$FW$5)=0,"無例休&amp;","")&amp;IF(COUNTIF(月排班!$BG16:$CG16,$FW$5)&gt;1,IF(COUNTIF(月排班!$BG16:$CG16,$FW$6)&gt;1,"","2周無2例2休&amp;"),"2周無2例2休&amp;")&amp;IF(BM14=1,IF(BM15&gt;0,"例假上班&amp;",""),"")&amp;IF(BM15&gt;12,"上班超過12小時&amp;","")</f>
        <v/>
      </c>
      <c r="BN16" s="502"/>
      <c r="BO16" s="501" t="str">
        <f>IF(月排班!BN14=0,"",IF(月排班!BO14=0,"",IF((月排班!BO14+24-月排班!BN14)&lt;11,"11小時&amp;","")))&amp;IF(COUNTIF(月排班!$BG16:$BS16,$FW$5)=0,"無例休&amp;","")&amp;IF(COUNTIF(月排班!$BG16:$CG16,$FW$5)&gt;1,IF(COUNTIF(月排班!$BG16:$CG16,$FW$6)&gt;1,"","2周無2例2休&amp;"),"2周無2例2休&amp;")&amp;IF(BO14=1,IF(BO15&gt;0,"例假上班&amp;",""),"")&amp;IF(BO15&gt;12,"上班超過12小時&amp;","")</f>
        <v/>
      </c>
      <c r="BP16" s="502"/>
      <c r="BQ16" s="501" t="str">
        <f>IF(月排班!BP14=0,"",IF(月排班!BQ14=0,"",IF((月排班!BQ14+24-月排班!BP14)&lt;11,"11小時&amp;","")))&amp;IF(COUNTIF(月排班!$BG16:$BS16,$FW$5)=0,"無例休&amp;","")&amp;IF(COUNTIF(月排班!$BG16:$CG16,$FW$5)&gt;1,IF(COUNTIF(月排班!$BG16:$CG16,$FW$6)&gt;1,"","2周無2例2休&amp;"),"2周無2例2休&amp;")&amp;IF(BQ14=1,IF(BQ15&gt;0,"例假上班&amp;",""),"")&amp;IF(BQ15&gt;12,"上班超過12小時&amp;","")</f>
        <v/>
      </c>
      <c r="BR16" s="502"/>
      <c r="BS16" s="501" t="str">
        <f>IF(月排班!BR14=0,"",IF(月排班!BS14=0,"",IF((月排班!BS14+24-月排班!BR14)&lt;11,"11小時&amp;","")))&amp;IF(COUNTIF(月排班!$BG16:$BS16,$FW$5)=0,"無例休&amp;","")&amp;IF(COUNTIF(月排班!$BG16:$CG16,$FW$5)&gt;1,IF(COUNTIF(月排班!$BG16:$CG16,$FW$6)&gt;1,"","2周無2例2休&amp;"),"2周無2例2休&amp;")&amp;IF(BS14=1,IF(BS15&gt;0,"例假上班&amp;",""),"")&amp;IF(BS15&gt;12,"上班超過12小時&amp;","")</f>
        <v/>
      </c>
      <c r="BT16" s="502"/>
      <c r="BU16" s="499" t="str">
        <f>IF(月排班!BT14=0,"",IF(月排班!BU14=0,"",IF((月排班!BU14+24-月排班!BT14)&lt;11,"11小時&amp;","")))&amp;IF(COUNTIF(月排班!$BU16:$CG16,$FW$5)=0,"無例休&amp;","")&amp;IF(COUNTIF(月排班!$BG16:$CG16,$FW$5)&gt;1,IF(COUNTIF(月排班!$BG16:$CG16,$FW$6)&gt;1,"","2周無2例2休&amp;"),"2周無2例2休&amp;")&amp;IF(BU14=1,IF(BU15&gt;0,"例假上班&amp;",""),"")&amp;IF(BU15&gt;12,"上班超過12小時&amp;","")</f>
        <v/>
      </c>
      <c r="BV16" s="500"/>
      <c r="BW16" s="499" t="str">
        <f>IF(月排班!BV14=0,"",IF(月排班!BW14=0,"",IF((月排班!BW14+24-月排班!BV14)&lt;11,"11小時&amp;","")))&amp;IF(COUNTIF(月排班!$BU16:$CG16,$FW$5)=0,"無例休&amp;","")&amp;IF(COUNTIF(月排班!$BG16:$CG16,$FW$5)&gt;1,IF(COUNTIF(月排班!$BG16:$CG16,$FW$6)&gt;1,"","2周無2例2休&amp;"),"2周無2例2休&amp;")&amp;IF(BW14=1,IF(BW15&gt;0,"例假上班&amp;",""),"")&amp;IF(BW15&gt;12,"上班超過12小時&amp;","")</f>
        <v/>
      </c>
      <c r="BX16" s="500"/>
      <c r="BY16" s="499" t="str">
        <f>IF(月排班!BX14=0,"",IF(月排班!BY14=0,"",IF((月排班!BY14+24-月排班!BX14)&lt;11,"11小時&amp;","")))&amp;IF(COUNTIF(月排班!$BU16:$CG16,$FW$5)=0,"無例休&amp;","")&amp;IF(COUNTIF(月排班!$BG16:$CG16,$FW$5)&gt;1,IF(COUNTIF(月排班!$BG16:$CG16,$FW$6)&gt;1,"","2周無2例2休&amp;"),"2周無2例2休&amp;")&amp;IF(BY14=1,IF(BY15&gt;0,"例假上班&amp;",""),"")&amp;IF(BY15&gt;12,"上班超過12小時&amp;","")</f>
        <v/>
      </c>
      <c r="BZ16" s="500"/>
      <c r="CA16" s="499" t="str">
        <f>IF(月排班!BZ14=0,"",IF(月排班!CA14=0,"",IF((月排班!CA14+24-月排班!BZ14)&lt;11,"11小時&amp;","")))&amp;IF(COUNTIF(月排班!$BU16:$CG16,$FW$5)=0,"無例休&amp;","")&amp;IF(COUNTIF(月排班!$BG16:$CG16,$FW$5)&gt;1,IF(COUNTIF(月排班!$BG16:$CG16,$FW$6)&gt;1,"","2周無2例2休&amp;"),"2周無2例2休&amp;")&amp;IF(CA14=1,IF(CA15&gt;0,"例假上班&amp;",""),"")&amp;IF(CA15&gt;12,"上班超過12小時&amp;","")</f>
        <v/>
      </c>
      <c r="CB16" s="500"/>
      <c r="CC16" s="499" t="str">
        <f>IF(月排班!CB14=0,"",IF(月排班!CC14=0,"",IF((月排班!CC14+24-月排班!CB14)&lt;11,"11小時&amp;","")))&amp;IF(COUNTIF(月排班!$BU16:$CG16,$FW$5)=0,"無例休&amp;","")&amp;IF(COUNTIF(月排班!$BG16:$CG16,$FW$5)&gt;1,IF(COUNTIF(月排班!$BG16:$CG16,$FW$6)&gt;1,"","2周無2例2休&amp;"),"2周無2例2休&amp;")&amp;IF(CC14=1,IF(CC15&gt;0,"例假上班&amp;",""),"")&amp;IF(CC15&gt;12,"上班超過12小時&amp;","")</f>
        <v/>
      </c>
      <c r="CD16" s="500"/>
      <c r="CE16" s="499" t="str">
        <f>IF(月排班!CD14=0,"",IF(月排班!CE14=0,"",IF((月排班!CE14+24-月排班!CD14)&lt;11,"11小時&amp;","")))&amp;IF(COUNTIF(月排班!$BU16:$CG16,$FW$5)=0,"無例休&amp;","")&amp;IF(COUNTIF(月排班!$BG16:$CG16,$FW$5)&gt;1,IF(COUNTIF(月排班!$BG16:$CG16,$FW$6)&gt;1,"","2周無2例2休&amp;"),"2周無2例2休&amp;")&amp;IF(CE14=1,IF(CE15&gt;0,"例假上班&amp;",""),"")&amp;IF(CE15&gt;12,"上班超過12小時&amp;","")</f>
        <v/>
      </c>
      <c r="CF16" s="500"/>
      <c r="CG16" s="499" t="str">
        <f>IF(月排班!CF14=0,"",IF(月排班!CG14=0,"",IF((月排班!CG14+24-月排班!CF14)&lt;11,"11小時&amp;","")))&amp;IF(COUNTIF(月排班!$BU16:$CG16,$FW$5)=0,"無例休&amp;","")&amp;IF(COUNTIF(月排班!$BG16:$CG16,$FW$5)&gt;1,IF(COUNTIF(月排班!$BG16:$CG16,$FW$6)&gt;1,"","2周無2例2休&amp;"),"2周無2例2休&amp;")&amp;IF(CG14=1,IF(CG15&gt;0,"例假上班&amp;",""),"")&amp;IF(CG15&gt;12,"上班超過12小時&amp;","")</f>
        <v/>
      </c>
      <c r="CH16" s="500"/>
      <c r="CI16" s="499" t="str">
        <f>IF(月排班!CH14=0,"",IF(月排班!CI14=0,"",IF((月排班!CI14+24-月排班!CH14)&lt;11,"11小時&amp;","")))&amp;IF(COUNTIF(月排班!$CI16:$CU16,$FW$5)=0,"無例休&amp;","")&amp;IF(COUNTIF(月排班!$CI16:$DI16,$FW$5)&gt;1,IF(COUNTIF(月排班!$CI16:$DI16,$FW$6)&gt;1,"","2周無2例2休&amp;"),"2周無2例2休&amp;")&amp;IF(CI14=1,IF(CI15&gt;0,"例假上班&amp;",""),"")&amp;IF(CI15&gt;12,"上班超過12小時&amp;","")</f>
        <v/>
      </c>
      <c r="CJ16" s="500"/>
      <c r="CK16" s="499" t="str">
        <f>IF(月排班!CJ14=0,"",IF(月排班!CK14=0,"",IF((月排班!CK14+24-月排班!CJ14)&lt;11,"11小時&amp;","")))&amp;IF(COUNTIF(月排班!$CI16:$CU16,$FW$5)=0,"無例休&amp;","")&amp;IF(COUNTIF(月排班!$CI16:$DI16,$FW$5)&gt;1,IF(COUNTIF(月排班!$CI16:$DI16,$FW$6)&gt;1,"","2周無2例2休&amp;"),"2周無2例2休&amp;")&amp;IF(CK14=1,IF(CK15&gt;0,"例假上班&amp;",""),"")&amp;IF(CK15&gt;12,"上班超過12小時&amp;","")</f>
        <v/>
      </c>
      <c r="CL16" s="500"/>
      <c r="CM16" s="499" t="str">
        <f>IF(月排班!CL14=0,"",IF(月排班!CM14=0,"",IF((月排班!CM14+24-月排班!CL14)&lt;11,"11小時&amp;","")))&amp;IF(COUNTIF(月排班!$CI16:$CU16,$FW$5)=0,"無例休&amp;","")&amp;IF(COUNTIF(月排班!$CI16:$DI16,$FW$5)&gt;1,IF(COUNTIF(月排班!$CI16:$DI16,$FW$6)&gt;1,"","2周無2例2休&amp;"),"2周無2例2休&amp;")&amp;IF(CM14=1,IF(CM15&gt;0,"例假上班&amp;",""),"")&amp;IF(CM15&gt;12,"上班超過12小時&amp;","")</f>
        <v/>
      </c>
      <c r="CN16" s="500"/>
      <c r="CO16" s="499" t="str">
        <f>IF(月排班!CN14=0,"",IF(月排班!CO14=0,"",IF((月排班!CO14+24-月排班!CN14)&lt;11,"11小時&amp;","")))&amp;IF(COUNTIF(月排班!$CI16:$CU16,$FW$5)=0,"無例休&amp;","")&amp;IF(COUNTIF(月排班!$CI16:$DI16,$FW$5)&gt;1,IF(COUNTIF(月排班!$CI16:$DI16,$FW$6)&gt;1,"","2周無2例2休&amp;"),"2周無2例2休&amp;")&amp;IF(CO14=1,IF(CO15&gt;0,"例假上班&amp;",""),"")&amp;IF(CO15&gt;12,"上班超過12小時&amp;","")</f>
        <v/>
      </c>
      <c r="CP16" s="500"/>
      <c r="CQ16" s="499" t="str">
        <f>IF(月排班!CP14=0,"",IF(月排班!CQ14=0,"",IF((月排班!CQ14+24-月排班!CP14)&lt;11,"11小時&amp;","")))&amp;IF(COUNTIF(月排班!$CI16:$CU16,$FW$5)=0,"無例休&amp;","")&amp;IF(COUNTIF(月排班!$CI16:$DI16,$FW$5)&gt;1,IF(COUNTIF(月排班!$CI16:$DI16,$FW$6)&gt;1,"","2周無2例2休&amp;"),"2周無2例2休&amp;")&amp;IF(CQ14=1,IF(CQ15&gt;0,"例假上班&amp;",""),"")&amp;IF(CQ15&gt;12,"上班超過12小時&amp;","")</f>
        <v/>
      </c>
      <c r="CR16" s="500"/>
      <c r="CS16" s="499" t="str">
        <f>IF(月排班!CR14=0,"",IF(月排班!CS14=0,"",IF((月排班!CS14+24-月排班!CR14)&lt;11,"11小時&amp;","")))&amp;IF(COUNTIF(月排班!$CI16:$CU16,$FW$5)=0,"無例休&amp;","")&amp;IF(COUNTIF(月排班!$CI16:$DI16,$FW$5)&gt;1,IF(COUNTIF(月排班!$CI16:$DI16,$FW$6)&gt;1,"","2周無2例2休&amp;"),"2周無2例2休&amp;")&amp;IF(CS14=1,IF(CS15&gt;0,"例假上班&amp;",""),"")&amp;IF(CS15&gt;12,"上班超過12小時&amp;","")</f>
        <v/>
      </c>
      <c r="CT16" s="500"/>
      <c r="CU16" s="499" t="str">
        <f>IF(月排班!CT14=0,"",IF(月排班!CU14=0,"",IF((月排班!CU14+24-月排班!CT14)&lt;11,"11小時&amp;","")))&amp;IF(COUNTIF(月排班!$CI16:$CU16,$FW$5)=0,"無例休&amp;","")&amp;IF(COUNTIF(月排班!$CI16:$DI16,$FW$5)&gt;1,IF(COUNTIF(月排班!$CI16:$DI16,$FW$6)&gt;1,"","2周無2例2休&amp;"),"2周無2例2休&amp;")&amp;IF(CU14=1,IF(CU15&gt;0,"例假上班&amp;",""),"")&amp;IF(CU15&gt;12,"上班超過12小時&amp;","")</f>
        <v/>
      </c>
      <c r="CV16" s="500"/>
      <c r="CW16" s="499" t="str">
        <f>IF(月排班!CV14=0,"",IF(月排班!CW14=0,"",IF((月排班!CW14+24-月排班!CV14)&lt;11,"11小時&amp;","")))&amp;IF(COUNTIF(月排班!$CW16:$DI16,$FW$5)=0,"無例休&amp;","")&amp;IF(COUNTIF(月排班!$CI16:$DI16,$FW$5)&gt;1,IF(COUNTIF(月排班!$CI16:$DI16,$FW$6)&gt;1,"","2周無2例2休&amp;"),"2周無2例2休&amp;")&amp;IF(CW14=1,IF(CW15&gt;0,"例假上班&amp;",""),"")&amp;IF(CW15&gt;12,"上班超過12小時&amp;","")</f>
        <v/>
      </c>
      <c r="CX16" s="500"/>
      <c r="CY16" s="499" t="str">
        <f>IF(月排班!CX14=0,"",IF(月排班!CY14=0,"",IF((月排班!CY14+24-月排班!CX14)&lt;11,"11小時&amp;","")))&amp;IF(COUNTIF(月排班!$CW16:$DI16,$FW$5)=0,"無例休&amp;","")&amp;IF(COUNTIF(月排班!$CI16:$DI16,$FW$5)&gt;1,IF(COUNTIF(月排班!$CI16:$DI16,$FW$6)&gt;1,"","2周無2例2休&amp;"),"2周無2例2休&amp;")&amp;IF(CY14=1,IF(CY15&gt;0,"例假上班&amp;",""),"")&amp;IF(CY15&gt;12,"上班超過12小時&amp;","")</f>
        <v/>
      </c>
      <c r="CZ16" s="500"/>
      <c r="DA16" s="499" t="str">
        <f>IF(月排班!CZ14=0,"",IF(月排班!DA14=0,"",IF((月排班!DA14+24-月排班!CZ14)&lt;11,"11小時&amp;","")))&amp;IF(COUNTIF(月排班!$CW16:$DI16,$FW$5)=0,"無例休&amp;","")&amp;IF(COUNTIF(月排班!$CI16:$DI16,$FW$5)&gt;1,IF(COUNTIF(月排班!$CI16:$DI16,$FW$6)&gt;1,"","2周無2例2休&amp;"),"2周無2例2休&amp;")&amp;IF(DA14=1,IF(DA15&gt;0,"例假上班&amp;",""),"")&amp;IF(DA15&gt;12,"上班超過12小時&amp;","")</f>
        <v/>
      </c>
      <c r="DB16" s="500"/>
      <c r="DC16" s="499" t="str">
        <f>IF(月排班!DB14=0,"",IF(月排班!DC14=0,"",IF((月排班!DC14+24-月排班!DB14)&lt;11,"11小時&amp;","")))&amp;IF(COUNTIF(月排班!$CW16:$DI16,$FW$5)=0,"無例休&amp;","")&amp;IF(COUNTIF(月排班!$CI16:$DI16,$FW$5)&gt;1,IF(COUNTIF(月排班!$CI16:$DI16,$FW$6)&gt;1,"","2周無2例2休&amp;"),"2周無2例2休&amp;")&amp;IF(DC14=1,IF(DC15&gt;0,"例假上班&amp;",""),"")&amp;IF(DC15&gt;12,"上班超過12小時&amp;","")</f>
        <v/>
      </c>
      <c r="DD16" s="500"/>
      <c r="DE16" s="499" t="str">
        <f>IF(月排班!DD14=0,"",IF(月排班!DE14=0,"",IF((月排班!DE14+24-月排班!DD14)&lt;11,"11小時&amp;","")))&amp;IF(COUNTIF(月排班!$CW16:$DI16,$FW$5)=0,"無例休&amp;","")&amp;IF(COUNTIF(月排班!$CI16:$DI16,$FW$5)&gt;1,IF(COUNTIF(月排班!$CI16:$DI16,$FW$6)&gt;1,"","2周無2例2休&amp;"),"2周無2例2休&amp;")&amp;IF(DE14=1,IF(DE15&gt;0,"例假上班&amp;",""),"")&amp;IF(DE15&gt;12,"上班超過12小時&amp;","")</f>
        <v/>
      </c>
      <c r="DF16" s="500"/>
      <c r="DG16" s="499" t="str">
        <f>IF(月排班!DF14=0,"",IF(月排班!DG14=0,"",IF((月排班!DG14+24-月排班!DF14)&lt;11,"11小時&amp;","")))&amp;IF(COUNTIF(月排班!$CW16:$DI16,$FW$5)=0,"無例休&amp;","")&amp;IF(COUNTIF(月排班!$CI16:$DI16,$FW$5)&gt;1,IF(COUNTIF(月排班!$CI16:$DI16,$FW$6)&gt;1,"","2周無2例2休&amp;"),"2周無2例2休&amp;")&amp;IF(DG14=1,IF(DG15&gt;0,"例假上班&amp;",""),"")&amp;IF(DG15&gt;12,"上班超過12小時&amp;","")</f>
        <v/>
      </c>
      <c r="DH16" s="500"/>
      <c r="DI16" s="499" t="str">
        <f>IF(月排班!DH14=0,"",IF(月排班!DI14=0,"",IF((月排班!DI14+24-月排班!DH14)&lt;11,"11小時&amp;","")))&amp;IF(COUNTIF(月排班!$CW16:$DI16,$FW$5)=0,"無例休&amp;","")&amp;IF(COUNTIF(月排班!$CI16:$DI16,$FW$5)&gt;1,IF(COUNTIF(月排班!$CI16:$DI16,$FW$6)&gt;1,"","2周無2例2休&amp;"),"2周無2例2休&amp;")&amp;IF(DI14=1,IF(DI15&gt;0,"例假上班&amp;",""),"")&amp;IF(DI15&gt;12,"上班超過12小時&amp;","")</f>
        <v/>
      </c>
      <c r="DJ16" s="500"/>
      <c r="DK16" s="499" t="str">
        <f>IF(月排班!DJ14=0,"",IF(月排班!DK14=0,"",IF((月排班!DK14+24-月排班!DJ14)&lt;11,"11小時&amp;","")))&amp;IF(COUNTIF(月排班!$DK16:$DW16,$FW$5)=0,"無例休&amp;","")&amp;IF(COUNTIF(月排班!$DK16:$EK16,$FW$5)&gt;1,IF(COUNTIF(月排班!$DK16:$EK16,$FW$6)&gt;1,"","2周無2例2休&amp;"),"2周無2例2休&amp;")&amp;IF(DK14=1,IF(DK15&gt;0,"例假上班&amp;",""),"")&amp;IF(DK15&gt;12,"上班超過12小時&amp;","")</f>
        <v>2周無2例2休&amp;</v>
      </c>
      <c r="DL16" s="500"/>
      <c r="DM16" s="499" t="str">
        <f>IF(月排班!DL14=0,"",IF(月排班!DM14=0,"",IF((月排班!DM14+24-月排班!DL14)&lt;11,"11小時&amp;","")))&amp;IF(COUNTIF(月排班!$DK16:$DW16,$FW$5)=0,"無例休&amp;","")&amp;IF(COUNTIF(月排班!$DK16:$EK16,$FW$5)&gt;1,IF(COUNTIF(月排班!$DK16:$EK16,$FW$6)&gt;1,"","2周無2例2休&amp;"),"2周無2例2休&amp;")&amp;IF(DM14=1,IF(DM15&gt;0,"例假上班&amp;",""),"")&amp;IF(DM15&gt;12,"上班超過12小時&amp;","")</f>
        <v>2周無2例2休&amp;</v>
      </c>
      <c r="DN16" s="500"/>
      <c r="DO16" s="499" t="str">
        <f>IF(月排班!DN14=0,"",IF(月排班!DO14=0,"",IF((月排班!DO14+24-月排班!DN14)&lt;11,"11小時&amp;","")))&amp;IF(COUNTIF(月排班!$DK16:$DW16,$FW$5)=0,"無例休&amp;","")&amp;IF(COUNTIF(月排班!$DK16:$EK16,$FW$5)&gt;1,IF(COUNTIF(月排班!$DK16:$EK16,$FW$6)&gt;1,"","2周無2例2休&amp;"),"2周無2例2休&amp;")&amp;IF(DO14=1,IF(DO15&gt;0,"例假上班&amp;",""),"")&amp;IF(DO15&gt;12,"上班超過12小時&amp;","")</f>
        <v>2周無2例2休&amp;</v>
      </c>
      <c r="DP16" s="500"/>
      <c r="DQ16" s="499" t="str">
        <f>IF(月排班!DP14=0,"",IF(月排班!DQ14=0,"",IF((月排班!DQ14+24-月排班!DP14)&lt;11,"11小時&amp;","")))&amp;IF(COUNTIF(月排班!$DK16:$DW16,$FW$5)=0,"無例休&amp;","")&amp;IF(COUNTIF(月排班!$DK16:$EK16,$FW$5)&gt;1,IF(COUNTIF(月排班!$DK16:$EK16,$FW$6)&gt;1,"","2周無2例2休&amp;"),"2周無2例2休&amp;")&amp;IF(DQ14=1,IF(DQ15&gt;0,"例假上班&amp;",""),"")&amp;IF(DQ15&gt;12,"上班超過12小時&amp;","")</f>
        <v>2周無2例2休&amp;</v>
      </c>
      <c r="DR16" s="500"/>
      <c r="DS16" s="499" t="str">
        <f>IF(月排班!DR14=0,"",IF(月排班!DS14=0,"",IF((月排班!DS14+24-月排班!DR14)&lt;11,"11小時&amp;","")))&amp;IF(COUNTIF(月排班!$DK16:$DW16,$FW$5)=0,"無例休&amp;","")&amp;IF(COUNTIF(月排班!$DK16:$EK16,$FW$5)&gt;1,IF(COUNTIF(月排班!$DK16:$EK16,$FW$6)&gt;1,"","2周無2例2休&amp;"),"2周無2例2休&amp;")&amp;IF(DS14=1,IF(DS15&gt;0,"例假上班&amp;",""),"")&amp;IF(DS15&gt;12,"上班超過12小時&amp;","")</f>
        <v>2周無2例2休&amp;</v>
      </c>
      <c r="DT16" s="500"/>
      <c r="DU16" s="499" t="str">
        <f>IF(月排班!DT14=0,"",IF(月排班!DU14=0,"",IF((月排班!DU14+24-月排班!DT14)&lt;11,"11小時&amp;","")))&amp;IF(COUNTIF(月排班!$DK16:$DW16,$FW$5)=0,"無例休&amp;","")&amp;IF(COUNTIF(月排班!$DK16:$EK16,$FW$5)&gt;1,IF(COUNTIF(月排班!$DK16:$EK16,$FW$6)&gt;1,"","2周無2例2休&amp;"),"2周無2例2休&amp;")&amp;IF(DU14=1,IF(DU15&gt;0,"例假上班&amp;",""),"")&amp;IF(DU15&gt;12,"上班超過12小時&amp;","")</f>
        <v>2周無2例2休&amp;</v>
      </c>
      <c r="DV16" s="500"/>
      <c r="DW16" s="499" t="str">
        <f>IF(月排班!DV14=0,"",IF(月排班!DW14=0,"",IF((月排班!DW14+24-月排班!DV14)&lt;11,"11小時&amp;","")))&amp;IF(COUNTIF(月排班!$DK16:$DW16,$FW$5)=0,"無例休&amp;","")&amp;IF(COUNTIF(月排班!$DK16:$EK16,$FW$5)&gt;1,IF(COUNTIF(月排班!$DK16:$EK16,$FW$6)&gt;1,"","2周無2例2休&amp;"),"2周無2例2休&amp;")&amp;IF(DW14=1,IF(DW15&gt;0,"例假上班&amp;",""),"")&amp;IF(DW15&gt;12,"上班超過12小時&amp;","")</f>
        <v>2周無2例2休&amp;</v>
      </c>
      <c r="DX16" s="500"/>
      <c r="DY16" s="499" t="str">
        <f>IF(月排班!DX14=0,"",IF(月排班!DY14=0,"",IF((月排班!DY14+24-月排班!DX14)&lt;11,"11小時&amp;","")))&amp;IF(COUNTIF(月排班!$DY16:$EK16,$FW$5)=0,"無例休&amp;","")&amp;IF(COUNTIF(月排班!$DK16:$EK16,$FW$5)&gt;1,IF(COUNTIF(月排班!$DK16:$EK16,$FW$6)&gt;1,"","2周無2例2休&amp;"),"2周無2例2休&amp;")&amp;IF(DY14=1,IF(DY15&gt;0,"例假上班&amp;",""),"")&amp;IF(DY15&gt;12,"上班超過12小時&amp;","")</f>
        <v>無例休&amp;2周無2例2休&amp;</v>
      </c>
      <c r="DZ16" s="500"/>
      <c r="EA16" s="499" t="str">
        <f>IF(月排班!DZ14=0,"",IF(月排班!EA14=0,"",IF((月排班!EA14+24-月排班!DZ14)&lt;11,"11小時&amp;","")))&amp;IF(COUNTIF(月排班!$DY16:$EK16,$FW$5)=0,"無例休&amp;","")&amp;IF(COUNTIF(月排班!$DK16:$EK16,$FW$5)&gt;1,IF(COUNTIF(月排班!$DK16:$EK16,$FW$6)&gt;1,"","2周無2例2休&amp;"),"2周無2例2休&amp;")&amp;IF(EA14=1,IF(EA15&gt;0,"例假上班&amp;",""),"")&amp;IF(EA15&gt;12,"上班超過12小時&amp;","")</f>
        <v>無例休&amp;2周無2例2休&amp;</v>
      </c>
      <c r="EB16" s="500"/>
      <c r="EC16" s="499" t="str">
        <f>IF(月排班!EB14=0,"",IF(月排班!EC14=0,"",IF((月排班!EC14+24-月排班!EB14)&lt;11,"11小時&amp;","")))&amp;IF(COUNTIF(月排班!$DY16:$EK16,$FW$5)=0,"無例休&amp;","")&amp;IF(COUNTIF(月排班!$DK16:$EK16,$FW$5)&gt;1,IF(COUNTIF(月排班!$DK16:$EK16,$FW$6)&gt;1,"","2周無2例2休&amp;"),"2周無2例2休&amp;")&amp;IF(EC14=1,IF(EC15&gt;0,"例假上班&amp;",""),"")&amp;IF(EC15&gt;12,"上班超過12小時&amp;","")</f>
        <v>無例休&amp;2周無2例2休&amp;</v>
      </c>
      <c r="ED16" s="500"/>
      <c r="EE16" s="499" t="str">
        <f>IF(月排班!ED14=0,"",IF(月排班!EE14=0,"",IF((月排班!EE14+24-月排班!ED14)&lt;11,"11小時&amp;","")))&amp;IF(COUNTIF(月排班!$DY16:$EK16,$FW$5)=0,"無例休&amp;","")&amp;IF(COUNTIF(月排班!$DK16:$EK16,$FW$5)&gt;1,IF(COUNTIF(月排班!$DK16:$EK16,$FW$6)&gt;1,"","2周無2例2休&amp;"),"2周無2例2休&amp;")&amp;IF(EE14=1,IF(EE15&gt;0,"例假上班&amp;",""),"")&amp;IF(EE15&gt;12,"上班超過12小時&amp;","")</f>
        <v>無例休&amp;2周無2例2休&amp;</v>
      </c>
      <c r="EF16" s="500"/>
      <c r="EG16" s="499" t="str">
        <f>IF(月排班!EF14=0,"",IF(月排班!EG14=0,"",IF((月排班!EG14+24-月排班!EF14)&lt;11,"11小時&amp;","")))&amp;IF(COUNTIF(月排班!$DY16:$EK16,$FW$5)=0,"無例休&amp;","")&amp;IF(COUNTIF(月排班!$DK16:$EK16,$FW$5)&gt;1,IF(COUNTIF(月排班!$DK16:$EK16,$FW$6)&gt;1,"","2周無2例2休&amp;"),"2周無2例2休&amp;")&amp;IF(EG14=1,IF(EG15&gt;0,"例假上班&amp;",""),"")&amp;IF(EG15&gt;12,"上班超過12小時&amp;","")</f>
        <v>無例休&amp;2周無2例2休&amp;</v>
      </c>
      <c r="EH16" s="500"/>
      <c r="EI16" s="499" t="str">
        <f>IF(月排班!EH14=0,"",IF(月排班!EI14=0,"",IF((月排班!EI14+24-月排班!EH14)&lt;11,"11小時&amp;","")))&amp;IF(COUNTIF(月排班!$DY16:$EK16,$FW$5)=0,"無例休&amp;","")&amp;IF(COUNTIF(月排班!$DK16:$EK16,$FW$5)&gt;1,IF(COUNTIF(月排班!$DK16:$EK16,$FW$6)&gt;1,"","2周無2例2休&amp;"),"2周無2例2休&amp;")&amp;IF(EI14=1,IF(EI15&gt;0,"例假上班&amp;",""),"")&amp;IF(EI15&gt;12,"上班超過12小時&amp;","")</f>
        <v>無例休&amp;2周無2例2休&amp;</v>
      </c>
      <c r="EJ16" s="500"/>
      <c r="EK16" s="499" t="str">
        <f>IF(月排班!EJ14=0,"",IF(月排班!EK14=0,"",IF((月排班!EK14+24-月排班!EJ14)&lt;11,"11小時&amp;","")))&amp;IF(COUNTIF(月排班!$DY16:$EK16,$FW$5)=0,"無例休&amp;","")&amp;IF(COUNTIF(月排班!$DK16:$EK16,$FW$5)&gt;1,IF(COUNTIF(月排班!$DK16:$EK16,$FW$6)&gt;1,"","2周無2例2休&amp;"),"2周無2例2休&amp;")&amp;IF(EK14=1,IF(EK15&gt;0,"例假上班&amp;",""),"")&amp;IF(EK15&gt;12,"上班超過12小時&amp;","")</f>
        <v>無例休&amp;2周無2例2休&amp;</v>
      </c>
      <c r="EL16" s="500"/>
      <c r="EM16" s="499" t="str">
        <f>IF(月排班!EL14=0,"",IF(月排班!EM14=0,"",IF((月排班!EM14+24-月排班!EL14)&lt;11,"11小時&amp;","")))&amp;IF(COUNTIF(月排班!$EM16:$EY16,$FW$5)=0,"無例休&amp;","")&amp;IF(COUNTIF(月排班!$EM16:$FM16,$FW$5)&gt;1,IF(COUNTIF(月排班!$EM16:$FM16,$FW$6)&gt;1,"","2周無2例2休&amp;"),"2周無2例2休&amp;")&amp;IF(EM14=1,IF(EM15&gt;0,"例假上班&amp;",""),"")&amp;IF(EM15&gt;12,"上班超過12小時&amp;","")</f>
        <v>無例休&amp;2周無2例2休&amp;</v>
      </c>
      <c r="EN16" s="500"/>
      <c r="EO16" s="499" t="str">
        <f>IF(月排班!EN14=0,"",IF(月排班!EO14=0,"",IF((月排班!EO14+24-月排班!EN14)&lt;11,"11小時&amp;","")))&amp;IF(COUNTIF(月排班!$EM16:$EY16,$FW$5)=0,"無例休&amp;","")&amp;IF(COUNTIF(月排班!$EM16:$FM16,$FW$5)&gt;1,IF(COUNTIF(月排班!$EM16:$FM16,$FW$6)&gt;1,"","2周無2例2休&amp;"),"2周無2例2休&amp;")&amp;IF(EO14=1,IF(EO15&gt;0,"例假上班&amp;",""),"")&amp;IF(EO15&gt;12,"上班超過12小時&amp;","")</f>
        <v>無例休&amp;2周無2例2休&amp;</v>
      </c>
      <c r="EP16" s="500"/>
      <c r="EQ16" s="499" t="str">
        <f>IF(月排班!EP14=0,"",IF(月排班!EQ14=0,"",IF((月排班!EQ14+24-月排班!EP14)&lt;11,"11小時&amp;","")))&amp;IF(COUNTIF(月排班!$EM16:$EY16,$FW$5)=0,"無例休&amp;","")&amp;IF(COUNTIF(月排班!$EM16:$FM16,$FW$5)&gt;1,IF(COUNTIF(月排班!$EM16:$FM16,$FW$6)&gt;1,"","2周無2例2休&amp;"),"2周無2例2休&amp;")&amp;IF(EQ14=1,IF(EQ15&gt;0,"例假上班&amp;",""),"")&amp;IF(EQ15&gt;12,"上班超過12小時&amp;","")</f>
        <v>無例休&amp;2周無2例2休&amp;</v>
      </c>
      <c r="ER16" s="500"/>
      <c r="ES16" s="499" t="str">
        <f>IF(月排班!ER14=0,"",IF(月排班!ES14=0,"",IF((月排班!ES14+24-月排班!ER14)&lt;11,"11小時&amp;","")))&amp;IF(COUNTIF(月排班!$EM16:$EY16,$FW$5)=0,"無例休&amp;","")&amp;IF(COUNTIF(月排班!$EM16:$FM16,$FW$5)&gt;1,IF(COUNTIF(月排班!$EM16:$FM16,$FW$6)&gt;1,"","2周無2例2休&amp;"),"2周無2例2休&amp;")&amp;IF(ES14=1,IF(ES15&gt;0,"例假上班&amp;",""),"")&amp;IF(ES15&gt;12,"上班超過12小時&amp;","")</f>
        <v>無例休&amp;2周無2例2休&amp;</v>
      </c>
      <c r="ET16" s="500"/>
      <c r="EU16" s="499" t="str">
        <f>IF(月排班!ET14=0,"",IF(月排班!EU14=0,"",IF((月排班!EU14+24-月排班!ET14)&lt;11,"11小時&amp;","")))&amp;IF(COUNTIF(月排班!$EM16:$EY16,$FW$5)=0,"無例休&amp;","")&amp;IF(COUNTIF(月排班!$EM16:$FM16,$FW$5)&gt;1,IF(COUNTIF(月排班!$EM16:$FM16,$FW$6)&gt;1,"","2周無2例2休&amp;"),"2周無2例2休&amp;")&amp;IF(EU14=1,IF(EU15&gt;0,"例假上班&amp;",""),"")&amp;IF(EU15&gt;12,"上班超過12小時&amp;","")</f>
        <v>無例休&amp;2周無2例2休&amp;</v>
      </c>
      <c r="EV16" s="500"/>
      <c r="EW16" s="499" t="str">
        <f>IF(月排班!EV14=0,"",IF(月排班!EW14=0,"",IF((月排班!EW14+24-月排班!EV14)&lt;11,"11小時&amp;","")))&amp;IF(COUNTIF(月排班!$EM16:$EY16,$FW$5)=0,"無例休&amp;","")&amp;IF(COUNTIF(月排班!$EM16:$FM16,$FW$5)&gt;1,IF(COUNTIF(月排班!$EM16:$FM16,$FW$6)&gt;1,"","2周無2例2休&amp;"),"2周無2例2休&amp;")&amp;IF(EW14=1,IF(EW15&gt;0,"例假上班&amp;",""),"")&amp;IF(EW15&gt;12,"上班超過12小時&amp;","")</f>
        <v>無例休&amp;2周無2例2休&amp;</v>
      </c>
      <c r="EX16" s="500"/>
      <c r="EY16" s="499" t="str">
        <f>IF(月排班!EX14=0,"",IF(月排班!EY14=0,"",IF((月排班!EY14+24-月排班!EX14)&lt;11,"11小時&amp;","")))&amp;IF(COUNTIF(月排班!$EM16:$EY16,$FW$5)=0,"無例休&amp;","")&amp;IF(COUNTIF(月排班!$EM16:$FM16,$FW$5)&gt;1,IF(COUNTIF(月排班!$EM16:$FM16,$FW$6)&gt;1,"","2周無2例2休&amp;"),"2周無2例2休&amp;")&amp;IF(EY14=1,IF(EY15&gt;0,"例假上班&amp;",""),"")&amp;IF(EY15&gt;12,"上班超過12小時&amp;","")</f>
        <v>無例休&amp;2周無2例2休&amp;</v>
      </c>
      <c r="EZ16" s="500"/>
      <c r="FA16" s="499" t="str">
        <f>IF(月排班!EZ14=0,"",IF(月排班!FA14=0,"",IF((月排班!FA14+24-月排班!EZ14)&lt;11,"11小時&amp;","")))&amp;IF(COUNTIF(月排班!$FA16:$FM16,$FW$5)=0,"無例休&amp;","")&amp;IF(COUNTIF(月排班!$EM16:$FM16,$FW$5)&gt;1,IF(COUNTIF(月排班!$EM16:$FM16,$FW$6)&gt;1,"","2周無2例2休&amp;"),"2周無2例2休&amp;")&amp;IF(FA14=1,IF(FA15&gt;0,"例假上班&amp;",""),"")&amp;IF(FA15&gt;12,"上班超過12小時&amp;","")</f>
        <v>無例休&amp;2周無2例2休&amp;</v>
      </c>
      <c r="FB16" s="500"/>
      <c r="FC16" s="499" t="str">
        <f>IF(月排班!FB14=0,"",IF(月排班!FC14=0,"",IF((月排班!FC14+24-月排班!FB14)&lt;11,"11小時&amp;","")))&amp;IF(COUNTIF(月排班!$FA16:$FM16,$FW$5)=0,"無例休&amp;","")&amp;IF(COUNTIF(月排班!$EM16:$FM16,$FW$5)&gt;1,IF(COUNTIF(月排班!$EM16:$FM16,$FW$6)&gt;1,"","2周無2例2休&amp;"),"2周無2例2休&amp;")&amp;IF(FC14=1,IF(FC15&gt;0,"例假上班&amp;",""),"")&amp;IF(FC15&gt;12,"上班超過12小時&amp;","")</f>
        <v>無例休&amp;2周無2例2休&amp;</v>
      </c>
      <c r="FD16" s="500"/>
      <c r="FE16" s="499" t="str">
        <f>IF(月排班!FD14=0,"",IF(月排班!FE14=0,"",IF((月排班!FE14+24-月排班!FD14)&lt;11,"11小時&amp;","")))&amp;IF(COUNTIF(月排班!$FA16:$FM16,$FW$5)=0,"無例休&amp;","")&amp;IF(COUNTIF(月排班!$EM16:$FM16,$FW$5)&gt;1,IF(COUNTIF(月排班!$EM16:$FM16,$FW$6)&gt;1,"","2周無2例2休&amp;"),"2周無2例2休&amp;")&amp;IF(FE14=1,IF(FE15&gt;0,"例假上班&amp;",""),"")&amp;IF(FE15&gt;12,"上班超過12小時&amp;","")</f>
        <v>無例休&amp;2周無2例2休&amp;</v>
      </c>
      <c r="FF16" s="500"/>
      <c r="FG16" s="499" t="str">
        <f>IF(月排班!FF14=0,"",IF(月排班!FG14=0,"",IF((月排班!FG14+24-月排班!FF14)&lt;11,"11小時&amp;","")))&amp;IF(COUNTIF(月排班!$FA16:$FM16,$FW$5)=0,"無例休&amp;","")&amp;IF(COUNTIF(月排班!$EM16:$FM16,$FW$5)&gt;1,IF(COUNTIF(月排班!$EM16:$FM16,$FW$6)&gt;1,"","2周無2例2休&amp;"),"2周無2例2休&amp;")&amp;IF(FG14=1,IF(FG15&gt;0,"例假上班&amp;",""),"")&amp;IF(FG15&gt;12,"上班超過12小時&amp;","")</f>
        <v>無例休&amp;2周無2例2休&amp;</v>
      </c>
      <c r="FH16" s="500"/>
      <c r="FI16" s="499" t="str">
        <f>IF(月排班!FH14=0,"",IF(月排班!FI14=0,"",IF((月排班!FI14+24-月排班!FH14)&lt;11,"11小時&amp;","")))&amp;IF(COUNTIF(月排班!$FA16:$FM16,$FW$5)=0,"無例休&amp;","")&amp;IF(COUNTIF(月排班!$EM16:$FM16,$FW$5)&gt;1,IF(COUNTIF(月排班!$EM16:$FM16,$FW$6)&gt;1,"","2周無2例2休&amp;"),"2周無2例2休&amp;")&amp;IF(FI14=1,IF(FI15&gt;0,"例假上班&amp;",""),"")&amp;IF(FI15&gt;12,"上班超過12小時&amp;","")</f>
        <v>無例休&amp;2周無2例2休&amp;</v>
      </c>
      <c r="FJ16" s="500"/>
      <c r="FK16" s="499" t="str">
        <f>IF(月排班!FJ14=0,"",IF(月排班!FK14=0,"",IF((月排班!FK14+24-月排班!FJ14)&lt;11,"11小時&amp;","")))&amp;IF(COUNTIF(月排班!$FA16:$FM16,$FW$5)=0,"無例休&amp;","")&amp;IF(COUNTIF(月排班!$EM16:$FM16,$FW$5)&gt;1,IF(COUNTIF(月排班!$EM16:$FM16,$FW$6)&gt;1,"","2周無2例2休&amp;"),"2周無2例2休&amp;")&amp;IF(FK14=1,IF(FK15&gt;0,"例假上班&amp;",""),"")&amp;IF(FK15&gt;12,"上班超過12小時&amp;","")</f>
        <v>無例休&amp;2周無2例2休&amp;</v>
      </c>
      <c r="FL16" s="500"/>
      <c r="FM16" s="499" t="str">
        <f>IF(月排班!FL14=0,"",IF(月排班!FM14=0,"",IF((月排班!FM14+24-月排班!FL14)&lt;11,"11小時&amp;","")))&amp;IF(COUNTIF(月排班!$FA16:$FM16,$FW$5)=0,"無例休&amp;","")&amp;IF(COUNTIF(月排班!$EM16:$FM16,$FW$5)&gt;1,IF(COUNTIF(月排班!$EM16:$FM16,$FW$6)&gt;1,"","2周無2例2休&amp;"),"2周無2例2休&amp;")&amp;IF(FM14=1,IF(FM15&gt;0,"例假上班&amp;",""),"")&amp;IF(FM15&gt;12,"上班超過12小時&amp;","")</f>
        <v>無例休&amp;2周無2例2休&amp;</v>
      </c>
      <c r="FN16" s="500"/>
      <c r="FO16" s="499"/>
      <c r="FP16" s="500"/>
      <c r="FQ16" s="494"/>
      <c r="FR16" s="211"/>
      <c r="FS16" s="211"/>
      <c r="FT16" s="412"/>
      <c r="FU16" s="486"/>
      <c r="FV16" s="487"/>
      <c r="GA16" s="116">
        <v>52</v>
      </c>
      <c r="GB16" s="161" t="e">
        <f>HLOOKUP(#REF!,$A$5:$T$111,GA16,0)</f>
        <v>#REF!</v>
      </c>
      <c r="GC16" s="116" t="e">
        <f>HLOOKUP(#REF!,$A$5:$P$111,GA16+1,0)</f>
        <v>#REF!</v>
      </c>
    </row>
    <row r="17" spans="1:202" ht="15">
      <c r="A17" s="490" t="str">
        <f>IF('0902-0908'!A25=0,"",'0902-0908'!A25)</f>
        <v>支援</v>
      </c>
      <c r="B17" s="491"/>
      <c r="C17" s="549">
        <f>IFERROR(VLOOKUP(月排班!C19,$FW$5:$FX$9,2,0),0)</f>
        <v>0</v>
      </c>
      <c r="D17" s="550"/>
      <c r="E17" s="549">
        <f>IFERROR(VLOOKUP(月排班!E19,$FW$5:$FX$9,2,0),0)</f>
        <v>0</v>
      </c>
      <c r="F17" s="550"/>
      <c r="G17" s="549">
        <f>IFERROR(VLOOKUP(月排班!G19,$FW$5:$FX$9,2,0),0)</f>
        <v>0</v>
      </c>
      <c r="H17" s="550"/>
      <c r="I17" s="549">
        <f>IFERROR(VLOOKUP(月排班!I19,$FW$5:$FX$9,2,0),0)</f>
        <v>0</v>
      </c>
      <c r="J17" s="550"/>
      <c r="K17" s="549">
        <f>IFERROR(VLOOKUP(月排班!K19,$FW$5:$FX$9,2,0),0)</f>
        <v>0</v>
      </c>
      <c r="L17" s="550"/>
      <c r="M17" s="549">
        <f>IFERROR(VLOOKUP(月排班!M19,$FW$5:$FX$9,2,0),0)</f>
        <v>0</v>
      </c>
      <c r="N17" s="550"/>
      <c r="O17" s="549">
        <f>IFERROR(VLOOKUP(月排班!O19,$FW$5:$FX$9,2,0),0)</f>
        <v>0</v>
      </c>
      <c r="P17" s="550"/>
      <c r="Q17" s="549">
        <f>IFERROR(VLOOKUP(月排班!Q19,$FW$5:$FX$9,2,0),0)</f>
        <v>0</v>
      </c>
      <c r="R17" s="550"/>
      <c r="S17" s="549">
        <f>IFERROR(VLOOKUP(月排班!S19,$FW$5:$FX$9,2,0),0)</f>
        <v>0</v>
      </c>
      <c r="T17" s="550"/>
      <c r="U17" s="549">
        <f>IFERROR(VLOOKUP(月排班!U19,$FW$5:$FX$9,2,0),0)</f>
        <v>0</v>
      </c>
      <c r="V17" s="550"/>
      <c r="W17" s="549">
        <f>IFERROR(VLOOKUP(月排班!W19,$FW$5:$FX$9,2,0),0)</f>
        <v>0</v>
      </c>
      <c r="X17" s="550"/>
      <c r="Y17" s="549">
        <f>IFERROR(VLOOKUP(月排班!Y19,$FW$5:$FX$9,2,0),0)</f>
        <v>0</v>
      </c>
      <c r="Z17" s="550"/>
      <c r="AA17" s="549">
        <f>IFERROR(VLOOKUP(月排班!AA19,$FW$5:$FX$9,2,0),0)</f>
        <v>0</v>
      </c>
      <c r="AB17" s="550"/>
      <c r="AC17" s="549">
        <f>IFERROR(VLOOKUP(月排班!AC19,$FW$5:$FX$9,2,0),0)</f>
        <v>0</v>
      </c>
      <c r="AD17" s="550"/>
      <c r="AE17" s="549">
        <f>IFERROR(VLOOKUP(月排班!AE19,$FW$5:$FX$9,2,0),0)</f>
        <v>0</v>
      </c>
      <c r="AF17" s="550"/>
      <c r="AG17" s="549">
        <f>IFERROR(VLOOKUP(月排班!AG19,$FW$5:$FX$9,2,0),0)</f>
        <v>0</v>
      </c>
      <c r="AH17" s="550"/>
      <c r="AI17" s="549">
        <f>IFERROR(VLOOKUP(月排班!AI19,$FW$5:$FX$9,2,0),0)</f>
        <v>0</v>
      </c>
      <c r="AJ17" s="550"/>
      <c r="AK17" s="549">
        <f>IFERROR(VLOOKUP(月排班!AK19,$FW$5:$FX$9,2,0),0)</f>
        <v>0</v>
      </c>
      <c r="AL17" s="550"/>
      <c r="AM17" s="549">
        <f>IFERROR(VLOOKUP(月排班!AM19,$FW$5:$FX$9,2,0),0)</f>
        <v>0</v>
      </c>
      <c r="AN17" s="550"/>
      <c r="AO17" s="549">
        <f>IFERROR(VLOOKUP(月排班!AO19,$FW$5:$FX$9,2,0),0)</f>
        <v>0</v>
      </c>
      <c r="AP17" s="550"/>
      <c r="AQ17" s="549">
        <f>IFERROR(VLOOKUP(月排班!AQ19,$FW$5:$FX$9,2,0),0)</f>
        <v>0</v>
      </c>
      <c r="AR17" s="550"/>
      <c r="AS17" s="549">
        <f>IFERROR(VLOOKUP(月排班!AS19,$FW$5:$FX$9,2,0),0)</f>
        <v>0</v>
      </c>
      <c r="AT17" s="550"/>
      <c r="AU17" s="549">
        <f>IFERROR(VLOOKUP(月排班!AU19,$FW$5:$FX$9,2,0),0)</f>
        <v>0</v>
      </c>
      <c r="AV17" s="550"/>
      <c r="AW17" s="549">
        <f>IFERROR(VLOOKUP(月排班!AW19,$FW$5:$FX$9,2,0),0)</f>
        <v>0</v>
      </c>
      <c r="AX17" s="550"/>
      <c r="AY17" s="549">
        <f>IFERROR(VLOOKUP(月排班!AY19,$FW$5:$FX$9,2,0),0)</f>
        <v>0</v>
      </c>
      <c r="AZ17" s="550"/>
      <c r="BA17" s="549">
        <f>IFERROR(VLOOKUP(月排班!BA19,$FW$5:$FX$9,2,0),0)</f>
        <v>0</v>
      </c>
      <c r="BB17" s="550"/>
      <c r="BC17" s="549">
        <f>IFERROR(VLOOKUP(月排班!BC19,$FW$5:$FX$9,2,0),0)</f>
        <v>0</v>
      </c>
      <c r="BD17" s="550"/>
      <c r="BE17" s="549">
        <f>IFERROR(VLOOKUP(月排班!BE19,$FW$5:$FX$9,2,0),0)</f>
        <v>0</v>
      </c>
      <c r="BF17" s="550"/>
      <c r="BG17" s="549">
        <f>IFERROR(VLOOKUP(月排班!BG19,$FW$5:$FX$9,2,0),0)</f>
        <v>0</v>
      </c>
      <c r="BH17" s="550"/>
      <c r="BI17" s="549">
        <f>IFERROR(VLOOKUP(月排班!BI19,$FW$5:$FX$9,2,0),0)</f>
        <v>0</v>
      </c>
      <c r="BJ17" s="550"/>
      <c r="BK17" s="549">
        <f>IFERROR(VLOOKUP(月排班!BK19,$FW$5:$FX$9,2,0),0)</f>
        <v>0</v>
      </c>
      <c r="BL17" s="550"/>
      <c r="BM17" s="549">
        <f>IFERROR(VLOOKUP(月排班!BM19,$FW$5:$FX$9,2,0),0)</f>
        <v>0</v>
      </c>
      <c r="BN17" s="550"/>
      <c r="BO17" s="549">
        <f>IFERROR(VLOOKUP(月排班!BO19,$FW$5:$FX$9,2,0),0)</f>
        <v>0</v>
      </c>
      <c r="BP17" s="550"/>
      <c r="BQ17" s="549">
        <f>IFERROR(VLOOKUP(月排班!BQ19,$FW$5:$FX$9,2,0),0)</f>
        <v>0</v>
      </c>
      <c r="BR17" s="550"/>
      <c r="BS17" s="549">
        <f>IFERROR(VLOOKUP(月排班!BS19,$FW$5:$FX$9,2,0),0)</f>
        <v>0</v>
      </c>
      <c r="BT17" s="550"/>
      <c r="BU17" s="549">
        <f>IFERROR(VLOOKUP(月排班!BU19,$FW$5:$FX$9,2,0),0)</f>
        <v>0</v>
      </c>
      <c r="BV17" s="550"/>
      <c r="BW17" s="549">
        <f>IFERROR(VLOOKUP(月排班!BW19,$FW$5:$FX$9,2,0),0)</f>
        <v>0</v>
      </c>
      <c r="BX17" s="550"/>
      <c r="BY17" s="549">
        <f>IFERROR(VLOOKUP(月排班!BY19,$FW$5:$FX$9,2,0),0)</f>
        <v>0</v>
      </c>
      <c r="BZ17" s="550"/>
      <c r="CA17" s="549">
        <f>IFERROR(VLOOKUP(月排班!CA19,$FW$5:$FX$9,2,0),0)</f>
        <v>0</v>
      </c>
      <c r="CB17" s="550"/>
      <c r="CC17" s="549">
        <f>IFERROR(VLOOKUP(月排班!CC19,$FW$5:$FX$9,2,0),0)</f>
        <v>0</v>
      </c>
      <c r="CD17" s="550"/>
      <c r="CE17" s="549">
        <f>IFERROR(VLOOKUP(月排班!CE19,$FW$5:$FX$9,2,0),0)</f>
        <v>0</v>
      </c>
      <c r="CF17" s="550"/>
      <c r="CG17" s="549">
        <f>IFERROR(VLOOKUP(月排班!CG19,$FW$5:$FX$9,2,0),0)</f>
        <v>0</v>
      </c>
      <c r="CH17" s="550"/>
      <c r="CI17" s="549">
        <f>IFERROR(VLOOKUP(月排班!CI19,$FW$5:$FX$9,2,0),0)</f>
        <v>0</v>
      </c>
      <c r="CJ17" s="550"/>
      <c r="CK17" s="549">
        <f>IFERROR(VLOOKUP(月排班!CK19,$FW$5:$FX$9,2,0),0)</f>
        <v>0</v>
      </c>
      <c r="CL17" s="550"/>
      <c r="CM17" s="549">
        <f>IFERROR(VLOOKUP(月排班!CM19,$FW$5:$FX$9,2,0),0)</f>
        <v>0</v>
      </c>
      <c r="CN17" s="550"/>
      <c r="CO17" s="549">
        <f>IFERROR(VLOOKUP(月排班!CO19,$FW$5:$FX$9,2,0),0)</f>
        <v>0</v>
      </c>
      <c r="CP17" s="550"/>
      <c r="CQ17" s="549">
        <f>IFERROR(VLOOKUP(月排班!CQ19,$FW$5:$FX$9,2,0),0)</f>
        <v>0</v>
      </c>
      <c r="CR17" s="550"/>
      <c r="CS17" s="549">
        <f>IFERROR(VLOOKUP(月排班!CS19,$FW$5:$FX$9,2,0),0)</f>
        <v>0</v>
      </c>
      <c r="CT17" s="550"/>
      <c r="CU17" s="549">
        <f>IFERROR(VLOOKUP(月排班!CU19,$FW$5:$FX$9,2,0),0)</f>
        <v>0</v>
      </c>
      <c r="CV17" s="550"/>
      <c r="CW17" s="549">
        <f>IFERROR(VLOOKUP(月排班!CW19,$FW$5:$FX$9,2,0),0)</f>
        <v>0</v>
      </c>
      <c r="CX17" s="550"/>
      <c r="CY17" s="549">
        <f>IFERROR(VLOOKUP(月排班!CY19,$FW$5:$FX$9,2,0),0)</f>
        <v>0</v>
      </c>
      <c r="CZ17" s="550"/>
      <c r="DA17" s="549">
        <f>IFERROR(VLOOKUP(月排班!DA19,$FW$5:$FX$9,2,0),0)</f>
        <v>0</v>
      </c>
      <c r="DB17" s="550"/>
      <c r="DC17" s="549">
        <f>IFERROR(VLOOKUP(月排班!DC19,$FW$5:$FX$9,2,0),0)</f>
        <v>0</v>
      </c>
      <c r="DD17" s="550"/>
      <c r="DE17" s="549">
        <f>IFERROR(VLOOKUP(月排班!DE19,$FW$5:$FX$9,2,0),0)</f>
        <v>0</v>
      </c>
      <c r="DF17" s="550"/>
      <c r="DG17" s="549">
        <f>IFERROR(VLOOKUP(月排班!DG19,$FW$5:$FX$9,2,0),0)</f>
        <v>0</v>
      </c>
      <c r="DH17" s="550"/>
      <c r="DI17" s="549">
        <f>IFERROR(VLOOKUP(月排班!DI19,$FW$5:$FX$9,2,0),0)</f>
        <v>0</v>
      </c>
      <c r="DJ17" s="550"/>
      <c r="DK17" s="549">
        <f>IFERROR(VLOOKUP(月排班!DK19,$FW$5:$FX$9,2,0),0)</f>
        <v>0</v>
      </c>
      <c r="DL17" s="550"/>
      <c r="DM17" s="549">
        <f>IFERROR(VLOOKUP(月排班!DM19,$FW$5:$FX$9,2,0),0)</f>
        <v>0</v>
      </c>
      <c r="DN17" s="550"/>
      <c r="DO17" s="549">
        <f>IFERROR(VLOOKUP(月排班!DO19,$FW$5:$FX$9,2,0),0)</f>
        <v>0</v>
      </c>
      <c r="DP17" s="550"/>
      <c r="DQ17" s="549">
        <f>IFERROR(VLOOKUP(月排班!DQ19,$FW$5:$FX$9,2,0),0)</f>
        <v>0</v>
      </c>
      <c r="DR17" s="550"/>
      <c r="DS17" s="549">
        <f>IFERROR(VLOOKUP(月排班!DS19,$FW$5:$FX$9,2,0),0)</f>
        <v>0</v>
      </c>
      <c r="DT17" s="550"/>
      <c r="DU17" s="549">
        <f>IFERROR(VLOOKUP(月排班!DU19,$FW$5:$FX$9,2,0),0)</f>
        <v>0</v>
      </c>
      <c r="DV17" s="550"/>
      <c r="DW17" s="549">
        <f>IFERROR(VLOOKUP(月排班!DW19,$FW$5:$FX$9,2,0),0)</f>
        <v>0</v>
      </c>
      <c r="DX17" s="550"/>
      <c r="DY17" s="549">
        <f>IFERROR(VLOOKUP(月排班!DY19,$FW$5:$FX$9,2,0),0)</f>
        <v>0</v>
      </c>
      <c r="DZ17" s="550"/>
      <c r="EA17" s="549">
        <f>IFERROR(VLOOKUP(月排班!EA19,$FW$5:$FX$9,2,0),0)</f>
        <v>0</v>
      </c>
      <c r="EB17" s="550"/>
      <c r="EC17" s="549">
        <f>IFERROR(VLOOKUP(月排班!EC19,$FW$5:$FX$9,2,0),0)</f>
        <v>0</v>
      </c>
      <c r="ED17" s="550"/>
      <c r="EE17" s="549">
        <f>IFERROR(VLOOKUP(月排班!EE19,$FW$5:$FX$9,2,0),0)</f>
        <v>0</v>
      </c>
      <c r="EF17" s="550"/>
      <c r="EG17" s="549">
        <f>IFERROR(VLOOKUP(月排班!EG19,$FW$5:$FX$9,2,0),0)</f>
        <v>0</v>
      </c>
      <c r="EH17" s="550"/>
      <c r="EI17" s="549">
        <f>IFERROR(VLOOKUP(月排班!EI19,$FW$5:$FX$9,2,0),0)</f>
        <v>0</v>
      </c>
      <c r="EJ17" s="550"/>
      <c r="EK17" s="549">
        <f>IFERROR(VLOOKUP(月排班!EK19,$FW$5:$FX$9,2,0),0)</f>
        <v>0</v>
      </c>
      <c r="EL17" s="550"/>
      <c r="EM17" s="549">
        <f>IFERROR(VLOOKUP(月排班!EM19,$FW$5:$FX$9,2,0),0)</f>
        <v>0</v>
      </c>
      <c r="EN17" s="550"/>
      <c r="EO17" s="549">
        <f>IFERROR(VLOOKUP(月排班!EO19,$FW$5:$FX$9,2,0),0)</f>
        <v>0</v>
      </c>
      <c r="EP17" s="550"/>
      <c r="EQ17" s="549">
        <f>IFERROR(VLOOKUP(月排班!EQ19,$FW$5:$FX$9,2,0),0)</f>
        <v>0</v>
      </c>
      <c r="ER17" s="550"/>
      <c r="ES17" s="549">
        <f>IFERROR(VLOOKUP(月排班!ES19,$FW$5:$FX$9,2,0),0)</f>
        <v>0</v>
      </c>
      <c r="ET17" s="550"/>
      <c r="EU17" s="549">
        <f>IFERROR(VLOOKUP(月排班!EU19,$FW$5:$FX$9,2,0),0)</f>
        <v>0</v>
      </c>
      <c r="EV17" s="550"/>
      <c r="EW17" s="549">
        <f>IFERROR(VLOOKUP(月排班!EW19,$FW$5:$FX$9,2,0),0)</f>
        <v>0</v>
      </c>
      <c r="EX17" s="550"/>
      <c r="EY17" s="549">
        <f>IFERROR(VLOOKUP(月排班!EY19,$FW$5:$FX$9,2,0),0)</f>
        <v>0</v>
      </c>
      <c r="EZ17" s="550"/>
      <c r="FA17" s="549">
        <f>IFERROR(VLOOKUP(月排班!FA19,$FW$5:$FX$9,2,0),0)</f>
        <v>0</v>
      </c>
      <c r="FB17" s="550"/>
      <c r="FC17" s="549">
        <f>IFERROR(VLOOKUP(月排班!FC19,$FW$5:$FX$9,2,0),0)</f>
        <v>0</v>
      </c>
      <c r="FD17" s="550"/>
      <c r="FE17" s="549">
        <f>IFERROR(VLOOKUP(月排班!FE19,$FW$5:$FX$9,2,0),0)</f>
        <v>0</v>
      </c>
      <c r="FF17" s="550"/>
      <c r="FG17" s="549">
        <f>IFERROR(VLOOKUP(月排班!FG19,$FW$5:$FX$9,2,0),0)</f>
        <v>0</v>
      </c>
      <c r="FH17" s="550"/>
      <c r="FI17" s="549">
        <f>IFERROR(VLOOKUP(月排班!FI19,$FW$5:$FX$9,2,0),0)</f>
        <v>0</v>
      </c>
      <c r="FJ17" s="550"/>
      <c r="FK17" s="549">
        <f>IFERROR(VLOOKUP(月排班!FK19,$FW$5:$FX$9,2,0),0)</f>
        <v>0</v>
      </c>
      <c r="FL17" s="550"/>
      <c r="FM17" s="549">
        <f>IFERROR(VLOOKUP(月排班!FM19,$FW$5:$FX$9,2,0),0)</f>
        <v>0</v>
      </c>
      <c r="FN17" s="550"/>
      <c r="FO17" s="206"/>
      <c r="FP17" s="207"/>
      <c r="FQ17" s="492"/>
      <c r="FR17" s="208"/>
      <c r="FS17" s="208"/>
      <c r="FT17" s="410">
        <f>BZ18+CB18+CD18+CF18+CH18+CX18+FP18</f>
        <v>0</v>
      </c>
      <c r="FU17" s="524"/>
      <c r="FV17" s="479"/>
      <c r="GA17" s="116">
        <f t="shared" si="0"/>
        <v>55</v>
      </c>
      <c r="GB17" s="161" t="e">
        <f>HLOOKUP(#REF!,$A$5:$T$111,GA17,0)</f>
        <v>#REF!</v>
      </c>
      <c r="GC17" s="116" t="e">
        <f>HLOOKUP(#REF!,$A$5:$P$111,GA17+1,0)</f>
        <v>#REF!</v>
      </c>
    </row>
    <row r="18" spans="1:202" ht="11.25" customHeight="1" thickBot="1">
      <c r="A18" s="480" t="str">
        <f>IF('0902-0908'!A26=0,"",'0902-0908'!A26)</f>
        <v/>
      </c>
      <c r="B18" s="481"/>
      <c r="C18" s="551">
        <f>月排班!D18</f>
        <v>0</v>
      </c>
      <c r="D18" s="552"/>
      <c r="E18" s="551">
        <f>月排班!F18</f>
        <v>0</v>
      </c>
      <c r="F18" s="552"/>
      <c r="G18" s="551">
        <f>月排班!H18</f>
        <v>0</v>
      </c>
      <c r="H18" s="552"/>
      <c r="I18" s="551">
        <f>月排班!J18</f>
        <v>0</v>
      </c>
      <c r="J18" s="552"/>
      <c r="K18" s="551">
        <f>月排班!L18</f>
        <v>0</v>
      </c>
      <c r="L18" s="552"/>
      <c r="M18" s="551">
        <f>月排班!N18</f>
        <v>0</v>
      </c>
      <c r="N18" s="552"/>
      <c r="O18" s="551">
        <f>月排班!P18</f>
        <v>0</v>
      </c>
      <c r="P18" s="552"/>
      <c r="Q18" s="551">
        <f>月排班!R18</f>
        <v>0</v>
      </c>
      <c r="R18" s="552"/>
      <c r="S18" s="551">
        <f>月排班!T18</f>
        <v>0</v>
      </c>
      <c r="T18" s="552"/>
      <c r="U18" s="551">
        <f>月排班!V18</f>
        <v>0</v>
      </c>
      <c r="V18" s="552"/>
      <c r="W18" s="551">
        <f>月排班!X18</f>
        <v>0</v>
      </c>
      <c r="X18" s="552"/>
      <c r="Y18" s="551">
        <f>月排班!Z18</f>
        <v>0</v>
      </c>
      <c r="Z18" s="552"/>
      <c r="AA18" s="551">
        <f>月排班!AB18</f>
        <v>0</v>
      </c>
      <c r="AB18" s="552"/>
      <c r="AC18" s="551">
        <f>月排班!AD18</f>
        <v>0</v>
      </c>
      <c r="AD18" s="552"/>
      <c r="AE18" s="551">
        <f>月排班!AF18</f>
        <v>0</v>
      </c>
      <c r="AF18" s="552"/>
      <c r="AG18" s="551">
        <f>月排班!AH18</f>
        <v>0</v>
      </c>
      <c r="AH18" s="552"/>
      <c r="AI18" s="551">
        <f>月排班!AJ18</f>
        <v>0</v>
      </c>
      <c r="AJ18" s="552"/>
      <c r="AK18" s="551">
        <f>月排班!AL18</f>
        <v>0</v>
      </c>
      <c r="AL18" s="552"/>
      <c r="AM18" s="551">
        <f>月排班!AN18</f>
        <v>8</v>
      </c>
      <c r="AN18" s="552"/>
      <c r="AO18" s="551">
        <f>月排班!AP18</f>
        <v>8</v>
      </c>
      <c r="AP18" s="552"/>
      <c r="AQ18" s="551">
        <f>月排班!AR18</f>
        <v>8</v>
      </c>
      <c r="AR18" s="552"/>
      <c r="AS18" s="551">
        <f>月排班!AT18</f>
        <v>8</v>
      </c>
      <c r="AT18" s="552"/>
      <c r="AU18" s="551">
        <f>月排班!AV18</f>
        <v>8</v>
      </c>
      <c r="AV18" s="552"/>
      <c r="AW18" s="551">
        <f>月排班!AX18</f>
        <v>8</v>
      </c>
      <c r="AX18" s="552"/>
      <c r="AY18" s="551">
        <f>月排班!AZ18</f>
        <v>0</v>
      </c>
      <c r="AZ18" s="552"/>
      <c r="BA18" s="551">
        <f>月排班!BB18</f>
        <v>0</v>
      </c>
      <c r="BB18" s="552"/>
      <c r="BC18" s="551">
        <f>月排班!BD18</f>
        <v>0</v>
      </c>
      <c r="BD18" s="552"/>
      <c r="BE18" s="551">
        <f>月排班!BF18</f>
        <v>0</v>
      </c>
      <c r="BF18" s="552"/>
      <c r="BG18" s="551">
        <f>月排班!BH18</f>
        <v>0</v>
      </c>
      <c r="BH18" s="552"/>
      <c r="BI18" s="551">
        <f>月排班!BJ18</f>
        <v>0</v>
      </c>
      <c r="BJ18" s="552"/>
      <c r="BK18" s="551">
        <f>月排班!BL18</f>
        <v>0</v>
      </c>
      <c r="BL18" s="552"/>
      <c r="BM18" s="551">
        <f>月排班!BN18</f>
        <v>8</v>
      </c>
      <c r="BN18" s="552"/>
      <c r="BO18" s="551">
        <f>月排班!BP18</f>
        <v>0</v>
      </c>
      <c r="BP18" s="552"/>
      <c r="BQ18" s="551">
        <f>月排班!BR18</f>
        <v>0</v>
      </c>
      <c r="BR18" s="552"/>
      <c r="BS18" s="551">
        <f>月排班!BT18</f>
        <v>8</v>
      </c>
      <c r="BT18" s="552"/>
      <c r="BU18" s="551">
        <f>月排班!BV18</f>
        <v>0</v>
      </c>
      <c r="BV18" s="552"/>
      <c r="BW18" s="551">
        <f>月排班!BX18</f>
        <v>0</v>
      </c>
      <c r="BX18" s="552"/>
      <c r="BY18" s="551">
        <f>月排班!BZ18</f>
        <v>0</v>
      </c>
      <c r="BZ18" s="552"/>
      <c r="CA18" s="551">
        <f>月排班!CB18</f>
        <v>0</v>
      </c>
      <c r="CB18" s="552"/>
      <c r="CC18" s="551">
        <f>月排班!CD18</f>
        <v>0</v>
      </c>
      <c r="CD18" s="552"/>
      <c r="CE18" s="551">
        <f>月排班!CF18</f>
        <v>8</v>
      </c>
      <c r="CF18" s="552"/>
      <c r="CG18" s="551">
        <f>月排班!CH18</f>
        <v>8</v>
      </c>
      <c r="CH18" s="552"/>
      <c r="CI18" s="551">
        <f>月排班!CJ18</f>
        <v>0</v>
      </c>
      <c r="CJ18" s="552"/>
      <c r="CK18" s="551">
        <f>月排班!CL18</f>
        <v>0</v>
      </c>
      <c r="CL18" s="552"/>
      <c r="CM18" s="551">
        <f>月排班!CN18</f>
        <v>0</v>
      </c>
      <c r="CN18" s="552"/>
      <c r="CO18" s="551">
        <f>月排班!CP18</f>
        <v>0</v>
      </c>
      <c r="CP18" s="552"/>
      <c r="CQ18" s="551">
        <f>月排班!CR18</f>
        <v>0</v>
      </c>
      <c r="CR18" s="552"/>
      <c r="CS18" s="551">
        <f>月排班!CT18</f>
        <v>0</v>
      </c>
      <c r="CT18" s="552"/>
      <c r="CU18" s="551">
        <f>月排班!CV18</f>
        <v>0</v>
      </c>
      <c r="CV18" s="552"/>
      <c r="CW18" s="551">
        <f>月排班!CX18</f>
        <v>0</v>
      </c>
      <c r="CX18" s="552"/>
      <c r="CY18" s="551">
        <f>月排班!CZ18</f>
        <v>0</v>
      </c>
      <c r="CZ18" s="552"/>
      <c r="DA18" s="551">
        <f>月排班!DB18</f>
        <v>8</v>
      </c>
      <c r="DB18" s="552"/>
      <c r="DC18" s="551">
        <f>月排班!DD18</f>
        <v>0</v>
      </c>
      <c r="DD18" s="552"/>
      <c r="DE18" s="551">
        <f>月排班!DF18</f>
        <v>0</v>
      </c>
      <c r="DF18" s="552"/>
      <c r="DG18" s="551">
        <f>月排班!DH18</f>
        <v>0</v>
      </c>
      <c r="DH18" s="552"/>
      <c r="DI18" s="551">
        <f>月排班!DJ18</f>
        <v>0</v>
      </c>
      <c r="DJ18" s="552"/>
      <c r="DK18" s="551">
        <f>月排班!DL18</f>
        <v>8</v>
      </c>
      <c r="DL18" s="552"/>
      <c r="DM18" s="551">
        <f>月排班!DN18</f>
        <v>0</v>
      </c>
      <c r="DN18" s="552"/>
      <c r="DO18" s="551">
        <f>月排班!DP18</f>
        <v>0</v>
      </c>
      <c r="DP18" s="552"/>
      <c r="DQ18" s="551">
        <f>月排班!DR18</f>
        <v>0</v>
      </c>
      <c r="DR18" s="552"/>
      <c r="DS18" s="551">
        <f>月排班!DT18</f>
        <v>0</v>
      </c>
      <c r="DT18" s="552"/>
      <c r="DU18" s="551">
        <f>月排班!DV18</f>
        <v>8</v>
      </c>
      <c r="DV18" s="552"/>
      <c r="DW18" s="551">
        <f>月排班!DX18</f>
        <v>8</v>
      </c>
      <c r="DX18" s="552"/>
      <c r="DY18" s="551">
        <f>月排班!DZ18</f>
        <v>0</v>
      </c>
      <c r="DZ18" s="552"/>
      <c r="EA18" s="551">
        <f>月排班!EB18</f>
        <v>0</v>
      </c>
      <c r="EB18" s="552"/>
      <c r="EC18" s="551">
        <f>月排班!ED18</f>
        <v>0</v>
      </c>
      <c r="ED18" s="552"/>
      <c r="EE18" s="551">
        <f>月排班!EF18</f>
        <v>0</v>
      </c>
      <c r="EF18" s="552"/>
      <c r="EG18" s="551">
        <f>月排班!EH18</f>
        <v>0</v>
      </c>
      <c r="EH18" s="552"/>
      <c r="EI18" s="551">
        <f>月排班!EJ18</f>
        <v>0</v>
      </c>
      <c r="EJ18" s="552"/>
      <c r="EK18" s="551">
        <f>月排班!EL18</f>
        <v>0</v>
      </c>
      <c r="EL18" s="552"/>
      <c r="EM18" s="551">
        <f>月排班!EN18</f>
        <v>0</v>
      </c>
      <c r="EN18" s="552"/>
      <c r="EO18" s="551">
        <f>月排班!EP18</f>
        <v>0</v>
      </c>
      <c r="EP18" s="552"/>
      <c r="EQ18" s="551">
        <f>月排班!ER18</f>
        <v>0</v>
      </c>
      <c r="ER18" s="552"/>
      <c r="ES18" s="551">
        <f>月排班!ET18</f>
        <v>0</v>
      </c>
      <c r="ET18" s="552"/>
      <c r="EU18" s="551">
        <f>月排班!EV18</f>
        <v>0</v>
      </c>
      <c r="EV18" s="552"/>
      <c r="EW18" s="551">
        <f>月排班!EX18</f>
        <v>0</v>
      </c>
      <c r="EX18" s="552"/>
      <c r="EY18" s="551">
        <f>月排班!EZ18</f>
        <v>0</v>
      </c>
      <c r="EZ18" s="552"/>
      <c r="FA18" s="551">
        <f>月排班!FB18</f>
        <v>0</v>
      </c>
      <c r="FB18" s="552"/>
      <c r="FC18" s="551">
        <f>月排班!FD18</f>
        <v>0</v>
      </c>
      <c r="FD18" s="552"/>
      <c r="FE18" s="551">
        <f>月排班!FF18</f>
        <v>0</v>
      </c>
      <c r="FF18" s="552"/>
      <c r="FG18" s="551">
        <f>月排班!FH18</f>
        <v>0</v>
      </c>
      <c r="FH18" s="552"/>
      <c r="FI18" s="551">
        <f>月排班!FJ18</f>
        <v>0</v>
      </c>
      <c r="FJ18" s="552"/>
      <c r="FK18" s="551">
        <f>月排班!FL18</f>
        <v>0</v>
      </c>
      <c r="FL18" s="552"/>
      <c r="FM18" s="551">
        <f>月排班!FN18</f>
        <v>0</v>
      </c>
      <c r="FN18" s="552"/>
      <c r="FO18" s="209"/>
      <c r="FP18" s="58"/>
      <c r="FQ18" s="493"/>
      <c r="FR18" s="210"/>
      <c r="FS18" s="210"/>
      <c r="FT18" s="411"/>
      <c r="FU18" s="484"/>
      <c r="FV18" s="485"/>
      <c r="GA18" s="116">
        <f t="shared" si="0"/>
        <v>58</v>
      </c>
      <c r="GB18" s="161" t="e">
        <f>HLOOKUP(#REF!,$A$5:$T$111,GA18,0)</f>
        <v>#REF!</v>
      </c>
      <c r="GC18" s="116" t="e">
        <f>HLOOKUP(#REF!,$A$5:$P$111,GA18+1,0)</f>
        <v>#REF!</v>
      </c>
    </row>
    <row r="19" spans="1:202" ht="11.25" customHeight="1" thickTop="1" thickBot="1">
      <c r="A19" s="482" t="str">
        <f>IF('0902-0908'!A27=0,"",'0902-0908'!A27)</f>
        <v/>
      </c>
      <c r="B19" s="483"/>
      <c r="C19" s="499"/>
      <c r="D19" s="500"/>
      <c r="E19" s="499"/>
      <c r="F19" s="500"/>
      <c r="G19" s="499"/>
      <c r="H19" s="500"/>
      <c r="I19" s="499"/>
      <c r="J19" s="500"/>
      <c r="K19" s="499"/>
      <c r="L19" s="500"/>
      <c r="M19" s="499"/>
      <c r="N19" s="500"/>
      <c r="O19" s="499"/>
      <c r="P19" s="500"/>
      <c r="Q19" s="499"/>
      <c r="R19" s="500"/>
      <c r="S19" s="499"/>
      <c r="T19" s="500"/>
      <c r="U19" s="499"/>
      <c r="V19" s="500"/>
      <c r="W19" s="499"/>
      <c r="X19" s="500"/>
      <c r="Y19" s="499"/>
      <c r="Z19" s="500"/>
      <c r="AA19" s="499"/>
      <c r="AB19" s="500"/>
      <c r="AC19" s="499" t="str">
        <f>IF(月排班!AB17=0,"",IF(月排班!AC17=0,"",IF((月排班!AC17+24-月排班!AB17)&lt;11,"11小時","")))&amp;IF(COUNTIF(月排班!$AE19:$AR19,$FW$5)&gt;1,"&amp;例休多",IF(COUNTIF(月排班!$AE19:$AR19,$FW$5)=0,"&amp;無例休",""))&amp;IF(COUNTIF(月排班!$AE19:$BE19,$FW$5)&gt;1,IF(COUNTIF(月排班!$AE19:$BE19,$FW$6)&gt;1,"","2周無2例2休"),"2周無2例2休")&amp;IF(AC18=1,IF(AC18&gt;0,"例假上班",""),"")&amp;IF(COUNTIF(Q18:AD18,"0")=0,"無6休1","")&amp;IF(AC18&gt;12,"上班超過12小時&amp;","")</f>
        <v>&amp;無例休2周無2例2休</v>
      </c>
      <c r="AD19" s="500"/>
      <c r="AE19" s="499" t="str">
        <f>IF(月排班!AD17=0,"",IF(月排班!AE17=0,"",IF((月排班!AE17+24-月排班!AD17)&lt;11,"11小時","")))&amp;IF(COUNTIF(月排班!$AE19:$AR19,$FW$5)=0,"&amp;無例休","")&amp;IF(COUNTIF(月排班!$AE19:$BE19,$FW$5)&gt;1,IF(COUNTIF(月排班!$AE19:$BE19,$FW$6)&gt;1,"","2周無2例2休"),"2周無2例2休")&amp;IF(AE17=1,IF(AE18&gt;0,"例假上班",""),"")&amp;IF(AE18&gt;12,"上班超過12小時&amp;","")</f>
        <v>&amp;無例休2周無2例2休</v>
      </c>
      <c r="AF19" s="500"/>
      <c r="AG19" s="499" t="str">
        <f>IF(月排班!AF17=0,"",IF(月排班!AG17=0,"",IF((月排班!AG17+24-月排班!AF17)&lt;11,"11小時","")))&amp;IF(COUNTIF(月排班!$AE19:$AR19,$FW$5)=0,"&amp;無例休","")&amp;IF(COUNTIF(月排班!$AE19:$BE19,$FW$5)&gt;1,IF(COUNTIF(月排班!$AE19:$BE19,$FW$6)&gt;1,"","2周無2例2休"),"2周無2例2休")&amp;IF(AG17=1,IF(AG18&gt;0,"例假上班",""),"")&amp;IF(AG18&gt;12,"上班超過12小時&amp;","")</f>
        <v>&amp;無例休2周無2例2休</v>
      </c>
      <c r="AH19" s="500"/>
      <c r="AI19" s="499" t="str">
        <f>IF(月排班!AH17=0,"",IF(月排班!AI17=0,"",IF((月排班!AI17+24-月排班!AH17)&lt;11,"11小時","")))&amp;IF(COUNTIF(月排班!$AE19:$AR19,$FW$5)=0,"&amp;無例休","")&amp;IF(COUNTIF(月排班!$AE19:$BE19,$FW$5)&gt;1,IF(COUNTIF(月排班!$AE19:$BE19,$FW$6)&gt;1,"","2周無2例2休"),"2周無2例2休")&amp;IF(AI17=1,IF(AI18&gt;0,"例假上班",""),"")&amp;IF(AI18&gt;12,"上班超過12小時&amp;","")</f>
        <v>&amp;無例休2周無2例2休</v>
      </c>
      <c r="AJ19" s="500"/>
      <c r="AK19" s="499" t="str">
        <f>IF(月排班!AJ17=0,"",IF(月排班!AK17=0,"",IF((月排班!AK17+24-月排班!AJ17)&lt;11,"11小時","")))&amp;IF(COUNTIF(月排班!$AE19:$AR19,$FW$5)=0,"&amp;無例休","")&amp;IF(COUNTIF(月排班!$AE19:$BE19,$FW$5)&gt;1,IF(COUNTIF(月排班!$AE19:$BE19,$FW$6)&gt;1,"","2周無2例2休"),"2周無2例2休")&amp;IF(AK17=1,IF(AK18&gt;0,"例假上班",""),"")&amp;IF(AK18&gt;12,"上班超過12小時&amp;","")</f>
        <v>&amp;無例休2周無2例2休</v>
      </c>
      <c r="AL19" s="500"/>
      <c r="AM19" s="499" t="str">
        <f>IF(月排班!AL17=0,"",IF(月排班!AM17=0,"",IF((月排班!AM17+24-月排班!AL17)&lt;11,"11小時","")))&amp;IF(COUNTIF(月排班!$AE19:$AR19,$FW$5)=0,"&amp;無例休","")&amp;IF(COUNTIF(月排班!$AE19:$BE19,$FW$5)&gt;1,IF(COUNTIF(月排班!$AE19:$BE19,$FW$6)&gt;1,"","2周無2例2休"),"2周無2例2休")&amp;IF(AM17=1,IF(AM18&gt;0,"例假上班",""),"")&amp;IF(AM18&gt;12,"上班超過12小時&amp;","")</f>
        <v>&amp;無例休2周無2例2休</v>
      </c>
      <c r="AN19" s="500"/>
      <c r="AO19" s="499" t="str">
        <f>IF(月排班!AN17=0,"",IF(月排班!AO17=0,"",IF((月排班!AO17+24-月排班!AN17)&lt;11,"11小時","")))&amp;IF(COUNTIF(月排班!$AE19:$AR19,$FW$5)=0,"&amp;無例休","")&amp;IF(COUNTIF(月排班!$AE19:$BE19,$FW$5)&gt;1,IF(COUNTIF(月排班!$AE19:$BE19,$FW$6)&gt;1,"","2周無2例2休"),"2周無2例2休")&amp;IF(AO17=1,IF(AO18&gt;0,"例假上班",""),"")&amp;IF(AO18&gt;12,"上班超過12小時&amp;","")</f>
        <v>&amp;無例休2周無2例2休</v>
      </c>
      <c r="AP19" s="500"/>
      <c r="AQ19" s="499" t="str">
        <f>IF(月排班!AP17=0,"",IF(月排班!AQ17=0,"",IF((月排班!AQ17+24-月排班!AP17)&lt;11,"11小時","")))&amp;IF(COUNTIF(月排班!$AE19:$AR19,$FW$5)=0,"&amp;無例休","")&amp;IF(COUNTIF(月排班!$AE19:$BE19,$FW$5)&gt;1,IF(COUNTIF(月排班!$AE19:$BE19,$FW$6)&gt;1,"","2周無2例2休"),"2周無2例2休")&amp;IF(AQ17=1,IF(AQ18&gt;0,"例假上班",""),"")&amp;IF(AQ18&gt;12,"上班超過12小時&amp;","")</f>
        <v>&amp;無例休2周無2例2休</v>
      </c>
      <c r="AR19" s="500"/>
      <c r="AS19" s="499" t="str">
        <f>IF(月排班!AR17=0,"",IF(月排班!AS17=0,"",IF((月排班!AS17+24-月排班!AR17)&lt;11,"11小時","")))&amp;IF(COUNTIF(月排班!$AS19:$BE19,$FW$5)=0,"&amp;無例休","")&amp;IF(COUNTIF(月排班!$AE19:$BE19,$FW$5)&gt;1,IF(COUNTIF(月排班!$AE19:$BE19,$FW$6)&gt;1,"","2周無2例2休"),"2周無2例2休")&amp;IF(AS17=1,IF(AS18&gt;0,"例假上班",""),"")&amp;IF(AS18&gt;12,"上班超過12小時&amp;","")</f>
        <v>&amp;無例休2周無2例2休</v>
      </c>
      <c r="AT19" s="500"/>
      <c r="AU19" s="499" t="str">
        <f>IF(月排班!AT17=0,"",IF(月排班!AU17=0,"",IF((月排班!AU17+24-月排班!AT17)&lt;11,"11小時","")))&amp;IF(COUNTIF(月排班!$AS19:$BE19,$FW$5)=0,"&amp;無例休","")&amp;IF(COUNTIF(月排班!$AE19:$BE19,$FW$5)&gt;1,IF(COUNTIF(月排班!$AE19:$BE19,$FW$6)&gt;1,"","2周無2例2休"),"2周無2例2休")&amp;IF(AU17=1,IF(AU18&gt;0,"例假上班",""),"")&amp;IF(AU18&gt;12,"上班超過12小時&amp;","")</f>
        <v>&amp;無例休2周無2例2休</v>
      </c>
      <c r="AV19" s="500"/>
      <c r="AW19" s="499" t="str">
        <f>IF(月排班!AV17=0,"",IF(月排班!AW17=0,"",IF((月排班!AW17+24-月排班!AV17)&lt;11,"11小時","")))&amp;IF(COUNTIF(月排班!$AS19:$BE19,$FW$5)=0,"&amp;無例休","")&amp;IF(COUNTIF(月排班!$AE19:$BE19,$FW$5)&gt;1,IF(COUNTIF(月排班!$AE19:$BE19,$FW$6)&gt;1,"","2周無2例2休"),"2周無2例2休")&amp;IF(AW17=1,IF(AW18&gt;0,"例假上班",""),"")&amp;IF(AW18&gt;12,"上班超過12小時&amp;","")</f>
        <v>&amp;無例休2周無2例2休</v>
      </c>
      <c r="AX19" s="500"/>
      <c r="AY19" s="499" t="str">
        <f>IF(月排班!AX17=0,"",IF(月排班!AY17=0,"",IF((月排班!AY17+24-月排班!AX17)&lt;11,"11小時","")))&amp;IF(COUNTIF(月排班!$AS19:$BE19,$FW$5)=0,"&amp;無例休","")&amp;IF(COUNTIF(月排班!$AE19:$BE19,$FW$5)&gt;1,IF(COUNTIF(月排班!$AE19:$BE19,$FW$6)&gt;1,"","2周無2例2休"),"2周無2例2休")&amp;IF(AY17=1,IF(AY18&gt;0,"例假上班",""),"")&amp;IF(AY18&gt;12,"上班超過12小時&amp;","")</f>
        <v>&amp;無例休2周無2例2休</v>
      </c>
      <c r="AZ19" s="500"/>
      <c r="BA19" s="499" t="str">
        <f>IF(月排班!AZ17=0,"",IF(月排班!BA17=0,"",IF((月排班!BA17+24-月排班!AZ17)&lt;11,"11小時","")))&amp;IF(COUNTIF(月排班!$AS19:$BE19,$FW$5)=0,"&amp;無例休","")&amp;IF(COUNTIF(月排班!$AE19:$BE19,$FW$5)&gt;1,IF(COUNTIF(月排班!$AE19:$BE19,$FW$6)&gt;1,"","2周無2例2休"),"2周無2例2休")&amp;IF(BA17=1,IF(BA18&gt;0,"例假上班",""),"")&amp;IF(BA18&gt;12,"上班超過12小時&amp;","")</f>
        <v>&amp;無例休2周無2例2休</v>
      </c>
      <c r="BB19" s="500"/>
      <c r="BC19" s="499" t="str">
        <f>IF(月排班!BB17=0,"",IF(月排班!BC17=0,"",IF((月排班!BC17+24-月排班!BB17)&lt;11,"11小時","")))&amp;IF(COUNTIF(月排班!$AS19:$BE19,$FW$5)=0,"&amp;無例休","")&amp;IF(COUNTIF(月排班!$AE19:$BE19,$FW$5)&gt;1,IF(COUNTIF(月排班!$AE19:$BE19,$FW$6)&gt;1,"","2周無2例2休"),"2周無2例2休")&amp;IF(BC17=1,IF(BC18&gt;0,"例假上班",""),"")&amp;IF(BC18&gt;12,"上班超過12小時&amp;","")</f>
        <v>&amp;無例休2周無2例2休</v>
      </c>
      <c r="BD19" s="500"/>
      <c r="BE19" s="499" t="str">
        <f>IF(月排班!BD17=0,"",IF(月排班!BE17=0,"",IF((月排班!BE17+24-月排班!BD17)&lt;11,"11小時","")))&amp;IF(COUNTIF(月排班!$AS19:$BE19,$FW$5)=0,"&amp;無例休","")&amp;IF(COUNTIF(月排班!$AE19:$BE19,$FW$5)&gt;1,IF(COUNTIF(月排班!$AE19:$BE19,$FW$6)&gt;1,"","2周無2例2休"),"2周無2例2休")&amp;IF(BE17=1,IF(BE18&gt;0,"例假上班",""),"")&amp;IF(BE18&gt;12,"上班超過12小時&amp;","")</f>
        <v>&amp;無例休2周無2例2休</v>
      </c>
      <c r="BF19" s="500"/>
      <c r="BG19" s="501" t="str">
        <f>IF(月排班!BF17=0,"",IF(月排班!BG17=0,"",IF((月排班!BG17+24-月排班!BF17)&lt;11,"11小時&amp;","")))&amp;IF(COUNTIF(月排班!$BG19:$BS19,$FW$5)=0,"無例休&amp;","")&amp;IF(COUNTIF(月排班!$BG19:$CG19,$FW$5)&gt;1,IF(COUNTIF(月排班!$BG19:$CG19,$FW$6)&gt;1,"","2周無2例2休&amp;"),"2周無2例2休&amp;")&amp;IF(BG17=1,IF(BG18&gt;0,"例假上班&amp;",""),"")&amp;IF(BG18&gt;12,"上班超過12小時&amp;","")</f>
        <v>無例休&amp;2周無2例2休&amp;</v>
      </c>
      <c r="BH19" s="502"/>
      <c r="BI19" s="501" t="str">
        <f>IF(月排班!BH17=0,"",IF(月排班!BI17=0,"",IF((月排班!BI17+24-月排班!BH17)&lt;11,"11小時&amp;","")))&amp;IF(COUNTIF(月排班!$BG19:$BS19,$FW$5)=0,"無例休&amp;","")&amp;IF(COUNTIF(月排班!$BG19:$CG19,$FW$5)&gt;1,IF(COUNTIF(月排班!$BG19:$CG19,$FW$6)&gt;1,"","2周無2例2休&amp;"),"2周無2例2休&amp;")&amp;IF(BI17=1,IF(BI18&gt;0,"例假上班&amp;",""),"")&amp;IF(BI18&gt;12,"上班超過12小時&amp;","")</f>
        <v>無例休&amp;2周無2例2休&amp;</v>
      </c>
      <c r="BJ19" s="502"/>
      <c r="BK19" s="501" t="str">
        <f>IF(月排班!BJ17=0,"",IF(月排班!BK17=0,"",IF((月排班!BK17+24-月排班!BJ17)&lt;11,"11小時&amp;","")))&amp;IF(COUNTIF(月排班!$BG19:$BS19,$FW$5)=0,"無例休&amp;","")&amp;IF(COUNTIF(月排班!$BG19:$CG19,$FW$5)&gt;1,IF(COUNTIF(月排班!$BG19:$CG19,$FW$6)&gt;1,"","2周無2例2休&amp;"),"2周無2例2休&amp;")&amp;IF(BK17=1,IF(BK18&gt;0,"例假上班&amp;",""),"")&amp;IF(BK18&gt;12,"上班超過12小時&amp;","")</f>
        <v>無例休&amp;2周無2例2休&amp;</v>
      </c>
      <c r="BL19" s="502"/>
      <c r="BM19" s="501" t="str">
        <f>IF(月排班!BL17=0,"",IF(月排班!BM17=0,"",IF((月排班!BM17+24-月排班!BL17)&lt;11,"11小時&amp;","")))&amp;IF(COUNTIF(月排班!$BG19:$BS19,$FW$5)=0,"無例休&amp;","")&amp;IF(COUNTIF(月排班!$BG19:$CG19,$FW$5)&gt;1,IF(COUNTIF(月排班!$BG19:$CG19,$FW$6)&gt;1,"","2周無2例2休&amp;"),"2周無2例2休&amp;")&amp;IF(BM17=1,IF(BM18&gt;0,"例假上班&amp;",""),"")&amp;IF(BM18&gt;12,"上班超過12小時&amp;","")</f>
        <v>無例休&amp;2周無2例2休&amp;</v>
      </c>
      <c r="BN19" s="502"/>
      <c r="BO19" s="501" t="str">
        <f>IF(月排班!BN17=0,"",IF(月排班!BO17=0,"",IF((月排班!BO17+24-月排班!BN17)&lt;11,"11小時&amp;","")))&amp;IF(COUNTIF(月排班!$BG19:$BS19,$FW$5)=0,"無例休&amp;","")&amp;IF(COUNTIF(月排班!$BG19:$CG19,$FW$5)&gt;1,IF(COUNTIF(月排班!$BG19:$CG19,$FW$6)&gt;1,"","2周無2例2休&amp;"),"2周無2例2休&amp;")&amp;IF(BO17=1,IF(BO18&gt;0,"例假上班&amp;",""),"")&amp;IF(BO18&gt;12,"上班超過12小時&amp;","")</f>
        <v>無例休&amp;2周無2例2休&amp;</v>
      </c>
      <c r="BP19" s="502"/>
      <c r="BQ19" s="501" t="str">
        <f>IF(月排班!BP17=0,"",IF(月排班!BQ17=0,"",IF((月排班!BQ17+24-月排班!BP17)&lt;11,"11小時&amp;","")))&amp;IF(COUNTIF(月排班!$BG19:$BS19,$FW$5)=0,"無例休&amp;","")&amp;IF(COUNTIF(月排班!$BG19:$CG19,$FW$5)&gt;1,IF(COUNTIF(月排班!$BG19:$CG19,$FW$6)&gt;1,"","2周無2例2休&amp;"),"2周無2例2休&amp;")&amp;IF(BQ17=1,IF(BQ18&gt;0,"例假上班&amp;",""),"")&amp;IF(BQ18&gt;12,"上班超過12小時&amp;","")</f>
        <v>無例休&amp;2周無2例2休&amp;</v>
      </c>
      <c r="BR19" s="502"/>
      <c r="BS19" s="501" t="str">
        <f>IF(月排班!BR17=0,"",IF(月排班!BS17=0,"",IF((月排班!BS17+24-月排班!BR17)&lt;11,"11小時&amp;","")))&amp;IF(COUNTIF(月排班!$BG19:$BS19,$FW$5)=0,"無例休&amp;","")&amp;IF(COUNTIF(月排班!$BG19:$CG19,$FW$5)&gt;1,IF(COUNTIF(月排班!$BG19:$CG19,$FW$6)&gt;1,"","2周無2例2休&amp;"),"2周無2例2休&amp;")&amp;IF(BS17=1,IF(BS18&gt;0,"例假上班&amp;",""),"")&amp;IF(BS18&gt;12,"上班超過12小時&amp;","")</f>
        <v>無例休&amp;2周無2例2休&amp;</v>
      </c>
      <c r="BT19" s="502"/>
      <c r="BU19" s="499" t="str">
        <f>IF(月排班!BT17=0,"",IF(月排班!BU17=0,"",IF((月排班!BU17+24-月排班!BT17)&lt;11,"11小時&amp;","")))&amp;IF(COUNTIF(月排班!$BU19:$CG19,$FW$5)=0,"無例休&amp;","")&amp;IF(COUNTIF(月排班!$BG19:$CG19,$FW$5)&gt;1,IF(COUNTIF(月排班!$BG19:$CG19,$FW$6)&gt;1,"","2周無2例2休&amp;"),"2周無2例2休&amp;")&amp;IF(BU17=1,IF(BU18&gt;0,"例假上班&amp;",""),"")&amp;IF(BU18&gt;12,"上班超過12小時&amp;","")</f>
        <v>無例休&amp;2周無2例2休&amp;</v>
      </c>
      <c r="BV19" s="500"/>
      <c r="BW19" s="499" t="str">
        <f>IF(月排班!BV17=0,"",IF(月排班!BW17=0,"",IF((月排班!BW17+24-月排班!BV17)&lt;11,"11小時&amp;","")))&amp;IF(COUNTIF(月排班!$BU19:$CG19,$FW$5)=0,"無例休&amp;","")&amp;IF(COUNTIF(月排班!$BG19:$CG19,$FW$5)&gt;1,IF(COUNTIF(月排班!$BG19:$CG19,$FW$6)&gt;1,"","2周無2例2休&amp;"),"2周無2例2休&amp;")&amp;IF(BW17=1,IF(BW18&gt;0,"例假上班&amp;",""),"")&amp;IF(BW18&gt;12,"上班超過12小時&amp;","")</f>
        <v>無例休&amp;2周無2例2休&amp;</v>
      </c>
      <c r="BX19" s="500"/>
      <c r="BY19" s="499" t="str">
        <f>IF(月排班!BX17=0,"",IF(月排班!BY17=0,"",IF((月排班!BY17+24-月排班!BX17)&lt;11,"11小時&amp;","")))&amp;IF(COUNTIF(月排班!$BU19:$CG19,$FW$5)=0,"無例休&amp;","")&amp;IF(COUNTIF(月排班!$BG19:$CG19,$FW$5)&gt;1,IF(COUNTIF(月排班!$BG19:$CG19,$FW$6)&gt;1,"","2周無2例2休&amp;"),"2周無2例2休&amp;")&amp;IF(BY17=1,IF(BY18&gt;0,"例假上班&amp;",""),"")&amp;IF(BY18&gt;12,"上班超過12小時&amp;","")</f>
        <v>無例休&amp;2周無2例2休&amp;</v>
      </c>
      <c r="BZ19" s="500"/>
      <c r="CA19" s="499" t="str">
        <f>IF(月排班!BZ17=0,"",IF(月排班!CA17=0,"",IF((月排班!CA17+24-月排班!BZ17)&lt;11,"11小時&amp;","")))&amp;IF(COUNTIF(月排班!$BU19:$CG19,$FW$5)=0,"無例休&amp;","")&amp;IF(COUNTIF(月排班!$BG19:$CG19,$FW$5)&gt;1,IF(COUNTIF(月排班!$BG19:$CG19,$FW$6)&gt;1,"","2周無2例2休&amp;"),"2周無2例2休&amp;")&amp;IF(CA17=1,IF(CA18&gt;0,"例假上班&amp;",""),"")&amp;IF(CA18&gt;12,"上班超過12小時&amp;","")</f>
        <v>無例休&amp;2周無2例2休&amp;</v>
      </c>
      <c r="CB19" s="500"/>
      <c r="CC19" s="499" t="str">
        <f>IF(月排班!CB17=0,"",IF(月排班!CC17=0,"",IF((月排班!CC17+24-月排班!CB17)&lt;11,"11小時&amp;","")))&amp;IF(COUNTIF(月排班!$BU19:$CG19,$FW$5)=0,"無例休&amp;","")&amp;IF(COUNTIF(月排班!$BG19:$CG19,$FW$5)&gt;1,IF(COUNTIF(月排班!$BG19:$CG19,$FW$6)&gt;1,"","2周無2例2休&amp;"),"2周無2例2休&amp;")&amp;IF(CC17=1,IF(CC18&gt;0,"例假上班&amp;",""),"")&amp;IF(CC18&gt;12,"上班超過12小時&amp;","")</f>
        <v>無例休&amp;2周無2例2休&amp;</v>
      </c>
      <c r="CD19" s="500"/>
      <c r="CE19" s="499" t="str">
        <f>IF(月排班!CD17=0,"",IF(月排班!CE17=0,"",IF((月排班!CE17+24-月排班!CD17)&lt;11,"11小時&amp;","")))&amp;IF(COUNTIF(月排班!$BU19:$CG19,$FW$5)=0,"無例休&amp;","")&amp;IF(COUNTIF(月排班!$BG19:$CG19,$FW$5)&gt;1,IF(COUNTIF(月排班!$BG19:$CG19,$FW$6)&gt;1,"","2周無2例2休&amp;"),"2周無2例2休&amp;")&amp;IF(CE17=1,IF(CE18&gt;0,"例假上班&amp;",""),"")&amp;IF(CE18&gt;12,"上班超過12小時&amp;","")</f>
        <v>無例休&amp;2周無2例2休&amp;</v>
      </c>
      <c r="CF19" s="500"/>
      <c r="CG19" s="499" t="str">
        <f>IF(月排班!CF17=0,"",IF(月排班!CG17=0,"",IF((月排班!CG17+24-月排班!CF17)&lt;11,"11小時&amp;","")))&amp;IF(COUNTIF(月排班!$BU19:$CG19,$FW$5)=0,"無例休&amp;","")&amp;IF(COUNTIF(月排班!$BG19:$CG19,$FW$5)&gt;1,IF(COUNTIF(月排班!$BG19:$CG19,$FW$6)&gt;1,"","2周無2例2休&amp;"),"2周無2例2休&amp;")&amp;IF(CG17=1,IF(CG18&gt;0,"例假上班&amp;",""),"")&amp;IF(CG18&gt;12,"上班超過12小時&amp;","")</f>
        <v>無例休&amp;2周無2例2休&amp;</v>
      </c>
      <c r="CH19" s="500"/>
      <c r="CI19" s="499" t="str">
        <f>IF(月排班!CH17=0,"",IF(月排班!CI17=0,"",IF((月排班!CI17+24-月排班!CH17)&lt;11,"11小時&amp;","")))&amp;IF(COUNTIF(月排班!$CI19:$CU19,$FW$5)=0,"無例休&amp;","")&amp;IF(COUNTIF(月排班!$CI19:$DI19,$FW$5)&gt;1,IF(COUNTIF(月排班!$CI19:$DI19,$FW$6)&gt;1,"","2周無2例2休&amp;"),"2周無2例2休&amp;")&amp;IF(CI17=1,IF(CI18&gt;0,"例假上班&amp;",""),"")&amp;IF(CI18&gt;12,"上班超過12小時&amp;","")</f>
        <v>無例休&amp;2周無2例2休&amp;</v>
      </c>
      <c r="CJ19" s="500"/>
      <c r="CK19" s="499" t="str">
        <f>IF(月排班!CJ17=0,"",IF(月排班!CK17=0,"",IF((月排班!CK17+24-月排班!CJ17)&lt;11,"11小時&amp;","")))&amp;IF(COUNTIF(月排班!$CI19:$CU19,$FW$5)=0,"無例休&amp;","")&amp;IF(COUNTIF(月排班!$CI19:$DI19,$FW$5)&gt;1,IF(COUNTIF(月排班!$CI19:$DI19,$FW$6)&gt;1,"","2周無2例2休&amp;"),"2周無2例2休&amp;")&amp;IF(CK17=1,IF(CK18&gt;0,"例假上班&amp;",""),"")&amp;IF(CK18&gt;12,"上班超過12小時&amp;","")</f>
        <v>無例休&amp;2周無2例2休&amp;</v>
      </c>
      <c r="CL19" s="500"/>
      <c r="CM19" s="499" t="str">
        <f>IF(月排班!CL17=0,"",IF(月排班!CM17=0,"",IF((月排班!CM17+24-月排班!CL17)&lt;11,"11小時&amp;","")))&amp;IF(COUNTIF(月排班!$CI19:$CU19,$FW$5)=0,"無例休&amp;","")&amp;IF(COUNTIF(月排班!$CI19:$DI19,$FW$5)&gt;1,IF(COUNTIF(月排班!$CI19:$DI19,$FW$6)&gt;1,"","2周無2例2休&amp;"),"2周無2例2休&amp;")&amp;IF(CM17=1,IF(CM18&gt;0,"例假上班&amp;",""),"")&amp;IF(CM18&gt;12,"上班超過12小時&amp;","")</f>
        <v>無例休&amp;2周無2例2休&amp;</v>
      </c>
      <c r="CN19" s="500"/>
      <c r="CO19" s="499" t="str">
        <f>IF(月排班!CN17=0,"",IF(月排班!CO17=0,"",IF((月排班!CO17+24-月排班!CN17)&lt;11,"11小時&amp;","")))&amp;IF(COUNTIF(月排班!$CI19:$CU19,$FW$5)=0,"無例休&amp;","")&amp;IF(COUNTIF(月排班!$CI19:$DI19,$FW$5)&gt;1,IF(COUNTIF(月排班!$CI19:$DI19,$FW$6)&gt;1,"","2周無2例2休&amp;"),"2周無2例2休&amp;")&amp;IF(CO17=1,IF(CO18&gt;0,"例假上班&amp;",""),"")&amp;IF(CO18&gt;12,"上班超過12小時&amp;","")</f>
        <v>無例休&amp;2周無2例2休&amp;</v>
      </c>
      <c r="CP19" s="500"/>
      <c r="CQ19" s="499" t="str">
        <f>IF(月排班!CP17=0,"",IF(月排班!CQ17=0,"",IF((月排班!CQ17+24-月排班!CP17)&lt;11,"11小時&amp;","")))&amp;IF(COUNTIF(月排班!$CI19:$CU19,$FW$5)=0,"無例休&amp;","")&amp;IF(COUNTIF(月排班!$CI19:$DI19,$FW$5)&gt;1,IF(COUNTIF(月排班!$CI19:$DI19,$FW$6)&gt;1,"","2周無2例2休&amp;"),"2周無2例2休&amp;")&amp;IF(CQ17=1,IF(CQ18&gt;0,"例假上班&amp;",""),"")&amp;IF(CQ18&gt;12,"上班超過12小時&amp;","")</f>
        <v>無例休&amp;2周無2例2休&amp;</v>
      </c>
      <c r="CR19" s="500"/>
      <c r="CS19" s="499" t="str">
        <f>IF(月排班!CR17=0,"",IF(月排班!CS17=0,"",IF((月排班!CS17+24-月排班!CR17)&lt;11,"11小時&amp;","")))&amp;IF(COUNTIF(月排班!$CI19:$CU19,$FW$5)=0,"無例休&amp;","")&amp;IF(COUNTIF(月排班!$CI19:$DI19,$FW$5)&gt;1,IF(COUNTIF(月排班!$CI19:$DI19,$FW$6)&gt;1,"","2周無2例2休&amp;"),"2周無2例2休&amp;")&amp;IF(CS17=1,IF(CS18&gt;0,"例假上班&amp;",""),"")&amp;IF(CS18&gt;12,"上班超過12小時&amp;","")</f>
        <v>無例休&amp;2周無2例2休&amp;</v>
      </c>
      <c r="CT19" s="500"/>
      <c r="CU19" s="499" t="str">
        <f>IF(月排班!CT17=0,"",IF(月排班!CU17=0,"",IF((月排班!CU17+24-月排班!CT17)&lt;11,"11小時&amp;","")))&amp;IF(COUNTIF(月排班!$CI19:$CU19,$FW$5)=0,"無例休&amp;","")&amp;IF(COUNTIF(月排班!$CI19:$DI19,$FW$5)&gt;1,IF(COUNTIF(月排班!$CI19:$DI19,$FW$6)&gt;1,"","2周無2例2休&amp;"),"2周無2例2休&amp;")&amp;IF(CU17=1,IF(CU18&gt;0,"例假上班&amp;",""),"")&amp;IF(CU18&gt;12,"上班超過12小時&amp;","")</f>
        <v>無例休&amp;2周無2例2休&amp;</v>
      </c>
      <c r="CV19" s="500"/>
      <c r="CW19" s="499" t="str">
        <f>IF(月排班!CV17=0,"",IF(月排班!CW17=0,"",IF((月排班!CW17+24-月排班!CV17)&lt;11,"11小時&amp;","")))&amp;IF(COUNTIF(月排班!$CW19:$DI19,$FW$5)=0,"無例休&amp;","")&amp;IF(COUNTIF(月排班!$CI19:$DI19,$FW$5)&gt;1,IF(COUNTIF(月排班!$CI19:$DI19,$FW$6)&gt;1,"","2周無2例2休&amp;"),"2周無2例2休&amp;")&amp;IF(CW17=1,IF(CW18&gt;0,"例假上班&amp;",""),"")&amp;IF(CW18&gt;12,"上班超過12小時&amp;","")</f>
        <v>無例休&amp;2周無2例2休&amp;</v>
      </c>
      <c r="CX19" s="500"/>
      <c r="CY19" s="499" t="str">
        <f>IF(月排班!CX17=0,"",IF(月排班!CY17=0,"",IF((月排班!CY17+24-月排班!CX17)&lt;11,"11小時&amp;","")))&amp;IF(COUNTIF(月排班!$CW19:$DI19,$FW$5)=0,"無例休&amp;","")&amp;IF(COUNTIF(月排班!$CI19:$DI19,$FW$5)&gt;1,IF(COUNTIF(月排班!$CI19:$DI19,$FW$6)&gt;1,"","2周無2例2休&amp;"),"2周無2例2休&amp;")&amp;IF(CY17=1,IF(CY18&gt;0,"例假上班&amp;",""),"")&amp;IF(CY18&gt;12,"上班超過12小時&amp;","")</f>
        <v>無例休&amp;2周無2例2休&amp;</v>
      </c>
      <c r="CZ19" s="500"/>
      <c r="DA19" s="499" t="str">
        <f>IF(月排班!CZ17=0,"",IF(月排班!DA17=0,"",IF((月排班!DA17+24-月排班!CZ17)&lt;11,"11小時&amp;","")))&amp;IF(COUNTIF(月排班!$CW19:$DI19,$FW$5)=0,"無例休&amp;","")&amp;IF(COUNTIF(月排班!$CI19:$DI19,$FW$5)&gt;1,IF(COUNTIF(月排班!$CI19:$DI19,$FW$6)&gt;1,"","2周無2例2休&amp;"),"2周無2例2休&amp;")&amp;IF(DA17=1,IF(DA18&gt;0,"例假上班&amp;",""),"")&amp;IF(DA18&gt;12,"上班超過12小時&amp;","")</f>
        <v>無例休&amp;2周無2例2休&amp;</v>
      </c>
      <c r="DB19" s="500"/>
      <c r="DC19" s="499" t="str">
        <f>IF(月排班!DB17=0,"",IF(月排班!DC17=0,"",IF((月排班!DC17+24-月排班!DB17)&lt;11,"11小時&amp;","")))&amp;IF(COUNTIF(月排班!$CW19:$DI19,$FW$5)=0,"無例休&amp;","")&amp;IF(COUNTIF(月排班!$CI19:$DI19,$FW$5)&gt;1,IF(COUNTIF(月排班!$CI19:$DI19,$FW$6)&gt;1,"","2周無2例2休&amp;"),"2周無2例2休&amp;")&amp;IF(DC17=1,IF(DC18&gt;0,"例假上班&amp;",""),"")&amp;IF(DC18&gt;12,"上班超過12小時&amp;","")</f>
        <v>無例休&amp;2周無2例2休&amp;</v>
      </c>
      <c r="DD19" s="500"/>
      <c r="DE19" s="499" t="str">
        <f>IF(月排班!DD17=0,"",IF(月排班!DE17=0,"",IF((月排班!DE17+24-月排班!DD17)&lt;11,"11小時&amp;","")))&amp;IF(COUNTIF(月排班!$CW19:$DI19,$FW$5)=0,"無例休&amp;","")&amp;IF(COUNTIF(月排班!$CI19:$DI19,$FW$5)&gt;1,IF(COUNTIF(月排班!$CI19:$DI19,$FW$6)&gt;1,"","2周無2例2休&amp;"),"2周無2例2休&amp;")&amp;IF(DE17=1,IF(DE18&gt;0,"例假上班&amp;",""),"")&amp;IF(DE18&gt;12,"上班超過12小時&amp;","")</f>
        <v>無例休&amp;2周無2例2休&amp;</v>
      </c>
      <c r="DF19" s="500"/>
      <c r="DG19" s="499" t="str">
        <f>IF(月排班!DF17=0,"",IF(月排班!DG17=0,"",IF((月排班!DG17+24-月排班!DF17)&lt;11,"11小時&amp;","")))&amp;IF(COUNTIF(月排班!$CW19:$DI19,$FW$5)=0,"無例休&amp;","")&amp;IF(COUNTIF(月排班!$CI19:$DI19,$FW$5)&gt;1,IF(COUNTIF(月排班!$CI19:$DI19,$FW$6)&gt;1,"","2周無2例2休&amp;"),"2周無2例2休&amp;")&amp;IF(DG17=1,IF(DG18&gt;0,"例假上班&amp;",""),"")&amp;IF(DG18&gt;12,"上班超過12小時&amp;","")</f>
        <v>無例休&amp;2周無2例2休&amp;</v>
      </c>
      <c r="DH19" s="500"/>
      <c r="DI19" s="499" t="str">
        <f>IF(月排班!DH17=0,"",IF(月排班!DI17=0,"",IF((月排班!DI17+24-月排班!DH17)&lt;11,"11小時&amp;","")))&amp;IF(COUNTIF(月排班!$CW19:$DI19,$FW$5)=0,"無例休&amp;","")&amp;IF(COUNTIF(月排班!$CI19:$DI19,$FW$5)&gt;1,IF(COUNTIF(月排班!$CI19:$DI19,$FW$6)&gt;1,"","2周無2例2休&amp;"),"2周無2例2休&amp;")&amp;IF(DI17=1,IF(DI18&gt;0,"例假上班&amp;",""),"")&amp;IF(DI18&gt;12,"上班超過12小時&amp;","")</f>
        <v>無例休&amp;2周無2例2休&amp;</v>
      </c>
      <c r="DJ19" s="500"/>
      <c r="DK19" s="499" t="str">
        <f>IF(月排班!DJ17=0,"",IF(月排班!DK17=0,"",IF((月排班!DK17+24-月排班!DJ17)&lt;11,"11小時&amp;","")))&amp;IF(COUNTIF(月排班!$DK19:$DW19,$FW$5)=0,"無例休&amp;","")&amp;IF(COUNTIF(月排班!$DK19:$EK19,$FW$5)&gt;1,IF(COUNTIF(月排班!$DK19:$EK19,$FW$6)&gt;1,"","2周無2例2休&amp;"),"2周無2例2休&amp;")&amp;IF(DK17=1,IF(DK18&gt;0,"例假上班&amp;",""),"")&amp;IF(DK18&gt;12,"上班超過12小時&amp;","")</f>
        <v>無例休&amp;2周無2例2休&amp;</v>
      </c>
      <c r="DL19" s="500"/>
      <c r="DM19" s="499" t="str">
        <f>IF(月排班!DL17=0,"",IF(月排班!DM17=0,"",IF((月排班!DM17+24-月排班!DL17)&lt;11,"11小時&amp;","")))&amp;IF(COUNTIF(月排班!$DK19:$DW19,$FW$5)=0,"無例休&amp;","")&amp;IF(COUNTIF(月排班!$DK19:$EK19,$FW$5)&gt;1,IF(COUNTIF(月排班!$DK19:$EK19,$FW$6)&gt;1,"","2周無2例2休&amp;"),"2周無2例2休&amp;")&amp;IF(DM17=1,IF(DM18&gt;0,"例假上班&amp;",""),"")&amp;IF(DM18&gt;12,"上班超過12小時&amp;","")</f>
        <v>無例休&amp;2周無2例2休&amp;</v>
      </c>
      <c r="DN19" s="500"/>
      <c r="DO19" s="499" t="str">
        <f>IF(月排班!DN17=0,"",IF(月排班!DO17=0,"",IF((月排班!DO17+24-月排班!DN17)&lt;11,"11小時&amp;","")))&amp;IF(COUNTIF(月排班!$DK19:$DW19,$FW$5)=0,"無例休&amp;","")&amp;IF(COUNTIF(月排班!$DK19:$EK19,$FW$5)&gt;1,IF(COUNTIF(月排班!$DK19:$EK19,$FW$6)&gt;1,"","2周無2例2休&amp;"),"2周無2例2休&amp;")&amp;IF(DO17=1,IF(DO18&gt;0,"例假上班&amp;",""),"")&amp;IF(DO18&gt;12,"上班超過12小時&amp;","")</f>
        <v>無例休&amp;2周無2例2休&amp;</v>
      </c>
      <c r="DP19" s="500"/>
      <c r="DQ19" s="499" t="str">
        <f>IF(月排班!DP17=0,"",IF(月排班!DQ17=0,"",IF((月排班!DQ17+24-月排班!DP17)&lt;11,"11小時&amp;","")))&amp;IF(COUNTIF(月排班!$DK19:$DW19,$FW$5)=0,"無例休&amp;","")&amp;IF(COUNTIF(月排班!$DK19:$EK19,$FW$5)&gt;1,IF(COUNTIF(月排班!$DK19:$EK19,$FW$6)&gt;1,"","2周無2例2休&amp;"),"2周無2例2休&amp;")&amp;IF(DQ17=1,IF(DQ18&gt;0,"例假上班&amp;",""),"")&amp;IF(DQ18&gt;12,"上班超過12小時&amp;","")</f>
        <v>無例休&amp;2周無2例2休&amp;</v>
      </c>
      <c r="DR19" s="500"/>
      <c r="DS19" s="499" t="str">
        <f>IF(月排班!DR17=0,"",IF(月排班!DS17=0,"",IF((月排班!DS17+24-月排班!DR17)&lt;11,"11小時&amp;","")))&amp;IF(COUNTIF(月排班!$DK19:$DW19,$FW$5)=0,"無例休&amp;","")&amp;IF(COUNTIF(月排班!$DK19:$EK19,$FW$5)&gt;1,IF(COUNTIF(月排班!$DK19:$EK19,$FW$6)&gt;1,"","2周無2例2休&amp;"),"2周無2例2休&amp;")&amp;IF(DS17=1,IF(DS18&gt;0,"例假上班&amp;",""),"")&amp;IF(DS18&gt;12,"上班超過12小時&amp;","")</f>
        <v>無例休&amp;2周無2例2休&amp;</v>
      </c>
      <c r="DT19" s="500"/>
      <c r="DU19" s="499" t="str">
        <f>IF(月排班!DT17=0,"",IF(月排班!DU17=0,"",IF((月排班!DU17+24-月排班!DT17)&lt;11,"11小時&amp;","")))&amp;IF(COUNTIF(月排班!$DK19:$DW19,$FW$5)=0,"無例休&amp;","")&amp;IF(COUNTIF(月排班!$DK19:$EK19,$FW$5)&gt;1,IF(COUNTIF(月排班!$DK19:$EK19,$FW$6)&gt;1,"","2周無2例2休&amp;"),"2周無2例2休&amp;")&amp;IF(DU17=1,IF(DU18&gt;0,"例假上班&amp;",""),"")&amp;IF(DU18&gt;12,"上班超過12小時&amp;","")</f>
        <v>無例休&amp;2周無2例2休&amp;</v>
      </c>
      <c r="DV19" s="500"/>
      <c r="DW19" s="499" t="str">
        <f>IF(月排班!DV17=0,"",IF(月排班!DW17=0,"",IF((月排班!DW17+24-月排班!DV17)&lt;11,"11小時&amp;","")))&amp;IF(COUNTIF(月排班!$DK19:$DW19,$FW$5)=0,"無例休&amp;","")&amp;IF(COUNTIF(月排班!$DK19:$EK19,$FW$5)&gt;1,IF(COUNTIF(月排班!$DK19:$EK19,$FW$6)&gt;1,"","2周無2例2休&amp;"),"2周無2例2休&amp;")&amp;IF(DW17=1,IF(DW18&gt;0,"例假上班&amp;",""),"")&amp;IF(DW18&gt;12,"上班超過12小時&amp;","")</f>
        <v>無例休&amp;2周無2例2休&amp;</v>
      </c>
      <c r="DX19" s="500"/>
      <c r="DY19" s="499" t="str">
        <f>IF(月排班!DX17=0,"",IF(月排班!DY17=0,"",IF((月排班!DY17+24-月排班!DX17)&lt;11,"11小時&amp;","")))&amp;IF(COUNTIF(月排班!$DY19:$EK19,$FW$5)=0,"無例休&amp;","")&amp;IF(COUNTIF(月排班!$DK19:$EK19,$FW$5)&gt;1,IF(COUNTIF(月排班!$DK19:$EK19,$FW$6)&gt;1,"","2周無2例2休&amp;"),"2周無2例2休&amp;")&amp;IF(DY17=1,IF(DY18&gt;0,"例假上班&amp;",""),"")&amp;IF(DY18&gt;12,"上班超過12小時&amp;","")</f>
        <v>無例休&amp;2周無2例2休&amp;</v>
      </c>
      <c r="DZ19" s="500"/>
      <c r="EA19" s="499" t="str">
        <f>IF(月排班!DZ17=0,"",IF(月排班!EA17=0,"",IF((月排班!EA17+24-月排班!DZ17)&lt;11,"11小時&amp;","")))&amp;IF(COUNTIF(月排班!$DY19:$EK19,$FW$5)=0,"無例休&amp;","")&amp;IF(COUNTIF(月排班!$DK19:$EK19,$FW$5)&gt;1,IF(COUNTIF(月排班!$DK19:$EK19,$FW$6)&gt;1,"","2周無2例2休&amp;"),"2周無2例2休&amp;")&amp;IF(EA17=1,IF(EA18&gt;0,"例假上班&amp;",""),"")&amp;IF(EA18&gt;12,"上班超過12小時&amp;","")</f>
        <v>無例休&amp;2周無2例2休&amp;</v>
      </c>
      <c r="EB19" s="500"/>
      <c r="EC19" s="499" t="str">
        <f>IF(月排班!EB17=0,"",IF(月排班!EC17=0,"",IF((月排班!EC17+24-月排班!EB17)&lt;11,"11小時&amp;","")))&amp;IF(COUNTIF(月排班!$DY19:$EK19,$FW$5)=0,"無例休&amp;","")&amp;IF(COUNTIF(月排班!$DK19:$EK19,$FW$5)&gt;1,IF(COUNTIF(月排班!$DK19:$EK19,$FW$6)&gt;1,"","2周無2例2休&amp;"),"2周無2例2休&amp;")&amp;IF(EC17=1,IF(EC18&gt;0,"例假上班&amp;",""),"")&amp;IF(EC18&gt;12,"上班超過12小時&amp;","")</f>
        <v>無例休&amp;2周無2例2休&amp;</v>
      </c>
      <c r="ED19" s="500"/>
      <c r="EE19" s="499" t="str">
        <f>IF(月排班!ED17=0,"",IF(月排班!EE17=0,"",IF((月排班!EE17+24-月排班!ED17)&lt;11,"11小時&amp;","")))&amp;IF(COUNTIF(月排班!$DY19:$EK19,$FW$5)=0,"無例休&amp;","")&amp;IF(COUNTIF(月排班!$DK19:$EK19,$FW$5)&gt;1,IF(COUNTIF(月排班!$DK19:$EK19,$FW$6)&gt;1,"","2周無2例2休&amp;"),"2周無2例2休&amp;")&amp;IF(EE17=1,IF(EE18&gt;0,"例假上班&amp;",""),"")&amp;IF(EE18&gt;12,"上班超過12小時&amp;","")</f>
        <v>無例休&amp;2周無2例2休&amp;</v>
      </c>
      <c r="EF19" s="500"/>
      <c r="EG19" s="499" t="str">
        <f>IF(月排班!EF17=0,"",IF(月排班!EG17=0,"",IF((月排班!EG17+24-月排班!EF17)&lt;11,"11小時&amp;","")))&amp;IF(COUNTIF(月排班!$DY19:$EK19,$FW$5)=0,"無例休&amp;","")&amp;IF(COUNTIF(月排班!$DK19:$EK19,$FW$5)&gt;1,IF(COUNTIF(月排班!$DK19:$EK19,$FW$6)&gt;1,"","2周無2例2休&amp;"),"2周無2例2休&amp;")&amp;IF(EG17=1,IF(EG18&gt;0,"例假上班&amp;",""),"")&amp;IF(EG18&gt;12,"上班超過12小時&amp;","")</f>
        <v>無例休&amp;2周無2例2休&amp;</v>
      </c>
      <c r="EH19" s="500"/>
      <c r="EI19" s="499" t="str">
        <f>IF(月排班!EH17=0,"",IF(月排班!EI17=0,"",IF((月排班!EI17+24-月排班!EH17)&lt;11,"11小時&amp;","")))&amp;IF(COUNTIF(月排班!$DY19:$EK19,$FW$5)=0,"無例休&amp;","")&amp;IF(COUNTIF(月排班!$DK19:$EK19,$FW$5)&gt;1,IF(COUNTIF(月排班!$DK19:$EK19,$FW$6)&gt;1,"","2周無2例2休&amp;"),"2周無2例2休&amp;")&amp;IF(EI17=1,IF(EI18&gt;0,"例假上班&amp;",""),"")&amp;IF(EI18&gt;12,"上班超過12小時&amp;","")</f>
        <v>無例休&amp;2周無2例2休&amp;</v>
      </c>
      <c r="EJ19" s="500"/>
      <c r="EK19" s="499" t="str">
        <f>IF(月排班!EJ17=0,"",IF(月排班!EK17=0,"",IF((月排班!EK17+24-月排班!EJ17)&lt;11,"11小時&amp;","")))&amp;IF(COUNTIF(月排班!$DY19:$EK19,$FW$5)=0,"無例休&amp;","")&amp;IF(COUNTIF(月排班!$DK19:$EK19,$FW$5)&gt;1,IF(COUNTIF(月排班!$DK19:$EK19,$FW$6)&gt;1,"","2周無2例2休&amp;"),"2周無2例2休&amp;")&amp;IF(EK17=1,IF(EK18&gt;0,"例假上班&amp;",""),"")&amp;IF(EK18&gt;12,"上班超過12小時&amp;","")</f>
        <v>無例休&amp;2周無2例2休&amp;</v>
      </c>
      <c r="EL19" s="500"/>
      <c r="EM19" s="499" t="str">
        <f>IF(月排班!EL17=0,"",IF(月排班!EM17=0,"",IF((月排班!EM17+24-月排班!EL17)&lt;11,"11小時&amp;","")))&amp;IF(COUNTIF(月排班!$EM19:$EY19,$FW$5)=0,"無例休&amp;","")&amp;IF(COUNTIF(月排班!$EM19:$FM19,$FW$5)&gt;1,IF(COUNTIF(月排班!$EM19:$FM19,$FW$6)&gt;1,"","2周無2例2休&amp;"),"2周無2例2休&amp;")&amp;IF(EM17=1,IF(EM18&gt;0,"例假上班&amp;",""),"")&amp;IF(EM18&gt;12,"上班超過12小時&amp;","")</f>
        <v>無例休&amp;2周無2例2休&amp;</v>
      </c>
      <c r="EN19" s="500"/>
      <c r="EO19" s="499" t="str">
        <f>IF(月排班!EN17=0,"",IF(月排班!EO17=0,"",IF((月排班!EO17+24-月排班!EN17)&lt;11,"11小時&amp;","")))&amp;IF(COUNTIF(月排班!$EM19:$EY19,$FW$5)=0,"無例休&amp;","")&amp;IF(COUNTIF(月排班!$EM19:$FM19,$FW$5)&gt;1,IF(COUNTIF(月排班!$EM19:$FM19,$FW$6)&gt;1,"","2周無2例2休&amp;"),"2周無2例2休&amp;")&amp;IF(EO17=1,IF(EO18&gt;0,"例假上班&amp;",""),"")&amp;IF(EO18&gt;12,"上班超過12小時&amp;","")</f>
        <v>無例休&amp;2周無2例2休&amp;</v>
      </c>
      <c r="EP19" s="500"/>
      <c r="EQ19" s="499" t="str">
        <f>IF(月排班!EP17=0,"",IF(月排班!EQ17=0,"",IF((月排班!EQ17+24-月排班!EP17)&lt;11,"11小時&amp;","")))&amp;IF(COUNTIF(月排班!$EM19:$EY19,$FW$5)=0,"無例休&amp;","")&amp;IF(COUNTIF(月排班!$EM19:$FM19,$FW$5)&gt;1,IF(COUNTIF(月排班!$EM19:$FM19,$FW$6)&gt;1,"","2周無2例2休&amp;"),"2周無2例2休&amp;")&amp;IF(EQ17=1,IF(EQ18&gt;0,"例假上班&amp;",""),"")&amp;IF(EQ18&gt;12,"上班超過12小時&amp;","")</f>
        <v>無例休&amp;2周無2例2休&amp;</v>
      </c>
      <c r="ER19" s="500"/>
      <c r="ES19" s="499" t="str">
        <f>IF(月排班!ER17=0,"",IF(月排班!ES17=0,"",IF((月排班!ES17+24-月排班!ER17)&lt;11,"11小時&amp;","")))&amp;IF(COUNTIF(月排班!$EM19:$EY19,$FW$5)=0,"無例休&amp;","")&amp;IF(COUNTIF(月排班!$EM19:$FM19,$FW$5)&gt;1,IF(COUNTIF(月排班!$EM19:$FM19,$FW$6)&gt;1,"","2周無2例2休&amp;"),"2周無2例2休&amp;")&amp;IF(ES17=1,IF(ES18&gt;0,"例假上班&amp;",""),"")&amp;IF(ES18&gt;12,"上班超過12小時&amp;","")</f>
        <v>無例休&amp;2周無2例2休&amp;</v>
      </c>
      <c r="ET19" s="500"/>
      <c r="EU19" s="499" t="str">
        <f>IF(月排班!ET17=0,"",IF(月排班!EU17=0,"",IF((月排班!EU17+24-月排班!ET17)&lt;11,"11小時&amp;","")))&amp;IF(COUNTIF(月排班!$EM19:$EY19,$FW$5)=0,"無例休&amp;","")&amp;IF(COUNTIF(月排班!$EM19:$FM19,$FW$5)&gt;1,IF(COUNTIF(月排班!$EM19:$FM19,$FW$6)&gt;1,"","2周無2例2休&amp;"),"2周無2例2休&amp;")&amp;IF(EU17=1,IF(EU18&gt;0,"例假上班&amp;",""),"")&amp;IF(EU18&gt;12,"上班超過12小時&amp;","")</f>
        <v>無例休&amp;2周無2例2休&amp;</v>
      </c>
      <c r="EV19" s="500"/>
      <c r="EW19" s="499" t="str">
        <f>IF(月排班!EV17=0,"",IF(月排班!EW17=0,"",IF((月排班!EW17+24-月排班!EV17)&lt;11,"11小時&amp;","")))&amp;IF(COUNTIF(月排班!$EM19:$EY19,$FW$5)=0,"無例休&amp;","")&amp;IF(COUNTIF(月排班!$EM19:$FM19,$FW$5)&gt;1,IF(COUNTIF(月排班!$EM19:$FM19,$FW$6)&gt;1,"","2周無2例2休&amp;"),"2周無2例2休&amp;")&amp;IF(EW17=1,IF(EW18&gt;0,"例假上班&amp;",""),"")&amp;IF(EW18&gt;12,"上班超過12小時&amp;","")</f>
        <v>無例休&amp;2周無2例2休&amp;</v>
      </c>
      <c r="EX19" s="500"/>
      <c r="EY19" s="499" t="str">
        <f>IF(月排班!EX17=0,"",IF(月排班!EY17=0,"",IF((月排班!EY17+24-月排班!EX17)&lt;11,"11小時&amp;","")))&amp;IF(COUNTIF(月排班!$EM19:$EY19,$FW$5)=0,"無例休&amp;","")&amp;IF(COUNTIF(月排班!$EM19:$FM19,$FW$5)&gt;1,IF(COUNTIF(月排班!$EM19:$FM19,$FW$6)&gt;1,"","2周無2例2休&amp;"),"2周無2例2休&amp;")&amp;IF(EY17=1,IF(EY18&gt;0,"例假上班&amp;",""),"")&amp;IF(EY18&gt;12,"上班超過12小時&amp;","")</f>
        <v>無例休&amp;2周無2例2休&amp;</v>
      </c>
      <c r="EZ19" s="500"/>
      <c r="FA19" s="499" t="str">
        <f>IF(月排班!EZ17=0,"",IF(月排班!FA17=0,"",IF((月排班!FA17+24-月排班!EZ17)&lt;11,"11小時&amp;","")))&amp;IF(COUNTIF(月排班!$FA19:$FM19,$FW$5)=0,"無例休&amp;","")&amp;IF(COUNTIF(月排班!$EM19:$FM19,$FW$5)&gt;1,IF(COUNTIF(月排班!$EM19:$FM19,$FW$6)&gt;1,"","2周無2例2休&amp;"),"2周無2例2休&amp;")&amp;IF(FA17=1,IF(FA18&gt;0,"例假上班&amp;",""),"")&amp;IF(FA18&gt;12,"上班超過12小時&amp;","")</f>
        <v>無例休&amp;2周無2例2休&amp;</v>
      </c>
      <c r="FB19" s="500"/>
      <c r="FC19" s="499" t="str">
        <f>IF(月排班!FB17=0,"",IF(月排班!FC17=0,"",IF((月排班!FC17+24-月排班!FB17)&lt;11,"11小時&amp;","")))&amp;IF(COUNTIF(月排班!$FA19:$FM19,$FW$5)=0,"無例休&amp;","")&amp;IF(COUNTIF(月排班!$EM19:$FM19,$FW$5)&gt;1,IF(COUNTIF(月排班!$EM19:$FM19,$FW$6)&gt;1,"","2周無2例2休&amp;"),"2周無2例2休&amp;")&amp;IF(FC17=1,IF(FC18&gt;0,"例假上班&amp;",""),"")&amp;IF(FC18&gt;12,"上班超過12小時&amp;","")</f>
        <v>無例休&amp;2周無2例2休&amp;</v>
      </c>
      <c r="FD19" s="500"/>
      <c r="FE19" s="499" t="str">
        <f>IF(月排班!FD17=0,"",IF(月排班!FE17=0,"",IF((月排班!FE17+24-月排班!FD17)&lt;11,"11小時&amp;","")))&amp;IF(COUNTIF(月排班!$FA19:$FM19,$FW$5)=0,"無例休&amp;","")&amp;IF(COUNTIF(月排班!$EM19:$FM19,$FW$5)&gt;1,IF(COUNTIF(月排班!$EM19:$FM19,$FW$6)&gt;1,"","2周無2例2休&amp;"),"2周無2例2休&amp;")&amp;IF(FE17=1,IF(FE18&gt;0,"例假上班&amp;",""),"")&amp;IF(FE18&gt;12,"上班超過12小時&amp;","")</f>
        <v>無例休&amp;2周無2例2休&amp;</v>
      </c>
      <c r="FF19" s="500"/>
      <c r="FG19" s="499" t="str">
        <f>IF(月排班!FF17=0,"",IF(月排班!FG17=0,"",IF((月排班!FG17+24-月排班!FF17)&lt;11,"11小時&amp;","")))&amp;IF(COUNTIF(月排班!$FA19:$FM19,$FW$5)=0,"無例休&amp;","")&amp;IF(COUNTIF(月排班!$EM19:$FM19,$FW$5)&gt;1,IF(COUNTIF(月排班!$EM19:$FM19,$FW$6)&gt;1,"","2周無2例2休&amp;"),"2周無2例2休&amp;")&amp;IF(FG17=1,IF(FG18&gt;0,"例假上班&amp;",""),"")&amp;IF(FG18&gt;12,"上班超過12小時&amp;","")</f>
        <v>無例休&amp;2周無2例2休&amp;</v>
      </c>
      <c r="FH19" s="500"/>
      <c r="FI19" s="499" t="str">
        <f>IF(月排班!FH17=0,"",IF(月排班!FI17=0,"",IF((月排班!FI17+24-月排班!FH17)&lt;11,"11小時&amp;","")))&amp;IF(COUNTIF(月排班!$FA19:$FM19,$FW$5)=0,"無例休&amp;","")&amp;IF(COUNTIF(月排班!$EM19:$FM19,$FW$5)&gt;1,IF(COUNTIF(月排班!$EM19:$FM19,$FW$6)&gt;1,"","2周無2例2休&amp;"),"2周無2例2休&amp;")&amp;IF(FI17=1,IF(FI18&gt;0,"例假上班&amp;",""),"")&amp;IF(FI18&gt;12,"上班超過12小時&amp;","")</f>
        <v>無例休&amp;2周無2例2休&amp;</v>
      </c>
      <c r="FJ19" s="500"/>
      <c r="FK19" s="499" t="str">
        <f>IF(月排班!FJ17=0,"",IF(月排班!FK17=0,"",IF((月排班!FK17+24-月排班!FJ17)&lt;11,"11小時&amp;","")))&amp;IF(COUNTIF(月排班!$FA19:$FM19,$FW$5)=0,"無例休&amp;","")&amp;IF(COUNTIF(月排班!$EM19:$FM19,$FW$5)&gt;1,IF(COUNTIF(月排班!$EM19:$FM19,$FW$6)&gt;1,"","2周無2例2休&amp;"),"2周無2例2休&amp;")&amp;IF(FK17=1,IF(FK18&gt;0,"例假上班&amp;",""),"")&amp;IF(FK18&gt;12,"上班超過12小時&amp;","")</f>
        <v>無例休&amp;2周無2例2休&amp;</v>
      </c>
      <c r="FL19" s="500"/>
      <c r="FM19" s="499" t="str">
        <f>IF(月排班!FL17=0,"",IF(月排班!FM17=0,"",IF((月排班!FM17+24-月排班!FL17)&lt;11,"11小時&amp;","")))&amp;IF(COUNTIF(月排班!$FA19:$FM19,$FW$5)=0,"無例休&amp;","")&amp;IF(COUNTIF(月排班!$EM19:$FM19,$FW$5)&gt;1,IF(COUNTIF(月排班!$EM19:$FM19,$FW$6)&gt;1,"","2周無2例2休&amp;"),"2周無2例2休&amp;")&amp;IF(FM17=1,IF(FM18&gt;0,"例假上班&amp;",""),"")&amp;IF(FM18&gt;12,"上班超過12小時&amp;","")</f>
        <v>無例休&amp;2周無2例2休&amp;</v>
      </c>
      <c r="FN19" s="500"/>
      <c r="FO19" s="499"/>
      <c r="FP19" s="500"/>
      <c r="FQ19" s="494"/>
      <c r="FR19" s="211"/>
      <c r="FS19" s="211"/>
      <c r="FT19" s="412"/>
      <c r="FU19" s="486"/>
      <c r="FV19" s="487"/>
      <c r="GA19" s="116">
        <f t="shared" si="0"/>
        <v>61</v>
      </c>
      <c r="GB19" s="161" t="e">
        <f>HLOOKUP(#REF!,$A$5:$T$111,GA19,0)</f>
        <v>#REF!</v>
      </c>
      <c r="GC19" s="116" t="e">
        <f>HLOOKUP(#REF!,$A$5:$P$111,GA19+1,0)</f>
        <v>#REF!</v>
      </c>
    </row>
    <row r="20" spans="1:202" ht="15">
      <c r="A20" s="490" t="str">
        <f>IF('0902-0908'!A28=0,"",'0902-0908'!A28)</f>
        <v>支援</v>
      </c>
      <c r="B20" s="491"/>
      <c r="C20" s="549">
        <f>IFERROR(VLOOKUP(月排班!C22,$FW$5:$FX$9,2,0),0)</f>
        <v>0</v>
      </c>
      <c r="D20" s="550"/>
      <c r="E20" s="549">
        <f>IFERROR(VLOOKUP(月排班!E22,$FW$5:$FX$9,2,0),0)</f>
        <v>0</v>
      </c>
      <c r="F20" s="550"/>
      <c r="G20" s="549">
        <f>IFERROR(VLOOKUP(月排班!G22,$FW$5:$FX$9,2,0),0)</f>
        <v>0</v>
      </c>
      <c r="H20" s="550"/>
      <c r="I20" s="549">
        <f>IFERROR(VLOOKUP(月排班!I22,$FW$5:$FX$9,2,0),0)</f>
        <v>0</v>
      </c>
      <c r="J20" s="550"/>
      <c r="K20" s="549">
        <f>IFERROR(VLOOKUP(月排班!K22,$FW$5:$FX$9,2,0),0)</f>
        <v>0</v>
      </c>
      <c r="L20" s="550"/>
      <c r="M20" s="549">
        <f>IFERROR(VLOOKUP(月排班!M22,$FW$5:$FX$9,2,0),0)</f>
        <v>0</v>
      </c>
      <c r="N20" s="550"/>
      <c r="O20" s="549">
        <f>IFERROR(VLOOKUP(月排班!O22,$FW$5:$FX$9,2,0),0)</f>
        <v>0</v>
      </c>
      <c r="P20" s="550"/>
      <c r="Q20" s="549">
        <f>IFERROR(VLOOKUP(月排班!Q22,$FW$5:$FX$9,2,0),0)</f>
        <v>0</v>
      </c>
      <c r="R20" s="550"/>
      <c r="S20" s="549">
        <f>IFERROR(VLOOKUP(月排班!S22,$FW$5:$FX$9,2,0),0)</f>
        <v>0</v>
      </c>
      <c r="T20" s="550"/>
      <c r="U20" s="549">
        <f>IFERROR(VLOOKUP(月排班!U22,$FW$5:$FX$9,2,0),0)</f>
        <v>0</v>
      </c>
      <c r="V20" s="550"/>
      <c r="W20" s="549">
        <f>IFERROR(VLOOKUP(月排班!W22,$FW$5:$FX$9,2,0),0)</f>
        <v>0</v>
      </c>
      <c r="X20" s="550"/>
      <c r="Y20" s="549">
        <f>IFERROR(VLOOKUP(月排班!Y22,$FW$5:$FX$9,2,0),0)</f>
        <v>0</v>
      </c>
      <c r="Z20" s="550"/>
      <c r="AA20" s="549">
        <f>IFERROR(VLOOKUP(月排班!AA22,$FW$5:$FX$9,2,0),0)</f>
        <v>0</v>
      </c>
      <c r="AB20" s="550"/>
      <c r="AC20" s="549">
        <f>IFERROR(VLOOKUP(月排班!AC22,$FW$5:$FX$9,2,0),0)</f>
        <v>0</v>
      </c>
      <c r="AD20" s="550"/>
      <c r="AE20" s="549">
        <f>IFERROR(VLOOKUP(月排班!AE22,$FW$5:$FX$9,2,0),0)</f>
        <v>0</v>
      </c>
      <c r="AF20" s="550"/>
      <c r="AG20" s="549">
        <f>IFERROR(VLOOKUP(月排班!AG22,$FW$5:$FX$9,2,0),0)</f>
        <v>0</v>
      </c>
      <c r="AH20" s="550"/>
      <c r="AI20" s="549">
        <f>IFERROR(VLOOKUP(月排班!AI22,$FW$5:$FX$9,2,0),0)</f>
        <v>0</v>
      </c>
      <c r="AJ20" s="550"/>
      <c r="AK20" s="549">
        <f>IFERROR(VLOOKUP(月排班!AK22,$FW$5:$FX$9,2,0),0)</f>
        <v>0</v>
      </c>
      <c r="AL20" s="550"/>
      <c r="AM20" s="549">
        <f>IFERROR(VLOOKUP(月排班!AM22,$FW$5:$FX$9,2,0),0)</f>
        <v>0</v>
      </c>
      <c r="AN20" s="550"/>
      <c r="AO20" s="549">
        <f>IFERROR(VLOOKUP(月排班!AO22,$FW$5:$FX$9,2,0),0)</f>
        <v>0</v>
      </c>
      <c r="AP20" s="550"/>
      <c r="AQ20" s="549">
        <f>IFERROR(VLOOKUP(月排班!AQ22,$FW$5:$FX$9,2,0),0)</f>
        <v>0</v>
      </c>
      <c r="AR20" s="550"/>
      <c r="AS20" s="549">
        <f>IFERROR(VLOOKUP(月排班!AS22,$FW$5:$FX$9,2,0),0)</f>
        <v>0</v>
      </c>
      <c r="AT20" s="550"/>
      <c r="AU20" s="549">
        <f>IFERROR(VLOOKUP(月排班!AU22,$FW$5:$FX$9,2,0),0)</f>
        <v>0</v>
      </c>
      <c r="AV20" s="550"/>
      <c r="AW20" s="549">
        <f>IFERROR(VLOOKUP(月排班!AW22,$FW$5:$FX$9,2,0),0)</f>
        <v>0</v>
      </c>
      <c r="AX20" s="550"/>
      <c r="AY20" s="549">
        <f>IFERROR(VLOOKUP(月排班!AY22,$FW$5:$FX$9,2,0),0)</f>
        <v>0</v>
      </c>
      <c r="AZ20" s="550"/>
      <c r="BA20" s="549">
        <f>IFERROR(VLOOKUP(月排班!BA22,$FW$5:$FX$9,2,0),0)</f>
        <v>0</v>
      </c>
      <c r="BB20" s="550"/>
      <c r="BC20" s="549">
        <f>IFERROR(VLOOKUP(月排班!BC22,$FW$5:$FX$9,2,0),0)</f>
        <v>0</v>
      </c>
      <c r="BD20" s="550"/>
      <c r="BE20" s="549">
        <f>IFERROR(VLOOKUP(月排班!BE22,$FW$5:$FX$9,2,0),0)</f>
        <v>0</v>
      </c>
      <c r="BF20" s="550"/>
      <c r="BG20" s="549">
        <f>IFERROR(VLOOKUP(月排班!BG22,$FW$5:$FX$9,2,0),0)</f>
        <v>0</v>
      </c>
      <c r="BH20" s="550"/>
      <c r="BI20" s="549">
        <f>IFERROR(VLOOKUP(月排班!BI22,$FW$5:$FX$9,2,0),0)</f>
        <v>0</v>
      </c>
      <c r="BJ20" s="550"/>
      <c r="BK20" s="549">
        <f>IFERROR(VLOOKUP(月排班!BK22,$FW$5:$FX$9,2,0),0)</f>
        <v>0</v>
      </c>
      <c r="BL20" s="550"/>
      <c r="BM20" s="549">
        <f>IFERROR(VLOOKUP(月排班!BM22,$FW$5:$FX$9,2,0),0)</f>
        <v>0</v>
      </c>
      <c r="BN20" s="550"/>
      <c r="BO20" s="549">
        <f>IFERROR(VLOOKUP(月排班!BO22,$FW$5:$FX$9,2,0),0)</f>
        <v>0</v>
      </c>
      <c r="BP20" s="550"/>
      <c r="BQ20" s="549">
        <f>IFERROR(VLOOKUP(月排班!BQ22,$FW$5:$FX$9,2,0),0)</f>
        <v>0</v>
      </c>
      <c r="BR20" s="550"/>
      <c r="BS20" s="549">
        <f>IFERROR(VLOOKUP(月排班!BS22,$FW$5:$FX$9,2,0),0)</f>
        <v>0</v>
      </c>
      <c r="BT20" s="550"/>
      <c r="BU20" s="549">
        <f>IFERROR(VLOOKUP(月排班!BU22,$FW$5:$FX$9,2,0),0)</f>
        <v>0</v>
      </c>
      <c r="BV20" s="550"/>
      <c r="BW20" s="549">
        <f>IFERROR(VLOOKUP(月排班!BW22,$FW$5:$FX$9,2,0),0)</f>
        <v>0</v>
      </c>
      <c r="BX20" s="550"/>
      <c r="BY20" s="549">
        <f>IFERROR(VLOOKUP(月排班!BY22,$FW$5:$FX$9,2,0),0)</f>
        <v>0</v>
      </c>
      <c r="BZ20" s="550"/>
      <c r="CA20" s="549">
        <f>IFERROR(VLOOKUP(月排班!CA22,$FW$5:$FX$9,2,0),0)</f>
        <v>0</v>
      </c>
      <c r="CB20" s="550"/>
      <c r="CC20" s="549">
        <f>IFERROR(VLOOKUP(月排班!CC22,$FW$5:$FX$9,2,0),0)</f>
        <v>0</v>
      </c>
      <c r="CD20" s="550"/>
      <c r="CE20" s="549">
        <f>IFERROR(VLOOKUP(月排班!CE22,$FW$5:$FX$9,2,0),0)</f>
        <v>0</v>
      </c>
      <c r="CF20" s="550"/>
      <c r="CG20" s="549">
        <f>IFERROR(VLOOKUP(月排班!CG22,$FW$5:$FX$9,2,0),0)</f>
        <v>0</v>
      </c>
      <c r="CH20" s="550"/>
      <c r="CI20" s="549">
        <f>IFERROR(VLOOKUP(月排班!CI22,$FW$5:$FX$9,2,0),0)</f>
        <v>0</v>
      </c>
      <c r="CJ20" s="550"/>
      <c r="CK20" s="549">
        <f>IFERROR(VLOOKUP(月排班!CK22,$FW$5:$FX$9,2,0),0)</f>
        <v>0</v>
      </c>
      <c r="CL20" s="550"/>
      <c r="CM20" s="549">
        <f>IFERROR(VLOOKUP(月排班!CM22,$FW$5:$FX$9,2,0),0)</f>
        <v>0</v>
      </c>
      <c r="CN20" s="550"/>
      <c r="CO20" s="549">
        <f>IFERROR(VLOOKUP(月排班!CO22,$FW$5:$FX$9,2,0),0)</f>
        <v>0</v>
      </c>
      <c r="CP20" s="550"/>
      <c r="CQ20" s="549">
        <f>IFERROR(VLOOKUP(月排班!CQ22,$FW$5:$FX$9,2,0),0)</f>
        <v>0</v>
      </c>
      <c r="CR20" s="550"/>
      <c r="CS20" s="549">
        <f>IFERROR(VLOOKUP(月排班!CS22,$FW$5:$FX$9,2,0),0)</f>
        <v>0</v>
      </c>
      <c r="CT20" s="550"/>
      <c r="CU20" s="549">
        <f>IFERROR(VLOOKUP(月排班!CU22,$FW$5:$FX$9,2,0),0)</f>
        <v>0</v>
      </c>
      <c r="CV20" s="550"/>
      <c r="CW20" s="549">
        <f>IFERROR(VLOOKUP(月排班!CW22,$FW$5:$FX$9,2,0),0)</f>
        <v>0</v>
      </c>
      <c r="CX20" s="550"/>
      <c r="CY20" s="549">
        <f>IFERROR(VLOOKUP(月排班!CY22,$FW$5:$FX$9,2,0),0)</f>
        <v>0</v>
      </c>
      <c r="CZ20" s="550"/>
      <c r="DA20" s="549">
        <f>IFERROR(VLOOKUP(月排班!DA22,$FW$5:$FX$9,2,0),0)</f>
        <v>0</v>
      </c>
      <c r="DB20" s="550"/>
      <c r="DC20" s="549">
        <f>IFERROR(VLOOKUP(月排班!DC22,$FW$5:$FX$9,2,0),0)</f>
        <v>0</v>
      </c>
      <c r="DD20" s="550"/>
      <c r="DE20" s="549">
        <f>IFERROR(VLOOKUP(月排班!DE22,$FW$5:$FX$9,2,0),0)</f>
        <v>0</v>
      </c>
      <c r="DF20" s="550"/>
      <c r="DG20" s="549">
        <f>IFERROR(VLOOKUP(月排班!DG22,$FW$5:$FX$9,2,0),0)</f>
        <v>0</v>
      </c>
      <c r="DH20" s="550"/>
      <c r="DI20" s="549">
        <f>IFERROR(VLOOKUP(月排班!DI22,$FW$5:$FX$9,2,0),0)</f>
        <v>0</v>
      </c>
      <c r="DJ20" s="550"/>
      <c r="DK20" s="549">
        <f>IFERROR(VLOOKUP(月排班!DK22,$FW$5:$FX$9,2,0),0)</f>
        <v>0</v>
      </c>
      <c r="DL20" s="550"/>
      <c r="DM20" s="549">
        <f>IFERROR(VLOOKUP(月排班!DM22,$FW$5:$FX$9,2,0),0)</f>
        <v>0</v>
      </c>
      <c r="DN20" s="550"/>
      <c r="DO20" s="549">
        <f>IFERROR(VLOOKUP(月排班!DO22,$FW$5:$FX$9,2,0),0)</f>
        <v>0</v>
      </c>
      <c r="DP20" s="550"/>
      <c r="DQ20" s="549">
        <f>IFERROR(VLOOKUP(月排班!DQ22,$FW$5:$FX$9,2,0),0)</f>
        <v>0</v>
      </c>
      <c r="DR20" s="550"/>
      <c r="DS20" s="549">
        <f>IFERROR(VLOOKUP(月排班!DS22,$FW$5:$FX$9,2,0),0)</f>
        <v>0</v>
      </c>
      <c r="DT20" s="550"/>
      <c r="DU20" s="549">
        <f>IFERROR(VLOOKUP(月排班!DU22,$FW$5:$FX$9,2,0),0)</f>
        <v>0</v>
      </c>
      <c r="DV20" s="550"/>
      <c r="DW20" s="549">
        <f>IFERROR(VLOOKUP(月排班!DW22,$FW$5:$FX$9,2,0),0)</f>
        <v>0</v>
      </c>
      <c r="DX20" s="550"/>
      <c r="DY20" s="549">
        <f>IFERROR(VLOOKUP(月排班!DY22,$FW$5:$FX$9,2,0),0)</f>
        <v>0</v>
      </c>
      <c r="DZ20" s="550"/>
      <c r="EA20" s="549">
        <f>IFERROR(VLOOKUP(月排班!EA22,$FW$5:$FX$9,2,0),0)</f>
        <v>0</v>
      </c>
      <c r="EB20" s="550"/>
      <c r="EC20" s="549">
        <f>IFERROR(VLOOKUP(月排班!EC22,$FW$5:$FX$9,2,0),0)</f>
        <v>0</v>
      </c>
      <c r="ED20" s="550"/>
      <c r="EE20" s="549">
        <f>IFERROR(VLOOKUP(月排班!EE22,$FW$5:$FX$9,2,0),0)</f>
        <v>0</v>
      </c>
      <c r="EF20" s="550"/>
      <c r="EG20" s="549">
        <f>IFERROR(VLOOKUP(月排班!EG22,$FW$5:$FX$9,2,0),0)</f>
        <v>0</v>
      </c>
      <c r="EH20" s="550"/>
      <c r="EI20" s="549">
        <f>IFERROR(VLOOKUP(月排班!EI22,$FW$5:$FX$9,2,0),0)</f>
        <v>0</v>
      </c>
      <c r="EJ20" s="550"/>
      <c r="EK20" s="549">
        <f>IFERROR(VLOOKUP(月排班!EK22,$FW$5:$FX$9,2,0),0)</f>
        <v>0</v>
      </c>
      <c r="EL20" s="550"/>
      <c r="EM20" s="549">
        <f>IFERROR(VLOOKUP(月排班!EM22,$FW$5:$FX$9,2,0),0)</f>
        <v>0</v>
      </c>
      <c r="EN20" s="550"/>
      <c r="EO20" s="549">
        <f>IFERROR(VLOOKUP(月排班!EO22,$FW$5:$FX$9,2,0),0)</f>
        <v>0</v>
      </c>
      <c r="EP20" s="550"/>
      <c r="EQ20" s="549">
        <f>IFERROR(VLOOKUP(月排班!EQ22,$FW$5:$FX$9,2,0),0)</f>
        <v>0</v>
      </c>
      <c r="ER20" s="550"/>
      <c r="ES20" s="549">
        <f>IFERROR(VLOOKUP(月排班!ES22,$FW$5:$FX$9,2,0),0)</f>
        <v>0</v>
      </c>
      <c r="ET20" s="550"/>
      <c r="EU20" s="549">
        <f>IFERROR(VLOOKUP(月排班!EU22,$FW$5:$FX$9,2,0),0)</f>
        <v>0</v>
      </c>
      <c r="EV20" s="550"/>
      <c r="EW20" s="549">
        <f>IFERROR(VLOOKUP(月排班!EW22,$FW$5:$FX$9,2,0),0)</f>
        <v>0</v>
      </c>
      <c r="EX20" s="550"/>
      <c r="EY20" s="549">
        <f>IFERROR(VLOOKUP(月排班!EY22,$FW$5:$FX$9,2,0),0)</f>
        <v>0</v>
      </c>
      <c r="EZ20" s="550"/>
      <c r="FA20" s="549">
        <f>IFERROR(VLOOKUP(月排班!FA22,$FW$5:$FX$9,2,0),0)</f>
        <v>0</v>
      </c>
      <c r="FB20" s="550"/>
      <c r="FC20" s="549">
        <f>IFERROR(VLOOKUP(月排班!FC22,$FW$5:$FX$9,2,0),0)</f>
        <v>0</v>
      </c>
      <c r="FD20" s="550"/>
      <c r="FE20" s="549">
        <f>IFERROR(VLOOKUP(月排班!FE22,$FW$5:$FX$9,2,0),0)</f>
        <v>0</v>
      </c>
      <c r="FF20" s="550"/>
      <c r="FG20" s="549">
        <f>IFERROR(VLOOKUP(月排班!FG22,$FW$5:$FX$9,2,0),0)</f>
        <v>0</v>
      </c>
      <c r="FH20" s="550"/>
      <c r="FI20" s="549">
        <f>IFERROR(VLOOKUP(月排班!FI22,$FW$5:$FX$9,2,0),0)</f>
        <v>0</v>
      </c>
      <c r="FJ20" s="550"/>
      <c r="FK20" s="549">
        <f>IFERROR(VLOOKUP(月排班!FK22,$FW$5:$FX$9,2,0),0)</f>
        <v>0</v>
      </c>
      <c r="FL20" s="550"/>
      <c r="FM20" s="549">
        <f>IFERROR(VLOOKUP(月排班!FM22,$FW$5:$FX$9,2,0),0)</f>
        <v>0</v>
      </c>
      <c r="FN20" s="550"/>
      <c r="FO20" s="206"/>
      <c r="FP20" s="207"/>
      <c r="FQ20" s="492"/>
      <c r="FR20" s="208"/>
      <c r="FS20" s="208"/>
      <c r="FT20" s="410">
        <f>BZ21+CB21+CD21+CF21+CH21+CX21+FP21</f>
        <v>0</v>
      </c>
      <c r="FU20" s="524"/>
      <c r="FV20" s="479"/>
      <c r="GA20" s="116">
        <f t="shared" si="0"/>
        <v>64</v>
      </c>
      <c r="GB20" s="161" t="e">
        <f>HLOOKUP(#REF!,$A$5:$T$111,GA20,0)</f>
        <v>#REF!</v>
      </c>
      <c r="GC20" s="116" t="e">
        <f>HLOOKUP(#REF!,$A$5:$P$111,GA20+1,0)</f>
        <v>#REF!</v>
      </c>
    </row>
    <row r="21" spans="1:202" ht="11.25" customHeight="1" thickBot="1">
      <c r="A21" s="480" t="str">
        <f>IF('0902-0908'!A29=0,"",'0902-0908'!A29)</f>
        <v/>
      </c>
      <c r="B21" s="481"/>
      <c r="C21" s="551">
        <f>月排班!D21</f>
        <v>0</v>
      </c>
      <c r="D21" s="552"/>
      <c r="E21" s="551">
        <f>月排班!F21</f>
        <v>0</v>
      </c>
      <c r="F21" s="552"/>
      <c r="G21" s="551">
        <f>月排班!H21</f>
        <v>0</v>
      </c>
      <c r="H21" s="552"/>
      <c r="I21" s="551">
        <f>月排班!J21</f>
        <v>0</v>
      </c>
      <c r="J21" s="552"/>
      <c r="K21" s="551">
        <f>月排班!L21</f>
        <v>0</v>
      </c>
      <c r="L21" s="552"/>
      <c r="M21" s="551">
        <f>月排班!N21</f>
        <v>0</v>
      </c>
      <c r="N21" s="552"/>
      <c r="O21" s="551">
        <f>月排班!P21</f>
        <v>0</v>
      </c>
      <c r="P21" s="552"/>
      <c r="Q21" s="551">
        <f>月排班!R21</f>
        <v>0</v>
      </c>
      <c r="R21" s="552"/>
      <c r="S21" s="551">
        <f>月排班!T21</f>
        <v>0</v>
      </c>
      <c r="T21" s="552"/>
      <c r="U21" s="551">
        <f>月排班!V21</f>
        <v>0</v>
      </c>
      <c r="V21" s="552"/>
      <c r="W21" s="551">
        <f>月排班!X21</f>
        <v>0</v>
      </c>
      <c r="X21" s="552"/>
      <c r="Y21" s="551">
        <f>月排班!Z21</f>
        <v>0</v>
      </c>
      <c r="Z21" s="552"/>
      <c r="AA21" s="551">
        <f>月排班!AB21</f>
        <v>0</v>
      </c>
      <c r="AB21" s="552"/>
      <c r="AC21" s="551">
        <f>月排班!AD21</f>
        <v>0</v>
      </c>
      <c r="AD21" s="552"/>
      <c r="AE21" s="551">
        <f>月排班!AF21</f>
        <v>0</v>
      </c>
      <c r="AF21" s="552"/>
      <c r="AG21" s="551">
        <f>月排班!AH21</f>
        <v>0</v>
      </c>
      <c r="AH21" s="552"/>
      <c r="AI21" s="551">
        <f>月排班!AJ21</f>
        <v>0</v>
      </c>
      <c r="AJ21" s="552"/>
      <c r="AK21" s="551">
        <f>月排班!AL21</f>
        <v>0</v>
      </c>
      <c r="AL21" s="552"/>
      <c r="AM21" s="551">
        <f>月排班!AN21</f>
        <v>0</v>
      </c>
      <c r="AN21" s="552"/>
      <c r="AO21" s="551">
        <f>月排班!AP21</f>
        <v>0</v>
      </c>
      <c r="AP21" s="552"/>
      <c r="AQ21" s="551">
        <f>月排班!AR21</f>
        <v>8</v>
      </c>
      <c r="AR21" s="552"/>
      <c r="AS21" s="551">
        <f>月排班!AT21</f>
        <v>0</v>
      </c>
      <c r="AT21" s="552"/>
      <c r="AU21" s="551">
        <f>月排班!AV21</f>
        <v>0</v>
      </c>
      <c r="AV21" s="552"/>
      <c r="AW21" s="551">
        <f>月排班!AX21</f>
        <v>0</v>
      </c>
      <c r="AX21" s="552"/>
      <c r="AY21" s="551">
        <f>月排班!AZ21</f>
        <v>0</v>
      </c>
      <c r="AZ21" s="552"/>
      <c r="BA21" s="551">
        <f>月排班!BB21</f>
        <v>0</v>
      </c>
      <c r="BB21" s="552"/>
      <c r="BC21" s="551">
        <f>月排班!BD21</f>
        <v>0</v>
      </c>
      <c r="BD21" s="552"/>
      <c r="BE21" s="551">
        <f>月排班!BF21</f>
        <v>0</v>
      </c>
      <c r="BF21" s="552"/>
      <c r="BG21" s="551">
        <f>月排班!BH21</f>
        <v>0</v>
      </c>
      <c r="BH21" s="552"/>
      <c r="BI21" s="551">
        <f>月排班!BJ21</f>
        <v>0</v>
      </c>
      <c r="BJ21" s="552"/>
      <c r="BK21" s="551">
        <f>月排班!BL21</f>
        <v>0</v>
      </c>
      <c r="BL21" s="552"/>
      <c r="BM21" s="551">
        <f>月排班!BN21</f>
        <v>0</v>
      </c>
      <c r="BN21" s="552"/>
      <c r="BO21" s="551">
        <f>月排班!BP21</f>
        <v>0</v>
      </c>
      <c r="BP21" s="552"/>
      <c r="BQ21" s="551">
        <f>月排班!BR21</f>
        <v>0</v>
      </c>
      <c r="BR21" s="552"/>
      <c r="BS21" s="551">
        <f>月排班!BT21</f>
        <v>0</v>
      </c>
      <c r="BT21" s="552"/>
      <c r="BU21" s="551">
        <f>月排班!BV21</f>
        <v>0</v>
      </c>
      <c r="BV21" s="552"/>
      <c r="BW21" s="551">
        <f>月排班!BX21</f>
        <v>0</v>
      </c>
      <c r="BX21" s="552"/>
      <c r="BY21" s="551">
        <f>月排班!BZ21</f>
        <v>0</v>
      </c>
      <c r="BZ21" s="552"/>
      <c r="CA21" s="551">
        <f>月排班!CB21</f>
        <v>0</v>
      </c>
      <c r="CB21" s="552"/>
      <c r="CC21" s="551">
        <f>月排班!CD21</f>
        <v>0</v>
      </c>
      <c r="CD21" s="552"/>
      <c r="CE21" s="551">
        <f>月排班!CF21</f>
        <v>0</v>
      </c>
      <c r="CF21" s="552"/>
      <c r="CG21" s="551">
        <f>月排班!CH21</f>
        <v>0</v>
      </c>
      <c r="CH21" s="552"/>
      <c r="CI21" s="551">
        <f>月排班!CJ21</f>
        <v>0</v>
      </c>
      <c r="CJ21" s="552"/>
      <c r="CK21" s="551">
        <f>月排班!CL21</f>
        <v>0</v>
      </c>
      <c r="CL21" s="552"/>
      <c r="CM21" s="551">
        <f>月排班!CN21</f>
        <v>0</v>
      </c>
      <c r="CN21" s="552"/>
      <c r="CO21" s="551">
        <f>月排班!CP21</f>
        <v>0</v>
      </c>
      <c r="CP21" s="552"/>
      <c r="CQ21" s="551">
        <f>月排班!CR21</f>
        <v>0</v>
      </c>
      <c r="CR21" s="552"/>
      <c r="CS21" s="551">
        <f>月排班!CT21</f>
        <v>0</v>
      </c>
      <c r="CT21" s="552"/>
      <c r="CU21" s="551">
        <f>月排班!CV21</f>
        <v>0</v>
      </c>
      <c r="CV21" s="552"/>
      <c r="CW21" s="551">
        <f>月排班!CX21</f>
        <v>0</v>
      </c>
      <c r="CX21" s="552"/>
      <c r="CY21" s="551">
        <f>月排班!CZ21</f>
        <v>0</v>
      </c>
      <c r="CZ21" s="552"/>
      <c r="DA21" s="551">
        <f>月排班!DB21</f>
        <v>0</v>
      </c>
      <c r="DB21" s="552"/>
      <c r="DC21" s="551">
        <f>月排班!DD21</f>
        <v>0</v>
      </c>
      <c r="DD21" s="552"/>
      <c r="DE21" s="551">
        <f>月排班!DF21</f>
        <v>0</v>
      </c>
      <c r="DF21" s="552"/>
      <c r="DG21" s="551">
        <f>月排班!DH21</f>
        <v>0</v>
      </c>
      <c r="DH21" s="552"/>
      <c r="DI21" s="551">
        <f>月排班!DJ21</f>
        <v>0</v>
      </c>
      <c r="DJ21" s="552"/>
      <c r="DK21" s="551">
        <f>月排班!DL21</f>
        <v>0</v>
      </c>
      <c r="DL21" s="552"/>
      <c r="DM21" s="551">
        <f>月排班!DN21</f>
        <v>0</v>
      </c>
      <c r="DN21" s="552"/>
      <c r="DO21" s="551">
        <f>月排班!DP21</f>
        <v>0</v>
      </c>
      <c r="DP21" s="552"/>
      <c r="DQ21" s="551">
        <f>月排班!DR21</f>
        <v>0</v>
      </c>
      <c r="DR21" s="552"/>
      <c r="DS21" s="551">
        <f>月排班!DT21</f>
        <v>0</v>
      </c>
      <c r="DT21" s="552"/>
      <c r="DU21" s="551">
        <f>月排班!DV21</f>
        <v>0</v>
      </c>
      <c r="DV21" s="552"/>
      <c r="DW21" s="551">
        <f>月排班!DX21</f>
        <v>0</v>
      </c>
      <c r="DX21" s="552"/>
      <c r="DY21" s="551">
        <f>月排班!DZ21</f>
        <v>0</v>
      </c>
      <c r="DZ21" s="552"/>
      <c r="EA21" s="551">
        <f>月排班!EB21</f>
        <v>0</v>
      </c>
      <c r="EB21" s="552"/>
      <c r="EC21" s="551">
        <f>月排班!ED21</f>
        <v>0</v>
      </c>
      <c r="ED21" s="552"/>
      <c r="EE21" s="551">
        <f>月排班!EF21</f>
        <v>0</v>
      </c>
      <c r="EF21" s="552"/>
      <c r="EG21" s="551">
        <f>月排班!EH21</f>
        <v>0</v>
      </c>
      <c r="EH21" s="552"/>
      <c r="EI21" s="551">
        <f>月排班!EJ21</f>
        <v>0</v>
      </c>
      <c r="EJ21" s="552"/>
      <c r="EK21" s="551">
        <f>月排班!EL21</f>
        <v>0</v>
      </c>
      <c r="EL21" s="552"/>
      <c r="EM21" s="551">
        <f>月排班!EN21</f>
        <v>0</v>
      </c>
      <c r="EN21" s="552"/>
      <c r="EO21" s="551">
        <f>月排班!EP21</f>
        <v>0</v>
      </c>
      <c r="EP21" s="552"/>
      <c r="EQ21" s="551">
        <f>月排班!ER21</f>
        <v>0</v>
      </c>
      <c r="ER21" s="552"/>
      <c r="ES21" s="551">
        <f>月排班!ET21</f>
        <v>0</v>
      </c>
      <c r="ET21" s="552"/>
      <c r="EU21" s="551">
        <f>月排班!EV21</f>
        <v>0</v>
      </c>
      <c r="EV21" s="552"/>
      <c r="EW21" s="551">
        <f>月排班!EX21</f>
        <v>0</v>
      </c>
      <c r="EX21" s="552"/>
      <c r="EY21" s="551">
        <f>月排班!EZ21</f>
        <v>0</v>
      </c>
      <c r="EZ21" s="552"/>
      <c r="FA21" s="551">
        <f>月排班!FB21</f>
        <v>0</v>
      </c>
      <c r="FB21" s="552"/>
      <c r="FC21" s="551">
        <f>月排班!FD21</f>
        <v>0</v>
      </c>
      <c r="FD21" s="552"/>
      <c r="FE21" s="551">
        <f>月排班!FF21</f>
        <v>0</v>
      </c>
      <c r="FF21" s="552"/>
      <c r="FG21" s="551">
        <f>月排班!FH21</f>
        <v>0</v>
      </c>
      <c r="FH21" s="552"/>
      <c r="FI21" s="551">
        <f>月排班!FJ21</f>
        <v>0</v>
      </c>
      <c r="FJ21" s="552"/>
      <c r="FK21" s="551">
        <f>月排班!FL21</f>
        <v>0</v>
      </c>
      <c r="FL21" s="552"/>
      <c r="FM21" s="551">
        <f>月排班!FN21</f>
        <v>0</v>
      </c>
      <c r="FN21" s="552"/>
      <c r="FO21" s="209"/>
      <c r="FP21" s="58"/>
      <c r="FQ21" s="493"/>
      <c r="FR21" s="210"/>
      <c r="FS21" s="210"/>
      <c r="FT21" s="411"/>
      <c r="FU21" s="484"/>
      <c r="FV21" s="485"/>
      <c r="GA21" s="116">
        <f t="shared" si="0"/>
        <v>67</v>
      </c>
      <c r="GB21" s="161" t="e">
        <f>HLOOKUP(#REF!,$A$5:$T$111,GA21,0)</f>
        <v>#REF!</v>
      </c>
      <c r="GC21" s="116" t="e">
        <f>HLOOKUP(#REF!,$A$5:$P$111,GA21+1,0)</f>
        <v>#REF!</v>
      </c>
    </row>
    <row r="22" spans="1:202" ht="11.25" customHeight="1" thickTop="1" thickBot="1">
      <c r="A22" s="482" t="str">
        <f>IF('0902-0908'!A30=0,"",'0902-0908'!A30)</f>
        <v/>
      </c>
      <c r="B22" s="483"/>
      <c r="C22" s="499"/>
      <c r="D22" s="500"/>
      <c r="E22" s="499"/>
      <c r="F22" s="500"/>
      <c r="G22" s="499"/>
      <c r="H22" s="500"/>
      <c r="I22" s="499"/>
      <c r="J22" s="500"/>
      <c r="K22" s="499"/>
      <c r="L22" s="500"/>
      <c r="M22" s="499"/>
      <c r="N22" s="500"/>
      <c r="O22" s="499"/>
      <c r="P22" s="500"/>
      <c r="Q22" s="499"/>
      <c r="R22" s="500"/>
      <c r="S22" s="499"/>
      <c r="T22" s="500"/>
      <c r="U22" s="499"/>
      <c r="V22" s="500"/>
      <c r="W22" s="499"/>
      <c r="X22" s="500"/>
      <c r="Y22" s="499"/>
      <c r="Z22" s="500"/>
      <c r="AA22" s="499"/>
      <c r="AB22" s="500"/>
      <c r="AC22" s="499" t="str">
        <f>IF(月排班!AB20=0,"",IF(月排班!AC20=0,"",IF((月排班!AC20+24-月排班!AB20)&lt;11,"11小時","")))&amp;IF(COUNTIF(月排班!$AE22:$AR22,$FW$5)&gt;1,"&amp;例休多",IF(COUNTIF(月排班!$AE22:$AR22,$FW$5)=0,"&amp;無例休",""))&amp;IF(COUNTIF(月排班!$AE22:$BE22,$FW$5)&gt;1,IF(COUNTIF(月排班!$AE22:$BE22,$FW$6)&gt;1,"","2周無2例2休"),"2周無2例2休")&amp;IF(AC21=1,IF(AC21&gt;0,"例假上班",""),"")&amp;IF(COUNTIF(Q21:AD21,"0")=0,"無6休1","")&amp;IF(AC21&gt;12,"上班超過12小時&amp;","")</f>
        <v>&amp;無例休2周無2例2休</v>
      </c>
      <c r="AD22" s="500"/>
      <c r="AE22" s="499" t="str">
        <f>IF(月排班!AD20=0,"",IF(月排班!AE20=0,"",IF((月排班!AE20+24-月排班!AD20)&lt;11,"11小時","")))&amp;IF(COUNTIF(月排班!$AE22:$AR22,$FW$5)=0,"&amp;無例休","")&amp;IF(COUNTIF(月排班!$AE22:$BE22,$FW$5)&gt;1,IF(COUNTIF(月排班!$AE22:$BE22,$FW$6)&gt;1,"","2周無2例2休"),"2周無2例2休")&amp;IF(AE20=1,IF(AE21&gt;0,"例假上班",""),"")&amp;IF(AE21&gt;12,"上班超過12小時&amp;","")</f>
        <v>&amp;無例休2周無2例2休</v>
      </c>
      <c r="AF22" s="500"/>
      <c r="AG22" s="499" t="str">
        <f>IF(月排班!AF20=0,"",IF(月排班!AG20=0,"",IF((月排班!AG20+24-月排班!AF20)&lt;11,"11小時","")))&amp;IF(COUNTIF(月排班!$AE22:$AR22,$FW$5)=0,"&amp;無例休","")&amp;IF(COUNTIF(月排班!$AE22:$BE22,$FW$5)&gt;1,IF(COUNTIF(月排班!$AE22:$BE22,$FW$6)&gt;1,"","2周無2例2休"),"2周無2例2休")&amp;IF(AG20=1,IF(AG21&gt;0,"例假上班",""),"")&amp;IF(AG21&gt;12,"上班超過12小時&amp;","")</f>
        <v>&amp;無例休2周無2例2休</v>
      </c>
      <c r="AH22" s="500"/>
      <c r="AI22" s="499" t="str">
        <f>IF(月排班!AH20=0,"",IF(月排班!AI20=0,"",IF((月排班!AI20+24-月排班!AH20)&lt;11,"11小時","")))&amp;IF(COUNTIF(月排班!$AE22:$AR22,$FW$5)=0,"&amp;無例休","")&amp;IF(COUNTIF(月排班!$AE22:$BE22,$FW$5)&gt;1,IF(COUNTIF(月排班!$AE22:$BE22,$FW$6)&gt;1,"","2周無2例2休"),"2周無2例2休")&amp;IF(AI20=1,IF(AI21&gt;0,"例假上班",""),"")&amp;IF(AI21&gt;12,"上班超過12小時&amp;","")</f>
        <v>&amp;無例休2周無2例2休</v>
      </c>
      <c r="AJ22" s="500"/>
      <c r="AK22" s="499" t="str">
        <f>IF(月排班!AJ20=0,"",IF(月排班!AK20=0,"",IF((月排班!AK20+24-月排班!AJ20)&lt;11,"11小時","")))&amp;IF(COUNTIF(月排班!$AE22:$AR22,$FW$5)=0,"&amp;無例休","")&amp;IF(COUNTIF(月排班!$AE22:$BE22,$FW$5)&gt;1,IF(COUNTIF(月排班!$AE22:$BE22,$FW$6)&gt;1,"","2周無2例2休"),"2周無2例2休")&amp;IF(AK20=1,IF(AK21&gt;0,"例假上班",""),"")&amp;IF(AK21&gt;12,"上班超過12小時&amp;","")</f>
        <v>&amp;無例休2周無2例2休</v>
      </c>
      <c r="AL22" s="500"/>
      <c r="AM22" s="499" t="str">
        <f>IF(月排班!AL20=0,"",IF(月排班!AM20=0,"",IF((月排班!AM20+24-月排班!AL20)&lt;11,"11小時","")))&amp;IF(COUNTIF(月排班!$AE22:$AR22,$FW$5)=0,"&amp;無例休","")&amp;IF(COUNTIF(月排班!$AE22:$BE22,$FW$5)&gt;1,IF(COUNTIF(月排班!$AE22:$BE22,$FW$6)&gt;1,"","2周無2例2休"),"2周無2例2休")&amp;IF(AM20=1,IF(AM21&gt;0,"例假上班",""),"")&amp;IF(AM21&gt;12,"上班超過12小時&amp;","")</f>
        <v>&amp;無例休2周無2例2休</v>
      </c>
      <c r="AN22" s="500"/>
      <c r="AO22" s="499" t="str">
        <f>IF(月排班!AN20=0,"",IF(月排班!AO20=0,"",IF((月排班!AO20+24-月排班!AN20)&lt;11,"11小時","")))&amp;IF(COUNTIF(月排班!$AE22:$AR22,$FW$5)=0,"&amp;無例休","")&amp;IF(COUNTIF(月排班!$AE22:$BE22,$FW$5)&gt;1,IF(COUNTIF(月排班!$AE22:$BE22,$FW$6)&gt;1,"","2周無2例2休"),"2周無2例2休")&amp;IF(AO20=1,IF(AO21&gt;0,"例假上班",""),"")&amp;IF(AO21&gt;12,"上班超過12小時&amp;","")</f>
        <v>&amp;無例休2周無2例2休</v>
      </c>
      <c r="AP22" s="500"/>
      <c r="AQ22" s="499" t="str">
        <f>IF(月排班!AP20=0,"",IF(月排班!AQ20=0,"",IF((月排班!AQ20+24-月排班!AP20)&lt;11,"11小時","")))&amp;IF(COUNTIF(月排班!$AE22:$AR22,$FW$5)=0,"&amp;無例休","")&amp;IF(COUNTIF(月排班!$AE22:$BE22,$FW$5)&gt;1,IF(COUNTIF(月排班!$AE22:$BE22,$FW$6)&gt;1,"","2周無2例2休"),"2周無2例2休")&amp;IF(AQ20=1,IF(AQ21&gt;0,"例假上班",""),"")&amp;IF(AQ21&gt;12,"上班超過12小時&amp;","")</f>
        <v>&amp;無例休2周無2例2休</v>
      </c>
      <c r="AR22" s="500"/>
      <c r="AS22" s="499" t="str">
        <f>IF(月排班!AR20=0,"",IF(月排班!AS20=0,"",IF((月排班!AS20+24-月排班!AR20)&lt;11,"11小時","")))&amp;IF(COUNTIF(月排班!$AS22:$BE22,$FW$5)=0,"&amp;無例休","")&amp;IF(COUNTIF(月排班!$AE22:$BE22,$FW$5)&gt;1,IF(COUNTIF(月排班!$AE22:$BE22,$FW$6)&gt;1,"","2周無2例2休"),"2周無2例2休")&amp;IF(AS20=1,IF(AS21&gt;0,"例假上班",""),"")&amp;IF(AS21&gt;12,"上班超過12小時&amp;","")</f>
        <v>&amp;無例休2周無2例2休</v>
      </c>
      <c r="AT22" s="500"/>
      <c r="AU22" s="499" t="str">
        <f>IF(月排班!AT20=0,"",IF(月排班!AU20=0,"",IF((月排班!AU20+24-月排班!AT20)&lt;11,"11小時","")))&amp;IF(COUNTIF(月排班!$AS22:$BE22,$FW$5)=0,"&amp;無例休","")&amp;IF(COUNTIF(月排班!$AE22:$BE22,$FW$5)&gt;1,IF(COUNTIF(月排班!$AE22:$BE22,$FW$6)&gt;1,"","2周無2例2休"),"2周無2例2休")&amp;IF(AU20=1,IF(AU21&gt;0,"例假上班",""),"")&amp;IF(AU21&gt;12,"上班超過12小時&amp;","")</f>
        <v>&amp;無例休2周無2例2休</v>
      </c>
      <c r="AV22" s="500"/>
      <c r="AW22" s="499" t="str">
        <f>IF(月排班!AV20=0,"",IF(月排班!AW20=0,"",IF((月排班!AW20+24-月排班!AV20)&lt;11,"11小時","")))&amp;IF(COUNTIF(月排班!$AS22:$BE22,$FW$5)=0,"&amp;無例休","")&amp;IF(COUNTIF(月排班!$AE22:$BE22,$FW$5)&gt;1,IF(COUNTIF(月排班!$AE22:$BE22,$FW$6)&gt;1,"","2周無2例2休"),"2周無2例2休")&amp;IF(AW20=1,IF(AW21&gt;0,"例假上班",""),"")&amp;IF(AW21&gt;12,"上班超過12小時&amp;","")</f>
        <v>&amp;無例休2周無2例2休</v>
      </c>
      <c r="AX22" s="500"/>
      <c r="AY22" s="499" t="str">
        <f>IF(月排班!AX20=0,"",IF(月排班!AY20=0,"",IF((月排班!AY20+24-月排班!AX20)&lt;11,"11小時","")))&amp;IF(COUNTIF(月排班!$AS22:$BE22,$FW$5)=0,"&amp;無例休","")&amp;IF(COUNTIF(月排班!$AE22:$BE22,$FW$5)&gt;1,IF(COUNTIF(月排班!$AE22:$BE22,$FW$6)&gt;1,"","2周無2例2休"),"2周無2例2休")&amp;IF(AY20=1,IF(AY21&gt;0,"例假上班",""),"")&amp;IF(AY21&gt;12,"上班超過12小時&amp;","")</f>
        <v>&amp;無例休2周無2例2休</v>
      </c>
      <c r="AZ22" s="500"/>
      <c r="BA22" s="499" t="str">
        <f>IF(月排班!AZ20=0,"",IF(月排班!BA20=0,"",IF((月排班!BA20+24-月排班!AZ20)&lt;11,"11小時","")))&amp;IF(COUNTIF(月排班!$AS22:$BE22,$FW$5)=0,"&amp;無例休","")&amp;IF(COUNTIF(月排班!$AE22:$BE22,$FW$5)&gt;1,IF(COUNTIF(月排班!$AE22:$BE22,$FW$6)&gt;1,"","2周無2例2休"),"2周無2例2休")&amp;IF(BA20=1,IF(BA21&gt;0,"例假上班",""),"")&amp;IF(BA21&gt;12,"上班超過12小時&amp;","")</f>
        <v>&amp;無例休2周無2例2休</v>
      </c>
      <c r="BB22" s="500"/>
      <c r="BC22" s="499" t="str">
        <f>IF(月排班!BB20=0,"",IF(月排班!BC20=0,"",IF((月排班!BC20+24-月排班!BB20)&lt;11,"11小時","")))&amp;IF(COUNTIF(月排班!$AS22:$BE22,$FW$5)=0,"&amp;無例休","")&amp;IF(COUNTIF(月排班!$AE22:$BE22,$FW$5)&gt;1,IF(COUNTIF(月排班!$AE22:$BE22,$FW$6)&gt;1,"","2周無2例2休"),"2周無2例2休")&amp;IF(BC20=1,IF(BC21&gt;0,"例假上班",""),"")&amp;IF(BC21&gt;12,"上班超過12小時&amp;","")</f>
        <v>&amp;無例休2周無2例2休</v>
      </c>
      <c r="BD22" s="500"/>
      <c r="BE22" s="499" t="str">
        <f>IF(月排班!BD20=0,"",IF(月排班!BE20=0,"",IF((月排班!BE20+24-月排班!BD20)&lt;11,"11小時","")))&amp;IF(COUNTIF(月排班!$AS22:$BE22,$FW$5)=0,"&amp;無例休","")&amp;IF(COUNTIF(月排班!$AE22:$BE22,$FW$5)&gt;1,IF(COUNTIF(月排班!$AE22:$BE22,$FW$6)&gt;1,"","2周無2例2休"),"2周無2例2休")&amp;IF(BE20=1,IF(BE21&gt;0,"例假上班",""),"")&amp;IF(BE21&gt;12,"上班超過12小時&amp;","")</f>
        <v>&amp;無例休2周無2例2休</v>
      </c>
      <c r="BF22" s="500"/>
      <c r="BG22" s="501" t="str">
        <f>IF(月排班!BF20=0,"",IF(月排班!BG20=0,"",IF((月排班!BG20+24-月排班!BF20)&lt;11,"11小時&amp;","")))&amp;IF(COUNTIF(月排班!$BG22:$BS22,$FW$5)=0,"無例休&amp;","")&amp;IF(COUNTIF(月排班!$BG22:$CG22,$FW$5)&gt;1,IF(COUNTIF(月排班!$BG22:$CG22,$FW$6)&gt;1,"","2周無2例2休&amp;"),"2周無2例2休&amp;")&amp;IF(BG20=1,IF(BG21&gt;0,"例假上班&amp;",""),"")&amp;IF(BG21&gt;12,"上班超過12小時&amp;","")</f>
        <v>無例休&amp;2周無2例2休&amp;</v>
      </c>
      <c r="BH22" s="502"/>
      <c r="BI22" s="501" t="str">
        <f>IF(月排班!BH20=0,"",IF(月排班!BI20=0,"",IF((月排班!BI20+24-月排班!BH20)&lt;11,"11小時&amp;","")))&amp;IF(COUNTIF(月排班!$BG22:$BS22,$FW$5)=0,"無例休&amp;","")&amp;IF(COUNTIF(月排班!$BG22:$CG22,$FW$5)&gt;1,IF(COUNTIF(月排班!$BG22:$CG22,$FW$6)&gt;1,"","2周無2例2休&amp;"),"2周無2例2休&amp;")&amp;IF(BI20=1,IF(BI21&gt;0,"例假上班&amp;",""),"")&amp;IF(BI21&gt;12,"上班超過12小時&amp;","")</f>
        <v>無例休&amp;2周無2例2休&amp;</v>
      </c>
      <c r="BJ22" s="502"/>
      <c r="BK22" s="501" t="str">
        <f>IF(月排班!BJ20=0,"",IF(月排班!BK20=0,"",IF((月排班!BK20+24-月排班!BJ20)&lt;11,"11小時&amp;","")))&amp;IF(COUNTIF(月排班!$BG22:$BS22,$FW$5)=0,"無例休&amp;","")&amp;IF(COUNTIF(月排班!$BG22:$CG22,$FW$5)&gt;1,IF(COUNTIF(月排班!$BG22:$CG22,$FW$6)&gt;1,"","2周無2例2休&amp;"),"2周無2例2休&amp;")&amp;IF(BK20=1,IF(BK21&gt;0,"例假上班&amp;",""),"")&amp;IF(BK21&gt;12,"上班超過12小時&amp;","")</f>
        <v>無例休&amp;2周無2例2休&amp;</v>
      </c>
      <c r="BL22" s="502"/>
      <c r="BM22" s="501" t="str">
        <f>IF(月排班!BL20=0,"",IF(月排班!BM20=0,"",IF((月排班!BM20+24-月排班!BL20)&lt;11,"11小時&amp;","")))&amp;IF(COUNTIF(月排班!$BG22:$BS22,$FW$5)=0,"無例休&amp;","")&amp;IF(COUNTIF(月排班!$BG22:$CG22,$FW$5)&gt;1,IF(COUNTIF(月排班!$BG22:$CG22,$FW$6)&gt;1,"","2周無2例2休&amp;"),"2周無2例2休&amp;")&amp;IF(BM20=1,IF(BM21&gt;0,"例假上班&amp;",""),"")&amp;IF(BM21&gt;12,"上班超過12小時&amp;","")</f>
        <v>無例休&amp;2周無2例2休&amp;</v>
      </c>
      <c r="BN22" s="502"/>
      <c r="BO22" s="501" t="str">
        <f>IF(月排班!BN20=0,"",IF(月排班!BO20=0,"",IF((月排班!BO20+24-月排班!BN20)&lt;11,"11小時&amp;","")))&amp;IF(COUNTIF(月排班!$BG22:$BS22,$FW$5)=0,"無例休&amp;","")&amp;IF(COUNTIF(月排班!$BG22:$CG22,$FW$5)&gt;1,IF(COUNTIF(月排班!$BG22:$CG22,$FW$6)&gt;1,"","2周無2例2休&amp;"),"2周無2例2休&amp;")&amp;IF(BO20=1,IF(BO21&gt;0,"例假上班&amp;",""),"")&amp;IF(BO21&gt;12,"上班超過12小時&amp;","")</f>
        <v>無例休&amp;2周無2例2休&amp;</v>
      </c>
      <c r="BP22" s="502"/>
      <c r="BQ22" s="501" t="str">
        <f>IF(月排班!BP20=0,"",IF(月排班!BQ20=0,"",IF((月排班!BQ20+24-月排班!BP20)&lt;11,"11小時&amp;","")))&amp;IF(COUNTIF(月排班!$BG22:$BS22,$FW$5)=0,"無例休&amp;","")&amp;IF(COUNTIF(月排班!$BG22:$CG22,$FW$5)&gt;1,IF(COUNTIF(月排班!$BG22:$CG22,$FW$6)&gt;1,"","2周無2例2休&amp;"),"2周無2例2休&amp;")&amp;IF(BQ20=1,IF(BQ21&gt;0,"例假上班&amp;",""),"")&amp;IF(BQ21&gt;12,"上班超過12小時&amp;","")</f>
        <v>無例休&amp;2周無2例2休&amp;</v>
      </c>
      <c r="BR22" s="502"/>
      <c r="BS22" s="501" t="str">
        <f>IF(月排班!BR20=0,"",IF(月排班!BS20=0,"",IF((月排班!BS20+24-月排班!BR20)&lt;11,"11小時&amp;","")))&amp;IF(COUNTIF(月排班!$BG22:$BS22,$FW$5)=0,"無例休&amp;","")&amp;IF(COUNTIF(月排班!$BG22:$CG22,$FW$5)&gt;1,IF(COUNTIF(月排班!$BG22:$CG22,$FW$6)&gt;1,"","2周無2例2休&amp;"),"2周無2例2休&amp;")&amp;IF(BS20=1,IF(BS21&gt;0,"例假上班&amp;",""),"")&amp;IF(BS21&gt;12,"上班超過12小時&amp;","")</f>
        <v>無例休&amp;2周無2例2休&amp;</v>
      </c>
      <c r="BT22" s="502"/>
      <c r="BU22" s="499" t="str">
        <f>IF(月排班!BT20=0,"",IF(月排班!BU20=0,"",IF((月排班!BU20+24-月排班!BT20)&lt;11,"11小時&amp;","")))&amp;IF(COUNTIF(月排班!$BU22:$CG22,$FW$5)=0,"無例休&amp;","")&amp;IF(COUNTIF(月排班!$BG22:$CG22,$FW$5)&gt;1,IF(COUNTIF(月排班!$BG22:$CG22,$FW$6)&gt;1,"","2周無2例2休&amp;"),"2周無2例2休&amp;")&amp;IF(BU20=1,IF(BU21&gt;0,"例假上班&amp;",""),"")&amp;IF(BU21&gt;12,"上班超過12小時&amp;","")</f>
        <v>無例休&amp;2周無2例2休&amp;</v>
      </c>
      <c r="BV22" s="500"/>
      <c r="BW22" s="499" t="str">
        <f>IF(月排班!BV20=0,"",IF(月排班!BW20=0,"",IF((月排班!BW20+24-月排班!BV20)&lt;11,"11小時&amp;","")))&amp;IF(COUNTIF(月排班!$BU22:$CG22,$FW$5)=0,"無例休&amp;","")&amp;IF(COUNTIF(月排班!$BG22:$CG22,$FW$5)&gt;1,IF(COUNTIF(月排班!$BG22:$CG22,$FW$6)&gt;1,"","2周無2例2休&amp;"),"2周無2例2休&amp;")&amp;IF(BW20=1,IF(BW21&gt;0,"例假上班&amp;",""),"")&amp;IF(BW21&gt;12,"上班超過12小時&amp;","")</f>
        <v>無例休&amp;2周無2例2休&amp;</v>
      </c>
      <c r="BX22" s="500"/>
      <c r="BY22" s="499" t="str">
        <f>IF(月排班!BX20=0,"",IF(月排班!BY20=0,"",IF((月排班!BY20+24-月排班!BX20)&lt;11,"11小時&amp;","")))&amp;IF(COUNTIF(月排班!$BU22:$CG22,$FW$5)=0,"無例休&amp;","")&amp;IF(COUNTIF(月排班!$BG22:$CG22,$FW$5)&gt;1,IF(COUNTIF(月排班!$BG22:$CG22,$FW$6)&gt;1,"","2周無2例2休&amp;"),"2周無2例2休&amp;")&amp;IF(BY20=1,IF(BY21&gt;0,"例假上班&amp;",""),"")&amp;IF(BY21&gt;12,"上班超過12小時&amp;","")</f>
        <v>無例休&amp;2周無2例2休&amp;</v>
      </c>
      <c r="BZ22" s="500"/>
      <c r="CA22" s="499" t="str">
        <f>IF(月排班!BZ20=0,"",IF(月排班!CA20=0,"",IF((月排班!CA20+24-月排班!BZ20)&lt;11,"11小時&amp;","")))&amp;IF(COUNTIF(月排班!$BU22:$CG22,$FW$5)=0,"無例休&amp;","")&amp;IF(COUNTIF(月排班!$BG22:$CG22,$FW$5)&gt;1,IF(COUNTIF(月排班!$BG22:$CG22,$FW$6)&gt;1,"","2周無2例2休&amp;"),"2周無2例2休&amp;")&amp;IF(CA20=1,IF(CA21&gt;0,"例假上班&amp;",""),"")&amp;IF(CA21&gt;12,"上班超過12小時&amp;","")</f>
        <v>無例休&amp;2周無2例2休&amp;</v>
      </c>
      <c r="CB22" s="500"/>
      <c r="CC22" s="499" t="str">
        <f>IF(月排班!CB20=0,"",IF(月排班!CC20=0,"",IF((月排班!CC20+24-月排班!CB20)&lt;11,"11小時&amp;","")))&amp;IF(COUNTIF(月排班!$BU22:$CG22,$FW$5)=0,"無例休&amp;","")&amp;IF(COUNTIF(月排班!$BG22:$CG22,$FW$5)&gt;1,IF(COUNTIF(月排班!$BG22:$CG22,$FW$6)&gt;1,"","2周無2例2休&amp;"),"2周無2例2休&amp;")&amp;IF(CC20=1,IF(CC21&gt;0,"例假上班&amp;",""),"")&amp;IF(CC21&gt;12,"上班超過12小時&amp;","")</f>
        <v>無例休&amp;2周無2例2休&amp;</v>
      </c>
      <c r="CD22" s="500"/>
      <c r="CE22" s="499" t="str">
        <f>IF(月排班!CD20=0,"",IF(月排班!CE20=0,"",IF((月排班!CE20+24-月排班!CD20)&lt;11,"11小時&amp;","")))&amp;IF(COUNTIF(月排班!$BU22:$CG22,$FW$5)=0,"無例休&amp;","")&amp;IF(COUNTIF(月排班!$BG22:$CG22,$FW$5)&gt;1,IF(COUNTIF(月排班!$BG22:$CG22,$FW$6)&gt;1,"","2周無2例2休&amp;"),"2周無2例2休&amp;")&amp;IF(CE20=1,IF(CE21&gt;0,"例假上班&amp;",""),"")&amp;IF(CE21&gt;12,"上班超過12小時&amp;","")</f>
        <v>無例休&amp;2周無2例2休&amp;</v>
      </c>
      <c r="CF22" s="500"/>
      <c r="CG22" s="499" t="str">
        <f>IF(月排班!CF20=0,"",IF(月排班!CG20=0,"",IF((月排班!CG20+24-月排班!CF20)&lt;11,"11小時&amp;","")))&amp;IF(COUNTIF(月排班!$BU22:$CG22,$FW$5)=0,"無例休&amp;","")&amp;IF(COUNTIF(月排班!$BG22:$CG22,$FW$5)&gt;1,IF(COUNTIF(月排班!$BG22:$CG22,$FW$6)&gt;1,"","2周無2例2休&amp;"),"2周無2例2休&amp;")&amp;IF(CG20=1,IF(CG21&gt;0,"例假上班&amp;",""),"")&amp;IF(CG21&gt;12,"上班超過12小時&amp;","")</f>
        <v>無例休&amp;2周無2例2休&amp;</v>
      </c>
      <c r="CH22" s="500"/>
      <c r="CI22" s="499" t="str">
        <f>IF(月排班!CH20=0,"",IF(月排班!CI20=0,"",IF((月排班!CI20+24-月排班!CH20)&lt;11,"11小時&amp;","")))&amp;IF(COUNTIF(月排班!$CI22:$CU22,$FW$5)=0,"無例休&amp;","")&amp;IF(COUNTIF(月排班!$CI22:$DI22,$FW$5)&gt;1,IF(COUNTIF(月排班!$CI22:$DI22,$FW$6)&gt;1,"","2周無2例2休&amp;"),"2周無2例2休&amp;")&amp;IF(CI20=1,IF(CI21&gt;0,"例假上班&amp;",""),"")&amp;IF(CI21&gt;12,"上班超過12小時&amp;","")</f>
        <v>無例休&amp;2周無2例2休&amp;</v>
      </c>
      <c r="CJ22" s="500"/>
      <c r="CK22" s="499" t="str">
        <f>IF(月排班!CJ20=0,"",IF(月排班!CK20=0,"",IF((月排班!CK20+24-月排班!CJ20)&lt;11,"11小時&amp;","")))&amp;IF(COUNTIF(月排班!$CI22:$CU22,$FW$5)=0,"無例休&amp;","")&amp;IF(COUNTIF(月排班!$CI22:$DI22,$FW$5)&gt;1,IF(COUNTIF(月排班!$CI22:$DI22,$FW$6)&gt;1,"","2周無2例2休&amp;"),"2周無2例2休&amp;")&amp;IF(CK20=1,IF(CK21&gt;0,"例假上班&amp;",""),"")&amp;IF(CK21&gt;12,"上班超過12小時&amp;","")</f>
        <v>無例休&amp;2周無2例2休&amp;</v>
      </c>
      <c r="CL22" s="500"/>
      <c r="CM22" s="499" t="str">
        <f>IF(月排班!CL20=0,"",IF(月排班!CM20=0,"",IF((月排班!CM20+24-月排班!CL20)&lt;11,"11小時&amp;","")))&amp;IF(COUNTIF(月排班!$CI22:$CU22,$FW$5)=0,"無例休&amp;","")&amp;IF(COUNTIF(月排班!$CI22:$DI22,$FW$5)&gt;1,IF(COUNTIF(月排班!$CI22:$DI22,$FW$6)&gt;1,"","2周無2例2休&amp;"),"2周無2例2休&amp;")&amp;IF(CM20=1,IF(CM21&gt;0,"例假上班&amp;",""),"")&amp;IF(CM21&gt;12,"上班超過12小時&amp;","")</f>
        <v>無例休&amp;2周無2例2休&amp;</v>
      </c>
      <c r="CN22" s="500"/>
      <c r="CO22" s="499" t="str">
        <f>IF(月排班!CN20=0,"",IF(月排班!CO20=0,"",IF((月排班!CO20+24-月排班!CN20)&lt;11,"11小時&amp;","")))&amp;IF(COUNTIF(月排班!$CI22:$CU22,$FW$5)=0,"無例休&amp;","")&amp;IF(COUNTIF(月排班!$CI22:$DI22,$FW$5)&gt;1,IF(COUNTIF(月排班!$CI22:$DI22,$FW$6)&gt;1,"","2周無2例2休&amp;"),"2周無2例2休&amp;")&amp;IF(CO20=1,IF(CO21&gt;0,"例假上班&amp;",""),"")&amp;IF(CO21&gt;12,"上班超過12小時&amp;","")</f>
        <v>無例休&amp;2周無2例2休&amp;</v>
      </c>
      <c r="CP22" s="500"/>
      <c r="CQ22" s="499" t="str">
        <f>IF(月排班!CP20=0,"",IF(月排班!CQ20=0,"",IF((月排班!CQ20+24-月排班!CP20)&lt;11,"11小時&amp;","")))&amp;IF(COUNTIF(月排班!$CI22:$CU22,$FW$5)=0,"無例休&amp;","")&amp;IF(COUNTIF(月排班!$CI22:$DI22,$FW$5)&gt;1,IF(COUNTIF(月排班!$CI22:$DI22,$FW$6)&gt;1,"","2周無2例2休&amp;"),"2周無2例2休&amp;")&amp;IF(CQ20=1,IF(CQ21&gt;0,"例假上班&amp;",""),"")&amp;IF(CQ21&gt;12,"上班超過12小時&amp;","")</f>
        <v>無例休&amp;2周無2例2休&amp;</v>
      </c>
      <c r="CR22" s="500"/>
      <c r="CS22" s="499" t="str">
        <f>IF(月排班!CR20=0,"",IF(月排班!CS20=0,"",IF((月排班!CS20+24-月排班!CR20)&lt;11,"11小時&amp;","")))&amp;IF(COUNTIF(月排班!$CI22:$CU22,$FW$5)=0,"無例休&amp;","")&amp;IF(COUNTIF(月排班!$CI22:$DI22,$FW$5)&gt;1,IF(COUNTIF(月排班!$CI22:$DI22,$FW$6)&gt;1,"","2周無2例2休&amp;"),"2周無2例2休&amp;")&amp;IF(CS20=1,IF(CS21&gt;0,"例假上班&amp;",""),"")&amp;IF(CS21&gt;12,"上班超過12小時&amp;","")</f>
        <v>無例休&amp;2周無2例2休&amp;</v>
      </c>
      <c r="CT22" s="500"/>
      <c r="CU22" s="499" t="str">
        <f>IF(月排班!CT20=0,"",IF(月排班!CU20=0,"",IF((月排班!CU20+24-月排班!CT20)&lt;11,"11小時&amp;","")))&amp;IF(COUNTIF(月排班!$CI22:$CU22,$FW$5)=0,"無例休&amp;","")&amp;IF(COUNTIF(月排班!$CI22:$DI22,$FW$5)&gt;1,IF(COUNTIF(月排班!$CI22:$DI22,$FW$6)&gt;1,"","2周無2例2休&amp;"),"2周無2例2休&amp;")&amp;IF(CU20=1,IF(CU21&gt;0,"例假上班&amp;",""),"")&amp;IF(CU21&gt;12,"上班超過12小時&amp;","")</f>
        <v>無例休&amp;2周無2例2休&amp;</v>
      </c>
      <c r="CV22" s="500"/>
      <c r="CW22" s="499" t="str">
        <f>IF(月排班!CV20=0,"",IF(月排班!CW20=0,"",IF((月排班!CW20+24-月排班!CV20)&lt;11,"11小時&amp;","")))&amp;IF(COUNTIF(月排班!$CW22:$DI22,$FW$5)=0,"無例休&amp;","")&amp;IF(COUNTIF(月排班!$CI22:$DI22,$FW$5)&gt;1,IF(COUNTIF(月排班!$CI22:$DI22,$FW$6)&gt;1,"","2周無2例2休&amp;"),"2周無2例2休&amp;")&amp;IF(CW20=1,IF(CW21&gt;0,"例假上班&amp;",""),"")&amp;IF(CW21&gt;12,"上班超過12小時&amp;","")</f>
        <v>無例休&amp;2周無2例2休&amp;</v>
      </c>
      <c r="CX22" s="500"/>
      <c r="CY22" s="499" t="str">
        <f>IF(月排班!CX20=0,"",IF(月排班!CY20=0,"",IF((月排班!CY20+24-月排班!CX20)&lt;11,"11小時&amp;","")))&amp;IF(COUNTIF(月排班!$CW22:$DI22,$FW$5)=0,"無例休&amp;","")&amp;IF(COUNTIF(月排班!$CI22:$DI22,$FW$5)&gt;1,IF(COUNTIF(月排班!$CI22:$DI22,$FW$6)&gt;1,"","2周無2例2休&amp;"),"2周無2例2休&amp;")&amp;IF(CY20=1,IF(CY21&gt;0,"例假上班&amp;",""),"")&amp;IF(CY21&gt;12,"上班超過12小時&amp;","")</f>
        <v>無例休&amp;2周無2例2休&amp;</v>
      </c>
      <c r="CZ22" s="500"/>
      <c r="DA22" s="499" t="str">
        <f>IF(月排班!CZ20=0,"",IF(月排班!DA20=0,"",IF((月排班!DA20+24-月排班!CZ20)&lt;11,"11小時&amp;","")))&amp;IF(COUNTIF(月排班!$CW22:$DI22,$FW$5)=0,"無例休&amp;","")&amp;IF(COUNTIF(月排班!$CI22:$DI22,$FW$5)&gt;1,IF(COUNTIF(月排班!$CI22:$DI22,$FW$6)&gt;1,"","2周無2例2休&amp;"),"2周無2例2休&amp;")&amp;IF(DA20=1,IF(DA21&gt;0,"例假上班&amp;",""),"")&amp;IF(DA21&gt;12,"上班超過12小時&amp;","")</f>
        <v>無例休&amp;2周無2例2休&amp;</v>
      </c>
      <c r="DB22" s="500"/>
      <c r="DC22" s="499" t="str">
        <f>IF(月排班!DB20=0,"",IF(月排班!DC20=0,"",IF((月排班!DC20+24-月排班!DB20)&lt;11,"11小時&amp;","")))&amp;IF(COUNTIF(月排班!$CW22:$DI22,$FW$5)=0,"無例休&amp;","")&amp;IF(COUNTIF(月排班!$CI22:$DI22,$FW$5)&gt;1,IF(COUNTIF(月排班!$CI22:$DI22,$FW$6)&gt;1,"","2周無2例2休&amp;"),"2周無2例2休&amp;")&amp;IF(DC20=1,IF(DC21&gt;0,"例假上班&amp;",""),"")&amp;IF(DC21&gt;12,"上班超過12小時&amp;","")</f>
        <v>無例休&amp;2周無2例2休&amp;</v>
      </c>
      <c r="DD22" s="500"/>
      <c r="DE22" s="499" t="str">
        <f>IF(月排班!DD20=0,"",IF(月排班!DE20=0,"",IF((月排班!DE20+24-月排班!DD20)&lt;11,"11小時&amp;","")))&amp;IF(COUNTIF(月排班!$CW22:$DI22,$FW$5)=0,"無例休&amp;","")&amp;IF(COUNTIF(月排班!$CI22:$DI22,$FW$5)&gt;1,IF(COUNTIF(月排班!$CI22:$DI22,$FW$6)&gt;1,"","2周無2例2休&amp;"),"2周無2例2休&amp;")&amp;IF(DE20=1,IF(DE21&gt;0,"例假上班&amp;",""),"")&amp;IF(DE21&gt;12,"上班超過12小時&amp;","")</f>
        <v>無例休&amp;2周無2例2休&amp;</v>
      </c>
      <c r="DF22" s="500"/>
      <c r="DG22" s="499" t="str">
        <f>IF(月排班!DF20=0,"",IF(月排班!DG20=0,"",IF((月排班!DG20+24-月排班!DF20)&lt;11,"11小時&amp;","")))&amp;IF(COUNTIF(月排班!$CW22:$DI22,$FW$5)=0,"無例休&amp;","")&amp;IF(COUNTIF(月排班!$CI22:$DI22,$FW$5)&gt;1,IF(COUNTIF(月排班!$CI22:$DI22,$FW$6)&gt;1,"","2周無2例2休&amp;"),"2周無2例2休&amp;")&amp;IF(DG20=1,IF(DG21&gt;0,"例假上班&amp;",""),"")&amp;IF(DG21&gt;12,"上班超過12小時&amp;","")</f>
        <v>無例休&amp;2周無2例2休&amp;</v>
      </c>
      <c r="DH22" s="500"/>
      <c r="DI22" s="499" t="str">
        <f>IF(月排班!DH20=0,"",IF(月排班!DI20=0,"",IF((月排班!DI20+24-月排班!DH20)&lt;11,"11小時&amp;","")))&amp;IF(COUNTIF(月排班!$CW22:$DI22,$FW$5)=0,"無例休&amp;","")&amp;IF(COUNTIF(月排班!$CI22:$DI22,$FW$5)&gt;1,IF(COUNTIF(月排班!$CI22:$DI22,$FW$6)&gt;1,"","2周無2例2休&amp;"),"2周無2例2休&amp;")&amp;IF(DI20=1,IF(DI21&gt;0,"例假上班&amp;",""),"")&amp;IF(DI21&gt;12,"上班超過12小時&amp;","")</f>
        <v>無例休&amp;2周無2例2休&amp;</v>
      </c>
      <c r="DJ22" s="500"/>
      <c r="DK22" s="499" t="str">
        <f>IF(月排班!DJ20=0,"",IF(月排班!DK20=0,"",IF((月排班!DK20+24-月排班!DJ20)&lt;11,"11小時&amp;","")))&amp;IF(COUNTIF(月排班!$DK22:$DW22,$FW$5)=0,"無例休&amp;","")&amp;IF(COUNTIF(月排班!$DK22:$EK22,$FW$5)&gt;1,IF(COUNTIF(月排班!$DK22:$EK22,$FW$6)&gt;1,"","2周無2例2休&amp;"),"2周無2例2休&amp;")&amp;IF(DK20=1,IF(DK21&gt;0,"例假上班&amp;",""),"")&amp;IF(DK21&gt;12,"上班超過12小時&amp;","")</f>
        <v>無例休&amp;2周無2例2休&amp;</v>
      </c>
      <c r="DL22" s="500"/>
      <c r="DM22" s="499" t="str">
        <f>IF(月排班!DL20=0,"",IF(月排班!DM20=0,"",IF((月排班!DM20+24-月排班!DL20)&lt;11,"11小時&amp;","")))&amp;IF(COUNTIF(月排班!$DK22:$DW22,$FW$5)=0,"無例休&amp;","")&amp;IF(COUNTIF(月排班!$DK22:$EK22,$FW$5)&gt;1,IF(COUNTIF(月排班!$DK22:$EK22,$FW$6)&gt;1,"","2周無2例2休&amp;"),"2周無2例2休&amp;")&amp;IF(DM20=1,IF(DM21&gt;0,"例假上班&amp;",""),"")&amp;IF(DM21&gt;12,"上班超過12小時&amp;","")</f>
        <v>無例休&amp;2周無2例2休&amp;</v>
      </c>
      <c r="DN22" s="500"/>
      <c r="DO22" s="499" t="str">
        <f>IF(月排班!DN20=0,"",IF(月排班!DO20=0,"",IF((月排班!DO20+24-月排班!DN20)&lt;11,"11小時&amp;","")))&amp;IF(COUNTIF(月排班!$DK22:$DW22,$FW$5)=0,"無例休&amp;","")&amp;IF(COUNTIF(月排班!$DK22:$EK22,$FW$5)&gt;1,IF(COUNTIF(月排班!$DK22:$EK22,$FW$6)&gt;1,"","2周無2例2休&amp;"),"2周無2例2休&amp;")&amp;IF(DO20=1,IF(DO21&gt;0,"例假上班&amp;",""),"")&amp;IF(DO21&gt;12,"上班超過12小時&amp;","")</f>
        <v>無例休&amp;2周無2例2休&amp;</v>
      </c>
      <c r="DP22" s="500"/>
      <c r="DQ22" s="499" t="str">
        <f>IF(月排班!DP20=0,"",IF(月排班!DQ20=0,"",IF((月排班!DQ20+24-月排班!DP20)&lt;11,"11小時&amp;","")))&amp;IF(COUNTIF(月排班!$DK22:$DW22,$FW$5)=0,"無例休&amp;","")&amp;IF(COUNTIF(月排班!$DK22:$EK22,$FW$5)&gt;1,IF(COUNTIF(月排班!$DK22:$EK22,$FW$6)&gt;1,"","2周無2例2休&amp;"),"2周無2例2休&amp;")&amp;IF(DQ20=1,IF(DQ21&gt;0,"例假上班&amp;",""),"")&amp;IF(DQ21&gt;12,"上班超過12小時&amp;","")</f>
        <v>無例休&amp;2周無2例2休&amp;</v>
      </c>
      <c r="DR22" s="500"/>
      <c r="DS22" s="499" t="str">
        <f>IF(月排班!DR20=0,"",IF(月排班!DS20=0,"",IF((月排班!DS20+24-月排班!DR20)&lt;11,"11小時&amp;","")))&amp;IF(COUNTIF(月排班!$DK22:$DW22,$FW$5)=0,"無例休&amp;","")&amp;IF(COUNTIF(月排班!$DK22:$EK22,$FW$5)&gt;1,IF(COUNTIF(月排班!$DK22:$EK22,$FW$6)&gt;1,"","2周無2例2休&amp;"),"2周無2例2休&amp;")&amp;IF(DS20=1,IF(DS21&gt;0,"例假上班&amp;",""),"")&amp;IF(DS21&gt;12,"上班超過12小時&amp;","")</f>
        <v>無例休&amp;2周無2例2休&amp;</v>
      </c>
      <c r="DT22" s="500"/>
      <c r="DU22" s="499" t="str">
        <f>IF(月排班!DT20=0,"",IF(月排班!DU20=0,"",IF((月排班!DU20+24-月排班!DT20)&lt;11,"11小時&amp;","")))&amp;IF(COUNTIF(月排班!$DK22:$DW22,$FW$5)=0,"無例休&amp;","")&amp;IF(COUNTIF(月排班!$DK22:$EK22,$FW$5)&gt;1,IF(COUNTIF(月排班!$DK22:$EK22,$FW$6)&gt;1,"","2周無2例2休&amp;"),"2周無2例2休&amp;")&amp;IF(DU20=1,IF(DU21&gt;0,"例假上班&amp;",""),"")&amp;IF(DU21&gt;12,"上班超過12小時&amp;","")</f>
        <v>無例休&amp;2周無2例2休&amp;</v>
      </c>
      <c r="DV22" s="500"/>
      <c r="DW22" s="499" t="str">
        <f>IF(月排班!DV20=0,"",IF(月排班!DW20=0,"",IF((月排班!DW20+24-月排班!DV20)&lt;11,"11小時&amp;","")))&amp;IF(COUNTIF(月排班!$DK22:$DW22,$FW$5)=0,"無例休&amp;","")&amp;IF(COUNTIF(月排班!$DK22:$EK22,$FW$5)&gt;1,IF(COUNTIF(月排班!$DK22:$EK22,$FW$6)&gt;1,"","2周無2例2休&amp;"),"2周無2例2休&amp;")&amp;IF(DW20=1,IF(DW21&gt;0,"例假上班&amp;",""),"")&amp;IF(DW21&gt;12,"上班超過12小時&amp;","")</f>
        <v>無例休&amp;2周無2例2休&amp;</v>
      </c>
      <c r="DX22" s="500"/>
      <c r="DY22" s="499" t="str">
        <f>IF(月排班!DX20=0,"",IF(月排班!DY20=0,"",IF((月排班!DY20+24-月排班!DX20)&lt;11,"11小時&amp;","")))&amp;IF(COUNTIF(月排班!$DY22:$EK22,$FW$5)=0,"無例休&amp;","")&amp;IF(COUNTIF(月排班!$DK22:$EK22,$FW$5)&gt;1,IF(COUNTIF(月排班!$DK22:$EK22,$FW$6)&gt;1,"","2周無2例2休&amp;"),"2周無2例2休&amp;")&amp;IF(DY20=1,IF(DY21&gt;0,"例假上班&amp;",""),"")&amp;IF(DY21&gt;12,"上班超過12小時&amp;","")</f>
        <v>無例休&amp;2周無2例2休&amp;</v>
      </c>
      <c r="DZ22" s="500"/>
      <c r="EA22" s="499" t="str">
        <f>IF(月排班!DZ20=0,"",IF(月排班!EA20=0,"",IF((月排班!EA20+24-月排班!DZ20)&lt;11,"11小時&amp;","")))&amp;IF(COUNTIF(月排班!$DY22:$EK22,$FW$5)=0,"無例休&amp;","")&amp;IF(COUNTIF(月排班!$DK22:$EK22,$FW$5)&gt;1,IF(COUNTIF(月排班!$DK22:$EK22,$FW$6)&gt;1,"","2周無2例2休&amp;"),"2周無2例2休&amp;")&amp;IF(EA20=1,IF(EA21&gt;0,"例假上班&amp;",""),"")&amp;IF(EA21&gt;12,"上班超過12小時&amp;","")</f>
        <v>無例休&amp;2周無2例2休&amp;</v>
      </c>
      <c r="EB22" s="500"/>
      <c r="EC22" s="499" t="str">
        <f>IF(月排班!EB20=0,"",IF(月排班!EC20=0,"",IF((月排班!EC20+24-月排班!EB20)&lt;11,"11小時&amp;","")))&amp;IF(COUNTIF(月排班!$DY22:$EK22,$FW$5)=0,"無例休&amp;","")&amp;IF(COUNTIF(月排班!$DK22:$EK22,$FW$5)&gt;1,IF(COUNTIF(月排班!$DK22:$EK22,$FW$6)&gt;1,"","2周無2例2休&amp;"),"2周無2例2休&amp;")&amp;IF(EC20=1,IF(EC21&gt;0,"例假上班&amp;",""),"")&amp;IF(EC21&gt;12,"上班超過12小時&amp;","")</f>
        <v>無例休&amp;2周無2例2休&amp;</v>
      </c>
      <c r="ED22" s="500"/>
      <c r="EE22" s="499" t="str">
        <f>IF(月排班!ED20=0,"",IF(月排班!EE20=0,"",IF((月排班!EE20+24-月排班!ED20)&lt;11,"11小時&amp;","")))&amp;IF(COUNTIF(月排班!$DY22:$EK22,$FW$5)=0,"無例休&amp;","")&amp;IF(COUNTIF(月排班!$DK22:$EK22,$FW$5)&gt;1,IF(COUNTIF(月排班!$DK22:$EK22,$FW$6)&gt;1,"","2周無2例2休&amp;"),"2周無2例2休&amp;")&amp;IF(EE20=1,IF(EE21&gt;0,"例假上班&amp;",""),"")&amp;IF(EE21&gt;12,"上班超過12小時&amp;","")</f>
        <v>無例休&amp;2周無2例2休&amp;</v>
      </c>
      <c r="EF22" s="500"/>
      <c r="EG22" s="499" t="str">
        <f>IF(月排班!EF20=0,"",IF(月排班!EG20=0,"",IF((月排班!EG20+24-月排班!EF20)&lt;11,"11小時&amp;","")))&amp;IF(COUNTIF(月排班!$DY22:$EK22,$FW$5)=0,"無例休&amp;","")&amp;IF(COUNTIF(月排班!$DK22:$EK22,$FW$5)&gt;1,IF(COUNTIF(月排班!$DK22:$EK22,$FW$6)&gt;1,"","2周無2例2休&amp;"),"2周無2例2休&amp;")&amp;IF(EG20=1,IF(EG21&gt;0,"例假上班&amp;",""),"")&amp;IF(EG21&gt;12,"上班超過12小時&amp;","")</f>
        <v>無例休&amp;2周無2例2休&amp;</v>
      </c>
      <c r="EH22" s="500"/>
      <c r="EI22" s="499" t="str">
        <f>IF(月排班!EH20=0,"",IF(月排班!EI20=0,"",IF((月排班!EI20+24-月排班!EH20)&lt;11,"11小時&amp;","")))&amp;IF(COUNTIF(月排班!$DY22:$EK22,$FW$5)=0,"無例休&amp;","")&amp;IF(COUNTIF(月排班!$DK22:$EK22,$FW$5)&gt;1,IF(COUNTIF(月排班!$DK22:$EK22,$FW$6)&gt;1,"","2周無2例2休&amp;"),"2周無2例2休&amp;")&amp;IF(EI20=1,IF(EI21&gt;0,"例假上班&amp;",""),"")&amp;IF(EI21&gt;12,"上班超過12小時&amp;","")</f>
        <v>無例休&amp;2周無2例2休&amp;</v>
      </c>
      <c r="EJ22" s="500"/>
      <c r="EK22" s="499" t="str">
        <f>IF(月排班!EJ20=0,"",IF(月排班!EK20=0,"",IF((月排班!EK20+24-月排班!EJ20)&lt;11,"11小時&amp;","")))&amp;IF(COUNTIF(月排班!$DY22:$EK22,$FW$5)=0,"無例休&amp;","")&amp;IF(COUNTIF(月排班!$DK22:$EK22,$FW$5)&gt;1,IF(COUNTIF(月排班!$DK22:$EK22,$FW$6)&gt;1,"","2周無2例2休&amp;"),"2周無2例2休&amp;")&amp;IF(EK20=1,IF(EK21&gt;0,"例假上班&amp;",""),"")&amp;IF(EK21&gt;12,"上班超過12小時&amp;","")</f>
        <v>無例休&amp;2周無2例2休&amp;</v>
      </c>
      <c r="EL22" s="500"/>
      <c r="EM22" s="499" t="str">
        <f>IF(月排班!EL20=0,"",IF(月排班!EM20=0,"",IF((月排班!EM20+24-月排班!EL20)&lt;11,"11小時&amp;","")))&amp;IF(COUNTIF(月排班!$EM22:$EY22,$FW$5)=0,"無例休&amp;","")&amp;IF(COUNTIF(月排班!$EM22:$FM22,$FW$5)&gt;1,IF(COUNTIF(月排班!$EM22:$FM22,$FW$6)&gt;1,"","2周無2例2休&amp;"),"2周無2例2休&amp;")&amp;IF(EM20=1,IF(EM21&gt;0,"例假上班&amp;",""),"")&amp;IF(EM21&gt;12,"上班超過12小時&amp;","")</f>
        <v>無例休&amp;2周無2例2休&amp;</v>
      </c>
      <c r="EN22" s="500"/>
      <c r="EO22" s="499" t="str">
        <f>IF(月排班!EN20=0,"",IF(月排班!EO20=0,"",IF((月排班!EO20+24-月排班!EN20)&lt;11,"11小時&amp;","")))&amp;IF(COUNTIF(月排班!$EM22:$EY22,$FW$5)=0,"無例休&amp;","")&amp;IF(COUNTIF(月排班!$EM22:$FM22,$FW$5)&gt;1,IF(COUNTIF(月排班!$EM22:$FM22,$FW$6)&gt;1,"","2周無2例2休&amp;"),"2周無2例2休&amp;")&amp;IF(EO20=1,IF(EO21&gt;0,"例假上班&amp;",""),"")&amp;IF(EO21&gt;12,"上班超過12小時&amp;","")</f>
        <v>無例休&amp;2周無2例2休&amp;</v>
      </c>
      <c r="EP22" s="500"/>
      <c r="EQ22" s="499" t="str">
        <f>IF(月排班!EP20=0,"",IF(月排班!EQ20=0,"",IF((月排班!EQ20+24-月排班!EP20)&lt;11,"11小時&amp;","")))&amp;IF(COUNTIF(月排班!$EM22:$EY22,$FW$5)=0,"無例休&amp;","")&amp;IF(COUNTIF(月排班!$EM22:$FM22,$FW$5)&gt;1,IF(COUNTIF(月排班!$EM22:$FM22,$FW$6)&gt;1,"","2周無2例2休&amp;"),"2周無2例2休&amp;")&amp;IF(EQ20=1,IF(EQ21&gt;0,"例假上班&amp;",""),"")&amp;IF(EQ21&gt;12,"上班超過12小時&amp;","")</f>
        <v>無例休&amp;2周無2例2休&amp;</v>
      </c>
      <c r="ER22" s="500"/>
      <c r="ES22" s="499" t="str">
        <f>IF(月排班!ER20=0,"",IF(月排班!ES20=0,"",IF((月排班!ES20+24-月排班!ER20)&lt;11,"11小時&amp;","")))&amp;IF(COUNTIF(月排班!$EM22:$EY22,$FW$5)=0,"無例休&amp;","")&amp;IF(COUNTIF(月排班!$EM22:$FM22,$FW$5)&gt;1,IF(COUNTIF(月排班!$EM22:$FM22,$FW$6)&gt;1,"","2周無2例2休&amp;"),"2周無2例2休&amp;")&amp;IF(ES20=1,IF(ES21&gt;0,"例假上班&amp;",""),"")&amp;IF(ES21&gt;12,"上班超過12小時&amp;","")</f>
        <v>無例休&amp;2周無2例2休&amp;</v>
      </c>
      <c r="ET22" s="500"/>
      <c r="EU22" s="499" t="str">
        <f>IF(月排班!ET20=0,"",IF(月排班!EU20=0,"",IF((月排班!EU20+24-月排班!ET20)&lt;11,"11小時&amp;","")))&amp;IF(COUNTIF(月排班!$EM22:$EY22,$FW$5)=0,"無例休&amp;","")&amp;IF(COUNTIF(月排班!$EM22:$FM22,$FW$5)&gt;1,IF(COUNTIF(月排班!$EM22:$FM22,$FW$6)&gt;1,"","2周無2例2休&amp;"),"2周無2例2休&amp;")&amp;IF(EU20=1,IF(EU21&gt;0,"例假上班&amp;",""),"")&amp;IF(EU21&gt;12,"上班超過12小時&amp;","")</f>
        <v>無例休&amp;2周無2例2休&amp;</v>
      </c>
      <c r="EV22" s="500"/>
      <c r="EW22" s="499" t="str">
        <f>IF(月排班!EV20=0,"",IF(月排班!EW20=0,"",IF((月排班!EW20+24-月排班!EV20)&lt;11,"11小時&amp;","")))&amp;IF(COUNTIF(月排班!$EM22:$EY22,$FW$5)=0,"無例休&amp;","")&amp;IF(COUNTIF(月排班!$EM22:$FM22,$FW$5)&gt;1,IF(COUNTIF(月排班!$EM22:$FM22,$FW$6)&gt;1,"","2周無2例2休&amp;"),"2周無2例2休&amp;")&amp;IF(EW20=1,IF(EW21&gt;0,"例假上班&amp;",""),"")&amp;IF(EW21&gt;12,"上班超過12小時&amp;","")</f>
        <v>無例休&amp;2周無2例2休&amp;</v>
      </c>
      <c r="EX22" s="500"/>
      <c r="EY22" s="499" t="str">
        <f>IF(月排班!EX20=0,"",IF(月排班!EY20=0,"",IF((月排班!EY20+24-月排班!EX20)&lt;11,"11小時&amp;","")))&amp;IF(COUNTIF(月排班!$EM22:$EY22,$FW$5)=0,"無例休&amp;","")&amp;IF(COUNTIF(月排班!$EM22:$FM22,$FW$5)&gt;1,IF(COUNTIF(月排班!$EM22:$FM22,$FW$6)&gt;1,"","2周無2例2休&amp;"),"2周無2例2休&amp;")&amp;IF(EY20=1,IF(EY21&gt;0,"例假上班&amp;",""),"")&amp;IF(EY21&gt;12,"上班超過12小時&amp;","")</f>
        <v>無例休&amp;2周無2例2休&amp;</v>
      </c>
      <c r="EZ22" s="500"/>
      <c r="FA22" s="499" t="str">
        <f>IF(月排班!EZ20=0,"",IF(月排班!FA20=0,"",IF((月排班!FA20+24-月排班!EZ20)&lt;11,"11小時&amp;","")))&amp;IF(COUNTIF(月排班!$FA22:$FM22,$FW$5)=0,"無例休&amp;","")&amp;IF(COUNTIF(月排班!$EM22:$FM22,$FW$5)&gt;1,IF(COUNTIF(月排班!$EM22:$FM22,$FW$6)&gt;1,"","2周無2例2休&amp;"),"2周無2例2休&amp;")&amp;IF(FA20=1,IF(FA21&gt;0,"例假上班&amp;",""),"")&amp;IF(FA21&gt;12,"上班超過12小時&amp;","")</f>
        <v>無例休&amp;2周無2例2休&amp;</v>
      </c>
      <c r="FB22" s="500"/>
      <c r="FC22" s="499" t="str">
        <f>IF(月排班!FB20=0,"",IF(月排班!FC20=0,"",IF((月排班!FC20+24-月排班!FB20)&lt;11,"11小時&amp;","")))&amp;IF(COUNTIF(月排班!$FA22:$FM22,$FW$5)=0,"無例休&amp;","")&amp;IF(COUNTIF(月排班!$EM22:$FM22,$FW$5)&gt;1,IF(COUNTIF(月排班!$EM22:$FM22,$FW$6)&gt;1,"","2周無2例2休&amp;"),"2周無2例2休&amp;")&amp;IF(FC20=1,IF(FC21&gt;0,"例假上班&amp;",""),"")&amp;IF(FC21&gt;12,"上班超過12小時&amp;","")</f>
        <v>無例休&amp;2周無2例2休&amp;</v>
      </c>
      <c r="FD22" s="500"/>
      <c r="FE22" s="499" t="str">
        <f>IF(月排班!FD20=0,"",IF(月排班!FE20=0,"",IF((月排班!FE20+24-月排班!FD20)&lt;11,"11小時&amp;","")))&amp;IF(COUNTIF(月排班!$FA22:$FM22,$FW$5)=0,"無例休&amp;","")&amp;IF(COUNTIF(月排班!$EM22:$FM22,$FW$5)&gt;1,IF(COUNTIF(月排班!$EM22:$FM22,$FW$6)&gt;1,"","2周無2例2休&amp;"),"2周無2例2休&amp;")&amp;IF(FE20=1,IF(FE21&gt;0,"例假上班&amp;",""),"")&amp;IF(FE21&gt;12,"上班超過12小時&amp;","")</f>
        <v>無例休&amp;2周無2例2休&amp;</v>
      </c>
      <c r="FF22" s="500"/>
      <c r="FG22" s="499" t="str">
        <f>IF(月排班!FF20=0,"",IF(月排班!FG20=0,"",IF((月排班!FG20+24-月排班!FF20)&lt;11,"11小時&amp;","")))&amp;IF(COUNTIF(月排班!$FA22:$FM22,$FW$5)=0,"無例休&amp;","")&amp;IF(COUNTIF(月排班!$EM22:$FM22,$FW$5)&gt;1,IF(COUNTIF(月排班!$EM22:$FM22,$FW$6)&gt;1,"","2周無2例2休&amp;"),"2周無2例2休&amp;")&amp;IF(FG20=1,IF(FG21&gt;0,"例假上班&amp;",""),"")&amp;IF(FG21&gt;12,"上班超過12小時&amp;","")</f>
        <v>無例休&amp;2周無2例2休&amp;</v>
      </c>
      <c r="FH22" s="500"/>
      <c r="FI22" s="499" t="str">
        <f>IF(月排班!FH20=0,"",IF(月排班!FI20=0,"",IF((月排班!FI20+24-月排班!FH20)&lt;11,"11小時&amp;","")))&amp;IF(COUNTIF(月排班!$FA22:$FM22,$FW$5)=0,"無例休&amp;","")&amp;IF(COUNTIF(月排班!$EM22:$FM22,$FW$5)&gt;1,IF(COUNTIF(月排班!$EM22:$FM22,$FW$6)&gt;1,"","2周無2例2休&amp;"),"2周無2例2休&amp;")&amp;IF(FI20=1,IF(FI21&gt;0,"例假上班&amp;",""),"")&amp;IF(FI21&gt;12,"上班超過12小時&amp;","")</f>
        <v>無例休&amp;2周無2例2休&amp;</v>
      </c>
      <c r="FJ22" s="500"/>
      <c r="FK22" s="499" t="str">
        <f>IF(月排班!FJ20=0,"",IF(月排班!FK20=0,"",IF((月排班!FK20+24-月排班!FJ20)&lt;11,"11小時&amp;","")))&amp;IF(COUNTIF(月排班!$FA22:$FM22,$FW$5)=0,"無例休&amp;","")&amp;IF(COUNTIF(月排班!$EM22:$FM22,$FW$5)&gt;1,IF(COUNTIF(月排班!$EM22:$FM22,$FW$6)&gt;1,"","2周無2例2休&amp;"),"2周無2例2休&amp;")&amp;IF(FK20=1,IF(FK21&gt;0,"例假上班&amp;",""),"")&amp;IF(FK21&gt;12,"上班超過12小時&amp;","")</f>
        <v>無例休&amp;2周無2例2休&amp;</v>
      </c>
      <c r="FL22" s="500"/>
      <c r="FM22" s="499" t="str">
        <f>IF(月排班!FL20=0,"",IF(月排班!FM20=0,"",IF((月排班!FM20+24-月排班!FL20)&lt;11,"11小時&amp;","")))&amp;IF(COUNTIF(月排班!$FA22:$FM22,$FW$5)=0,"無例休&amp;","")&amp;IF(COUNTIF(月排班!$EM22:$FM22,$FW$5)&gt;1,IF(COUNTIF(月排班!$EM22:$FM22,$FW$6)&gt;1,"","2周無2例2休&amp;"),"2周無2例2休&amp;")&amp;IF(FM20=1,IF(FM21&gt;0,"例假上班&amp;",""),"")&amp;IF(FM21&gt;12,"上班超過12小時&amp;","")</f>
        <v>無例休&amp;2周無2例2休&amp;</v>
      </c>
      <c r="FN22" s="500"/>
      <c r="FO22" s="499"/>
      <c r="FP22" s="500"/>
      <c r="FQ22" s="494"/>
      <c r="FR22" s="211"/>
      <c r="FS22" s="211"/>
      <c r="FT22" s="412"/>
      <c r="FU22" s="486"/>
      <c r="FV22" s="487"/>
      <c r="GA22" s="116">
        <f t="shared" si="0"/>
        <v>70</v>
      </c>
      <c r="GB22" s="161" t="e">
        <f>HLOOKUP(#REF!,$A$5:$T$111,GA22,0)</f>
        <v>#REF!</v>
      </c>
      <c r="GC22" s="116" t="e">
        <f>HLOOKUP(#REF!,$A$5:$P$111,GA22+1,0)</f>
        <v>#REF!</v>
      </c>
    </row>
    <row r="23" spans="1:202" ht="15.75" customHeight="1">
      <c r="A23" s="490" t="str">
        <f>IF('0902-0908'!A31=0,"",'0902-0908'!A31)</f>
        <v/>
      </c>
      <c r="B23" s="491"/>
      <c r="C23" s="549">
        <f>IFERROR(VLOOKUP(月排班!C25,$FW$5:$FX$9,2,0),0)</f>
        <v>0</v>
      </c>
      <c r="D23" s="550"/>
      <c r="E23" s="549">
        <f>IFERROR(VLOOKUP(月排班!E25,$FW$5:$FX$9,2,0),0)</f>
        <v>0</v>
      </c>
      <c r="F23" s="550"/>
      <c r="G23" s="549">
        <f>IFERROR(VLOOKUP(月排班!G25,$FW$5:$FX$9,2,0),0)</f>
        <v>0</v>
      </c>
      <c r="H23" s="550"/>
      <c r="I23" s="549">
        <f>IFERROR(VLOOKUP(月排班!I25,$FW$5:$FX$9,2,0),0)</f>
        <v>0</v>
      </c>
      <c r="J23" s="550"/>
      <c r="K23" s="549">
        <f>IFERROR(VLOOKUP(月排班!K25,$FW$5:$FX$9,2,0),0)</f>
        <v>0</v>
      </c>
      <c r="L23" s="550"/>
      <c r="M23" s="549">
        <f>IFERROR(VLOOKUP(月排班!M25,$FW$5:$FX$9,2,0),0)</f>
        <v>0</v>
      </c>
      <c r="N23" s="550"/>
      <c r="O23" s="549">
        <f>IFERROR(VLOOKUP(月排班!O25,$FW$5:$FX$9,2,0),0)</f>
        <v>0</v>
      </c>
      <c r="P23" s="550"/>
      <c r="Q23" s="549">
        <f>IFERROR(VLOOKUP(月排班!Q25,$FW$5:$FX$9,2,0),0)</f>
        <v>0</v>
      </c>
      <c r="R23" s="550"/>
      <c r="S23" s="549">
        <f>IFERROR(VLOOKUP(月排班!S25,$FW$5:$FX$9,2,0),0)</f>
        <v>0</v>
      </c>
      <c r="T23" s="550"/>
      <c r="U23" s="549">
        <f>IFERROR(VLOOKUP(月排班!U25,$FW$5:$FX$9,2,0),0)</f>
        <v>0</v>
      </c>
      <c r="V23" s="550"/>
      <c r="W23" s="549">
        <f>IFERROR(VLOOKUP(月排班!W25,$FW$5:$FX$9,2,0),0)</f>
        <v>0</v>
      </c>
      <c r="X23" s="550"/>
      <c r="Y23" s="549">
        <f>IFERROR(VLOOKUP(月排班!Y25,$FW$5:$FX$9,2,0),0)</f>
        <v>0</v>
      </c>
      <c r="Z23" s="550"/>
      <c r="AA23" s="549">
        <f>IFERROR(VLOOKUP(月排班!AA25,$FW$5:$FX$9,2,0),0)</f>
        <v>0</v>
      </c>
      <c r="AB23" s="550"/>
      <c r="AC23" s="549">
        <f>IFERROR(VLOOKUP(月排班!AC25,$FW$5:$FX$9,2,0),0)</f>
        <v>0</v>
      </c>
      <c r="AD23" s="550"/>
      <c r="AE23" s="549">
        <f>IFERROR(VLOOKUP(月排班!AE25,$FW$5:$FX$9,2,0),0)</f>
        <v>0</v>
      </c>
      <c r="AF23" s="550"/>
      <c r="AG23" s="549">
        <f>IFERROR(VLOOKUP(月排班!AG25,$FW$5:$FX$9,2,0),0)</f>
        <v>0</v>
      </c>
      <c r="AH23" s="550"/>
      <c r="AI23" s="549">
        <f>IFERROR(VLOOKUP(月排班!AI25,$FW$5:$FX$9,2,0),0)</f>
        <v>0</v>
      </c>
      <c r="AJ23" s="550"/>
      <c r="AK23" s="549">
        <f>IFERROR(VLOOKUP(月排班!AK25,$FW$5:$FX$9,2,0),0)</f>
        <v>0</v>
      </c>
      <c r="AL23" s="550"/>
      <c r="AM23" s="549">
        <f>IFERROR(VLOOKUP(月排班!AM25,$FW$5:$FX$9,2,0),0)</f>
        <v>0</v>
      </c>
      <c r="AN23" s="550"/>
      <c r="AO23" s="549">
        <f>IFERROR(VLOOKUP(月排班!AO25,$FW$5:$FX$9,2,0),0)</f>
        <v>0</v>
      </c>
      <c r="AP23" s="550"/>
      <c r="AQ23" s="549">
        <f>IFERROR(VLOOKUP(月排班!AQ25,$FW$5:$FX$9,2,0),0)</f>
        <v>0</v>
      </c>
      <c r="AR23" s="550"/>
      <c r="AS23" s="549">
        <f>IFERROR(VLOOKUP(月排班!AS25,$FW$5:$FX$9,2,0),0)</f>
        <v>0</v>
      </c>
      <c r="AT23" s="550"/>
      <c r="AU23" s="549">
        <f>IFERROR(VLOOKUP(月排班!AU25,$FW$5:$FX$9,2,0),0)</f>
        <v>0</v>
      </c>
      <c r="AV23" s="550"/>
      <c r="AW23" s="549">
        <f>IFERROR(VLOOKUP(月排班!AW25,$FW$5:$FX$9,2,0),0)</f>
        <v>0</v>
      </c>
      <c r="AX23" s="550"/>
      <c r="AY23" s="549">
        <f>IFERROR(VLOOKUP(月排班!AY25,$FW$5:$FX$9,2,0),0)</f>
        <v>0</v>
      </c>
      <c r="AZ23" s="550"/>
      <c r="BA23" s="549">
        <f>IFERROR(VLOOKUP(月排班!BA25,$FW$5:$FX$9,2,0),0)</f>
        <v>0</v>
      </c>
      <c r="BB23" s="550"/>
      <c r="BC23" s="549">
        <f>IFERROR(VLOOKUP(月排班!BC25,$FW$5:$FX$9,2,0),0)</f>
        <v>0</v>
      </c>
      <c r="BD23" s="550"/>
      <c r="BE23" s="549">
        <f>IFERROR(VLOOKUP(月排班!BE25,$FW$5:$FX$9,2,0),0)</f>
        <v>0</v>
      </c>
      <c r="BF23" s="550"/>
      <c r="BG23" s="549">
        <f>IFERROR(VLOOKUP(月排班!BG25,$FW$5:$FX$9,2,0),0)</f>
        <v>0</v>
      </c>
      <c r="BH23" s="550"/>
      <c r="BI23" s="549">
        <f>IFERROR(VLOOKUP(月排班!BI25,$FW$5:$FX$9,2,0),0)</f>
        <v>0</v>
      </c>
      <c r="BJ23" s="550"/>
      <c r="BK23" s="549">
        <f>IFERROR(VLOOKUP(月排班!BK25,$FW$5:$FX$9,2,0),0)</f>
        <v>0</v>
      </c>
      <c r="BL23" s="550"/>
      <c r="BM23" s="549">
        <f>IFERROR(VLOOKUP(月排班!BM25,$FW$5:$FX$9,2,0),0)</f>
        <v>0</v>
      </c>
      <c r="BN23" s="550"/>
      <c r="BO23" s="549">
        <f>IFERROR(VLOOKUP(月排班!BO25,$FW$5:$FX$9,2,0),0)</f>
        <v>0</v>
      </c>
      <c r="BP23" s="550"/>
      <c r="BQ23" s="549">
        <f>IFERROR(VLOOKUP(月排班!BQ25,$FW$5:$FX$9,2,0),0)</f>
        <v>0</v>
      </c>
      <c r="BR23" s="550"/>
      <c r="BS23" s="549">
        <f>IFERROR(VLOOKUP(月排班!BS25,$FW$5:$FX$9,2,0),0)</f>
        <v>0</v>
      </c>
      <c r="BT23" s="550"/>
      <c r="BU23" s="549">
        <f>IFERROR(VLOOKUP(月排班!BU25,$FW$5:$FX$9,2,0),0)</f>
        <v>0</v>
      </c>
      <c r="BV23" s="550"/>
      <c r="BW23" s="549">
        <f>IFERROR(VLOOKUP(月排班!BW25,$FW$5:$FX$9,2,0),0)</f>
        <v>0</v>
      </c>
      <c r="BX23" s="550"/>
      <c r="BY23" s="549">
        <f>IFERROR(VLOOKUP(月排班!BY25,$FW$5:$FX$9,2,0),0)</f>
        <v>0</v>
      </c>
      <c r="BZ23" s="550"/>
      <c r="CA23" s="549">
        <f>IFERROR(VLOOKUP(月排班!CA25,$FW$5:$FX$9,2,0),0)</f>
        <v>0</v>
      </c>
      <c r="CB23" s="550"/>
      <c r="CC23" s="549">
        <f>IFERROR(VLOOKUP(月排班!CC25,$FW$5:$FX$9,2,0),0)</f>
        <v>0</v>
      </c>
      <c r="CD23" s="550"/>
      <c r="CE23" s="549">
        <f>IFERROR(VLOOKUP(月排班!CE25,$FW$5:$FX$9,2,0),0)</f>
        <v>0</v>
      </c>
      <c r="CF23" s="550"/>
      <c r="CG23" s="549">
        <f>IFERROR(VLOOKUP(月排班!CG25,$FW$5:$FX$9,2,0),0)</f>
        <v>0</v>
      </c>
      <c r="CH23" s="550"/>
      <c r="CI23" s="549">
        <f>IFERROR(VLOOKUP(月排班!CI25,$FW$5:$FX$9,2,0),0)</f>
        <v>0</v>
      </c>
      <c r="CJ23" s="550"/>
      <c r="CK23" s="549">
        <f>IFERROR(VLOOKUP(月排班!CK25,$FW$5:$FX$9,2,0),0)</f>
        <v>0</v>
      </c>
      <c r="CL23" s="550"/>
      <c r="CM23" s="549">
        <f>IFERROR(VLOOKUP(月排班!CM25,$FW$5:$FX$9,2,0),0)</f>
        <v>0</v>
      </c>
      <c r="CN23" s="550"/>
      <c r="CO23" s="549">
        <f>IFERROR(VLOOKUP(月排班!CO25,$FW$5:$FX$9,2,0),0)</f>
        <v>0</v>
      </c>
      <c r="CP23" s="550"/>
      <c r="CQ23" s="549">
        <f>IFERROR(VLOOKUP(月排班!CQ25,$FW$5:$FX$9,2,0),0)</f>
        <v>0</v>
      </c>
      <c r="CR23" s="550"/>
      <c r="CS23" s="549">
        <f>IFERROR(VLOOKUP(月排班!CS25,$FW$5:$FX$9,2,0),0)</f>
        <v>0</v>
      </c>
      <c r="CT23" s="550"/>
      <c r="CU23" s="549">
        <f>IFERROR(VLOOKUP(月排班!CU25,$FW$5:$FX$9,2,0),0)</f>
        <v>0</v>
      </c>
      <c r="CV23" s="550"/>
      <c r="CW23" s="549">
        <f>IFERROR(VLOOKUP(月排班!CW25,$FW$5:$FX$9,2,0),0)</f>
        <v>0</v>
      </c>
      <c r="CX23" s="550"/>
      <c r="CY23" s="549">
        <f>IFERROR(VLOOKUP(月排班!CY25,$FW$5:$FX$9,2,0),0)</f>
        <v>0</v>
      </c>
      <c r="CZ23" s="550"/>
      <c r="DA23" s="549">
        <f>IFERROR(VLOOKUP(月排班!DA25,$FW$5:$FX$9,2,0),0)</f>
        <v>0</v>
      </c>
      <c r="DB23" s="550"/>
      <c r="DC23" s="549">
        <f>IFERROR(VLOOKUP(月排班!DC25,$FW$5:$FX$9,2,0),0)</f>
        <v>0</v>
      </c>
      <c r="DD23" s="550"/>
      <c r="DE23" s="549">
        <f>IFERROR(VLOOKUP(月排班!DE25,$FW$5:$FX$9,2,0),0)</f>
        <v>0</v>
      </c>
      <c r="DF23" s="550"/>
      <c r="DG23" s="549">
        <f>IFERROR(VLOOKUP(月排班!DG25,$FW$5:$FX$9,2,0),0)</f>
        <v>0</v>
      </c>
      <c r="DH23" s="550"/>
      <c r="DI23" s="549">
        <f>IFERROR(VLOOKUP(月排班!DI25,$FW$5:$FX$9,2,0),0)</f>
        <v>0</v>
      </c>
      <c r="DJ23" s="550"/>
      <c r="DK23" s="549">
        <f>IFERROR(VLOOKUP(月排班!DK25,$FW$5:$FX$9,2,0),0)</f>
        <v>0</v>
      </c>
      <c r="DL23" s="550"/>
      <c r="DM23" s="549">
        <f>IFERROR(VLOOKUP(月排班!DM25,$FW$5:$FX$9,2,0),0)</f>
        <v>0</v>
      </c>
      <c r="DN23" s="550"/>
      <c r="DO23" s="549">
        <f>IFERROR(VLOOKUP(月排班!DO25,$FW$5:$FX$9,2,0),0)</f>
        <v>0</v>
      </c>
      <c r="DP23" s="550"/>
      <c r="DQ23" s="549">
        <f>IFERROR(VLOOKUP(月排班!DQ25,$FW$5:$FX$9,2,0),0)</f>
        <v>0</v>
      </c>
      <c r="DR23" s="550"/>
      <c r="DS23" s="549">
        <f>IFERROR(VLOOKUP(月排班!DS25,$FW$5:$FX$9,2,0),0)</f>
        <v>0</v>
      </c>
      <c r="DT23" s="550"/>
      <c r="DU23" s="549">
        <f>IFERROR(VLOOKUP(月排班!DU25,$FW$5:$FX$9,2,0),0)</f>
        <v>0</v>
      </c>
      <c r="DV23" s="550"/>
      <c r="DW23" s="549">
        <f>IFERROR(VLOOKUP(月排班!DW25,$FW$5:$FX$9,2,0),0)</f>
        <v>0</v>
      </c>
      <c r="DX23" s="550"/>
      <c r="DY23" s="549">
        <f>IFERROR(VLOOKUP(月排班!DY25,$FW$5:$FX$9,2,0),0)</f>
        <v>0</v>
      </c>
      <c r="DZ23" s="550"/>
      <c r="EA23" s="549">
        <f>IFERROR(VLOOKUP(月排班!EA25,$FW$5:$FX$9,2,0),0)</f>
        <v>0</v>
      </c>
      <c r="EB23" s="550"/>
      <c r="EC23" s="549">
        <f>IFERROR(VLOOKUP(月排班!EC25,$FW$5:$FX$9,2,0),0)</f>
        <v>0</v>
      </c>
      <c r="ED23" s="550"/>
      <c r="EE23" s="549">
        <f>IFERROR(VLOOKUP(月排班!EE25,$FW$5:$FX$9,2,0),0)</f>
        <v>0</v>
      </c>
      <c r="EF23" s="550"/>
      <c r="EG23" s="549">
        <f>IFERROR(VLOOKUP(月排班!EG25,$FW$5:$FX$9,2,0),0)</f>
        <v>0</v>
      </c>
      <c r="EH23" s="550"/>
      <c r="EI23" s="549">
        <f>IFERROR(VLOOKUP(月排班!EI25,$FW$5:$FX$9,2,0),0)</f>
        <v>0</v>
      </c>
      <c r="EJ23" s="550"/>
      <c r="EK23" s="549">
        <f>IFERROR(VLOOKUP(月排班!EK25,$FW$5:$FX$9,2,0),0)</f>
        <v>0</v>
      </c>
      <c r="EL23" s="550"/>
      <c r="EM23" s="549">
        <f>IFERROR(VLOOKUP(月排班!EM25,$FW$5:$FX$9,2,0),0)</f>
        <v>0</v>
      </c>
      <c r="EN23" s="550"/>
      <c r="EO23" s="549">
        <f>IFERROR(VLOOKUP(月排班!EO25,$FW$5:$FX$9,2,0),0)</f>
        <v>0</v>
      </c>
      <c r="EP23" s="550"/>
      <c r="EQ23" s="549">
        <f>IFERROR(VLOOKUP(月排班!EQ25,$FW$5:$FX$9,2,0),0)</f>
        <v>0</v>
      </c>
      <c r="ER23" s="550"/>
      <c r="ES23" s="549">
        <f>IFERROR(VLOOKUP(月排班!ES25,$FW$5:$FX$9,2,0),0)</f>
        <v>0</v>
      </c>
      <c r="ET23" s="550"/>
      <c r="EU23" s="549">
        <f>IFERROR(VLOOKUP(月排班!EU25,$FW$5:$FX$9,2,0),0)</f>
        <v>0</v>
      </c>
      <c r="EV23" s="550"/>
      <c r="EW23" s="549">
        <f>IFERROR(VLOOKUP(月排班!EW25,$FW$5:$FX$9,2,0),0)</f>
        <v>0</v>
      </c>
      <c r="EX23" s="550"/>
      <c r="EY23" s="549">
        <f>IFERROR(VLOOKUP(月排班!EY25,$FW$5:$FX$9,2,0),0)</f>
        <v>0</v>
      </c>
      <c r="EZ23" s="550"/>
      <c r="FA23" s="549">
        <f>IFERROR(VLOOKUP(月排班!FA25,$FW$5:$FX$9,2,0),0)</f>
        <v>0</v>
      </c>
      <c r="FB23" s="550"/>
      <c r="FC23" s="549">
        <f>IFERROR(VLOOKUP(月排班!FC25,$FW$5:$FX$9,2,0),0)</f>
        <v>0</v>
      </c>
      <c r="FD23" s="550"/>
      <c r="FE23" s="549">
        <f>IFERROR(VLOOKUP(月排班!FE25,$FW$5:$FX$9,2,0),0)</f>
        <v>0</v>
      </c>
      <c r="FF23" s="550"/>
      <c r="FG23" s="549">
        <f>IFERROR(VLOOKUP(月排班!FG25,$FW$5:$FX$9,2,0),0)</f>
        <v>0</v>
      </c>
      <c r="FH23" s="550"/>
      <c r="FI23" s="549">
        <f>IFERROR(VLOOKUP(月排班!FI25,$FW$5:$FX$9,2,0),0)</f>
        <v>0</v>
      </c>
      <c r="FJ23" s="550"/>
      <c r="FK23" s="549">
        <f>IFERROR(VLOOKUP(月排班!FK25,$FW$5:$FX$9,2,0),0)</f>
        <v>0</v>
      </c>
      <c r="FL23" s="550"/>
      <c r="FM23" s="549">
        <f>IFERROR(VLOOKUP(月排班!FM25,$FW$5:$FX$9,2,0),0)</f>
        <v>0</v>
      </c>
      <c r="FN23" s="550"/>
      <c r="FO23" s="206"/>
      <c r="FP23" s="207"/>
      <c r="FQ23" s="492"/>
      <c r="FR23" s="212"/>
      <c r="FS23" s="212"/>
      <c r="FT23" s="424">
        <f>BZ24+CB24+CD24+CF24+CH24+CX24+FP24</f>
        <v>0</v>
      </c>
      <c r="FU23" s="524"/>
      <c r="FV23" s="479"/>
      <c r="GA23" s="116" t="e">
        <f>GA7+3</f>
        <v>#REF!</v>
      </c>
      <c r="GB23" s="161" t="e">
        <f>HLOOKUP(#REF!,$A$5:$T$111,GA23,0)</f>
        <v>#REF!</v>
      </c>
      <c r="GC23" s="116" t="e">
        <f>HLOOKUP(#REF!,$A$5:$P$111,GA23+1,0)</f>
        <v>#REF!</v>
      </c>
      <c r="GQ23" s="116" t="e">
        <f>HLOOKUP(#REF!,$A$5:$FP$111,GA23+1,0)</f>
        <v>#REF!</v>
      </c>
      <c r="GR23" s="116" t="s">
        <v>47</v>
      </c>
      <c r="GT23" s="116" t="s">
        <v>48</v>
      </c>
    </row>
    <row r="24" spans="1:202" ht="9" customHeight="1" thickBot="1">
      <c r="A24" s="480" t="str">
        <f>IF('0902-0908'!A32=0,"",'0902-0908'!A32)</f>
        <v/>
      </c>
      <c r="B24" s="481"/>
      <c r="C24" s="551">
        <f>月排班!D24</f>
        <v>0</v>
      </c>
      <c r="D24" s="552"/>
      <c r="E24" s="551">
        <f>月排班!F24</f>
        <v>0</v>
      </c>
      <c r="F24" s="552"/>
      <c r="G24" s="551">
        <f>月排班!H24</f>
        <v>0</v>
      </c>
      <c r="H24" s="552"/>
      <c r="I24" s="551">
        <f>月排班!J24</f>
        <v>0</v>
      </c>
      <c r="J24" s="552"/>
      <c r="K24" s="551">
        <f>月排班!L24</f>
        <v>0</v>
      </c>
      <c r="L24" s="552"/>
      <c r="M24" s="551">
        <f>月排班!N24</f>
        <v>0</v>
      </c>
      <c r="N24" s="552"/>
      <c r="O24" s="551">
        <f>月排班!P24</f>
        <v>0</v>
      </c>
      <c r="P24" s="552"/>
      <c r="Q24" s="551">
        <f>月排班!R24</f>
        <v>0</v>
      </c>
      <c r="R24" s="552"/>
      <c r="S24" s="551">
        <f>月排班!T24</f>
        <v>0</v>
      </c>
      <c r="T24" s="552"/>
      <c r="U24" s="551">
        <f>月排班!V24</f>
        <v>0</v>
      </c>
      <c r="V24" s="552"/>
      <c r="W24" s="551">
        <f>月排班!X24</f>
        <v>0</v>
      </c>
      <c r="X24" s="552"/>
      <c r="Y24" s="551">
        <f>月排班!Z24</f>
        <v>0</v>
      </c>
      <c r="Z24" s="552"/>
      <c r="AA24" s="551">
        <f>月排班!AB24</f>
        <v>0</v>
      </c>
      <c r="AB24" s="552"/>
      <c r="AC24" s="551">
        <f>月排班!AD24</f>
        <v>0</v>
      </c>
      <c r="AD24" s="552"/>
      <c r="AE24" s="551">
        <f>月排班!AF24</f>
        <v>0</v>
      </c>
      <c r="AF24" s="552"/>
      <c r="AG24" s="551">
        <f>月排班!AH24</f>
        <v>0</v>
      </c>
      <c r="AH24" s="552"/>
      <c r="AI24" s="551">
        <f>月排班!AJ24</f>
        <v>0</v>
      </c>
      <c r="AJ24" s="552"/>
      <c r="AK24" s="551">
        <f>月排班!AL24</f>
        <v>0</v>
      </c>
      <c r="AL24" s="552"/>
      <c r="AM24" s="551">
        <f>月排班!AN24</f>
        <v>0</v>
      </c>
      <c r="AN24" s="552"/>
      <c r="AO24" s="551">
        <f>月排班!AP24</f>
        <v>0</v>
      </c>
      <c r="AP24" s="552"/>
      <c r="AQ24" s="551">
        <f>月排班!AR24</f>
        <v>0</v>
      </c>
      <c r="AR24" s="552"/>
      <c r="AS24" s="551">
        <f>月排班!AT24</f>
        <v>0</v>
      </c>
      <c r="AT24" s="552"/>
      <c r="AU24" s="551">
        <f>月排班!AV24</f>
        <v>0</v>
      </c>
      <c r="AV24" s="552"/>
      <c r="AW24" s="551">
        <f>月排班!AX24</f>
        <v>0</v>
      </c>
      <c r="AX24" s="552"/>
      <c r="AY24" s="551">
        <f>月排班!AZ24</f>
        <v>0</v>
      </c>
      <c r="AZ24" s="552"/>
      <c r="BA24" s="551">
        <f>月排班!BB24</f>
        <v>0</v>
      </c>
      <c r="BB24" s="552"/>
      <c r="BC24" s="551">
        <f>月排班!BD24</f>
        <v>0</v>
      </c>
      <c r="BD24" s="552"/>
      <c r="BE24" s="551">
        <f>月排班!BF24</f>
        <v>0</v>
      </c>
      <c r="BF24" s="552"/>
      <c r="BG24" s="551">
        <f>月排班!BH24</f>
        <v>0</v>
      </c>
      <c r="BH24" s="552"/>
      <c r="BI24" s="551">
        <f>月排班!BJ24</f>
        <v>0</v>
      </c>
      <c r="BJ24" s="552"/>
      <c r="BK24" s="551">
        <f>月排班!BL24</f>
        <v>0</v>
      </c>
      <c r="BL24" s="552"/>
      <c r="BM24" s="551">
        <f>月排班!BN24</f>
        <v>0</v>
      </c>
      <c r="BN24" s="552"/>
      <c r="BO24" s="551">
        <f>月排班!BP24</f>
        <v>0</v>
      </c>
      <c r="BP24" s="552"/>
      <c r="BQ24" s="551">
        <f>月排班!BR24</f>
        <v>0</v>
      </c>
      <c r="BR24" s="552"/>
      <c r="BS24" s="551">
        <f>月排班!BT24</f>
        <v>0</v>
      </c>
      <c r="BT24" s="552"/>
      <c r="BU24" s="551">
        <f>月排班!BV24</f>
        <v>0</v>
      </c>
      <c r="BV24" s="552"/>
      <c r="BW24" s="551">
        <f>月排班!BX24</f>
        <v>0</v>
      </c>
      <c r="BX24" s="552"/>
      <c r="BY24" s="551">
        <f>月排班!BZ24</f>
        <v>0</v>
      </c>
      <c r="BZ24" s="552"/>
      <c r="CA24" s="551">
        <f>月排班!CB24</f>
        <v>0</v>
      </c>
      <c r="CB24" s="552"/>
      <c r="CC24" s="551">
        <f>月排班!CD24</f>
        <v>0</v>
      </c>
      <c r="CD24" s="552"/>
      <c r="CE24" s="551">
        <f>月排班!CF24</f>
        <v>0</v>
      </c>
      <c r="CF24" s="552"/>
      <c r="CG24" s="551">
        <f>月排班!CH24</f>
        <v>0</v>
      </c>
      <c r="CH24" s="552"/>
      <c r="CI24" s="551">
        <f>月排班!CJ24</f>
        <v>0</v>
      </c>
      <c r="CJ24" s="552"/>
      <c r="CK24" s="551">
        <f>月排班!CL24</f>
        <v>0</v>
      </c>
      <c r="CL24" s="552"/>
      <c r="CM24" s="551">
        <f>月排班!CN24</f>
        <v>0</v>
      </c>
      <c r="CN24" s="552"/>
      <c r="CO24" s="551">
        <f>月排班!CP24</f>
        <v>0</v>
      </c>
      <c r="CP24" s="552"/>
      <c r="CQ24" s="551">
        <f>月排班!CR24</f>
        <v>0</v>
      </c>
      <c r="CR24" s="552"/>
      <c r="CS24" s="551">
        <f>月排班!CT24</f>
        <v>0</v>
      </c>
      <c r="CT24" s="552"/>
      <c r="CU24" s="551">
        <f>月排班!CV24</f>
        <v>0</v>
      </c>
      <c r="CV24" s="552"/>
      <c r="CW24" s="551">
        <f>月排班!CX24</f>
        <v>0</v>
      </c>
      <c r="CX24" s="552"/>
      <c r="CY24" s="551">
        <f>月排班!CZ24</f>
        <v>0</v>
      </c>
      <c r="CZ24" s="552"/>
      <c r="DA24" s="551">
        <f>月排班!DB24</f>
        <v>0</v>
      </c>
      <c r="DB24" s="552"/>
      <c r="DC24" s="551">
        <f>月排班!DD24</f>
        <v>0</v>
      </c>
      <c r="DD24" s="552"/>
      <c r="DE24" s="551">
        <f>月排班!DF24</f>
        <v>0</v>
      </c>
      <c r="DF24" s="552"/>
      <c r="DG24" s="551">
        <f>月排班!DH24</f>
        <v>0</v>
      </c>
      <c r="DH24" s="552"/>
      <c r="DI24" s="551">
        <f>月排班!DJ24</f>
        <v>0</v>
      </c>
      <c r="DJ24" s="552"/>
      <c r="DK24" s="551">
        <f>月排班!DL24</f>
        <v>0</v>
      </c>
      <c r="DL24" s="552"/>
      <c r="DM24" s="551">
        <f>月排班!DN24</f>
        <v>0</v>
      </c>
      <c r="DN24" s="552"/>
      <c r="DO24" s="551">
        <f>月排班!DP24</f>
        <v>0</v>
      </c>
      <c r="DP24" s="552"/>
      <c r="DQ24" s="551">
        <f>月排班!DR24</f>
        <v>0</v>
      </c>
      <c r="DR24" s="552"/>
      <c r="DS24" s="551">
        <f>月排班!DT24</f>
        <v>0</v>
      </c>
      <c r="DT24" s="552"/>
      <c r="DU24" s="551">
        <f>月排班!DV24</f>
        <v>0</v>
      </c>
      <c r="DV24" s="552"/>
      <c r="DW24" s="551">
        <f>月排班!DX24</f>
        <v>0</v>
      </c>
      <c r="DX24" s="552"/>
      <c r="DY24" s="551">
        <f>月排班!DZ24</f>
        <v>0</v>
      </c>
      <c r="DZ24" s="552"/>
      <c r="EA24" s="551">
        <f>月排班!EB24</f>
        <v>0</v>
      </c>
      <c r="EB24" s="552"/>
      <c r="EC24" s="551">
        <f>月排班!ED24</f>
        <v>0</v>
      </c>
      <c r="ED24" s="552"/>
      <c r="EE24" s="551">
        <f>月排班!EF24</f>
        <v>0</v>
      </c>
      <c r="EF24" s="552"/>
      <c r="EG24" s="551">
        <f>月排班!EH24</f>
        <v>0</v>
      </c>
      <c r="EH24" s="552"/>
      <c r="EI24" s="551">
        <f>月排班!EJ24</f>
        <v>0</v>
      </c>
      <c r="EJ24" s="552"/>
      <c r="EK24" s="551">
        <f>月排班!EL24</f>
        <v>0</v>
      </c>
      <c r="EL24" s="552"/>
      <c r="EM24" s="551">
        <f>月排班!EN24</f>
        <v>0</v>
      </c>
      <c r="EN24" s="552"/>
      <c r="EO24" s="551">
        <f>月排班!EP24</f>
        <v>0</v>
      </c>
      <c r="EP24" s="552"/>
      <c r="EQ24" s="551">
        <f>月排班!ER24</f>
        <v>0</v>
      </c>
      <c r="ER24" s="552"/>
      <c r="ES24" s="551">
        <f>月排班!ET24</f>
        <v>0</v>
      </c>
      <c r="ET24" s="552"/>
      <c r="EU24" s="551">
        <f>月排班!EV24</f>
        <v>0</v>
      </c>
      <c r="EV24" s="552"/>
      <c r="EW24" s="551">
        <f>月排班!EX24</f>
        <v>0</v>
      </c>
      <c r="EX24" s="552"/>
      <c r="EY24" s="551">
        <f>月排班!EZ24</f>
        <v>0</v>
      </c>
      <c r="EZ24" s="552"/>
      <c r="FA24" s="551">
        <f>月排班!FB24</f>
        <v>0</v>
      </c>
      <c r="FB24" s="552"/>
      <c r="FC24" s="551">
        <f>月排班!FD24</f>
        <v>0</v>
      </c>
      <c r="FD24" s="552"/>
      <c r="FE24" s="551">
        <f>月排班!FF24</f>
        <v>0</v>
      </c>
      <c r="FF24" s="552"/>
      <c r="FG24" s="551">
        <f>月排班!FH24</f>
        <v>0</v>
      </c>
      <c r="FH24" s="552"/>
      <c r="FI24" s="551">
        <f>月排班!FJ24</f>
        <v>0</v>
      </c>
      <c r="FJ24" s="552"/>
      <c r="FK24" s="551">
        <f>月排班!FL24</f>
        <v>0</v>
      </c>
      <c r="FL24" s="552"/>
      <c r="FM24" s="551">
        <f>月排班!FN24</f>
        <v>0</v>
      </c>
      <c r="FN24" s="552"/>
      <c r="FO24" s="209"/>
      <c r="FP24" s="58"/>
      <c r="FQ24" s="493"/>
      <c r="FR24" s="213"/>
      <c r="FS24" s="213"/>
      <c r="FT24" s="425"/>
      <c r="FU24" s="525"/>
      <c r="FV24" s="526"/>
      <c r="GA24" s="116" t="e">
        <f t="shared" si="0"/>
        <v>#REF!</v>
      </c>
      <c r="GB24" s="161" t="e">
        <f>HLOOKUP(#REF!,$A$5:$T$111,GA24,0)</f>
        <v>#REF!</v>
      </c>
      <c r="GC24" s="116" t="e">
        <f>HLOOKUP(#REF!,$A$5:$P$111,GA24+1,0)</f>
        <v>#REF!</v>
      </c>
      <c r="GQ24" s="116" t="e">
        <f>HLOOKUP(#REF!,$A$5:$FP$111,GA24+1,0)</f>
        <v>#REF!</v>
      </c>
      <c r="GR24" s="116" t="s">
        <v>49</v>
      </c>
      <c r="GT24" s="116" t="s">
        <v>50</v>
      </c>
    </row>
    <row r="25" spans="1:202" ht="9" customHeight="1" thickTop="1" thickBot="1">
      <c r="A25" s="482" t="str">
        <f>IF('0902-0908'!A33=0,"",'0902-0908'!A33)</f>
        <v/>
      </c>
      <c r="B25" s="483"/>
      <c r="C25" s="499"/>
      <c r="D25" s="500"/>
      <c r="E25" s="499"/>
      <c r="F25" s="500"/>
      <c r="G25" s="499"/>
      <c r="H25" s="500"/>
      <c r="I25" s="499"/>
      <c r="J25" s="500"/>
      <c r="K25" s="499"/>
      <c r="L25" s="500"/>
      <c r="M25" s="499"/>
      <c r="N25" s="500"/>
      <c r="O25" s="499"/>
      <c r="P25" s="500"/>
      <c r="Q25" s="499"/>
      <c r="R25" s="500"/>
      <c r="S25" s="499"/>
      <c r="T25" s="500"/>
      <c r="U25" s="499"/>
      <c r="V25" s="500"/>
      <c r="W25" s="499"/>
      <c r="X25" s="500"/>
      <c r="Y25" s="499"/>
      <c r="Z25" s="500"/>
      <c r="AA25" s="499"/>
      <c r="AB25" s="500"/>
      <c r="AC25" s="499" t="str">
        <f>IF(月排班!AB23=0,"",IF(月排班!AC23=0,"",IF((月排班!AC23+24-月排班!AB23)&lt;11,"11小時","")))&amp;IF(COUNTIF(月排班!$AE25:$AR25,$FW$5)&gt;1,"&amp;例休多",IF(COUNTIF(月排班!$AE25:$AR25,$FW$5)=0,"&amp;無例休",""))&amp;IF(COUNTIF(月排班!$AE25:$BE25,$FW$5)&gt;1,IF(COUNTIF(月排班!$AE25:$BE25,$FW$6)&gt;1,"","2周無2例2休"),"2周無2例2休")&amp;IF(AC24=1,IF(AC24&gt;0,"例假上班",""),"")&amp;IF(COUNTIF(Q24:AD24,"0")=0,"無6休1","")&amp;IF(AC24&gt;12,"上班超過12小時&amp;","")</f>
        <v>&amp;無例休2周無2例2休</v>
      </c>
      <c r="AD25" s="500"/>
      <c r="AE25" s="499" t="str">
        <f>IF(月排班!AD23=0,"",IF(月排班!AE23=0,"",IF((月排班!AE23+24-月排班!AD23)&lt;11,"11小時","")))&amp;IF(COUNTIF(月排班!$AE25:$AR25,$FW$5)=0,"&amp;無例休","")&amp;IF(COUNTIF(月排班!$AE25:$BE25,$FW$5)&gt;1,IF(COUNTIF(月排班!$AE25:$BE25,$FW$6)&gt;1,"","2周無2例2休"),"2周無2例2休")&amp;IF(AE23=1,IF(AE24&gt;0,"例假上班",""),"")&amp;IF(AE24&gt;12,"上班超過12小時&amp;","")</f>
        <v>&amp;無例休2周無2例2休</v>
      </c>
      <c r="AF25" s="500"/>
      <c r="AG25" s="499" t="str">
        <f>IF(月排班!AF23=0,"",IF(月排班!AG23=0,"",IF((月排班!AG23+24-月排班!AF23)&lt;11,"11小時","")))&amp;IF(COUNTIF(月排班!$AE25:$AR25,$FW$5)=0,"&amp;無例休","")&amp;IF(COUNTIF(月排班!$AE25:$BE25,$FW$5)&gt;1,IF(COUNTIF(月排班!$AE25:$BE25,$FW$6)&gt;1,"","2周無2例2休"),"2周無2例2休")&amp;IF(AG23=1,IF(AG24&gt;0,"例假上班",""),"")&amp;IF(AG24&gt;12,"上班超過12小時&amp;","")</f>
        <v>&amp;無例休2周無2例2休</v>
      </c>
      <c r="AH25" s="500"/>
      <c r="AI25" s="499" t="str">
        <f>IF(月排班!AH23=0,"",IF(月排班!AI23=0,"",IF((月排班!AI23+24-月排班!AH23)&lt;11,"11小時","")))&amp;IF(COUNTIF(月排班!$AE25:$AR25,$FW$5)=0,"&amp;無例休","")&amp;IF(COUNTIF(月排班!$AE25:$BE25,$FW$5)&gt;1,IF(COUNTIF(月排班!$AE25:$BE25,$FW$6)&gt;1,"","2周無2例2休"),"2周無2例2休")&amp;IF(AI23=1,IF(AI24&gt;0,"例假上班",""),"")&amp;IF(AI24&gt;12,"上班超過12小時&amp;","")</f>
        <v>&amp;無例休2周無2例2休</v>
      </c>
      <c r="AJ25" s="500"/>
      <c r="AK25" s="499" t="str">
        <f>IF(月排班!AJ23=0,"",IF(月排班!AK23=0,"",IF((月排班!AK23+24-月排班!AJ23)&lt;11,"11小時","")))&amp;IF(COUNTIF(月排班!$AE25:$AR25,$FW$5)=0,"&amp;無例休","")&amp;IF(COUNTIF(月排班!$AE25:$BE25,$FW$5)&gt;1,IF(COUNTIF(月排班!$AE25:$BE25,$FW$6)&gt;1,"","2周無2例2休"),"2周無2例2休")&amp;IF(AK23=1,IF(AK24&gt;0,"例假上班",""),"")&amp;IF(AK24&gt;12,"上班超過12小時&amp;","")</f>
        <v>&amp;無例休2周無2例2休</v>
      </c>
      <c r="AL25" s="500"/>
      <c r="AM25" s="499" t="str">
        <f>IF(月排班!AL23=0,"",IF(月排班!AM23=0,"",IF((月排班!AM23+24-月排班!AL23)&lt;11,"11小時","")))&amp;IF(COUNTIF(月排班!$AE25:$AR25,$FW$5)=0,"&amp;無例休","")&amp;IF(COUNTIF(月排班!$AE25:$BE25,$FW$5)&gt;1,IF(COUNTIF(月排班!$AE25:$BE25,$FW$6)&gt;1,"","2周無2例2休"),"2周無2例2休")&amp;IF(AM23=1,IF(AM24&gt;0,"例假上班",""),"")&amp;IF(AM24&gt;12,"上班超過12小時&amp;","")</f>
        <v>&amp;無例休2周無2例2休</v>
      </c>
      <c r="AN25" s="500"/>
      <c r="AO25" s="499" t="str">
        <f>IF(月排班!AN23=0,"",IF(月排班!AO23=0,"",IF((月排班!AO23+24-月排班!AN23)&lt;11,"11小時","")))&amp;IF(COUNTIF(月排班!$AE25:$AR25,$FW$5)=0,"&amp;無例休","")&amp;IF(COUNTIF(月排班!$AE25:$BE25,$FW$5)&gt;1,IF(COUNTIF(月排班!$AE25:$BE25,$FW$6)&gt;1,"","2周無2例2休"),"2周無2例2休")&amp;IF(AO23=1,IF(AO24&gt;0,"例假上班",""),"")&amp;IF(AO24&gt;12,"上班超過12小時&amp;","")</f>
        <v>&amp;無例休2周無2例2休</v>
      </c>
      <c r="AP25" s="500"/>
      <c r="AQ25" s="499" t="str">
        <f>IF(月排班!AP23=0,"",IF(月排班!AQ23=0,"",IF((月排班!AQ23+24-月排班!AP23)&lt;11,"11小時","")))&amp;IF(COUNTIF(月排班!$AE25:$AR25,$FW$5)=0,"&amp;無例休","")&amp;IF(COUNTIF(月排班!$AE25:$BE25,$FW$5)&gt;1,IF(COUNTIF(月排班!$AE25:$BE25,$FW$6)&gt;1,"","2周無2例2休"),"2周無2例2休")&amp;IF(AQ23=1,IF(AQ24&gt;0,"例假上班",""),"")&amp;IF(AQ24&gt;12,"上班超過12小時&amp;","")</f>
        <v>&amp;無例休2周無2例2休</v>
      </c>
      <c r="AR25" s="500"/>
      <c r="AS25" s="499" t="str">
        <f>IF(月排班!AR23=0,"",IF(月排班!AS23=0,"",IF((月排班!AS23+24-月排班!AR23)&lt;11,"11小時","")))&amp;IF(COUNTIF(月排班!$AS25:$BE25,$FW$5)=0,"&amp;無例休","")&amp;IF(COUNTIF(月排班!$AE25:$BE25,$FW$5)&gt;1,IF(COUNTIF(月排班!$AE25:$BE25,$FW$6)&gt;1,"","2周無2例2休"),"2周無2例2休")&amp;IF(AS23=1,IF(AS24&gt;0,"例假上班",""),"")&amp;IF(AS24&gt;12,"上班超過12小時&amp;","")</f>
        <v>&amp;無例休2周無2例2休</v>
      </c>
      <c r="AT25" s="500"/>
      <c r="AU25" s="499" t="str">
        <f>IF(月排班!AT23=0,"",IF(月排班!AU23=0,"",IF((月排班!AU23+24-月排班!AT23)&lt;11,"11小時","")))&amp;IF(COUNTIF(月排班!$AS25:$BE25,$FW$5)=0,"&amp;無例休","")&amp;IF(COUNTIF(月排班!$AE25:$BE25,$FW$5)&gt;1,IF(COUNTIF(月排班!$AE25:$BE25,$FW$6)&gt;1,"","2周無2例2休"),"2周無2例2休")&amp;IF(AU23=1,IF(AU24&gt;0,"例假上班",""),"")&amp;IF(AU24&gt;12,"上班超過12小時&amp;","")</f>
        <v>&amp;無例休2周無2例2休</v>
      </c>
      <c r="AV25" s="500"/>
      <c r="AW25" s="499" t="str">
        <f>IF(月排班!AV23=0,"",IF(月排班!AW23=0,"",IF((月排班!AW23+24-月排班!AV23)&lt;11,"11小時","")))&amp;IF(COUNTIF(月排班!$AS25:$BE25,$FW$5)=0,"&amp;無例休","")&amp;IF(COUNTIF(月排班!$AE25:$BE25,$FW$5)&gt;1,IF(COUNTIF(月排班!$AE25:$BE25,$FW$6)&gt;1,"","2周無2例2休"),"2周無2例2休")&amp;IF(AW23=1,IF(AW24&gt;0,"例假上班",""),"")&amp;IF(AW24&gt;12,"上班超過12小時&amp;","")</f>
        <v>&amp;無例休2周無2例2休</v>
      </c>
      <c r="AX25" s="500"/>
      <c r="AY25" s="499" t="str">
        <f>IF(月排班!AX23=0,"",IF(月排班!AY23=0,"",IF((月排班!AY23+24-月排班!AX23)&lt;11,"11小時","")))&amp;IF(COUNTIF(月排班!$AS25:$BE25,$FW$5)=0,"&amp;無例休","")&amp;IF(COUNTIF(月排班!$AE25:$BE25,$FW$5)&gt;1,IF(COUNTIF(月排班!$AE25:$BE25,$FW$6)&gt;1,"","2周無2例2休"),"2周無2例2休")&amp;IF(AY23=1,IF(AY24&gt;0,"例假上班",""),"")&amp;IF(AY24&gt;12,"上班超過12小時&amp;","")</f>
        <v>&amp;無例休2周無2例2休</v>
      </c>
      <c r="AZ25" s="500"/>
      <c r="BA25" s="499" t="str">
        <f>IF(月排班!AZ23=0,"",IF(月排班!BA23=0,"",IF((月排班!BA23+24-月排班!AZ23)&lt;11,"11小時","")))&amp;IF(COUNTIF(月排班!$AS25:$BE25,$FW$5)=0,"&amp;無例休","")&amp;IF(COUNTIF(月排班!$AE25:$BE25,$FW$5)&gt;1,IF(COUNTIF(月排班!$AE25:$BE25,$FW$6)&gt;1,"","2周無2例2休"),"2周無2例2休")&amp;IF(BA23=1,IF(BA24&gt;0,"例假上班",""),"")&amp;IF(BA24&gt;12,"上班超過12小時&amp;","")</f>
        <v>&amp;無例休2周無2例2休</v>
      </c>
      <c r="BB25" s="500"/>
      <c r="BC25" s="499" t="str">
        <f>IF(月排班!BB23=0,"",IF(月排班!BC23=0,"",IF((月排班!BC23+24-月排班!BB23)&lt;11,"11小時","")))&amp;IF(COUNTIF(月排班!$AS25:$BE25,$FW$5)=0,"&amp;無例休","")&amp;IF(COUNTIF(月排班!$AE25:$BE25,$FW$5)&gt;1,IF(COUNTIF(月排班!$AE25:$BE25,$FW$6)&gt;1,"","2周無2例2休"),"2周無2例2休")&amp;IF(BC23=1,IF(BC24&gt;0,"例假上班",""),"")&amp;IF(BC24&gt;12,"上班超過12小時&amp;","")</f>
        <v>&amp;無例休2周無2例2休</v>
      </c>
      <c r="BD25" s="500"/>
      <c r="BE25" s="499" t="str">
        <f>IF(月排班!BD23=0,"",IF(月排班!BE23=0,"",IF((月排班!BE23+24-月排班!BD23)&lt;11,"11小時","")))&amp;IF(COUNTIF(月排班!$AS25:$BE25,$FW$5)=0,"&amp;無例休","")&amp;IF(COUNTIF(月排班!$AE25:$BE25,$FW$5)&gt;1,IF(COUNTIF(月排班!$AE25:$BE25,$FW$6)&gt;1,"","2周無2例2休"),"2周無2例2休")&amp;IF(BE23=1,IF(BE24&gt;0,"例假上班",""),"")&amp;IF(BE24&gt;12,"上班超過12小時&amp;","")</f>
        <v>&amp;無例休2周無2例2休</v>
      </c>
      <c r="BF25" s="500"/>
      <c r="BG25" s="501" t="str">
        <f>IF(月排班!BF23=0,"",IF(月排班!BG23=0,"",IF((月排班!BG23+24-月排班!BF23)&lt;11,"11小時&amp;","")))&amp;IF(COUNTIF(月排班!$BG25:$BS25,$FW$5)=0,"無例休&amp;","")&amp;IF(COUNTIF(月排班!$BG25:$CG25,$FW$5)&gt;1,IF(COUNTIF(月排班!$BG25:$CG25,$FW$6)&gt;1,"","2周無2例2休&amp;"),"2周無2例2休&amp;")&amp;IF(BG23=1,IF(BG24&gt;0,"例假上班&amp;",""),"")&amp;IF(BG24&gt;12,"上班超過12小時&amp;","")</f>
        <v>無例休&amp;2周無2例2休&amp;</v>
      </c>
      <c r="BH25" s="502"/>
      <c r="BI25" s="501" t="str">
        <f>IF(月排班!BH23=0,"",IF(月排班!BI23=0,"",IF((月排班!BI23+24-月排班!BH23)&lt;11,"11小時&amp;","")))&amp;IF(COUNTIF(月排班!$BG25:$BS25,$FW$5)=0,"無例休&amp;","")&amp;IF(COUNTIF(月排班!$BG25:$CG25,$FW$5)&gt;1,IF(COUNTIF(月排班!$BG25:$CG25,$FW$6)&gt;1,"","2周無2例2休&amp;"),"2周無2例2休&amp;")&amp;IF(BI23=1,IF(BI24&gt;0,"例假上班&amp;",""),"")&amp;IF(BI24&gt;12,"上班超過12小時&amp;","")</f>
        <v>無例休&amp;2周無2例2休&amp;</v>
      </c>
      <c r="BJ25" s="502"/>
      <c r="BK25" s="501" t="str">
        <f>IF(月排班!BJ23=0,"",IF(月排班!BK23=0,"",IF((月排班!BK23+24-月排班!BJ23)&lt;11,"11小時&amp;","")))&amp;IF(COUNTIF(月排班!$BG25:$BS25,$FW$5)=0,"無例休&amp;","")&amp;IF(COUNTIF(月排班!$BG25:$CG25,$FW$5)&gt;1,IF(COUNTIF(月排班!$BG25:$CG25,$FW$6)&gt;1,"","2周無2例2休&amp;"),"2周無2例2休&amp;")&amp;IF(BK23=1,IF(BK24&gt;0,"例假上班&amp;",""),"")&amp;IF(BK24&gt;12,"上班超過12小時&amp;","")</f>
        <v>無例休&amp;2周無2例2休&amp;</v>
      </c>
      <c r="BL25" s="502"/>
      <c r="BM25" s="501" t="str">
        <f>IF(月排班!BL23=0,"",IF(月排班!BM23=0,"",IF((月排班!BM23+24-月排班!BL23)&lt;11,"11小時&amp;","")))&amp;IF(COUNTIF(月排班!$BG25:$BS25,$FW$5)=0,"無例休&amp;","")&amp;IF(COUNTIF(月排班!$BG25:$CG25,$FW$5)&gt;1,IF(COUNTIF(月排班!$BG25:$CG25,$FW$6)&gt;1,"","2周無2例2休&amp;"),"2周無2例2休&amp;")&amp;IF(BM23=1,IF(BM24&gt;0,"例假上班&amp;",""),"")&amp;IF(BM24&gt;12,"上班超過12小時&amp;","")</f>
        <v>無例休&amp;2周無2例2休&amp;</v>
      </c>
      <c r="BN25" s="502"/>
      <c r="BO25" s="501" t="str">
        <f>IF(月排班!BN23=0,"",IF(月排班!BO23=0,"",IF((月排班!BO23+24-月排班!BN23)&lt;11,"11小時&amp;","")))&amp;IF(COUNTIF(月排班!$BG25:$BS25,$FW$5)=0,"無例休&amp;","")&amp;IF(COUNTIF(月排班!$BG25:$CG25,$FW$5)&gt;1,IF(COUNTIF(月排班!$BG25:$CG25,$FW$6)&gt;1,"","2周無2例2休&amp;"),"2周無2例2休&amp;")&amp;IF(BO23=1,IF(BO24&gt;0,"例假上班&amp;",""),"")&amp;IF(BO24&gt;12,"上班超過12小時&amp;","")</f>
        <v>無例休&amp;2周無2例2休&amp;</v>
      </c>
      <c r="BP25" s="502"/>
      <c r="BQ25" s="501" t="str">
        <f>IF(月排班!BP23=0,"",IF(月排班!BQ23=0,"",IF((月排班!BQ23+24-月排班!BP23)&lt;11,"11小時&amp;","")))&amp;IF(COUNTIF(月排班!$BG25:$BS25,$FW$5)=0,"無例休&amp;","")&amp;IF(COUNTIF(月排班!$BG25:$CG25,$FW$5)&gt;1,IF(COUNTIF(月排班!$BG25:$CG25,$FW$6)&gt;1,"","2周無2例2休&amp;"),"2周無2例2休&amp;")&amp;IF(BQ23=1,IF(BQ24&gt;0,"例假上班&amp;",""),"")&amp;IF(BQ24&gt;12,"上班超過12小時&amp;","")</f>
        <v>無例休&amp;2周無2例2休&amp;</v>
      </c>
      <c r="BR25" s="502"/>
      <c r="BS25" s="501" t="str">
        <f>IF(月排班!BR23=0,"",IF(月排班!BS23=0,"",IF((月排班!BS23+24-月排班!BR23)&lt;11,"11小時&amp;","")))&amp;IF(COUNTIF(月排班!$BG25:$BS25,$FW$5)=0,"無例休&amp;","")&amp;IF(COUNTIF(月排班!$BG25:$CG25,$FW$5)&gt;1,IF(COUNTIF(月排班!$BG25:$CG25,$FW$6)&gt;1,"","2周無2例2休&amp;"),"2周無2例2休&amp;")&amp;IF(BS23=1,IF(BS24&gt;0,"例假上班&amp;",""),"")&amp;IF(BS24&gt;12,"上班超過12小時&amp;","")</f>
        <v>無例休&amp;2周無2例2休&amp;</v>
      </c>
      <c r="BT25" s="502"/>
      <c r="BU25" s="499" t="str">
        <f>IF(月排班!BT23=0,"",IF(月排班!BU23=0,"",IF((月排班!BU23+24-月排班!BT23)&lt;11,"11小時&amp;","")))&amp;IF(COUNTIF(月排班!$BU25:$CG25,$FW$5)=0,"無例休&amp;","")&amp;IF(COUNTIF(月排班!$BG25:$CG25,$FW$5)&gt;1,IF(COUNTIF(月排班!$BG25:$CG25,$FW$6)&gt;1,"","2周無2例2休&amp;"),"2周無2例2休&amp;")&amp;IF(BU23=1,IF(BU24&gt;0,"例假上班&amp;",""),"")&amp;IF(BU24&gt;12,"上班超過12小時&amp;","")</f>
        <v>無例休&amp;2周無2例2休&amp;</v>
      </c>
      <c r="BV25" s="500"/>
      <c r="BW25" s="499" t="str">
        <f>IF(月排班!BV23=0,"",IF(月排班!BW23=0,"",IF((月排班!BW23+24-月排班!BV23)&lt;11,"11小時&amp;","")))&amp;IF(COUNTIF(月排班!$BU25:$CG25,$FW$5)=0,"無例休&amp;","")&amp;IF(COUNTIF(月排班!$BG25:$CG25,$FW$5)&gt;1,IF(COUNTIF(月排班!$BG25:$CG25,$FW$6)&gt;1,"","2周無2例2休&amp;"),"2周無2例2休&amp;")&amp;IF(BW23=1,IF(BW24&gt;0,"例假上班&amp;",""),"")&amp;IF(BW24&gt;12,"上班超過12小時&amp;","")</f>
        <v>無例休&amp;2周無2例2休&amp;</v>
      </c>
      <c r="BX25" s="500"/>
      <c r="BY25" s="499" t="str">
        <f>IF(月排班!BX23=0,"",IF(月排班!BY23=0,"",IF((月排班!BY23+24-月排班!BX23)&lt;11,"11小時&amp;","")))&amp;IF(COUNTIF(月排班!$BU25:$CG25,$FW$5)=0,"無例休&amp;","")&amp;IF(COUNTIF(月排班!$BG25:$CG25,$FW$5)&gt;1,IF(COUNTIF(月排班!$BG25:$CG25,$FW$6)&gt;1,"","2周無2例2休&amp;"),"2周無2例2休&amp;")&amp;IF(BY23=1,IF(BY24&gt;0,"例假上班&amp;",""),"")&amp;IF(BY24&gt;12,"上班超過12小時&amp;","")</f>
        <v>無例休&amp;2周無2例2休&amp;</v>
      </c>
      <c r="BZ25" s="500"/>
      <c r="CA25" s="499" t="str">
        <f>IF(月排班!BZ23=0,"",IF(月排班!CA23=0,"",IF((月排班!CA23+24-月排班!BZ23)&lt;11,"11小時&amp;","")))&amp;IF(COUNTIF(月排班!$BU25:$CG25,$FW$5)=0,"無例休&amp;","")&amp;IF(COUNTIF(月排班!$BG25:$CG25,$FW$5)&gt;1,IF(COUNTIF(月排班!$BG25:$CG25,$FW$6)&gt;1,"","2周無2例2休&amp;"),"2周無2例2休&amp;")&amp;IF(CA23=1,IF(CA24&gt;0,"例假上班&amp;",""),"")&amp;IF(CA24&gt;12,"上班超過12小時&amp;","")</f>
        <v>無例休&amp;2周無2例2休&amp;</v>
      </c>
      <c r="CB25" s="500"/>
      <c r="CC25" s="499" t="str">
        <f>IF(月排班!CB23=0,"",IF(月排班!CC23=0,"",IF((月排班!CC23+24-月排班!CB23)&lt;11,"11小時&amp;","")))&amp;IF(COUNTIF(月排班!$BU25:$CG25,$FW$5)=0,"無例休&amp;","")&amp;IF(COUNTIF(月排班!$BG25:$CG25,$FW$5)&gt;1,IF(COUNTIF(月排班!$BG25:$CG25,$FW$6)&gt;1,"","2周無2例2休&amp;"),"2周無2例2休&amp;")&amp;IF(CC23=1,IF(CC24&gt;0,"例假上班&amp;",""),"")&amp;IF(CC24&gt;12,"上班超過12小時&amp;","")</f>
        <v>無例休&amp;2周無2例2休&amp;</v>
      </c>
      <c r="CD25" s="500"/>
      <c r="CE25" s="499" t="str">
        <f>IF(月排班!CD23=0,"",IF(月排班!CE23=0,"",IF((月排班!CE23+24-月排班!CD23)&lt;11,"11小時&amp;","")))&amp;IF(COUNTIF(月排班!$BU25:$CG25,$FW$5)=0,"無例休&amp;","")&amp;IF(COUNTIF(月排班!$BG25:$CG25,$FW$5)&gt;1,IF(COUNTIF(月排班!$BG25:$CG25,$FW$6)&gt;1,"","2周無2例2休&amp;"),"2周無2例2休&amp;")&amp;IF(CE23=1,IF(CE24&gt;0,"例假上班&amp;",""),"")&amp;IF(CE24&gt;12,"上班超過12小時&amp;","")</f>
        <v>無例休&amp;2周無2例2休&amp;</v>
      </c>
      <c r="CF25" s="500"/>
      <c r="CG25" s="499" t="str">
        <f>IF(月排班!CF23=0,"",IF(月排班!CG23=0,"",IF((月排班!CG23+24-月排班!CF23)&lt;11,"11小時&amp;","")))&amp;IF(COUNTIF(月排班!$BU25:$CG25,$FW$5)=0,"無例休&amp;","")&amp;IF(COUNTIF(月排班!$BG25:$CG25,$FW$5)&gt;1,IF(COUNTIF(月排班!$BG25:$CG25,$FW$6)&gt;1,"","2周無2例2休&amp;"),"2周無2例2休&amp;")&amp;IF(CG23=1,IF(CG24&gt;0,"例假上班&amp;",""),"")&amp;IF(CG24&gt;12,"上班超過12小時&amp;","")</f>
        <v>無例休&amp;2周無2例2休&amp;</v>
      </c>
      <c r="CH25" s="500"/>
      <c r="CI25" s="499" t="str">
        <f>IF(月排班!CH23=0,"",IF(月排班!CI23=0,"",IF((月排班!CI23+24-月排班!CH23)&lt;11,"11小時&amp;","")))&amp;IF(COUNTIF(月排班!$CI25:$CU25,$FW$5)=0,"無例休&amp;","")&amp;IF(COUNTIF(月排班!$CI25:$DI25,$FW$5)&gt;1,IF(COUNTIF(月排班!$CI25:$DI25,$FW$6)&gt;1,"","2周無2例2休&amp;"),"2周無2例2休&amp;")&amp;IF(CI23=1,IF(CI24&gt;0,"例假上班&amp;",""),"")&amp;IF(CI24&gt;12,"上班超過12小時&amp;","")</f>
        <v>無例休&amp;2周無2例2休&amp;</v>
      </c>
      <c r="CJ25" s="500"/>
      <c r="CK25" s="499" t="str">
        <f>IF(月排班!CJ23=0,"",IF(月排班!CK23=0,"",IF((月排班!CK23+24-月排班!CJ23)&lt;11,"11小時&amp;","")))&amp;IF(COUNTIF(月排班!$CI25:$CU25,$FW$5)=0,"無例休&amp;","")&amp;IF(COUNTIF(月排班!$CI25:$DI25,$FW$5)&gt;1,IF(COUNTIF(月排班!$CI25:$DI25,$FW$6)&gt;1,"","2周無2例2休&amp;"),"2周無2例2休&amp;")&amp;IF(CK23=1,IF(CK24&gt;0,"例假上班&amp;",""),"")&amp;IF(CK24&gt;12,"上班超過12小時&amp;","")</f>
        <v>無例休&amp;2周無2例2休&amp;</v>
      </c>
      <c r="CL25" s="500"/>
      <c r="CM25" s="499" t="str">
        <f>IF(月排班!CL23=0,"",IF(月排班!CM23=0,"",IF((月排班!CM23+24-月排班!CL23)&lt;11,"11小時&amp;","")))&amp;IF(COUNTIF(月排班!$CI25:$CU25,$FW$5)=0,"無例休&amp;","")&amp;IF(COUNTIF(月排班!$CI25:$DI25,$FW$5)&gt;1,IF(COUNTIF(月排班!$CI25:$DI25,$FW$6)&gt;1,"","2周無2例2休&amp;"),"2周無2例2休&amp;")&amp;IF(CM23=1,IF(CM24&gt;0,"例假上班&amp;",""),"")&amp;IF(CM24&gt;12,"上班超過12小時&amp;","")</f>
        <v>無例休&amp;2周無2例2休&amp;</v>
      </c>
      <c r="CN25" s="500"/>
      <c r="CO25" s="499" t="str">
        <f>IF(月排班!CN23=0,"",IF(月排班!CO23=0,"",IF((月排班!CO23+24-月排班!CN23)&lt;11,"11小時&amp;","")))&amp;IF(COUNTIF(月排班!$CI25:$CU25,$FW$5)=0,"無例休&amp;","")&amp;IF(COUNTIF(月排班!$CI25:$DI25,$FW$5)&gt;1,IF(COUNTIF(月排班!$CI25:$DI25,$FW$6)&gt;1,"","2周無2例2休&amp;"),"2周無2例2休&amp;")&amp;IF(CO23=1,IF(CO24&gt;0,"例假上班&amp;",""),"")&amp;IF(CO24&gt;12,"上班超過12小時&amp;","")</f>
        <v>無例休&amp;2周無2例2休&amp;</v>
      </c>
      <c r="CP25" s="500"/>
      <c r="CQ25" s="499" t="str">
        <f>IF(月排班!CP23=0,"",IF(月排班!CQ23=0,"",IF((月排班!CQ23+24-月排班!CP23)&lt;11,"11小時&amp;","")))&amp;IF(COUNTIF(月排班!$CI25:$CU25,$FW$5)=0,"無例休&amp;","")&amp;IF(COUNTIF(月排班!$CI25:$DI25,$FW$5)&gt;1,IF(COUNTIF(月排班!$CI25:$DI25,$FW$6)&gt;1,"","2周無2例2休&amp;"),"2周無2例2休&amp;")&amp;IF(CQ23=1,IF(CQ24&gt;0,"例假上班&amp;",""),"")&amp;IF(CQ24&gt;12,"上班超過12小時&amp;","")</f>
        <v>無例休&amp;2周無2例2休&amp;</v>
      </c>
      <c r="CR25" s="500"/>
      <c r="CS25" s="499" t="str">
        <f>IF(月排班!CR23=0,"",IF(月排班!CS23=0,"",IF((月排班!CS23+24-月排班!CR23)&lt;11,"11小時&amp;","")))&amp;IF(COUNTIF(月排班!$CI25:$CU25,$FW$5)=0,"無例休&amp;","")&amp;IF(COUNTIF(月排班!$CI25:$DI25,$FW$5)&gt;1,IF(COUNTIF(月排班!$CI25:$DI25,$FW$6)&gt;1,"","2周無2例2休&amp;"),"2周無2例2休&amp;")&amp;IF(CS23=1,IF(CS24&gt;0,"例假上班&amp;",""),"")&amp;IF(CS24&gt;12,"上班超過12小時&amp;","")</f>
        <v>無例休&amp;2周無2例2休&amp;</v>
      </c>
      <c r="CT25" s="500"/>
      <c r="CU25" s="499" t="str">
        <f>IF(月排班!CT23=0,"",IF(月排班!CU23=0,"",IF((月排班!CU23+24-月排班!CT23)&lt;11,"11小時&amp;","")))&amp;IF(COUNTIF(月排班!$CI25:$CU25,$FW$5)=0,"無例休&amp;","")&amp;IF(COUNTIF(月排班!$CI25:$DI25,$FW$5)&gt;1,IF(COUNTIF(月排班!$CI25:$DI25,$FW$6)&gt;1,"","2周無2例2休&amp;"),"2周無2例2休&amp;")&amp;IF(CU23=1,IF(CU24&gt;0,"例假上班&amp;",""),"")&amp;IF(CU24&gt;12,"上班超過12小時&amp;","")</f>
        <v>無例休&amp;2周無2例2休&amp;</v>
      </c>
      <c r="CV25" s="500"/>
      <c r="CW25" s="499" t="str">
        <f>IF(月排班!CV23=0,"",IF(月排班!CW23=0,"",IF((月排班!CW23+24-月排班!CV23)&lt;11,"11小時&amp;","")))&amp;IF(COUNTIF(月排班!$CW25:$DI25,$FW$5)=0,"無例休&amp;","")&amp;IF(COUNTIF(月排班!$CI25:$DI25,$FW$5)&gt;1,IF(COUNTIF(月排班!$CI25:$DI25,$FW$6)&gt;1,"","2周無2例2休&amp;"),"2周無2例2休&amp;")&amp;IF(CW23=1,IF(CW24&gt;0,"例假上班&amp;",""),"")&amp;IF(CW24&gt;12,"上班超過12小時&amp;","")</f>
        <v>無例休&amp;2周無2例2休&amp;</v>
      </c>
      <c r="CX25" s="500"/>
      <c r="CY25" s="499" t="str">
        <f>IF(月排班!CX23=0,"",IF(月排班!CY23=0,"",IF((月排班!CY23+24-月排班!CX23)&lt;11,"11小時&amp;","")))&amp;IF(COUNTIF(月排班!$CW25:$DI25,$FW$5)=0,"無例休&amp;","")&amp;IF(COUNTIF(月排班!$CI25:$DI25,$FW$5)&gt;1,IF(COUNTIF(月排班!$CI25:$DI25,$FW$6)&gt;1,"","2周無2例2休&amp;"),"2周無2例2休&amp;")&amp;IF(CY23=1,IF(CY24&gt;0,"例假上班&amp;",""),"")&amp;IF(CY24&gt;12,"上班超過12小時&amp;","")</f>
        <v>無例休&amp;2周無2例2休&amp;</v>
      </c>
      <c r="CZ25" s="500"/>
      <c r="DA25" s="499" t="str">
        <f>IF(月排班!CZ23=0,"",IF(月排班!DA23=0,"",IF((月排班!DA23+24-月排班!CZ23)&lt;11,"11小時&amp;","")))&amp;IF(COUNTIF(月排班!$CW25:$DI25,$FW$5)=0,"無例休&amp;","")&amp;IF(COUNTIF(月排班!$CI25:$DI25,$FW$5)&gt;1,IF(COUNTIF(月排班!$CI25:$DI25,$FW$6)&gt;1,"","2周無2例2休&amp;"),"2周無2例2休&amp;")&amp;IF(DA23=1,IF(DA24&gt;0,"例假上班&amp;",""),"")&amp;IF(DA24&gt;12,"上班超過12小時&amp;","")</f>
        <v>無例休&amp;2周無2例2休&amp;</v>
      </c>
      <c r="DB25" s="500"/>
      <c r="DC25" s="499" t="str">
        <f>IF(月排班!DB23=0,"",IF(月排班!DC23=0,"",IF((月排班!DC23+24-月排班!DB23)&lt;11,"11小時&amp;","")))&amp;IF(COUNTIF(月排班!$CW25:$DI25,$FW$5)=0,"無例休&amp;","")&amp;IF(COUNTIF(月排班!$CI25:$DI25,$FW$5)&gt;1,IF(COUNTIF(月排班!$CI25:$DI25,$FW$6)&gt;1,"","2周無2例2休&amp;"),"2周無2例2休&amp;")&amp;IF(DC23=1,IF(DC24&gt;0,"例假上班&amp;",""),"")&amp;IF(DC24&gt;12,"上班超過12小時&amp;","")</f>
        <v>無例休&amp;2周無2例2休&amp;</v>
      </c>
      <c r="DD25" s="500"/>
      <c r="DE25" s="499" t="str">
        <f>IF(月排班!DD23=0,"",IF(月排班!DE23=0,"",IF((月排班!DE23+24-月排班!DD23)&lt;11,"11小時&amp;","")))&amp;IF(COUNTIF(月排班!$CW25:$DI25,$FW$5)=0,"無例休&amp;","")&amp;IF(COUNTIF(月排班!$CI25:$DI25,$FW$5)&gt;1,IF(COUNTIF(月排班!$CI25:$DI25,$FW$6)&gt;1,"","2周無2例2休&amp;"),"2周無2例2休&amp;")&amp;IF(DE23=1,IF(DE24&gt;0,"例假上班&amp;",""),"")&amp;IF(DE24&gt;12,"上班超過12小時&amp;","")</f>
        <v>無例休&amp;2周無2例2休&amp;</v>
      </c>
      <c r="DF25" s="500"/>
      <c r="DG25" s="499" t="str">
        <f>IF(月排班!DF23=0,"",IF(月排班!DG23=0,"",IF((月排班!DG23+24-月排班!DF23)&lt;11,"11小時&amp;","")))&amp;IF(COUNTIF(月排班!$CW25:$DI25,$FW$5)=0,"無例休&amp;","")&amp;IF(COUNTIF(月排班!$CI25:$DI25,$FW$5)&gt;1,IF(COUNTIF(月排班!$CI25:$DI25,$FW$6)&gt;1,"","2周無2例2休&amp;"),"2周無2例2休&amp;")&amp;IF(DG23=1,IF(DG24&gt;0,"例假上班&amp;",""),"")&amp;IF(DG24&gt;12,"上班超過12小時&amp;","")</f>
        <v>無例休&amp;2周無2例2休&amp;</v>
      </c>
      <c r="DH25" s="500"/>
      <c r="DI25" s="499" t="str">
        <f>IF(月排班!DH23=0,"",IF(月排班!DI23=0,"",IF((月排班!DI23+24-月排班!DH23)&lt;11,"11小時&amp;","")))&amp;IF(COUNTIF(月排班!$CW25:$DI25,$FW$5)=0,"無例休&amp;","")&amp;IF(COUNTIF(月排班!$CI25:$DI25,$FW$5)&gt;1,IF(COUNTIF(月排班!$CI25:$DI25,$FW$6)&gt;1,"","2周無2例2休&amp;"),"2周無2例2休&amp;")&amp;IF(DI23=1,IF(DI24&gt;0,"例假上班&amp;",""),"")&amp;IF(DI24&gt;12,"上班超過12小時&amp;","")</f>
        <v>無例休&amp;2周無2例2休&amp;</v>
      </c>
      <c r="DJ25" s="500"/>
      <c r="DK25" s="499" t="str">
        <f>IF(月排班!DJ23=0,"",IF(月排班!DK23=0,"",IF((月排班!DK23+24-月排班!DJ23)&lt;11,"11小時&amp;","")))&amp;IF(COUNTIF(月排班!$DK25:$DW25,$FW$5)=0,"無例休&amp;","")&amp;IF(COUNTIF(月排班!$DK25:$EK25,$FW$5)&gt;1,IF(COUNTIF(月排班!$DK25:$EK25,$FW$6)&gt;1,"","2周無2例2休&amp;"),"2周無2例2休&amp;")&amp;IF(DK23=1,IF(DK24&gt;0,"例假上班&amp;",""),"")&amp;IF(DK24&gt;12,"上班超過12小時&amp;","")</f>
        <v>無例休&amp;2周無2例2休&amp;</v>
      </c>
      <c r="DL25" s="500"/>
      <c r="DM25" s="499" t="str">
        <f>IF(月排班!DL23=0,"",IF(月排班!DM23=0,"",IF((月排班!DM23+24-月排班!DL23)&lt;11,"11小時&amp;","")))&amp;IF(COUNTIF(月排班!$DK25:$DW25,$FW$5)=0,"無例休&amp;","")&amp;IF(COUNTIF(月排班!$DK25:$EK25,$FW$5)&gt;1,IF(COUNTIF(月排班!$DK25:$EK25,$FW$6)&gt;1,"","2周無2例2休&amp;"),"2周無2例2休&amp;")&amp;IF(DM23=1,IF(DM24&gt;0,"例假上班&amp;",""),"")&amp;IF(DM24&gt;12,"上班超過12小時&amp;","")</f>
        <v>無例休&amp;2周無2例2休&amp;</v>
      </c>
      <c r="DN25" s="500"/>
      <c r="DO25" s="499" t="str">
        <f>IF(月排班!DN23=0,"",IF(月排班!DO23=0,"",IF((月排班!DO23+24-月排班!DN23)&lt;11,"11小時&amp;","")))&amp;IF(COUNTIF(月排班!$DK25:$DW25,$FW$5)=0,"無例休&amp;","")&amp;IF(COUNTIF(月排班!$DK25:$EK25,$FW$5)&gt;1,IF(COUNTIF(月排班!$DK25:$EK25,$FW$6)&gt;1,"","2周無2例2休&amp;"),"2周無2例2休&amp;")&amp;IF(DO23=1,IF(DO24&gt;0,"例假上班&amp;",""),"")&amp;IF(DO24&gt;12,"上班超過12小時&amp;","")</f>
        <v>無例休&amp;2周無2例2休&amp;</v>
      </c>
      <c r="DP25" s="500"/>
      <c r="DQ25" s="499" t="str">
        <f>IF(月排班!DP23=0,"",IF(月排班!DQ23=0,"",IF((月排班!DQ23+24-月排班!DP23)&lt;11,"11小時&amp;","")))&amp;IF(COUNTIF(月排班!$DK25:$DW25,$FW$5)=0,"無例休&amp;","")&amp;IF(COUNTIF(月排班!$DK25:$EK25,$FW$5)&gt;1,IF(COUNTIF(月排班!$DK25:$EK25,$FW$6)&gt;1,"","2周無2例2休&amp;"),"2周無2例2休&amp;")&amp;IF(DQ23=1,IF(DQ24&gt;0,"例假上班&amp;",""),"")&amp;IF(DQ24&gt;12,"上班超過12小時&amp;","")</f>
        <v>無例休&amp;2周無2例2休&amp;</v>
      </c>
      <c r="DR25" s="500"/>
      <c r="DS25" s="499" t="str">
        <f>IF(月排班!DR23=0,"",IF(月排班!DS23=0,"",IF((月排班!DS23+24-月排班!DR23)&lt;11,"11小時&amp;","")))&amp;IF(COUNTIF(月排班!$DK25:$DW25,$FW$5)=0,"無例休&amp;","")&amp;IF(COUNTIF(月排班!$DK25:$EK25,$FW$5)&gt;1,IF(COUNTIF(月排班!$DK25:$EK25,$FW$6)&gt;1,"","2周無2例2休&amp;"),"2周無2例2休&amp;")&amp;IF(DS23=1,IF(DS24&gt;0,"例假上班&amp;",""),"")&amp;IF(DS24&gt;12,"上班超過12小時&amp;","")</f>
        <v>無例休&amp;2周無2例2休&amp;</v>
      </c>
      <c r="DT25" s="500"/>
      <c r="DU25" s="499" t="str">
        <f>IF(月排班!DT23=0,"",IF(月排班!DU23=0,"",IF((月排班!DU23+24-月排班!DT23)&lt;11,"11小時&amp;","")))&amp;IF(COUNTIF(月排班!$DK25:$DW25,$FW$5)=0,"無例休&amp;","")&amp;IF(COUNTIF(月排班!$DK25:$EK25,$FW$5)&gt;1,IF(COUNTIF(月排班!$DK25:$EK25,$FW$6)&gt;1,"","2周無2例2休&amp;"),"2周無2例2休&amp;")&amp;IF(DU23=1,IF(DU24&gt;0,"例假上班&amp;",""),"")&amp;IF(DU24&gt;12,"上班超過12小時&amp;","")</f>
        <v>無例休&amp;2周無2例2休&amp;</v>
      </c>
      <c r="DV25" s="500"/>
      <c r="DW25" s="499" t="str">
        <f>IF(月排班!DV23=0,"",IF(月排班!DW23=0,"",IF((月排班!DW23+24-月排班!DV23)&lt;11,"11小時&amp;","")))&amp;IF(COUNTIF(月排班!$DK25:$DW25,$FW$5)=0,"無例休&amp;","")&amp;IF(COUNTIF(月排班!$DK25:$EK25,$FW$5)&gt;1,IF(COUNTIF(月排班!$DK25:$EK25,$FW$6)&gt;1,"","2周無2例2休&amp;"),"2周無2例2休&amp;")&amp;IF(DW23=1,IF(DW24&gt;0,"例假上班&amp;",""),"")&amp;IF(DW24&gt;12,"上班超過12小時&amp;","")</f>
        <v>無例休&amp;2周無2例2休&amp;</v>
      </c>
      <c r="DX25" s="500"/>
      <c r="DY25" s="499" t="str">
        <f>IF(月排班!DX23=0,"",IF(月排班!DY23=0,"",IF((月排班!DY23+24-月排班!DX23)&lt;11,"11小時&amp;","")))&amp;IF(COUNTIF(月排班!$DY25:$EK25,$FW$5)=0,"無例休&amp;","")&amp;IF(COUNTIF(月排班!$DK25:$EK25,$FW$5)&gt;1,IF(COUNTIF(月排班!$DK25:$EK25,$FW$6)&gt;1,"","2周無2例2休&amp;"),"2周無2例2休&amp;")&amp;IF(DY23=1,IF(DY24&gt;0,"例假上班&amp;",""),"")&amp;IF(DY24&gt;12,"上班超過12小時&amp;","")</f>
        <v>無例休&amp;2周無2例2休&amp;</v>
      </c>
      <c r="DZ25" s="500"/>
      <c r="EA25" s="499" t="str">
        <f>IF(月排班!DZ23=0,"",IF(月排班!EA23=0,"",IF((月排班!EA23+24-月排班!DZ23)&lt;11,"11小時&amp;","")))&amp;IF(COUNTIF(月排班!$DY25:$EK25,$FW$5)=0,"無例休&amp;","")&amp;IF(COUNTIF(月排班!$DK25:$EK25,$FW$5)&gt;1,IF(COUNTIF(月排班!$DK25:$EK25,$FW$6)&gt;1,"","2周無2例2休&amp;"),"2周無2例2休&amp;")&amp;IF(EA23=1,IF(EA24&gt;0,"例假上班&amp;",""),"")&amp;IF(EA24&gt;12,"上班超過12小時&amp;","")</f>
        <v>無例休&amp;2周無2例2休&amp;</v>
      </c>
      <c r="EB25" s="500"/>
      <c r="EC25" s="499" t="str">
        <f>IF(月排班!EB23=0,"",IF(月排班!EC23=0,"",IF((月排班!EC23+24-月排班!EB23)&lt;11,"11小時&amp;","")))&amp;IF(COUNTIF(月排班!$DY25:$EK25,$FW$5)=0,"無例休&amp;","")&amp;IF(COUNTIF(月排班!$DK25:$EK25,$FW$5)&gt;1,IF(COUNTIF(月排班!$DK25:$EK25,$FW$6)&gt;1,"","2周無2例2休&amp;"),"2周無2例2休&amp;")&amp;IF(EC23=1,IF(EC24&gt;0,"例假上班&amp;",""),"")&amp;IF(EC24&gt;12,"上班超過12小時&amp;","")</f>
        <v>無例休&amp;2周無2例2休&amp;</v>
      </c>
      <c r="ED25" s="500"/>
      <c r="EE25" s="499" t="str">
        <f>IF(月排班!ED23=0,"",IF(月排班!EE23=0,"",IF((月排班!EE23+24-月排班!ED23)&lt;11,"11小時&amp;","")))&amp;IF(COUNTIF(月排班!$DY25:$EK25,$FW$5)=0,"無例休&amp;","")&amp;IF(COUNTIF(月排班!$DK25:$EK25,$FW$5)&gt;1,IF(COUNTIF(月排班!$DK25:$EK25,$FW$6)&gt;1,"","2周無2例2休&amp;"),"2周無2例2休&amp;")&amp;IF(EE23=1,IF(EE24&gt;0,"例假上班&amp;",""),"")&amp;IF(EE24&gt;12,"上班超過12小時&amp;","")</f>
        <v>無例休&amp;2周無2例2休&amp;</v>
      </c>
      <c r="EF25" s="500"/>
      <c r="EG25" s="499" t="str">
        <f>IF(月排班!EF23=0,"",IF(月排班!EG23=0,"",IF((月排班!EG23+24-月排班!EF23)&lt;11,"11小時&amp;","")))&amp;IF(COUNTIF(月排班!$DY25:$EK25,$FW$5)=0,"無例休&amp;","")&amp;IF(COUNTIF(月排班!$DK25:$EK25,$FW$5)&gt;1,IF(COUNTIF(月排班!$DK25:$EK25,$FW$6)&gt;1,"","2周無2例2休&amp;"),"2周無2例2休&amp;")&amp;IF(EG23=1,IF(EG24&gt;0,"例假上班&amp;",""),"")&amp;IF(EG24&gt;12,"上班超過12小時&amp;","")</f>
        <v>無例休&amp;2周無2例2休&amp;</v>
      </c>
      <c r="EH25" s="500"/>
      <c r="EI25" s="499" t="str">
        <f>IF(月排班!EH23=0,"",IF(月排班!EI23=0,"",IF((月排班!EI23+24-月排班!EH23)&lt;11,"11小時&amp;","")))&amp;IF(COUNTIF(月排班!$DY25:$EK25,$FW$5)=0,"無例休&amp;","")&amp;IF(COUNTIF(月排班!$DK25:$EK25,$FW$5)&gt;1,IF(COUNTIF(月排班!$DK25:$EK25,$FW$6)&gt;1,"","2周無2例2休&amp;"),"2周無2例2休&amp;")&amp;IF(EI23=1,IF(EI24&gt;0,"例假上班&amp;",""),"")&amp;IF(EI24&gt;12,"上班超過12小時&amp;","")</f>
        <v>無例休&amp;2周無2例2休&amp;</v>
      </c>
      <c r="EJ25" s="500"/>
      <c r="EK25" s="499" t="str">
        <f>IF(月排班!EJ23=0,"",IF(月排班!EK23=0,"",IF((月排班!EK23+24-月排班!EJ23)&lt;11,"11小時&amp;","")))&amp;IF(COUNTIF(月排班!$DY25:$EK25,$FW$5)=0,"無例休&amp;","")&amp;IF(COUNTIF(月排班!$DK25:$EK25,$FW$5)&gt;1,IF(COUNTIF(月排班!$DK25:$EK25,$FW$6)&gt;1,"","2周無2例2休&amp;"),"2周無2例2休&amp;")&amp;IF(EK23=1,IF(EK24&gt;0,"例假上班&amp;",""),"")&amp;IF(EK24&gt;12,"上班超過12小時&amp;","")</f>
        <v>無例休&amp;2周無2例2休&amp;</v>
      </c>
      <c r="EL25" s="500"/>
      <c r="EM25" s="499" t="str">
        <f>IF(月排班!EL23=0,"",IF(月排班!EM23=0,"",IF((月排班!EM23+24-月排班!EL23)&lt;11,"11小時&amp;","")))&amp;IF(COUNTIF(月排班!$EM25:$EY25,$FW$5)=0,"無例休&amp;","")&amp;IF(COUNTIF(月排班!$EM25:$FM25,$FW$5)&gt;1,IF(COUNTIF(月排班!$EM25:$FM25,$FW$6)&gt;1,"","2周無2例2休&amp;"),"2周無2例2休&amp;")&amp;IF(EM23=1,IF(EM24&gt;0,"例假上班&amp;",""),"")&amp;IF(EM24&gt;12,"上班超過12小時&amp;","")</f>
        <v>無例休&amp;2周無2例2休&amp;</v>
      </c>
      <c r="EN25" s="500"/>
      <c r="EO25" s="499" t="str">
        <f>IF(月排班!EN23=0,"",IF(月排班!EO23=0,"",IF((月排班!EO23+24-月排班!EN23)&lt;11,"11小時&amp;","")))&amp;IF(COUNTIF(月排班!$EM25:$EY25,$FW$5)=0,"無例休&amp;","")&amp;IF(COUNTIF(月排班!$EM25:$FM25,$FW$5)&gt;1,IF(COUNTIF(月排班!$EM25:$FM25,$FW$6)&gt;1,"","2周無2例2休&amp;"),"2周無2例2休&amp;")&amp;IF(EO23=1,IF(EO24&gt;0,"例假上班&amp;",""),"")&amp;IF(EO24&gt;12,"上班超過12小時&amp;","")</f>
        <v>無例休&amp;2周無2例2休&amp;</v>
      </c>
      <c r="EP25" s="500"/>
      <c r="EQ25" s="499" t="str">
        <f>IF(月排班!EP23=0,"",IF(月排班!EQ23=0,"",IF((月排班!EQ23+24-月排班!EP23)&lt;11,"11小時&amp;","")))&amp;IF(COUNTIF(月排班!$EM25:$EY25,$FW$5)=0,"無例休&amp;","")&amp;IF(COUNTIF(月排班!$EM25:$FM25,$FW$5)&gt;1,IF(COUNTIF(月排班!$EM25:$FM25,$FW$6)&gt;1,"","2周無2例2休&amp;"),"2周無2例2休&amp;")&amp;IF(EQ23=1,IF(EQ24&gt;0,"例假上班&amp;",""),"")&amp;IF(EQ24&gt;12,"上班超過12小時&amp;","")</f>
        <v>無例休&amp;2周無2例2休&amp;</v>
      </c>
      <c r="ER25" s="500"/>
      <c r="ES25" s="499" t="str">
        <f>IF(月排班!ER23=0,"",IF(月排班!ES23=0,"",IF((月排班!ES23+24-月排班!ER23)&lt;11,"11小時&amp;","")))&amp;IF(COUNTIF(月排班!$EM25:$EY25,$FW$5)=0,"無例休&amp;","")&amp;IF(COUNTIF(月排班!$EM25:$FM25,$FW$5)&gt;1,IF(COUNTIF(月排班!$EM25:$FM25,$FW$6)&gt;1,"","2周無2例2休&amp;"),"2周無2例2休&amp;")&amp;IF(ES23=1,IF(ES24&gt;0,"例假上班&amp;",""),"")&amp;IF(ES24&gt;12,"上班超過12小時&amp;","")</f>
        <v>無例休&amp;2周無2例2休&amp;</v>
      </c>
      <c r="ET25" s="500"/>
      <c r="EU25" s="499" t="str">
        <f>IF(月排班!ET23=0,"",IF(月排班!EU23=0,"",IF((月排班!EU23+24-月排班!ET23)&lt;11,"11小時&amp;","")))&amp;IF(COUNTIF(月排班!$EM25:$EY25,$FW$5)=0,"無例休&amp;","")&amp;IF(COUNTIF(月排班!$EM25:$FM25,$FW$5)&gt;1,IF(COUNTIF(月排班!$EM25:$FM25,$FW$6)&gt;1,"","2周無2例2休&amp;"),"2周無2例2休&amp;")&amp;IF(EU23=1,IF(EU24&gt;0,"例假上班&amp;",""),"")&amp;IF(EU24&gt;12,"上班超過12小時&amp;","")</f>
        <v>無例休&amp;2周無2例2休&amp;</v>
      </c>
      <c r="EV25" s="500"/>
      <c r="EW25" s="499" t="str">
        <f>IF(月排班!EV23=0,"",IF(月排班!EW23=0,"",IF((月排班!EW23+24-月排班!EV23)&lt;11,"11小時&amp;","")))&amp;IF(COUNTIF(月排班!$EM25:$EY25,$FW$5)=0,"無例休&amp;","")&amp;IF(COUNTIF(月排班!$EM25:$FM25,$FW$5)&gt;1,IF(COUNTIF(月排班!$EM25:$FM25,$FW$6)&gt;1,"","2周無2例2休&amp;"),"2周無2例2休&amp;")&amp;IF(EW23=1,IF(EW24&gt;0,"例假上班&amp;",""),"")&amp;IF(EW24&gt;12,"上班超過12小時&amp;","")</f>
        <v>無例休&amp;2周無2例2休&amp;</v>
      </c>
      <c r="EX25" s="500"/>
      <c r="EY25" s="499" t="str">
        <f>IF(月排班!EX23=0,"",IF(月排班!EY23=0,"",IF((月排班!EY23+24-月排班!EX23)&lt;11,"11小時&amp;","")))&amp;IF(COUNTIF(月排班!$EM25:$EY25,$FW$5)=0,"無例休&amp;","")&amp;IF(COUNTIF(月排班!$EM25:$FM25,$FW$5)&gt;1,IF(COUNTIF(月排班!$EM25:$FM25,$FW$6)&gt;1,"","2周無2例2休&amp;"),"2周無2例2休&amp;")&amp;IF(EY23=1,IF(EY24&gt;0,"例假上班&amp;",""),"")&amp;IF(EY24&gt;12,"上班超過12小時&amp;","")</f>
        <v>無例休&amp;2周無2例2休&amp;</v>
      </c>
      <c r="EZ25" s="500"/>
      <c r="FA25" s="499" t="str">
        <f>IF(月排班!EZ23=0,"",IF(月排班!FA23=0,"",IF((月排班!FA23+24-月排班!EZ23)&lt;11,"11小時&amp;","")))&amp;IF(COUNTIF(月排班!$FA25:$FM25,$FW$5)=0,"無例休&amp;","")&amp;IF(COUNTIF(月排班!$EM25:$FM25,$FW$5)&gt;1,IF(COUNTIF(月排班!$EM25:$FM25,$FW$6)&gt;1,"","2周無2例2休&amp;"),"2周無2例2休&amp;")&amp;IF(FA23=1,IF(FA24&gt;0,"例假上班&amp;",""),"")&amp;IF(FA24&gt;12,"上班超過12小時&amp;","")</f>
        <v>無例休&amp;2周無2例2休&amp;</v>
      </c>
      <c r="FB25" s="500"/>
      <c r="FC25" s="499" t="str">
        <f>IF(月排班!FB23=0,"",IF(月排班!FC23=0,"",IF((月排班!FC23+24-月排班!FB23)&lt;11,"11小時&amp;","")))&amp;IF(COUNTIF(月排班!$FA25:$FM25,$FW$5)=0,"無例休&amp;","")&amp;IF(COUNTIF(月排班!$EM25:$FM25,$FW$5)&gt;1,IF(COUNTIF(月排班!$EM25:$FM25,$FW$6)&gt;1,"","2周無2例2休&amp;"),"2周無2例2休&amp;")&amp;IF(FC23=1,IF(FC24&gt;0,"例假上班&amp;",""),"")&amp;IF(FC24&gt;12,"上班超過12小時&amp;","")</f>
        <v>無例休&amp;2周無2例2休&amp;</v>
      </c>
      <c r="FD25" s="500"/>
      <c r="FE25" s="499" t="str">
        <f>IF(月排班!FD23=0,"",IF(月排班!FE23=0,"",IF((月排班!FE23+24-月排班!FD23)&lt;11,"11小時&amp;","")))&amp;IF(COUNTIF(月排班!$FA25:$FM25,$FW$5)=0,"無例休&amp;","")&amp;IF(COUNTIF(月排班!$EM25:$FM25,$FW$5)&gt;1,IF(COUNTIF(月排班!$EM25:$FM25,$FW$6)&gt;1,"","2周無2例2休&amp;"),"2周無2例2休&amp;")&amp;IF(FE23=1,IF(FE24&gt;0,"例假上班&amp;",""),"")&amp;IF(FE24&gt;12,"上班超過12小時&amp;","")</f>
        <v>無例休&amp;2周無2例2休&amp;</v>
      </c>
      <c r="FF25" s="500"/>
      <c r="FG25" s="499" t="str">
        <f>IF(月排班!FF23=0,"",IF(月排班!FG23=0,"",IF((月排班!FG23+24-月排班!FF23)&lt;11,"11小時&amp;","")))&amp;IF(COUNTIF(月排班!$FA25:$FM25,$FW$5)=0,"無例休&amp;","")&amp;IF(COUNTIF(月排班!$EM25:$FM25,$FW$5)&gt;1,IF(COUNTIF(月排班!$EM25:$FM25,$FW$6)&gt;1,"","2周無2例2休&amp;"),"2周無2例2休&amp;")&amp;IF(FG23=1,IF(FG24&gt;0,"例假上班&amp;",""),"")&amp;IF(FG24&gt;12,"上班超過12小時&amp;","")</f>
        <v>無例休&amp;2周無2例2休&amp;</v>
      </c>
      <c r="FH25" s="500"/>
      <c r="FI25" s="499" t="str">
        <f>IF(月排班!FH23=0,"",IF(月排班!FI23=0,"",IF((月排班!FI23+24-月排班!FH23)&lt;11,"11小時&amp;","")))&amp;IF(COUNTIF(月排班!$FA25:$FM25,$FW$5)=0,"無例休&amp;","")&amp;IF(COUNTIF(月排班!$EM25:$FM25,$FW$5)&gt;1,IF(COUNTIF(月排班!$EM25:$FM25,$FW$6)&gt;1,"","2周無2例2休&amp;"),"2周無2例2休&amp;")&amp;IF(FI23=1,IF(FI24&gt;0,"例假上班&amp;",""),"")&amp;IF(FI24&gt;12,"上班超過12小時&amp;","")</f>
        <v>無例休&amp;2周無2例2休&amp;</v>
      </c>
      <c r="FJ25" s="500"/>
      <c r="FK25" s="499" t="str">
        <f>IF(月排班!FJ23=0,"",IF(月排班!FK23=0,"",IF((月排班!FK23+24-月排班!FJ23)&lt;11,"11小時&amp;","")))&amp;IF(COUNTIF(月排班!$FA25:$FM25,$FW$5)=0,"無例休&amp;","")&amp;IF(COUNTIF(月排班!$EM25:$FM25,$FW$5)&gt;1,IF(COUNTIF(月排班!$EM25:$FM25,$FW$6)&gt;1,"","2周無2例2休&amp;"),"2周無2例2休&amp;")&amp;IF(FK23=1,IF(FK24&gt;0,"例假上班&amp;",""),"")&amp;IF(FK24&gt;12,"上班超過12小時&amp;","")</f>
        <v>無例休&amp;2周無2例2休&amp;</v>
      </c>
      <c r="FL25" s="500"/>
      <c r="FM25" s="499" t="str">
        <f>IF(月排班!FL23=0,"",IF(月排班!FM23=0,"",IF((月排班!FM23+24-月排班!FL23)&lt;11,"11小時&amp;","")))&amp;IF(COUNTIF(月排班!$FA25:$FM25,$FW$5)=0,"無例休&amp;","")&amp;IF(COUNTIF(月排班!$EM25:$FM25,$FW$5)&gt;1,IF(COUNTIF(月排班!$EM25:$FM25,$FW$6)&gt;1,"","2周無2例2休&amp;"),"2周無2例2休&amp;")&amp;IF(FM23=1,IF(FM24&gt;0,"例假上班&amp;",""),"")&amp;IF(FM24&gt;12,"上班超過12小時&amp;","")</f>
        <v>無例休&amp;2周無2例2休&amp;</v>
      </c>
      <c r="FN25" s="500"/>
      <c r="FO25" s="499"/>
      <c r="FP25" s="500"/>
      <c r="FQ25" s="494"/>
      <c r="FR25" s="214"/>
      <c r="FS25" s="214"/>
      <c r="FT25" s="308"/>
      <c r="FU25" s="527"/>
      <c r="FV25" s="528"/>
      <c r="GA25" s="116" t="e">
        <f t="shared" si="0"/>
        <v>#REF!</v>
      </c>
      <c r="GB25" s="161" t="e">
        <f>HLOOKUP(#REF!,$A$5:$T$111,GA25,0)</f>
        <v>#REF!</v>
      </c>
      <c r="GC25" s="116" t="e">
        <f>HLOOKUP(#REF!,$A$5:$P$111,GA25+1,0)</f>
        <v>#REF!</v>
      </c>
      <c r="GQ25" s="116" t="e">
        <f>HLOOKUP(#REF!,$A$5:$FP$111,GA25+1,0)</f>
        <v>#REF!</v>
      </c>
      <c r="GR25" s="116" t="s">
        <v>51</v>
      </c>
      <c r="GT25" s="116" t="s">
        <v>52</v>
      </c>
    </row>
    <row r="26" spans="1:202" ht="15.75" customHeight="1">
      <c r="A26" s="490" t="str">
        <f>IF('0902-0908'!A34=0,"",'0902-0908'!A34)</f>
        <v/>
      </c>
      <c r="B26" s="491"/>
      <c r="C26" s="549">
        <f>IFERROR(VLOOKUP(月排班!C28,$FW$5:$FX$9,2,0),0)</f>
        <v>0</v>
      </c>
      <c r="D26" s="550"/>
      <c r="E26" s="549">
        <f>IFERROR(VLOOKUP(月排班!E28,$FW$5:$FX$9,2,0),0)</f>
        <v>0</v>
      </c>
      <c r="F26" s="550"/>
      <c r="G26" s="549">
        <f>IFERROR(VLOOKUP(月排班!G28,$FW$5:$FX$9,2,0),0)</f>
        <v>0</v>
      </c>
      <c r="H26" s="550"/>
      <c r="I26" s="549">
        <f>IFERROR(VLOOKUP(月排班!I28,$FW$5:$FX$9,2,0),0)</f>
        <v>0</v>
      </c>
      <c r="J26" s="550"/>
      <c r="K26" s="549">
        <f>IFERROR(VLOOKUP(月排班!K28,$FW$5:$FX$9,2,0),0)</f>
        <v>0</v>
      </c>
      <c r="L26" s="550"/>
      <c r="M26" s="549">
        <f>IFERROR(VLOOKUP(月排班!M28,$FW$5:$FX$9,2,0),0)</f>
        <v>0</v>
      </c>
      <c r="N26" s="550"/>
      <c r="O26" s="549">
        <f>IFERROR(VLOOKUP(月排班!O28,$FW$5:$FX$9,2,0),0)</f>
        <v>0</v>
      </c>
      <c r="P26" s="550"/>
      <c r="Q26" s="549">
        <f>IFERROR(VLOOKUP(月排班!Q28,$FW$5:$FX$9,2,0),0)</f>
        <v>0</v>
      </c>
      <c r="R26" s="550"/>
      <c r="S26" s="549">
        <f>IFERROR(VLOOKUP(月排班!S28,$FW$5:$FX$9,2,0),0)</f>
        <v>0</v>
      </c>
      <c r="T26" s="550"/>
      <c r="U26" s="549">
        <f>IFERROR(VLOOKUP(月排班!U28,$FW$5:$FX$9,2,0),0)</f>
        <v>0</v>
      </c>
      <c r="V26" s="550"/>
      <c r="W26" s="549">
        <f>IFERROR(VLOOKUP(月排班!W28,$FW$5:$FX$9,2,0),0)</f>
        <v>0</v>
      </c>
      <c r="X26" s="550"/>
      <c r="Y26" s="549">
        <f>IFERROR(VLOOKUP(月排班!Y28,$FW$5:$FX$9,2,0),0)</f>
        <v>0</v>
      </c>
      <c r="Z26" s="550"/>
      <c r="AA26" s="549">
        <f>IFERROR(VLOOKUP(月排班!AA28,$FW$5:$FX$9,2,0),0)</f>
        <v>0</v>
      </c>
      <c r="AB26" s="550"/>
      <c r="AC26" s="549">
        <f>IFERROR(VLOOKUP(月排班!AC28,$FW$5:$FX$9,2,0),0)</f>
        <v>0</v>
      </c>
      <c r="AD26" s="550"/>
      <c r="AE26" s="549">
        <f>IFERROR(VLOOKUP(月排班!AE28,$FW$5:$FX$9,2,0),0)</f>
        <v>0</v>
      </c>
      <c r="AF26" s="550"/>
      <c r="AG26" s="549">
        <f>IFERROR(VLOOKUP(月排班!AG28,$FW$5:$FX$9,2,0),0)</f>
        <v>0</v>
      </c>
      <c r="AH26" s="550"/>
      <c r="AI26" s="549">
        <f>IFERROR(VLOOKUP(月排班!AI28,$FW$5:$FX$9,2,0),0)</f>
        <v>0</v>
      </c>
      <c r="AJ26" s="550"/>
      <c r="AK26" s="549">
        <f>IFERROR(VLOOKUP(月排班!AK28,$FW$5:$FX$9,2,0),0)</f>
        <v>0</v>
      </c>
      <c r="AL26" s="550"/>
      <c r="AM26" s="549">
        <f>IFERROR(VLOOKUP(月排班!AM28,$FW$5:$FX$9,2,0),0)</f>
        <v>0</v>
      </c>
      <c r="AN26" s="550"/>
      <c r="AO26" s="549">
        <f>IFERROR(VLOOKUP(月排班!AO28,$FW$5:$FX$9,2,0),0)</f>
        <v>0</v>
      </c>
      <c r="AP26" s="550"/>
      <c r="AQ26" s="549">
        <f>IFERROR(VLOOKUP(月排班!AQ28,$FW$5:$FX$9,2,0),0)</f>
        <v>0</v>
      </c>
      <c r="AR26" s="550"/>
      <c r="AS26" s="549">
        <f>IFERROR(VLOOKUP(月排班!AS28,$FW$5:$FX$9,2,0),0)</f>
        <v>0</v>
      </c>
      <c r="AT26" s="550"/>
      <c r="AU26" s="549">
        <f>IFERROR(VLOOKUP(月排班!AU28,$FW$5:$FX$9,2,0),0)</f>
        <v>0</v>
      </c>
      <c r="AV26" s="550"/>
      <c r="AW26" s="549">
        <f>IFERROR(VLOOKUP(月排班!AW28,$FW$5:$FX$9,2,0),0)</f>
        <v>0</v>
      </c>
      <c r="AX26" s="550"/>
      <c r="AY26" s="549">
        <f>IFERROR(VLOOKUP(月排班!AY28,$FW$5:$FX$9,2,0),0)</f>
        <v>0</v>
      </c>
      <c r="AZ26" s="550"/>
      <c r="BA26" s="549">
        <f>IFERROR(VLOOKUP(月排班!BA28,$FW$5:$FX$9,2,0),0)</f>
        <v>0</v>
      </c>
      <c r="BB26" s="550"/>
      <c r="BC26" s="549">
        <f>IFERROR(VLOOKUP(月排班!BC28,$FW$5:$FX$9,2,0),0)</f>
        <v>0</v>
      </c>
      <c r="BD26" s="550"/>
      <c r="BE26" s="549">
        <f>IFERROR(VLOOKUP(月排班!BE28,$FW$5:$FX$9,2,0),0)</f>
        <v>0</v>
      </c>
      <c r="BF26" s="550"/>
      <c r="BG26" s="549">
        <f>IFERROR(VLOOKUP(月排班!BG28,$FW$5:$FX$9,2,0),0)</f>
        <v>0</v>
      </c>
      <c r="BH26" s="550"/>
      <c r="BI26" s="549">
        <f>IFERROR(VLOOKUP(月排班!BI28,$FW$5:$FX$9,2,0),0)</f>
        <v>0</v>
      </c>
      <c r="BJ26" s="550"/>
      <c r="BK26" s="549">
        <f>IFERROR(VLOOKUP(月排班!BK28,$FW$5:$FX$9,2,0),0)</f>
        <v>0</v>
      </c>
      <c r="BL26" s="550"/>
      <c r="BM26" s="549">
        <f>IFERROR(VLOOKUP(月排班!BM28,$FW$5:$FX$9,2,0),0)</f>
        <v>0</v>
      </c>
      <c r="BN26" s="550"/>
      <c r="BO26" s="549">
        <f>IFERROR(VLOOKUP(月排班!BO28,$FW$5:$FX$9,2,0),0)</f>
        <v>0</v>
      </c>
      <c r="BP26" s="550"/>
      <c r="BQ26" s="549">
        <f>IFERROR(VLOOKUP(月排班!BQ28,$FW$5:$FX$9,2,0),0)</f>
        <v>0</v>
      </c>
      <c r="BR26" s="550"/>
      <c r="BS26" s="549">
        <f>IFERROR(VLOOKUP(月排班!BS28,$FW$5:$FX$9,2,0),0)</f>
        <v>0</v>
      </c>
      <c r="BT26" s="550"/>
      <c r="BU26" s="549">
        <f>IFERROR(VLOOKUP(月排班!BU28,$FW$5:$FX$9,2,0),0)</f>
        <v>0</v>
      </c>
      <c r="BV26" s="550"/>
      <c r="BW26" s="549">
        <f>IFERROR(VLOOKUP(月排班!BW28,$FW$5:$FX$9,2,0),0)</f>
        <v>0</v>
      </c>
      <c r="BX26" s="550"/>
      <c r="BY26" s="549">
        <f>IFERROR(VLOOKUP(月排班!BY28,$FW$5:$FX$9,2,0),0)</f>
        <v>0</v>
      </c>
      <c r="BZ26" s="550"/>
      <c r="CA26" s="549">
        <f>IFERROR(VLOOKUP(月排班!CA28,$FW$5:$FX$9,2,0),0)</f>
        <v>0</v>
      </c>
      <c r="CB26" s="550"/>
      <c r="CC26" s="549">
        <f>IFERROR(VLOOKUP(月排班!CC28,$FW$5:$FX$9,2,0),0)</f>
        <v>0</v>
      </c>
      <c r="CD26" s="550"/>
      <c r="CE26" s="549">
        <f>IFERROR(VLOOKUP(月排班!CE28,$FW$5:$FX$9,2,0),0)</f>
        <v>0</v>
      </c>
      <c r="CF26" s="550"/>
      <c r="CG26" s="549">
        <f>IFERROR(VLOOKUP(月排班!CG28,$FW$5:$FX$9,2,0),0)</f>
        <v>0</v>
      </c>
      <c r="CH26" s="550"/>
      <c r="CI26" s="549">
        <f>IFERROR(VLOOKUP(月排班!CI28,$FW$5:$FX$9,2,0),0)</f>
        <v>0</v>
      </c>
      <c r="CJ26" s="550"/>
      <c r="CK26" s="549">
        <f>IFERROR(VLOOKUP(月排班!CK28,$FW$5:$FX$9,2,0),0)</f>
        <v>0</v>
      </c>
      <c r="CL26" s="550"/>
      <c r="CM26" s="549">
        <f>IFERROR(VLOOKUP(月排班!CM28,$FW$5:$FX$9,2,0),0)</f>
        <v>0</v>
      </c>
      <c r="CN26" s="550"/>
      <c r="CO26" s="549">
        <f>IFERROR(VLOOKUP(月排班!CO28,$FW$5:$FX$9,2,0),0)</f>
        <v>0</v>
      </c>
      <c r="CP26" s="550"/>
      <c r="CQ26" s="549">
        <f>IFERROR(VLOOKUP(月排班!CQ28,$FW$5:$FX$9,2,0),0)</f>
        <v>0</v>
      </c>
      <c r="CR26" s="550"/>
      <c r="CS26" s="549">
        <f>IFERROR(VLOOKUP(月排班!CS28,$FW$5:$FX$9,2,0),0)</f>
        <v>0</v>
      </c>
      <c r="CT26" s="550"/>
      <c r="CU26" s="549">
        <f>IFERROR(VLOOKUP(月排班!CU28,$FW$5:$FX$9,2,0),0)</f>
        <v>0</v>
      </c>
      <c r="CV26" s="550"/>
      <c r="CW26" s="549">
        <f>IFERROR(VLOOKUP(月排班!CW28,$FW$5:$FX$9,2,0),0)</f>
        <v>0</v>
      </c>
      <c r="CX26" s="550"/>
      <c r="CY26" s="549">
        <f>IFERROR(VLOOKUP(月排班!CY28,$FW$5:$FX$9,2,0),0)</f>
        <v>0</v>
      </c>
      <c r="CZ26" s="550"/>
      <c r="DA26" s="549">
        <f>IFERROR(VLOOKUP(月排班!DA28,$FW$5:$FX$9,2,0),0)</f>
        <v>0</v>
      </c>
      <c r="DB26" s="550"/>
      <c r="DC26" s="549">
        <f>IFERROR(VLOOKUP(月排班!DC28,$FW$5:$FX$9,2,0),0)</f>
        <v>0</v>
      </c>
      <c r="DD26" s="550"/>
      <c r="DE26" s="549">
        <f>IFERROR(VLOOKUP(月排班!DE28,$FW$5:$FX$9,2,0),0)</f>
        <v>0</v>
      </c>
      <c r="DF26" s="550"/>
      <c r="DG26" s="549">
        <f>IFERROR(VLOOKUP(月排班!DG28,$FW$5:$FX$9,2,0),0)</f>
        <v>0</v>
      </c>
      <c r="DH26" s="550"/>
      <c r="DI26" s="549">
        <f>IFERROR(VLOOKUP(月排班!DI28,$FW$5:$FX$9,2,0),0)</f>
        <v>0</v>
      </c>
      <c r="DJ26" s="550"/>
      <c r="DK26" s="549">
        <f>IFERROR(VLOOKUP(月排班!DK28,$FW$5:$FX$9,2,0),0)</f>
        <v>0</v>
      </c>
      <c r="DL26" s="550"/>
      <c r="DM26" s="549">
        <f>IFERROR(VLOOKUP(月排班!DM28,$FW$5:$FX$9,2,0),0)</f>
        <v>0</v>
      </c>
      <c r="DN26" s="550"/>
      <c r="DO26" s="549">
        <f>IFERROR(VLOOKUP(月排班!DO28,$FW$5:$FX$9,2,0),0)</f>
        <v>0</v>
      </c>
      <c r="DP26" s="550"/>
      <c r="DQ26" s="549">
        <f>IFERROR(VLOOKUP(月排班!DQ28,$FW$5:$FX$9,2,0),0)</f>
        <v>0</v>
      </c>
      <c r="DR26" s="550"/>
      <c r="DS26" s="549">
        <f>IFERROR(VLOOKUP(月排班!DS28,$FW$5:$FX$9,2,0),0)</f>
        <v>0</v>
      </c>
      <c r="DT26" s="550"/>
      <c r="DU26" s="549">
        <f>IFERROR(VLOOKUP(月排班!DU28,$FW$5:$FX$9,2,0),0)</f>
        <v>0</v>
      </c>
      <c r="DV26" s="550"/>
      <c r="DW26" s="549">
        <f>IFERROR(VLOOKUP(月排班!DW28,$FW$5:$FX$9,2,0),0)</f>
        <v>0</v>
      </c>
      <c r="DX26" s="550"/>
      <c r="DY26" s="549">
        <f>IFERROR(VLOOKUP(月排班!DY28,$FW$5:$FX$9,2,0),0)</f>
        <v>0</v>
      </c>
      <c r="DZ26" s="550"/>
      <c r="EA26" s="549">
        <f>IFERROR(VLOOKUP(月排班!EA28,$FW$5:$FX$9,2,0),0)</f>
        <v>0</v>
      </c>
      <c r="EB26" s="550"/>
      <c r="EC26" s="549">
        <f>IFERROR(VLOOKUP(月排班!EC28,$FW$5:$FX$9,2,0),0)</f>
        <v>0</v>
      </c>
      <c r="ED26" s="550"/>
      <c r="EE26" s="549">
        <f>IFERROR(VLOOKUP(月排班!EE28,$FW$5:$FX$9,2,0),0)</f>
        <v>0</v>
      </c>
      <c r="EF26" s="550"/>
      <c r="EG26" s="549">
        <f>IFERROR(VLOOKUP(月排班!EG28,$FW$5:$FX$9,2,0),0)</f>
        <v>0</v>
      </c>
      <c r="EH26" s="550"/>
      <c r="EI26" s="549">
        <f>IFERROR(VLOOKUP(月排班!EI28,$FW$5:$FX$9,2,0),0)</f>
        <v>0</v>
      </c>
      <c r="EJ26" s="550"/>
      <c r="EK26" s="549">
        <f>IFERROR(VLOOKUP(月排班!EK28,$FW$5:$FX$9,2,0),0)</f>
        <v>0</v>
      </c>
      <c r="EL26" s="550"/>
      <c r="EM26" s="549">
        <f>IFERROR(VLOOKUP(月排班!EM28,$FW$5:$FX$9,2,0),0)</f>
        <v>0</v>
      </c>
      <c r="EN26" s="550"/>
      <c r="EO26" s="549">
        <f>IFERROR(VLOOKUP(月排班!EO28,$FW$5:$FX$9,2,0),0)</f>
        <v>0</v>
      </c>
      <c r="EP26" s="550"/>
      <c r="EQ26" s="549">
        <f>IFERROR(VLOOKUP(月排班!EQ28,$FW$5:$FX$9,2,0),0)</f>
        <v>0</v>
      </c>
      <c r="ER26" s="550"/>
      <c r="ES26" s="549">
        <f>IFERROR(VLOOKUP(月排班!ES28,$FW$5:$FX$9,2,0),0)</f>
        <v>0</v>
      </c>
      <c r="ET26" s="550"/>
      <c r="EU26" s="549">
        <f>IFERROR(VLOOKUP(月排班!EU28,$FW$5:$FX$9,2,0),0)</f>
        <v>0</v>
      </c>
      <c r="EV26" s="550"/>
      <c r="EW26" s="549">
        <f>IFERROR(VLOOKUP(月排班!EW28,$FW$5:$FX$9,2,0),0)</f>
        <v>0</v>
      </c>
      <c r="EX26" s="550"/>
      <c r="EY26" s="549">
        <f>IFERROR(VLOOKUP(月排班!EY28,$FW$5:$FX$9,2,0),0)</f>
        <v>0</v>
      </c>
      <c r="EZ26" s="550"/>
      <c r="FA26" s="549">
        <f>IFERROR(VLOOKUP(月排班!FA28,$FW$5:$FX$9,2,0),0)</f>
        <v>0</v>
      </c>
      <c r="FB26" s="550"/>
      <c r="FC26" s="549">
        <f>IFERROR(VLOOKUP(月排班!FC28,$FW$5:$FX$9,2,0),0)</f>
        <v>0</v>
      </c>
      <c r="FD26" s="550"/>
      <c r="FE26" s="549">
        <f>IFERROR(VLOOKUP(月排班!FE28,$FW$5:$FX$9,2,0),0)</f>
        <v>0</v>
      </c>
      <c r="FF26" s="550"/>
      <c r="FG26" s="549">
        <f>IFERROR(VLOOKUP(月排班!FG28,$FW$5:$FX$9,2,0),0)</f>
        <v>0</v>
      </c>
      <c r="FH26" s="550"/>
      <c r="FI26" s="549">
        <f>IFERROR(VLOOKUP(月排班!FI28,$FW$5:$FX$9,2,0),0)</f>
        <v>0</v>
      </c>
      <c r="FJ26" s="550"/>
      <c r="FK26" s="549">
        <f>IFERROR(VLOOKUP(月排班!FK28,$FW$5:$FX$9,2,0),0)</f>
        <v>0</v>
      </c>
      <c r="FL26" s="550"/>
      <c r="FM26" s="549">
        <f>IFERROR(VLOOKUP(月排班!FM28,$FW$5:$FX$9,2,0),0)</f>
        <v>0</v>
      </c>
      <c r="FN26" s="550"/>
      <c r="FO26" s="206"/>
      <c r="FP26" s="207"/>
      <c r="FQ26" s="492"/>
      <c r="FR26" s="212"/>
      <c r="FS26" s="212"/>
      <c r="FT26" s="424">
        <f>BZ27+CB27+CD27+CF27+CH27+CX27+FP27</f>
        <v>0</v>
      </c>
      <c r="FU26" s="524"/>
      <c r="FV26" s="479"/>
      <c r="GA26" s="116">
        <f>GA10+3</f>
        <v>36</v>
      </c>
      <c r="GB26" s="161" t="e">
        <f>HLOOKUP(#REF!,$A$5:$T$111,GA26,0)</f>
        <v>#REF!</v>
      </c>
      <c r="GC26" s="116" t="e">
        <f>HLOOKUP(#REF!,$A$5:$P$111,GA26+1,0)</f>
        <v>#REF!</v>
      </c>
      <c r="GQ26" s="116" t="e">
        <f>HLOOKUP(#REF!,$A$5:$FP$111,GA26+1,0)</f>
        <v>#REF!</v>
      </c>
      <c r="GR26" s="116" t="s">
        <v>47</v>
      </c>
      <c r="GT26" s="116" t="s">
        <v>48</v>
      </c>
    </row>
    <row r="27" spans="1:202" ht="9" customHeight="1" thickBot="1">
      <c r="A27" s="480" t="str">
        <f>IF('0902-0908'!A35=0,"",'0902-0908'!A35)</f>
        <v/>
      </c>
      <c r="B27" s="481"/>
      <c r="C27" s="551">
        <f>月排班!D27</f>
        <v>0</v>
      </c>
      <c r="D27" s="552"/>
      <c r="E27" s="551">
        <f>月排班!F27</f>
        <v>0</v>
      </c>
      <c r="F27" s="552"/>
      <c r="G27" s="551">
        <f>月排班!H27</f>
        <v>0</v>
      </c>
      <c r="H27" s="552"/>
      <c r="I27" s="551">
        <f>月排班!J27</f>
        <v>0</v>
      </c>
      <c r="J27" s="552"/>
      <c r="K27" s="551">
        <f>月排班!L27</f>
        <v>0</v>
      </c>
      <c r="L27" s="552"/>
      <c r="M27" s="551">
        <f>月排班!N27</f>
        <v>0</v>
      </c>
      <c r="N27" s="552"/>
      <c r="O27" s="551">
        <f>月排班!P27</f>
        <v>0</v>
      </c>
      <c r="P27" s="552"/>
      <c r="Q27" s="551">
        <f>月排班!R27</f>
        <v>0</v>
      </c>
      <c r="R27" s="552"/>
      <c r="S27" s="551">
        <f>月排班!T27</f>
        <v>0</v>
      </c>
      <c r="T27" s="552"/>
      <c r="U27" s="551">
        <f>月排班!V27</f>
        <v>0</v>
      </c>
      <c r="V27" s="552"/>
      <c r="W27" s="551">
        <f>月排班!X27</f>
        <v>0</v>
      </c>
      <c r="X27" s="552"/>
      <c r="Y27" s="551">
        <f>月排班!Z27</f>
        <v>0</v>
      </c>
      <c r="Z27" s="552"/>
      <c r="AA27" s="551">
        <f>月排班!AB27</f>
        <v>0</v>
      </c>
      <c r="AB27" s="552"/>
      <c r="AC27" s="551">
        <f>月排班!AD27</f>
        <v>0</v>
      </c>
      <c r="AD27" s="552"/>
      <c r="AE27" s="551">
        <f>月排班!AF27</f>
        <v>0</v>
      </c>
      <c r="AF27" s="552"/>
      <c r="AG27" s="551">
        <f>月排班!AH27</f>
        <v>0</v>
      </c>
      <c r="AH27" s="552"/>
      <c r="AI27" s="551">
        <f>月排班!AJ27</f>
        <v>0</v>
      </c>
      <c r="AJ27" s="552"/>
      <c r="AK27" s="551">
        <f>月排班!AL27</f>
        <v>0</v>
      </c>
      <c r="AL27" s="552"/>
      <c r="AM27" s="551">
        <f>月排班!AN27</f>
        <v>0</v>
      </c>
      <c r="AN27" s="552"/>
      <c r="AO27" s="551">
        <f>月排班!AP27</f>
        <v>0</v>
      </c>
      <c r="AP27" s="552"/>
      <c r="AQ27" s="551">
        <f>月排班!AR27</f>
        <v>0</v>
      </c>
      <c r="AR27" s="552"/>
      <c r="AS27" s="551">
        <f>月排班!AT27</f>
        <v>0</v>
      </c>
      <c r="AT27" s="552"/>
      <c r="AU27" s="551">
        <f>月排班!AV27</f>
        <v>0</v>
      </c>
      <c r="AV27" s="552"/>
      <c r="AW27" s="551">
        <f>月排班!AX27</f>
        <v>0</v>
      </c>
      <c r="AX27" s="552"/>
      <c r="AY27" s="551">
        <f>月排班!AZ27</f>
        <v>0</v>
      </c>
      <c r="AZ27" s="552"/>
      <c r="BA27" s="551">
        <f>月排班!BB27</f>
        <v>0</v>
      </c>
      <c r="BB27" s="552"/>
      <c r="BC27" s="551">
        <f>月排班!BD27</f>
        <v>0</v>
      </c>
      <c r="BD27" s="552"/>
      <c r="BE27" s="551">
        <f>月排班!BF27</f>
        <v>0</v>
      </c>
      <c r="BF27" s="552"/>
      <c r="BG27" s="551">
        <f>月排班!BH27</f>
        <v>0</v>
      </c>
      <c r="BH27" s="552"/>
      <c r="BI27" s="551">
        <f>月排班!BJ27</f>
        <v>0</v>
      </c>
      <c r="BJ27" s="552"/>
      <c r="BK27" s="551">
        <f>月排班!BL27</f>
        <v>0</v>
      </c>
      <c r="BL27" s="552"/>
      <c r="BM27" s="551">
        <f>月排班!BN27</f>
        <v>0</v>
      </c>
      <c r="BN27" s="552"/>
      <c r="BO27" s="551">
        <f>月排班!BP27</f>
        <v>0</v>
      </c>
      <c r="BP27" s="552"/>
      <c r="BQ27" s="551">
        <f>月排班!BR27</f>
        <v>0</v>
      </c>
      <c r="BR27" s="552"/>
      <c r="BS27" s="551">
        <f>月排班!BT27</f>
        <v>0</v>
      </c>
      <c r="BT27" s="552"/>
      <c r="BU27" s="551">
        <f>月排班!BV27</f>
        <v>0</v>
      </c>
      <c r="BV27" s="552"/>
      <c r="BW27" s="551">
        <f>月排班!BX27</f>
        <v>0</v>
      </c>
      <c r="BX27" s="552"/>
      <c r="BY27" s="551">
        <f>月排班!BZ27</f>
        <v>0</v>
      </c>
      <c r="BZ27" s="552"/>
      <c r="CA27" s="551">
        <f>月排班!CB27</f>
        <v>0</v>
      </c>
      <c r="CB27" s="552"/>
      <c r="CC27" s="551">
        <f>月排班!CD27</f>
        <v>0</v>
      </c>
      <c r="CD27" s="552"/>
      <c r="CE27" s="551">
        <f>月排班!CF27</f>
        <v>0</v>
      </c>
      <c r="CF27" s="552"/>
      <c r="CG27" s="551">
        <f>月排班!CH27</f>
        <v>0</v>
      </c>
      <c r="CH27" s="552"/>
      <c r="CI27" s="551">
        <f>月排班!CJ27</f>
        <v>0</v>
      </c>
      <c r="CJ27" s="552"/>
      <c r="CK27" s="551">
        <f>月排班!CL27</f>
        <v>0</v>
      </c>
      <c r="CL27" s="552"/>
      <c r="CM27" s="551">
        <f>月排班!CN27</f>
        <v>0</v>
      </c>
      <c r="CN27" s="552"/>
      <c r="CO27" s="551">
        <f>月排班!CP27</f>
        <v>0</v>
      </c>
      <c r="CP27" s="552"/>
      <c r="CQ27" s="551">
        <f>月排班!CR27</f>
        <v>0</v>
      </c>
      <c r="CR27" s="552"/>
      <c r="CS27" s="551">
        <f>月排班!CT27</f>
        <v>0</v>
      </c>
      <c r="CT27" s="552"/>
      <c r="CU27" s="551">
        <f>月排班!CV27</f>
        <v>0</v>
      </c>
      <c r="CV27" s="552"/>
      <c r="CW27" s="551">
        <f>月排班!CX27</f>
        <v>0</v>
      </c>
      <c r="CX27" s="552"/>
      <c r="CY27" s="551">
        <f>月排班!CZ27</f>
        <v>0</v>
      </c>
      <c r="CZ27" s="552"/>
      <c r="DA27" s="551">
        <f>月排班!DB27</f>
        <v>0</v>
      </c>
      <c r="DB27" s="552"/>
      <c r="DC27" s="551">
        <f>月排班!DD27</f>
        <v>0</v>
      </c>
      <c r="DD27" s="552"/>
      <c r="DE27" s="551">
        <f>月排班!DF27</f>
        <v>0</v>
      </c>
      <c r="DF27" s="552"/>
      <c r="DG27" s="551">
        <f>月排班!DH27</f>
        <v>0</v>
      </c>
      <c r="DH27" s="552"/>
      <c r="DI27" s="551">
        <f>月排班!DJ27</f>
        <v>0</v>
      </c>
      <c r="DJ27" s="552"/>
      <c r="DK27" s="551">
        <f>月排班!DL27</f>
        <v>0</v>
      </c>
      <c r="DL27" s="552"/>
      <c r="DM27" s="551">
        <f>月排班!DN27</f>
        <v>0</v>
      </c>
      <c r="DN27" s="552"/>
      <c r="DO27" s="551">
        <f>月排班!DP27</f>
        <v>0</v>
      </c>
      <c r="DP27" s="552"/>
      <c r="DQ27" s="551">
        <f>月排班!DR27</f>
        <v>0</v>
      </c>
      <c r="DR27" s="552"/>
      <c r="DS27" s="551">
        <f>月排班!DT27</f>
        <v>0</v>
      </c>
      <c r="DT27" s="552"/>
      <c r="DU27" s="551">
        <f>月排班!DV27</f>
        <v>0</v>
      </c>
      <c r="DV27" s="552"/>
      <c r="DW27" s="551">
        <f>月排班!DX27</f>
        <v>0</v>
      </c>
      <c r="DX27" s="552"/>
      <c r="DY27" s="551">
        <f>月排班!DZ27</f>
        <v>0</v>
      </c>
      <c r="DZ27" s="552"/>
      <c r="EA27" s="551">
        <f>月排班!EB27</f>
        <v>0</v>
      </c>
      <c r="EB27" s="552"/>
      <c r="EC27" s="551">
        <f>月排班!ED27</f>
        <v>0</v>
      </c>
      <c r="ED27" s="552"/>
      <c r="EE27" s="551">
        <f>月排班!EF27</f>
        <v>0</v>
      </c>
      <c r="EF27" s="552"/>
      <c r="EG27" s="551">
        <f>月排班!EH27</f>
        <v>0</v>
      </c>
      <c r="EH27" s="552"/>
      <c r="EI27" s="551">
        <f>月排班!EJ27</f>
        <v>0</v>
      </c>
      <c r="EJ27" s="552"/>
      <c r="EK27" s="551">
        <f>月排班!EL27</f>
        <v>0</v>
      </c>
      <c r="EL27" s="552"/>
      <c r="EM27" s="551">
        <f>月排班!EN27</f>
        <v>0</v>
      </c>
      <c r="EN27" s="552"/>
      <c r="EO27" s="551">
        <f>月排班!EP27</f>
        <v>0</v>
      </c>
      <c r="EP27" s="552"/>
      <c r="EQ27" s="551">
        <f>月排班!ER27</f>
        <v>0</v>
      </c>
      <c r="ER27" s="552"/>
      <c r="ES27" s="551">
        <f>月排班!ET27</f>
        <v>0</v>
      </c>
      <c r="ET27" s="552"/>
      <c r="EU27" s="551">
        <f>月排班!EV27</f>
        <v>0</v>
      </c>
      <c r="EV27" s="552"/>
      <c r="EW27" s="551">
        <f>月排班!EX27</f>
        <v>0</v>
      </c>
      <c r="EX27" s="552"/>
      <c r="EY27" s="551">
        <f>月排班!EZ27</f>
        <v>0</v>
      </c>
      <c r="EZ27" s="552"/>
      <c r="FA27" s="551">
        <f>月排班!FB27</f>
        <v>0</v>
      </c>
      <c r="FB27" s="552"/>
      <c r="FC27" s="551">
        <f>月排班!FD27</f>
        <v>0</v>
      </c>
      <c r="FD27" s="552"/>
      <c r="FE27" s="551">
        <f>月排班!FF27</f>
        <v>0</v>
      </c>
      <c r="FF27" s="552"/>
      <c r="FG27" s="551">
        <f>月排班!FH27</f>
        <v>0</v>
      </c>
      <c r="FH27" s="552"/>
      <c r="FI27" s="551">
        <f>月排班!FJ27</f>
        <v>0</v>
      </c>
      <c r="FJ27" s="552"/>
      <c r="FK27" s="551">
        <f>月排班!FL27</f>
        <v>0</v>
      </c>
      <c r="FL27" s="552"/>
      <c r="FM27" s="551">
        <f>月排班!FN27</f>
        <v>0</v>
      </c>
      <c r="FN27" s="552"/>
      <c r="FO27" s="209"/>
      <c r="FP27" s="58"/>
      <c r="FQ27" s="493"/>
      <c r="FR27" s="213"/>
      <c r="FS27" s="213"/>
      <c r="FT27" s="425"/>
      <c r="FU27" s="525"/>
      <c r="FV27" s="526"/>
      <c r="GA27" s="116">
        <f t="shared" si="0"/>
        <v>39</v>
      </c>
      <c r="GB27" s="161" t="e">
        <f>HLOOKUP(#REF!,$A$5:$T$111,GA27,0)</f>
        <v>#REF!</v>
      </c>
      <c r="GC27" s="116" t="e">
        <f>HLOOKUP(#REF!,$A$5:$P$111,GA27+1,0)</f>
        <v>#REF!</v>
      </c>
      <c r="GQ27" s="116" t="e">
        <f>HLOOKUP(#REF!,$A$5:$FP$111,GA27+1,0)</f>
        <v>#REF!</v>
      </c>
      <c r="GR27" s="116" t="s">
        <v>49</v>
      </c>
      <c r="GT27" s="116" t="s">
        <v>50</v>
      </c>
    </row>
    <row r="28" spans="1:202" ht="9" customHeight="1" thickTop="1" thickBot="1">
      <c r="A28" s="482" t="str">
        <f>IF('0902-0908'!A36=0,"",'0902-0908'!A36)</f>
        <v/>
      </c>
      <c r="B28" s="483"/>
      <c r="C28" s="499"/>
      <c r="D28" s="500"/>
      <c r="E28" s="499"/>
      <c r="F28" s="500"/>
      <c r="G28" s="499"/>
      <c r="H28" s="500"/>
      <c r="I28" s="499"/>
      <c r="J28" s="500"/>
      <c r="K28" s="499"/>
      <c r="L28" s="500"/>
      <c r="M28" s="499"/>
      <c r="N28" s="500"/>
      <c r="O28" s="499"/>
      <c r="P28" s="500"/>
      <c r="Q28" s="499"/>
      <c r="R28" s="500"/>
      <c r="S28" s="499"/>
      <c r="T28" s="500"/>
      <c r="U28" s="499"/>
      <c r="V28" s="500"/>
      <c r="W28" s="499"/>
      <c r="X28" s="500"/>
      <c r="Y28" s="499"/>
      <c r="Z28" s="500"/>
      <c r="AA28" s="499"/>
      <c r="AB28" s="500"/>
      <c r="AC28" s="499" t="str">
        <f>IF(月排班!AB26=0,"",IF(月排班!AC26=0,"",IF((月排班!AC26+24-月排班!AB26)&lt;11,"11小時","")))&amp;IF(COUNTIF(月排班!$AE28:$AR28,$FW$5)&gt;1,"&amp;例休多",IF(COUNTIF(月排班!$AE28:$AR28,$FW$5)=0,"&amp;無例休",""))&amp;IF(COUNTIF(月排班!$AE28:$BE28,$FW$5)&gt;1,IF(COUNTIF(月排班!$AE28:$BE28,$FW$6)&gt;1,"","2周無2例2休"),"2周無2例2休")&amp;IF(AC27=1,IF(AC27&gt;0,"例假上班",""),"")&amp;IF(COUNTIF(Q27:AD27,"0")=0,"無6休1","")&amp;IF(AC27&gt;12,"上班超過12小時&amp;","")</f>
        <v>&amp;無例休2周無2例2休</v>
      </c>
      <c r="AD28" s="500"/>
      <c r="AE28" s="499" t="str">
        <f>IF(月排班!AD26=0,"",IF(月排班!AE26=0,"",IF((月排班!AE26+24-月排班!AD26)&lt;11,"11小時","")))&amp;IF(COUNTIF(月排班!$AE28:$AR28,$FW$5)=0,"&amp;無例休","")&amp;IF(COUNTIF(月排班!$AE28:$BE28,$FW$5)&gt;1,IF(COUNTIF(月排班!$AE28:$BE28,$FW$6)&gt;1,"","2周無2例2休"),"2周無2例2休")&amp;IF(AE26=1,IF(AE27&gt;0,"例假上班",""),"")&amp;IF(AE27&gt;12,"上班超過12小時&amp;","")</f>
        <v>&amp;無例休2周無2例2休</v>
      </c>
      <c r="AF28" s="500"/>
      <c r="AG28" s="499" t="str">
        <f>IF(月排班!AF26=0,"",IF(月排班!AG26=0,"",IF((月排班!AG26+24-月排班!AF26)&lt;11,"11小時","")))&amp;IF(COUNTIF(月排班!$AE28:$AR28,$FW$5)=0,"&amp;無例休","")&amp;IF(COUNTIF(月排班!$AE28:$BE28,$FW$5)&gt;1,IF(COUNTIF(月排班!$AE28:$BE28,$FW$6)&gt;1,"","2周無2例2休"),"2周無2例2休")&amp;IF(AG26=1,IF(AG27&gt;0,"例假上班",""),"")&amp;IF(AG27&gt;12,"上班超過12小時&amp;","")</f>
        <v>&amp;無例休2周無2例2休</v>
      </c>
      <c r="AH28" s="500"/>
      <c r="AI28" s="499" t="str">
        <f>IF(月排班!AH26=0,"",IF(月排班!AI26=0,"",IF((月排班!AI26+24-月排班!AH26)&lt;11,"11小時","")))&amp;IF(COUNTIF(月排班!$AE28:$AR28,$FW$5)=0,"&amp;無例休","")&amp;IF(COUNTIF(月排班!$AE28:$BE28,$FW$5)&gt;1,IF(COUNTIF(月排班!$AE28:$BE28,$FW$6)&gt;1,"","2周無2例2休"),"2周無2例2休")&amp;IF(AI26=1,IF(AI27&gt;0,"例假上班",""),"")&amp;IF(AI27&gt;12,"上班超過12小時&amp;","")</f>
        <v>&amp;無例休2周無2例2休</v>
      </c>
      <c r="AJ28" s="500"/>
      <c r="AK28" s="499" t="str">
        <f>IF(月排班!AJ26=0,"",IF(月排班!AK26=0,"",IF((月排班!AK26+24-月排班!AJ26)&lt;11,"11小時","")))&amp;IF(COUNTIF(月排班!$AE28:$AR28,$FW$5)=0,"&amp;無例休","")&amp;IF(COUNTIF(月排班!$AE28:$BE28,$FW$5)&gt;1,IF(COUNTIF(月排班!$AE28:$BE28,$FW$6)&gt;1,"","2周無2例2休"),"2周無2例2休")&amp;IF(AK26=1,IF(AK27&gt;0,"例假上班",""),"")&amp;IF(AK27&gt;12,"上班超過12小時&amp;","")</f>
        <v>&amp;無例休2周無2例2休</v>
      </c>
      <c r="AL28" s="500"/>
      <c r="AM28" s="499" t="str">
        <f>IF(月排班!AL26=0,"",IF(月排班!AM26=0,"",IF((月排班!AM26+24-月排班!AL26)&lt;11,"11小時","")))&amp;IF(COUNTIF(月排班!$AE28:$AR28,$FW$5)=0,"&amp;無例休","")&amp;IF(COUNTIF(月排班!$AE28:$BE28,$FW$5)&gt;1,IF(COUNTIF(月排班!$AE28:$BE28,$FW$6)&gt;1,"","2周無2例2休"),"2周無2例2休")&amp;IF(AM26=1,IF(AM27&gt;0,"例假上班",""),"")&amp;IF(AM27&gt;12,"上班超過12小時&amp;","")</f>
        <v>&amp;無例休2周無2例2休</v>
      </c>
      <c r="AN28" s="500"/>
      <c r="AO28" s="499" t="str">
        <f>IF(月排班!AN26=0,"",IF(月排班!AO26=0,"",IF((月排班!AO26+24-月排班!AN26)&lt;11,"11小時","")))&amp;IF(COUNTIF(月排班!$AE28:$AR28,$FW$5)=0,"&amp;無例休","")&amp;IF(COUNTIF(月排班!$AE28:$BE28,$FW$5)&gt;1,IF(COUNTIF(月排班!$AE28:$BE28,$FW$6)&gt;1,"","2周無2例2休"),"2周無2例2休")&amp;IF(AO26=1,IF(AO27&gt;0,"例假上班",""),"")&amp;IF(AO27&gt;12,"上班超過12小時&amp;","")</f>
        <v>&amp;無例休2周無2例2休</v>
      </c>
      <c r="AP28" s="500"/>
      <c r="AQ28" s="499" t="str">
        <f>IF(月排班!AP26=0,"",IF(月排班!AQ26=0,"",IF((月排班!AQ26+24-月排班!AP26)&lt;11,"11小時","")))&amp;IF(COUNTIF(月排班!$AE28:$AR28,$FW$5)=0,"&amp;無例休","")&amp;IF(COUNTIF(月排班!$AE28:$BE28,$FW$5)&gt;1,IF(COUNTIF(月排班!$AE28:$BE28,$FW$6)&gt;1,"","2周無2例2休"),"2周無2例2休")&amp;IF(AQ26=1,IF(AQ27&gt;0,"例假上班",""),"")&amp;IF(AQ27&gt;12,"上班超過12小時&amp;","")</f>
        <v>&amp;無例休2周無2例2休</v>
      </c>
      <c r="AR28" s="500"/>
      <c r="AS28" s="499" t="str">
        <f>IF(月排班!AR26=0,"",IF(月排班!AS26=0,"",IF((月排班!AS26+24-月排班!AR26)&lt;11,"11小時","")))&amp;IF(COUNTIF(月排班!$AS28:$BE28,$FW$5)=0,"&amp;無例休","")&amp;IF(COUNTIF(月排班!$AE28:$BE28,$FW$5)&gt;1,IF(COUNTIF(月排班!$AE28:$BE28,$FW$6)&gt;1,"","2周無2例2休"),"2周無2例2休")&amp;IF(AS26=1,IF(AS27&gt;0,"例假上班",""),"")&amp;IF(AS27&gt;12,"上班超過12小時&amp;","")</f>
        <v>&amp;無例休2周無2例2休</v>
      </c>
      <c r="AT28" s="500"/>
      <c r="AU28" s="499" t="str">
        <f>IF(月排班!AT26=0,"",IF(月排班!AU26=0,"",IF((月排班!AU26+24-月排班!AT26)&lt;11,"11小時","")))&amp;IF(COUNTIF(月排班!$AS28:$BE28,$FW$5)=0,"&amp;無例休","")&amp;IF(COUNTIF(月排班!$AE28:$BE28,$FW$5)&gt;1,IF(COUNTIF(月排班!$AE28:$BE28,$FW$6)&gt;1,"","2周無2例2休"),"2周無2例2休")&amp;IF(AU26=1,IF(AU27&gt;0,"例假上班",""),"")&amp;IF(AU27&gt;12,"上班超過12小時&amp;","")</f>
        <v>&amp;無例休2周無2例2休</v>
      </c>
      <c r="AV28" s="500"/>
      <c r="AW28" s="499" t="str">
        <f>IF(月排班!AV26=0,"",IF(月排班!AW26=0,"",IF((月排班!AW26+24-月排班!AV26)&lt;11,"11小時","")))&amp;IF(COUNTIF(月排班!$AS28:$BE28,$FW$5)=0,"&amp;無例休","")&amp;IF(COUNTIF(月排班!$AE28:$BE28,$FW$5)&gt;1,IF(COUNTIF(月排班!$AE28:$BE28,$FW$6)&gt;1,"","2周無2例2休"),"2周無2例2休")&amp;IF(AW26=1,IF(AW27&gt;0,"例假上班",""),"")&amp;IF(AW27&gt;12,"上班超過12小時&amp;","")</f>
        <v>&amp;無例休2周無2例2休</v>
      </c>
      <c r="AX28" s="500"/>
      <c r="AY28" s="499" t="str">
        <f>IF(月排班!AX26=0,"",IF(月排班!AY26=0,"",IF((月排班!AY26+24-月排班!AX26)&lt;11,"11小時","")))&amp;IF(COUNTIF(月排班!$AS28:$BE28,$FW$5)=0,"&amp;無例休","")&amp;IF(COUNTIF(月排班!$AE28:$BE28,$FW$5)&gt;1,IF(COUNTIF(月排班!$AE28:$BE28,$FW$6)&gt;1,"","2周無2例2休"),"2周無2例2休")&amp;IF(AY26=1,IF(AY27&gt;0,"例假上班",""),"")&amp;IF(AY27&gt;12,"上班超過12小時&amp;","")</f>
        <v>&amp;無例休2周無2例2休</v>
      </c>
      <c r="AZ28" s="500"/>
      <c r="BA28" s="499" t="str">
        <f>IF(月排班!AZ26=0,"",IF(月排班!BA26=0,"",IF((月排班!BA26+24-月排班!AZ26)&lt;11,"11小時","")))&amp;IF(COUNTIF(月排班!$AS28:$BE28,$FW$5)=0,"&amp;無例休","")&amp;IF(COUNTIF(月排班!$AE28:$BE28,$FW$5)&gt;1,IF(COUNTIF(月排班!$AE28:$BE28,$FW$6)&gt;1,"","2周無2例2休"),"2周無2例2休")&amp;IF(BA26=1,IF(BA27&gt;0,"例假上班",""),"")&amp;IF(BA27&gt;12,"上班超過12小時&amp;","")</f>
        <v>&amp;無例休2周無2例2休</v>
      </c>
      <c r="BB28" s="500"/>
      <c r="BC28" s="499" t="str">
        <f>IF(月排班!BB26=0,"",IF(月排班!BC26=0,"",IF((月排班!BC26+24-月排班!BB26)&lt;11,"11小時","")))&amp;IF(COUNTIF(月排班!$AS28:$BE28,$FW$5)=0,"&amp;無例休","")&amp;IF(COUNTIF(月排班!$AE28:$BE28,$FW$5)&gt;1,IF(COUNTIF(月排班!$AE28:$BE28,$FW$6)&gt;1,"","2周無2例2休"),"2周無2例2休")&amp;IF(BC26=1,IF(BC27&gt;0,"例假上班",""),"")&amp;IF(BC27&gt;12,"上班超過12小時&amp;","")</f>
        <v>&amp;無例休2周無2例2休</v>
      </c>
      <c r="BD28" s="500"/>
      <c r="BE28" s="499" t="str">
        <f>IF(月排班!BD26=0,"",IF(月排班!BE26=0,"",IF((月排班!BE26+24-月排班!BD26)&lt;11,"11小時","")))&amp;IF(COUNTIF(月排班!$AS28:$BE28,$FW$5)=0,"&amp;無例休","")&amp;IF(COUNTIF(月排班!$AE28:$BE28,$FW$5)&gt;1,IF(COUNTIF(月排班!$AE28:$BE28,$FW$6)&gt;1,"","2周無2例2休"),"2周無2例2休")&amp;IF(BE26=1,IF(BE27&gt;0,"例假上班",""),"")&amp;IF(BE27&gt;12,"上班超過12小時&amp;","")</f>
        <v>&amp;無例休2周無2例2休</v>
      </c>
      <c r="BF28" s="500"/>
      <c r="BG28" s="501" t="str">
        <f>IF(月排班!BF26=0,"",IF(月排班!BG26=0,"",IF((月排班!BG26+24-月排班!BF26)&lt;11,"11小時&amp;","")))&amp;IF(COUNTIF(月排班!$BG28:$BS28,$FW$5)=0,"無例休&amp;","")&amp;IF(COUNTIF(月排班!$BG28:$CG28,$FW$5)&gt;1,IF(COUNTIF(月排班!$BG28:$CG28,$FW$6)&gt;1,"","2周無2例2休&amp;"),"2周無2例2休&amp;")&amp;IF(BG26=1,IF(BG27&gt;0,"例假上班&amp;",""),"")&amp;IF(BG27&gt;12,"上班超過12小時&amp;","")</f>
        <v>無例休&amp;2周無2例2休&amp;</v>
      </c>
      <c r="BH28" s="502"/>
      <c r="BI28" s="501" t="str">
        <f>IF(月排班!BH26=0,"",IF(月排班!BI26=0,"",IF((月排班!BI26+24-月排班!BH26)&lt;11,"11小時&amp;","")))&amp;IF(COUNTIF(月排班!$BG28:$BS28,$FW$5)=0,"無例休&amp;","")&amp;IF(COUNTIF(月排班!$BG28:$CG28,$FW$5)&gt;1,IF(COUNTIF(月排班!$BG28:$CG28,$FW$6)&gt;1,"","2周無2例2休&amp;"),"2周無2例2休&amp;")&amp;IF(BI26=1,IF(BI27&gt;0,"例假上班&amp;",""),"")&amp;IF(BI27&gt;12,"上班超過12小時&amp;","")</f>
        <v>無例休&amp;2周無2例2休&amp;</v>
      </c>
      <c r="BJ28" s="502"/>
      <c r="BK28" s="501" t="str">
        <f>IF(月排班!BJ26=0,"",IF(月排班!BK26=0,"",IF((月排班!BK26+24-月排班!BJ26)&lt;11,"11小時&amp;","")))&amp;IF(COUNTIF(月排班!$BG28:$BS28,$FW$5)=0,"無例休&amp;","")&amp;IF(COUNTIF(月排班!$BG28:$CG28,$FW$5)&gt;1,IF(COUNTIF(月排班!$BG28:$CG28,$FW$6)&gt;1,"","2周無2例2休&amp;"),"2周無2例2休&amp;")&amp;IF(BK26=1,IF(BK27&gt;0,"例假上班&amp;",""),"")&amp;IF(BK27&gt;12,"上班超過12小時&amp;","")</f>
        <v>無例休&amp;2周無2例2休&amp;</v>
      </c>
      <c r="BL28" s="502"/>
      <c r="BM28" s="501" t="str">
        <f>IF(月排班!BL26=0,"",IF(月排班!BM26=0,"",IF((月排班!BM26+24-月排班!BL26)&lt;11,"11小時&amp;","")))&amp;IF(COUNTIF(月排班!$BG28:$BS28,$FW$5)=0,"無例休&amp;","")&amp;IF(COUNTIF(月排班!$BG28:$CG28,$FW$5)&gt;1,IF(COUNTIF(月排班!$BG28:$CG28,$FW$6)&gt;1,"","2周無2例2休&amp;"),"2周無2例2休&amp;")&amp;IF(BM26=1,IF(BM27&gt;0,"例假上班&amp;",""),"")&amp;IF(BM27&gt;12,"上班超過12小時&amp;","")</f>
        <v>無例休&amp;2周無2例2休&amp;</v>
      </c>
      <c r="BN28" s="502"/>
      <c r="BO28" s="501" t="str">
        <f>IF(月排班!BN26=0,"",IF(月排班!BO26=0,"",IF((月排班!BO26+24-月排班!BN26)&lt;11,"11小時&amp;","")))&amp;IF(COUNTIF(月排班!$BG28:$BS28,$FW$5)=0,"無例休&amp;","")&amp;IF(COUNTIF(月排班!$BG28:$CG28,$FW$5)&gt;1,IF(COUNTIF(月排班!$BG28:$CG28,$FW$6)&gt;1,"","2周無2例2休&amp;"),"2周無2例2休&amp;")&amp;IF(BO26=1,IF(BO27&gt;0,"例假上班&amp;",""),"")&amp;IF(BO27&gt;12,"上班超過12小時&amp;","")</f>
        <v>無例休&amp;2周無2例2休&amp;</v>
      </c>
      <c r="BP28" s="502"/>
      <c r="BQ28" s="501" t="str">
        <f>IF(月排班!BP26=0,"",IF(月排班!BQ26=0,"",IF((月排班!BQ26+24-月排班!BP26)&lt;11,"11小時&amp;","")))&amp;IF(COUNTIF(月排班!$BG28:$BS28,$FW$5)=0,"無例休&amp;","")&amp;IF(COUNTIF(月排班!$BG28:$CG28,$FW$5)&gt;1,IF(COUNTIF(月排班!$BG28:$CG28,$FW$6)&gt;1,"","2周無2例2休&amp;"),"2周無2例2休&amp;")&amp;IF(BQ26=1,IF(BQ27&gt;0,"例假上班&amp;",""),"")&amp;IF(BQ27&gt;12,"上班超過12小時&amp;","")</f>
        <v>無例休&amp;2周無2例2休&amp;</v>
      </c>
      <c r="BR28" s="502"/>
      <c r="BS28" s="501" t="str">
        <f>IF(月排班!BR26=0,"",IF(月排班!BS26=0,"",IF((月排班!BS26+24-月排班!BR26)&lt;11,"11小時&amp;","")))&amp;IF(COUNTIF(月排班!$BG28:$BS28,$FW$5)=0,"無例休&amp;","")&amp;IF(COUNTIF(月排班!$BG28:$CG28,$FW$5)&gt;1,IF(COUNTIF(月排班!$BG28:$CG28,$FW$6)&gt;1,"","2周無2例2休&amp;"),"2周無2例2休&amp;")&amp;IF(BS26=1,IF(BS27&gt;0,"例假上班&amp;",""),"")&amp;IF(BS27&gt;12,"上班超過12小時&amp;","")</f>
        <v>無例休&amp;2周無2例2休&amp;</v>
      </c>
      <c r="BT28" s="502"/>
      <c r="BU28" s="499" t="str">
        <f>IF(月排班!BT26=0,"",IF(月排班!BU26=0,"",IF((月排班!BU26+24-月排班!BT26)&lt;11,"11小時&amp;","")))&amp;IF(COUNTIF(月排班!$BU28:$CG28,$FW$5)=0,"無例休&amp;","")&amp;IF(COUNTIF(月排班!$BG28:$CG28,$FW$5)&gt;1,IF(COUNTIF(月排班!$BG28:$CG28,$FW$6)&gt;1,"","2周無2例2休&amp;"),"2周無2例2休&amp;")&amp;IF(BU26=1,IF(BU27&gt;0,"例假上班&amp;",""),"")&amp;IF(BU27&gt;12,"上班超過12小時&amp;","")</f>
        <v>無例休&amp;2周無2例2休&amp;</v>
      </c>
      <c r="BV28" s="500"/>
      <c r="BW28" s="499" t="str">
        <f>IF(月排班!BV26=0,"",IF(月排班!BW26=0,"",IF((月排班!BW26+24-月排班!BV26)&lt;11,"11小時&amp;","")))&amp;IF(COUNTIF(月排班!$BU28:$CG28,$FW$5)=0,"無例休&amp;","")&amp;IF(COUNTIF(月排班!$BG28:$CG28,$FW$5)&gt;1,IF(COUNTIF(月排班!$BG28:$CG28,$FW$6)&gt;1,"","2周無2例2休&amp;"),"2周無2例2休&amp;")&amp;IF(BW26=1,IF(BW27&gt;0,"例假上班&amp;",""),"")&amp;IF(BW27&gt;12,"上班超過12小時&amp;","")</f>
        <v>無例休&amp;2周無2例2休&amp;</v>
      </c>
      <c r="BX28" s="500"/>
      <c r="BY28" s="499" t="str">
        <f>IF(月排班!BX26=0,"",IF(月排班!BY26=0,"",IF((月排班!BY26+24-月排班!BX26)&lt;11,"11小時&amp;","")))&amp;IF(COUNTIF(月排班!$BU28:$CG28,$FW$5)=0,"無例休&amp;","")&amp;IF(COUNTIF(月排班!$BG28:$CG28,$FW$5)&gt;1,IF(COUNTIF(月排班!$BG28:$CG28,$FW$6)&gt;1,"","2周無2例2休&amp;"),"2周無2例2休&amp;")&amp;IF(BY26=1,IF(BY27&gt;0,"例假上班&amp;",""),"")&amp;IF(BY27&gt;12,"上班超過12小時&amp;","")</f>
        <v>無例休&amp;2周無2例2休&amp;</v>
      </c>
      <c r="BZ28" s="500"/>
      <c r="CA28" s="499" t="str">
        <f>IF(月排班!BZ26=0,"",IF(月排班!CA26=0,"",IF((月排班!CA26+24-月排班!BZ26)&lt;11,"11小時&amp;","")))&amp;IF(COUNTIF(月排班!$BU28:$CG28,$FW$5)=0,"無例休&amp;","")&amp;IF(COUNTIF(月排班!$BG28:$CG28,$FW$5)&gt;1,IF(COUNTIF(月排班!$BG28:$CG28,$FW$6)&gt;1,"","2周無2例2休&amp;"),"2周無2例2休&amp;")&amp;IF(CA26=1,IF(CA27&gt;0,"例假上班&amp;",""),"")&amp;IF(CA27&gt;12,"上班超過12小時&amp;","")</f>
        <v>無例休&amp;2周無2例2休&amp;</v>
      </c>
      <c r="CB28" s="500"/>
      <c r="CC28" s="499" t="str">
        <f>IF(月排班!CB26=0,"",IF(月排班!CC26=0,"",IF((月排班!CC26+24-月排班!CB26)&lt;11,"11小時&amp;","")))&amp;IF(COUNTIF(月排班!$BU28:$CG28,$FW$5)=0,"無例休&amp;","")&amp;IF(COUNTIF(月排班!$BG28:$CG28,$FW$5)&gt;1,IF(COUNTIF(月排班!$BG28:$CG28,$FW$6)&gt;1,"","2周無2例2休&amp;"),"2周無2例2休&amp;")&amp;IF(CC26=1,IF(CC27&gt;0,"例假上班&amp;",""),"")&amp;IF(CC27&gt;12,"上班超過12小時&amp;","")</f>
        <v>無例休&amp;2周無2例2休&amp;</v>
      </c>
      <c r="CD28" s="500"/>
      <c r="CE28" s="499" t="str">
        <f>IF(月排班!CD26=0,"",IF(月排班!CE26=0,"",IF((月排班!CE26+24-月排班!CD26)&lt;11,"11小時&amp;","")))&amp;IF(COUNTIF(月排班!$BU28:$CG28,$FW$5)=0,"無例休&amp;","")&amp;IF(COUNTIF(月排班!$BG28:$CG28,$FW$5)&gt;1,IF(COUNTIF(月排班!$BG28:$CG28,$FW$6)&gt;1,"","2周無2例2休&amp;"),"2周無2例2休&amp;")&amp;IF(CE26=1,IF(CE27&gt;0,"例假上班&amp;",""),"")&amp;IF(CE27&gt;12,"上班超過12小時&amp;","")</f>
        <v>無例休&amp;2周無2例2休&amp;</v>
      </c>
      <c r="CF28" s="500"/>
      <c r="CG28" s="499" t="str">
        <f>IF(月排班!CF26=0,"",IF(月排班!CG26=0,"",IF((月排班!CG26+24-月排班!CF26)&lt;11,"11小時&amp;","")))&amp;IF(COUNTIF(月排班!$BU28:$CG28,$FW$5)=0,"無例休&amp;","")&amp;IF(COUNTIF(月排班!$BG28:$CG28,$FW$5)&gt;1,IF(COUNTIF(月排班!$BG28:$CG28,$FW$6)&gt;1,"","2周無2例2休&amp;"),"2周無2例2休&amp;")&amp;IF(CG26=1,IF(CG27&gt;0,"例假上班&amp;",""),"")&amp;IF(CG27&gt;12,"上班超過12小時&amp;","")</f>
        <v>無例休&amp;2周無2例2休&amp;</v>
      </c>
      <c r="CH28" s="500"/>
      <c r="CI28" s="499" t="str">
        <f>IF(月排班!CH26=0,"",IF(月排班!CI26=0,"",IF((月排班!CI26+24-月排班!CH26)&lt;11,"11小時&amp;","")))&amp;IF(COUNTIF(月排班!$CI28:$CU28,$FW$5)=0,"無例休&amp;","")&amp;IF(COUNTIF(月排班!$CI28:$DI28,$FW$5)&gt;1,IF(COUNTIF(月排班!$CI28:$DI28,$FW$6)&gt;1,"","2周無2例2休&amp;"),"2周無2例2休&amp;")&amp;IF(CI26=1,IF(CI27&gt;0,"例假上班&amp;",""),"")&amp;IF(CI27&gt;12,"上班超過12小時&amp;","")</f>
        <v>無例休&amp;2周無2例2休&amp;</v>
      </c>
      <c r="CJ28" s="500"/>
      <c r="CK28" s="499" t="str">
        <f>IF(月排班!CJ26=0,"",IF(月排班!CK26=0,"",IF((月排班!CK26+24-月排班!CJ26)&lt;11,"11小時&amp;","")))&amp;IF(COUNTIF(月排班!$CI28:$CU28,$FW$5)=0,"無例休&amp;","")&amp;IF(COUNTIF(月排班!$CI28:$DI28,$FW$5)&gt;1,IF(COUNTIF(月排班!$CI28:$DI28,$FW$6)&gt;1,"","2周無2例2休&amp;"),"2周無2例2休&amp;")&amp;IF(CK26=1,IF(CK27&gt;0,"例假上班&amp;",""),"")&amp;IF(CK27&gt;12,"上班超過12小時&amp;","")</f>
        <v>無例休&amp;2周無2例2休&amp;</v>
      </c>
      <c r="CL28" s="500"/>
      <c r="CM28" s="499" t="str">
        <f>IF(月排班!CL26=0,"",IF(月排班!CM26=0,"",IF((月排班!CM26+24-月排班!CL26)&lt;11,"11小時&amp;","")))&amp;IF(COUNTIF(月排班!$CI28:$CU28,$FW$5)=0,"無例休&amp;","")&amp;IF(COUNTIF(月排班!$CI28:$DI28,$FW$5)&gt;1,IF(COUNTIF(月排班!$CI28:$DI28,$FW$6)&gt;1,"","2周無2例2休&amp;"),"2周無2例2休&amp;")&amp;IF(CM26=1,IF(CM27&gt;0,"例假上班&amp;",""),"")&amp;IF(CM27&gt;12,"上班超過12小時&amp;","")</f>
        <v>無例休&amp;2周無2例2休&amp;</v>
      </c>
      <c r="CN28" s="500"/>
      <c r="CO28" s="499" t="str">
        <f>IF(月排班!CN26=0,"",IF(月排班!CO26=0,"",IF((月排班!CO26+24-月排班!CN26)&lt;11,"11小時&amp;","")))&amp;IF(COUNTIF(月排班!$CI28:$CU28,$FW$5)=0,"無例休&amp;","")&amp;IF(COUNTIF(月排班!$CI28:$DI28,$FW$5)&gt;1,IF(COUNTIF(月排班!$CI28:$DI28,$FW$6)&gt;1,"","2周無2例2休&amp;"),"2周無2例2休&amp;")&amp;IF(CO26=1,IF(CO27&gt;0,"例假上班&amp;",""),"")&amp;IF(CO27&gt;12,"上班超過12小時&amp;","")</f>
        <v>無例休&amp;2周無2例2休&amp;</v>
      </c>
      <c r="CP28" s="500"/>
      <c r="CQ28" s="499" t="str">
        <f>IF(月排班!CP26=0,"",IF(月排班!CQ26=0,"",IF((月排班!CQ26+24-月排班!CP26)&lt;11,"11小時&amp;","")))&amp;IF(COUNTIF(月排班!$CI28:$CU28,$FW$5)=0,"無例休&amp;","")&amp;IF(COUNTIF(月排班!$CI28:$DI28,$FW$5)&gt;1,IF(COUNTIF(月排班!$CI28:$DI28,$FW$6)&gt;1,"","2周無2例2休&amp;"),"2周無2例2休&amp;")&amp;IF(CQ26=1,IF(CQ27&gt;0,"例假上班&amp;",""),"")&amp;IF(CQ27&gt;12,"上班超過12小時&amp;","")</f>
        <v>無例休&amp;2周無2例2休&amp;</v>
      </c>
      <c r="CR28" s="500"/>
      <c r="CS28" s="499" t="str">
        <f>IF(月排班!CR26=0,"",IF(月排班!CS26=0,"",IF((月排班!CS26+24-月排班!CR26)&lt;11,"11小時&amp;","")))&amp;IF(COUNTIF(月排班!$CI28:$CU28,$FW$5)=0,"無例休&amp;","")&amp;IF(COUNTIF(月排班!$CI28:$DI28,$FW$5)&gt;1,IF(COUNTIF(月排班!$CI28:$DI28,$FW$6)&gt;1,"","2周無2例2休&amp;"),"2周無2例2休&amp;")&amp;IF(CS26=1,IF(CS27&gt;0,"例假上班&amp;",""),"")&amp;IF(CS27&gt;12,"上班超過12小時&amp;","")</f>
        <v>無例休&amp;2周無2例2休&amp;</v>
      </c>
      <c r="CT28" s="500"/>
      <c r="CU28" s="499" t="str">
        <f>IF(月排班!CT26=0,"",IF(月排班!CU26=0,"",IF((月排班!CU26+24-月排班!CT26)&lt;11,"11小時&amp;","")))&amp;IF(COUNTIF(月排班!$CI28:$CU28,$FW$5)=0,"無例休&amp;","")&amp;IF(COUNTIF(月排班!$CI28:$DI28,$FW$5)&gt;1,IF(COUNTIF(月排班!$CI28:$DI28,$FW$6)&gt;1,"","2周無2例2休&amp;"),"2周無2例2休&amp;")&amp;IF(CU26=1,IF(CU27&gt;0,"例假上班&amp;",""),"")&amp;IF(CU27&gt;12,"上班超過12小時&amp;","")</f>
        <v>無例休&amp;2周無2例2休&amp;</v>
      </c>
      <c r="CV28" s="500"/>
      <c r="CW28" s="499" t="str">
        <f>IF(月排班!CV26=0,"",IF(月排班!CW26=0,"",IF((月排班!CW26+24-月排班!CV26)&lt;11,"11小時&amp;","")))&amp;IF(COUNTIF(月排班!$CW28:$DI28,$FW$5)=0,"無例休&amp;","")&amp;IF(COUNTIF(月排班!$CI28:$DI28,$FW$5)&gt;1,IF(COUNTIF(月排班!$CI28:$DI28,$FW$6)&gt;1,"","2周無2例2休&amp;"),"2周無2例2休&amp;")&amp;IF(CW26=1,IF(CW27&gt;0,"例假上班&amp;",""),"")&amp;IF(CW27&gt;12,"上班超過12小時&amp;","")</f>
        <v>無例休&amp;2周無2例2休&amp;</v>
      </c>
      <c r="CX28" s="500"/>
      <c r="CY28" s="499" t="str">
        <f>IF(月排班!CX26=0,"",IF(月排班!CY26=0,"",IF((月排班!CY26+24-月排班!CX26)&lt;11,"11小時&amp;","")))&amp;IF(COUNTIF(月排班!$CW28:$DI28,$FW$5)=0,"無例休&amp;","")&amp;IF(COUNTIF(月排班!$CI28:$DI28,$FW$5)&gt;1,IF(COUNTIF(月排班!$CI28:$DI28,$FW$6)&gt;1,"","2周無2例2休&amp;"),"2周無2例2休&amp;")&amp;IF(CY26=1,IF(CY27&gt;0,"例假上班&amp;",""),"")&amp;IF(CY27&gt;12,"上班超過12小時&amp;","")</f>
        <v>無例休&amp;2周無2例2休&amp;</v>
      </c>
      <c r="CZ28" s="500"/>
      <c r="DA28" s="499" t="str">
        <f>IF(月排班!CZ26=0,"",IF(月排班!DA26=0,"",IF((月排班!DA26+24-月排班!CZ26)&lt;11,"11小時&amp;","")))&amp;IF(COUNTIF(月排班!$CW28:$DI28,$FW$5)=0,"無例休&amp;","")&amp;IF(COUNTIF(月排班!$CI28:$DI28,$FW$5)&gt;1,IF(COUNTIF(月排班!$CI28:$DI28,$FW$6)&gt;1,"","2周無2例2休&amp;"),"2周無2例2休&amp;")&amp;IF(DA26=1,IF(DA27&gt;0,"例假上班&amp;",""),"")&amp;IF(DA27&gt;12,"上班超過12小時&amp;","")</f>
        <v>無例休&amp;2周無2例2休&amp;</v>
      </c>
      <c r="DB28" s="500"/>
      <c r="DC28" s="499" t="str">
        <f>IF(月排班!DB26=0,"",IF(月排班!DC26=0,"",IF((月排班!DC26+24-月排班!DB26)&lt;11,"11小時&amp;","")))&amp;IF(COUNTIF(月排班!$CW28:$DI28,$FW$5)=0,"無例休&amp;","")&amp;IF(COUNTIF(月排班!$CI28:$DI28,$FW$5)&gt;1,IF(COUNTIF(月排班!$CI28:$DI28,$FW$6)&gt;1,"","2周無2例2休&amp;"),"2周無2例2休&amp;")&amp;IF(DC26=1,IF(DC27&gt;0,"例假上班&amp;",""),"")&amp;IF(DC27&gt;12,"上班超過12小時&amp;","")</f>
        <v>無例休&amp;2周無2例2休&amp;</v>
      </c>
      <c r="DD28" s="500"/>
      <c r="DE28" s="499" t="str">
        <f>IF(月排班!DD26=0,"",IF(月排班!DE26=0,"",IF((月排班!DE26+24-月排班!DD26)&lt;11,"11小時&amp;","")))&amp;IF(COUNTIF(月排班!$CW28:$DI28,$FW$5)=0,"無例休&amp;","")&amp;IF(COUNTIF(月排班!$CI28:$DI28,$FW$5)&gt;1,IF(COUNTIF(月排班!$CI28:$DI28,$FW$6)&gt;1,"","2周無2例2休&amp;"),"2周無2例2休&amp;")&amp;IF(DE26=1,IF(DE27&gt;0,"例假上班&amp;",""),"")&amp;IF(DE27&gt;12,"上班超過12小時&amp;","")</f>
        <v>無例休&amp;2周無2例2休&amp;</v>
      </c>
      <c r="DF28" s="500"/>
      <c r="DG28" s="499" t="str">
        <f>IF(月排班!DF26=0,"",IF(月排班!DG26=0,"",IF((月排班!DG26+24-月排班!DF26)&lt;11,"11小時&amp;","")))&amp;IF(COUNTIF(月排班!$CW28:$DI28,$FW$5)=0,"無例休&amp;","")&amp;IF(COUNTIF(月排班!$CI28:$DI28,$FW$5)&gt;1,IF(COUNTIF(月排班!$CI28:$DI28,$FW$6)&gt;1,"","2周無2例2休&amp;"),"2周無2例2休&amp;")&amp;IF(DG26=1,IF(DG27&gt;0,"例假上班&amp;",""),"")&amp;IF(DG27&gt;12,"上班超過12小時&amp;","")</f>
        <v>無例休&amp;2周無2例2休&amp;</v>
      </c>
      <c r="DH28" s="500"/>
      <c r="DI28" s="499" t="str">
        <f>IF(月排班!DH26=0,"",IF(月排班!DI26=0,"",IF((月排班!DI26+24-月排班!DH26)&lt;11,"11小時&amp;","")))&amp;IF(COUNTIF(月排班!$CW28:$DI28,$FW$5)=0,"無例休&amp;","")&amp;IF(COUNTIF(月排班!$CI28:$DI28,$FW$5)&gt;1,IF(COUNTIF(月排班!$CI28:$DI28,$FW$6)&gt;1,"","2周無2例2休&amp;"),"2周無2例2休&amp;")&amp;IF(DI26=1,IF(DI27&gt;0,"例假上班&amp;",""),"")&amp;IF(DI27&gt;12,"上班超過12小時&amp;","")</f>
        <v>無例休&amp;2周無2例2休&amp;</v>
      </c>
      <c r="DJ28" s="500"/>
      <c r="DK28" s="499" t="str">
        <f>IF(月排班!DJ26=0,"",IF(月排班!DK26=0,"",IF((月排班!DK26+24-月排班!DJ26)&lt;11,"11小時&amp;","")))&amp;IF(COUNTIF(月排班!$DK28:$DW28,$FW$5)=0,"無例休&amp;","")&amp;IF(COUNTIF(月排班!$DK28:$EK28,$FW$5)&gt;1,IF(COUNTIF(月排班!$DK28:$EK28,$FW$6)&gt;1,"","2周無2例2休&amp;"),"2周無2例2休&amp;")&amp;IF(DK26=1,IF(DK27&gt;0,"例假上班&amp;",""),"")&amp;IF(DK27&gt;12,"上班超過12小時&amp;","")</f>
        <v>無例休&amp;2周無2例2休&amp;</v>
      </c>
      <c r="DL28" s="500"/>
      <c r="DM28" s="499" t="str">
        <f>IF(月排班!DL26=0,"",IF(月排班!DM26=0,"",IF((月排班!DM26+24-月排班!DL26)&lt;11,"11小時&amp;","")))&amp;IF(COUNTIF(月排班!$DK28:$DW28,$FW$5)=0,"無例休&amp;","")&amp;IF(COUNTIF(月排班!$DK28:$EK28,$FW$5)&gt;1,IF(COUNTIF(月排班!$DK28:$EK28,$FW$6)&gt;1,"","2周無2例2休&amp;"),"2周無2例2休&amp;")&amp;IF(DM26=1,IF(DM27&gt;0,"例假上班&amp;",""),"")&amp;IF(DM27&gt;12,"上班超過12小時&amp;","")</f>
        <v>無例休&amp;2周無2例2休&amp;</v>
      </c>
      <c r="DN28" s="500"/>
      <c r="DO28" s="499" t="str">
        <f>IF(月排班!DN26=0,"",IF(月排班!DO26=0,"",IF((月排班!DO26+24-月排班!DN26)&lt;11,"11小時&amp;","")))&amp;IF(COUNTIF(月排班!$DK28:$DW28,$FW$5)=0,"無例休&amp;","")&amp;IF(COUNTIF(月排班!$DK28:$EK28,$FW$5)&gt;1,IF(COUNTIF(月排班!$DK28:$EK28,$FW$6)&gt;1,"","2周無2例2休&amp;"),"2周無2例2休&amp;")&amp;IF(DO26=1,IF(DO27&gt;0,"例假上班&amp;",""),"")&amp;IF(DO27&gt;12,"上班超過12小時&amp;","")</f>
        <v>無例休&amp;2周無2例2休&amp;</v>
      </c>
      <c r="DP28" s="500"/>
      <c r="DQ28" s="499" t="str">
        <f>IF(月排班!DP26=0,"",IF(月排班!DQ26=0,"",IF((月排班!DQ26+24-月排班!DP26)&lt;11,"11小時&amp;","")))&amp;IF(COUNTIF(月排班!$DK28:$DW28,$FW$5)=0,"無例休&amp;","")&amp;IF(COUNTIF(月排班!$DK28:$EK28,$FW$5)&gt;1,IF(COUNTIF(月排班!$DK28:$EK28,$FW$6)&gt;1,"","2周無2例2休&amp;"),"2周無2例2休&amp;")&amp;IF(DQ26=1,IF(DQ27&gt;0,"例假上班&amp;",""),"")&amp;IF(DQ27&gt;12,"上班超過12小時&amp;","")</f>
        <v>無例休&amp;2周無2例2休&amp;</v>
      </c>
      <c r="DR28" s="500"/>
      <c r="DS28" s="499" t="str">
        <f>IF(月排班!DR26=0,"",IF(月排班!DS26=0,"",IF((月排班!DS26+24-月排班!DR26)&lt;11,"11小時&amp;","")))&amp;IF(COUNTIF(月排班!$DK28:$DW28,$FW$5)=0,"無例休&amp;","")&amp;IF(COUNTIF(月排班!$DK28:$EK28,$FW$5)&gt;1,IF(COUNTIF(月排班!$DK28:$EK28,$FW$6)&gt;1,"","2周無2例2休&amp;"),"2周無2例2休&amp;")&amp;IF(DS26=1,IF(DS27&gt;0,"例假上班&amp;",""),"")&amp;IF(DS27&gt;12,"上班超過12小時&amp;","")</f>
        <v>無例休&amp;2周無2例2休&amp;</v>
      </c>
      <c r="DT28" s="500"/>
      <c r="DU28" s="499" t="str">
        <f>IF(月排班!DT26=0,"",IF(月排班!DU26=0,"",IF((月排班!DU26+24-月排班!DT26)&lt;11,"11小時&amp;","")))&amp;IF(COUNTIF(月排班!$DK28:$DW28,$FW$5)=0,"無例休&amp;","")&amp;IF(COUNTIF(月排班!$DK28:$EK28,$FW$5)&gt;1,IF(COUNTIF(月排班!$DK28:$EK28,$FW$6)&gt;1,"","2周無2例2休&amp;"),"2周無2例2休&amp;")&amp;IF(DU26=1,IF(DU27&gt;0,"例假上班&amp;",""),"")&amp;IF(DU27&gt;12,"上班超過12小時&amp;","")</f>
        <v>無例休&amp;2周無2例2休&amp;</v>
      </c>
      <c r="DV28" s="500"/>
      <c r="DW28" s="499" t="str">
        <f>IF(月排班!DV26=0,"",IF(月排班!DW26=0,"",IF((月排班!DW26+24-月排班!DV26)&lt;11,"11小時&amp;","")))&amp;IF(COUNTIF(月排班!$DK28:$DW28,$FW$5)=0,"無例休&amp;","")&amp;IF(COUNTIF(月排班!$DK28:$EK28,$FW$5)&gt;1,IF(COUNTIF(月排班!$DK28:$EK28,$FW$6)&gt;1,"","2周無2例2休&amp;"),"2周無2例2休&amp;")&amp;IF(DW26=1,IF(DW27&gt;0,"例假上班&amp;",""),"")&amp;IF(DW27&gt;12,"上班超過12小時&amp;","")</f>
        <v>無例休&amp;2周無2例2休&amp;</v>
      </c>
      <c r="DX28" s="500"/>
      <c r="DY28" s="499" t="str">
        <f>IF(月排班!DX26=0,"",IF(月排班!DY26=0,"",IF((月排班!DY26+24-月排班!DX26)&lt;11,"11小時&amp;","")))&amp;IF(COUNTIF(月排班!$DY28:$EK28,$FW$5)=0,"無例休&amp;","")&amp;IF(COUNTIF(月排班!$DK28:$EK28,$FW$5)&gt;1,IF(COUNTIF(月排班!$DK28:$EK28,$FW$6)&gt;1,"","2周無2例2休&amp;"),"2周無2例2休&amp;")&amp;IF(DY26=1,IF(DY27&gt;0,"例假上班&amp;",""),"")&amp;IF(DY27&gt;12,"上班超過12小時&amp;","")</f>
        <v>無例休&amp;2周無2例2休&amp;</v>
      </c>
      <c r="DZ28" s="500"/>
      <c r="EA28" s="499" t="str">
        <f>IF(月排班!DZ26=0,"",IF(月排班!EA26=0,"",IF((月排班!EA26+24-月排班!DZ26)&lt;11,"11小時&amp;","")))&amp;IF(COUNTIF(月排班!$DY28:$EK28,$FW$5)=0,"無例休&amp;","")&amp;IF(COUNTIF(月排班!$DK28:$EK28,$FW$5)&gt;1,IF(COUNTIF(月排班!$DK28:$EK28,$FW$6)&gt;1,"","2周無2例2休&amp;"),"2周無2例2休&amp;")&amp;IF(EA26=1,IF(EA27&gt;0,"例假上班&amp;",""),"")&amp;IF(EA27&gt;12,"上班超過12小時&amp;","")</f>
        <v>無例休&amp;2周無2例2休&amp;</v>
      </c>
      <c r="EB28" s="500"/>
      <c r="EC28" s="499" t="str">
        <f>IF(月排班!EB26=0,"",IF(月排班!EC26=0,"",IF((月排班!EC26+24-月排班!EB26)&lt;11,"11小時&amp;","")))&amp;IF(COUNTIF(月排班!$DY28:$EK28,$FW$5)=0,"無例休&amp;","")&amp;IF(COUNTIF(月排班!$DK28:$EK28,$FW$5)&gt;1,IF(COUNTIF(月排班!$DK28:$EK28,$FW$6)&gt;1,"","2周無2例2休&amp;"),"2周無2例2休&amp;")&amp;IF(EC26=1,IF(EC27&gt;0,"例假上班&amp;",""),"")&amp;IF(EC27&gt;12,"上班超過12小時&amp;","")</f>
        <v>無例休&amp;2周無2例2休&amp;</v>
      </c>
      <c r="ED28" s="500"/>
      <c r="EE28" s="499" t="str">
        <f>IF(月排班!ED26=0,"",IF(月排班!EE26=0,"",IF((月排班!EE26+24-月排班!ED26)&lt;11,"11小時&amp;","")))&amp;IF(COUNTIF(月排班!$DY28:$EK28,$FW$5)=0,"無例休&amp;","")&amp;IF(COUNTIF(月排班!$DK28:$EK28,$FW$5)&gt;1,IF(COUNTIF(月排班!$DK28:$EK28,$FW$6)&gt;1,"","2周無2例2休&amp;"),"2周無2例2休&amp;")&amp;IF(EE26=1,IF(EE27&gt;0,"例假上班&amp;",""),"")&amp;IF(EE27&gt;12,"上班超過12小時&amp;","")</f>
        <v>無例休&amp;2周無2例2休&amp;</v>
      </c>
      <c r="EF28" s="500"/>
      <c r="EG28" s="499" t="str">
        <f>IF(月排班!EF26=0,"",IF(月排班!EG26=0,"",IF((月排班!EG26+24-月排班!EF26)&lt;11,"11小時&amp;","")))&amp;IF(COUNTIF(月排班!$DY28:$EK28,$FW$5)=0,"無例休&amp;","")&amp;IF(COUNTIF(月排班!$DK28:$EK28,$FW$5)&gt;1,IF(COUNTIF(月排班!$DK28:$EK28,$FW$6)&gt;1,"","2周無2例2休&amp;"),"2周無2例2休&amp;")&amp;IF(EG26=1,IF(EG27&gt;0,"例假上班&amp;",""),"")&amp;IF(EG27&gt;12,"上班超過12小時&amp;","")</f>
        <v>無例休&amp;2周無2例2休&amp;</v>
      </c>
      <c r="EH28" s="500"/>
      <c r="EI28" s="499" t="str">
        <f>IF(月排班!EH26=0,"",IF(月排班!EI26=0,"",IF((月排班!EI26+24-月排班!EH26)&lt;11,"11小時&amp;","")))&amp;IF(COUNTIF(月排班!$DY28:$EK28,$FW$5)=0,"無例休&amp;","")&amp;IF(COUNTIF(月排班!$DK28:$EK28,$FW$5)&gt;1,IF(COUNTIF(月排班!$DK28:$EK28,$FW$6)&gt;1,"","2周無2例2休&amp;"),"2周無2例2休&amp;")&amp;IF(EI26=1,IF(EI27&gt;0,"例假上班&amp;",""),"")&amp;IF(EI27&gt;12,"上班超過12小時&amp;","")</f>
        <v>無例休&amp;2周無2例2休&amp;</v>
      </c>
      <c r="EJ28" s="500"/>
      <c r="EK28" s="499" t="str">
        <f>IF(月排班!EJ26=0,"",IF(月排班!EK26=0,"",IF((月排班!EK26+24-月排班!EJ26)&lt;11,"11小時&amp;","")))&amp;IF(COUNTIF(月排班!$DY28:$EK28,$FW$5)=0,"無例休&amp;","")&amp;IF(COUNTIF(月排班!$DK28:$EK28,$FW$5)&gt;1,IF(COUNTIF(月排班!$DK28:$EK28,$FW$6)&gt;1,"","2周無2例2休&amp;"),"2周無2例2休&amp;")&amp;IF(EK26=1,IF(EK27&gt;0,"例假上班&amp;",""),"")&amp;IF(EK27&gt;12,"上班超過12小時&amp;","")</f>
        <v>無例休&amp;2周無2例2休&amp;</v>
      </c>
      <c r="EL28" s="500"/>
      <c r="EM28" s="499" t="str">
        <f>IF(月排班!EL26=0,"",IF(月排班!EM26=0,"",IF((月排班!EM26+24-月排班!EL26)&lt;11,"11小時&amp;","")))&amp;IF(COUNTIF(月排班!$EM28:$EY28,$FW$5)=0,"無例休&amp;","")&amp;IF(COUNTIF(月排班!$EM28:$FM28,$FW$5)&gt;1,IF(COUNTIF(月排班!$EM28:$FM28,$FW$6)&gt;1,"","2周無2例2休&amp;"),"2周無2例2休&amp;")&amp;IF(EM26=1,IF(EM27&gt;0,"例假上班&amp;",""),"")&amp;IF(EM27&gt;12,"上班超過12小時&amp;","")</f>
        <v>無例休&amp;2周無2例2休&amp;</v>
      </c>
      <c r="EN28" s="500"/>
      <c r="EO28" s="499" t="str">
        <f>IF(月排班!EN26=0,"",IF(月排班!EO26=0,"",IF((月排班!EO26+24-月排班!EN26)&lt;11,"11小時&amp;","")))&amp;IF(COUNTIF(月排班!$EM28:$EY28,$FW$5)=0,"無例休&amp;","")&amp;IF(COUNTIF(月排班!$EM28:$FM28,$FW$5)&gt;1,IF(COUNTIF(月排班!$EM28:$FM28,$FW$6)&gt;1,"","2周無2例2休&amp;"),"2周無2例2休&amp;")&amp;IF(EO26=1,IF(EO27&gt;0,"例假上班&amp;",""),"")&amp;IF(EO27&gt;12,"上班超過12小時&amp;","")</f>
        <v>無例休&amp;2周無2例2休&amp;</v>
      </c>
      <c r="EP28" s="500"/>
      <c r="EQ28" s="499" t="str">
        <f>IF(月排班!EP26=0,"",IF(月排班!EQ26=0,"",IF((月排班!EQ26+24-月排班!EP26)&lt;11,"11小時&amp;","")))&amp;IF(COUNTIF(月排班!$EM28:$EY28,$FW$5)=0,"無例休&amp;","")&amp;IF(COUNTIF(月排班!$EM28:$FM28,$FW$5)&gt;1,IF(COUNTIF(月排班!$EM28:$FM28,$FW$6)&gt;1,"","2周無2例2休&amp;"),"2周無2例2休&amp;")&amp;IF(EQ26=1,IF(EQ27&gt;0,"例假上班&amp;",""),"")&amp;IF(EQ27&gt;12,"上班超過12小時&amp;","")</f>
        <v>無例休&amp;2周無2例2休&amp;</v>
      </c>
      <c r="ER28" s="500"/>
      <c r="ES28" s="499" t="str">
        <f>IF(月排班!ER26=0,"",IF(月排班!ES26=0,"",IF((月排班!ES26+24-月排班!ER26)&lt;11,"11小時&amp;","")))&amp;IF(COUNTIF(月排班!$EM28:$EY28,$FW$5)=0,"無例休&amp;","")&amp;IF(COUNTIF(月排班!$EM28:$FM28,$FW$5)&gt;1,IF(COUNTIF(月排班!$EM28:$FM28,$FW$6)&gt;1,"","2周無2例2休&amp;"),"2周無2例2休&amp;")&amp;IF(ES26=1,IF(ES27&gt;0,"例假上班&amp;",""),"")&amp;IF(ES27&gt;12,"上班超過12小時&amp;","")</f>
        <v>無例休&amp;2周無2例2休&amp;</v>
      </c>
      <c r="ET28" s="500"/>
      <c r="EU28" s="499" t="str">
        <f>IF(月排班!ET26=0,"",IF(月排班!EU26=0,"",IF((月排班!EU26+24-月排班!ET26)&lt;11,"11小時&amp;","")))&amp;IF(COUNTIF(月排班!$EM28:$EY28,$FW$5)=0,"無例休&amp;","")&amp;IF(COUNTIF(月排班!$EM28:$FM28,$FW$5)&gt;1,IF(COUNTIF(月排班!$EM28:$FM28,$FW$6)&gt;1,"","2周無2例2休&amp;"),"2周無2例2休&amp;")&amp;IF(EU26=1,IF(EU27&gt;0,"例假上班&amp;",""),"")&amp;IF(EU27&gt;12,"上班超過12小時&amp;","")</f>
        <v>無例休&amp;2周無2例2休&amp;</v>
      </c>
      <c r="EV28" s="500"/>
      <c r="EW28" s="499" t="str">
        <f>IF(月排班!EV26=0,"",IF(月排班!EW26=0,"",IF((月排班!EW26+24-月排班!EV26)&lt;11,"11小時&amp;","")))&amp;IF(COUNTIF(月排班!$EM28:$EY28,$FW$5)=0,"無例休&amp;","")&amp;IF(COUNTIF(月排班!$EM28:$FM28,$FW$5)&gt;1,IF(COUNTIF(月排班!$EM28:$FM28,$FW$6)&gt;1,"","2周無2例2休&amp;"),"2周無2例2休&amp;")&amp;IF(EW26=1,IF(EW27&gt;0,"例假上班&amp;",""),"")&amp;IF(EW27&gt;12,"上班超過12小時&amp;","")</f>
        <v>無例休&amp;2周無2例2休&amp;</v>
      </c>
      <c r="EX28" s="500"/>
      <c r="EY28" s="499" t="str">
        <f>IF(月排班!EX26=0,"",IF(月排班!EY26=0,"",IF((月排班!EY26+24-月排班!EX26)&lt;11,"11小時&amp;","")))&amp;IF(COUNTIF(月排班!$EM28:$EY28,$FW$5)=0,"無例休&amp;","")&amp;IF(COUNTIF(月排班!$EM28:$FM28,$FW$5)&gt;1,IF(COUNTIF(月排班!$EM28:$FM28,$FW$6)&gt;1,"","2周無2例2休&amp;"),"2周無2例2休&amp;")&amp;IF(EY26=1,IF(EY27&gt;0,"例假上班&amp;",""),"")&amp;IF(EY27&gt;12,"上班超過12小時&amp;","")</f>
        <v>無例休&amp;2周無2例2休&amp;</v>
      </c>
      <c r="EZ28" s="500"/>
      <c r="FA28" s="499" t="str">
        <f>IF(月排班!EZ26=0,"",IF(月排班!FA26=0,"",IF((月排班!FA26+24-月排班!EZ26)&lt;11,"11小時&amp;","")))&amp;IF(COUNTIF(月排班!$FA28:$FM28,$FW$5)=0,"無例休&amp;","")&amp;IF(COUNTIF(月排班!$EM28:$FM28,$FW$5)&gt;1,IF(COUNTIF(月排班!$EM28:$FM28,$FW$6)&gt;1,"","2周無2例2休&amp;"),"2周無2例2休&amp;")&amp;IF(FA26=1,IF(FA27&gt;0,"例假上班&amp;",""),"")&amp;IF(FA27&gt;12,"上班超過12小時&amp;","")</f>
        <v>無例休&amp;2周無2例2休&amp;</v>
      </c>
      <c r="FB28" s="500"/>
      <c r="FC28" s="499" t="str">
        <f>IF(月排班!FB26=0,"",IF(月排班!FC26=0,"",IF((月排班!FC26+24-月排班!FB26)&lt;11,"11小時&amp;","")))&amp;IF(COUNTIF(月排班!$FA28:$FM28,$FW$5)=0,"無例休&amp;","")&amp;IF(COUNTIF(月排班!$EM28:$FM28,$FW$5)&gt;1,IF(COUNTIF(月排班!$EM28:$FM28,$FW$6)&gt;1,"","2周無2例2休&amp;"),"2周無2例2休&amp;")&amp;IF(FC26=1,IF(FC27&gt;0,"例假上班&amp;",""),"")&amp;IF(FC27&gt;12,"上班超過12小時&amp;","")</f>
        <v>無例休&amp;2周無2例2休&amp;</v>
      </c>
      <c r="FD28" s="500"/>
      <c r="FE28" s="499" t="str">
        <f>IF(月排班!FD26=0,"",IF(月排班!FE26=0,"",IF((月排班!FE26+24-月排班!FD26)&lt;11,"11小時&amp;","")))&amp;IF(COUNTIF(月排班!$FA28:$FM28,$FW$5)=0,"無例休&amp;","")&amp;IF(COUNTIF(月排班!$EM28:$FM28,$FW$5)&gt;1,IF(COUNTIF(月排班!$EM28:$FM28,$FW$6)&gt;1,"","2周無2例2休&amp;"),"2周無2例2休&amp;")&amp;IF(FE26=1,IF(FE27&gt;0,"例假上班&amp;",""),"")&amp;IF(FE27&gt;12,"上班超過12小時&amp;","")</f>
        <v>無例休&amp;2周無2例2休&amp;</v>
      </c>
      <c r="FF28" s="500"/>
      <c r="FG28" s="499" t="str">
        <f>IF(月排班!FF26=0,"",IF(月排班!FG26=0,"",IF((月排班!FG26+24-月排班!FF26)&lt;11,"11小時&amp;","")))&amp;IF(COUNTIF(月排班!$FA28:$FM28,$FW$5)=0,"無例休&amp;","")&amp;IF(COUNTIF(月排班!$EM28:$FM28,$FW$5)&gt;1,IF(COUNTIF(月排班!$EM28:$FM28,$FW$6)&gt;1,"","2周無2例2休&amp;"),"2周無2例2休&amp;")&amp;IF(FG26=1,IF(FG27&gt;0,"例假上班&amp;",""),"")&amp;IF(FG27&gt;12,"上班超過12小時&amp;","")</f>
        <v>無例休&amp;2周無2例2休&amp;</v>
      </c>
      <c r="FH28" s="500"/>
      <c r="FI28" s="499" t="str">
        <f>IF(月排班!FH26=0,"",IF(月排班!FI26=0,"",IF((月排班!FI26+24-月排班!FH26)&lt;11,"11小時&amp;","")))&amp;IF(COUNTIF(月排班!$FA28:$FM28,$FW$5)=0,"無例休&amp;","")&amp;IF(COUNTIF(月排班!$EM28:$FM28,$FW$5)&gt;1,IF(COUNTIF(月排班!$EM28:$FM28,$FW$6)&gt;1,"","2周無2例2休&amp;"),"2周無2例2休&amp;")&amp;IF(FI26=1,IF(FI27&gt;0,"例假上班&amp;",""),"")&amp;IF(FI27&gt;12,"上班超過12小時&amp;","")</f>
        <v>無例休&amp;2周無2例2休&amp;</v>
      </c>
      <c r="FJ28" s="500"/>
      <c r="FK28" s="499" t="str">
        <f>IF(月排班!FJ26=0,"",IF(月排班!FK26=0,"",IF((月排班!FK26+24-月排班!FJ26)&lt;11,"11小時&amp;","")))&amp;IF(COUNTIF(月排班!$FA28:$FM28,$FW$5)=0,"無例休&amp;","")&amp;IF(COUNTIF(月排班!$EM28:$FM28,$FW$5)&gt;1,IF(COUNTIF(月排班!$EM28:$FM28,$FW$6)&gt;1,"","2周無2例2休&amp;"),"2周無2例2休&amp;")&amp;IF(FK26=1,IF(FK27&gt;0,"例假上班&amp;",""),"")&amp;IF(FK27&gt;12,"上班超過12小時&amp;","")</f>
        <v>無例休&amp;2周無2例2休&amp;</v>
      </c>
      <c r="FL28" s="500"/>
      <c r="FM28" s="499" t="str">
        <f>IF(月排班!FL26=0,"",IF(月排班!FM26=0,"",IF((月排班!FM26+24-月排班!FL26)&lt;11,"11小時&amp;","")))&amp;IF(COUNTIF(月排班!$FA28:$FM28,$FW$5)=0,"無例休&amp;","")&amp;IF(COUNTIF(月排班!$EM28:$FM28,$FW$5)&gt;1,IF(COUNTIF(月排班!$EM28:$FM28,$FW$6)&gt;1,"","2周無2例2休&amp;"),"2周無2例2休&amp;")&amp;IF(FM26=1,IF(FM27&gt;0,"例假上班&amp;",""),"")&amp;IF(FM27&gt;12,"上班超過12小時&amp;","")</f>
        <v>無例休&amp;2周無2例2休&amp;</v>
      </c>
      <c r="FN28" s="500"/>
      <c r="FO28" s="499"/>
      <c r="FP28" s="500"/>
      <c r="FQ28" s="494"/>
      <c r="FR28" s="214"/>
      <c r="FS28" s="214"/>
      <c r="FT28" s="308"/>
      <c r="FU28" s="527"/>
      <c r="FV28" s="528"/>
      <c r="GA28" s="116">
        <f t="shared" si="0"/>
        <v>42</v>
      </c>
      <c r="GB28" s="161" t="e">
        <f>HLOOKUP(#REF!,$A$5:$T$111,GA28,0)</f>
        <v>#REF!</v>
      </c>
      <c r="GC28" s="116" t="e">
        <f>HLOOKUP(#REF!,$A$5:$P$111,GA28+1,0)</f>
        <v>#REF!</v>
      </c>
      <c r="GQ28" s="116" t="e">
        <f>HLOOKUP(#REF!,$A$5:$FP$111,GA28+1,0)</f>
        <v>#REF!</v>
      </c>
      <c r="GR28" s="116" t="s">
        <v>51</v>
      </c>
      <c r="GT28" s="116" t="s">
        <v>52</v>
      </c>
    </row>
    <row r="29" spans="1:202" ht="15.75" customHeight="1">
      <c r="A29" s="490" t="str">
        <f>IF('0902-0908'!A37=0,"",'0902-0908'!A37)</f>
        <v/>
      </c>
      <c r="B29" s="491"/>
      <c r="C29" s="549">
        <f>IFERROR(VLOOKUP(月排班!C31,$FW$5:$FX$9,2,0),0)</f>
        <v>0</v>
      </c>
      <c r="D29" s="550"/>
      <c r="E29" s="549">
        <f>IFERROR(VLOOKUP(月排班!E31,$FW$5:$FX$9,2,0),0)</f>
        <v>0</v>
      </c>
      <c r="F29" s="550"/>
      <c r="G29" s="549">
        <f>IFERROR(VLOOKUP(月排班!G31,$FW$5:$FX$9,2,0),0)</f>
        <v>0</v>
      </c>
      <c r="H29" s="550"/>
      <c r="I29" s="549">
        <f>IFERROR(VLOOKUP(月排班!I31,$FW$5:$FX$9,2,0),0)</f>
        <v>0</v>
      </c>
      <c r="J29" s="550"/>
      <c r="K29" s="549">
        <f>IFERROR(VLOOKUP(月排班!K31,$FW$5:$FX$9,2,0),0)</f>
        <v>0</v>
      </c>
      <c r="L29" s="550"/>
      <c r="M29" s="549">
        <f>IFERROR(VLOOKUP(月排班!M31,$FW$5:$FX$9,2,0),0)</f>
        <v>0</v>
      </c>
      <c r="N29" s="550"/>
      <c r="O29" s="549">
        <f>IFERROR(VLOOKUP(月排班!O31,$FW$5:$FX$9,2,0),0)</f>
        <v>0</v>
      </c>
      <c r="P29" s="550"/>
      <c r="Q29" s="549">
        <f>IFERROR(VLOOKUP(月排班!Q31,$FW$5:$FX$9,2,0),0)</f>
        <v>0</v>
      </c>
      <c r="R29" s="550"/>
      <c r="S29" s="549">
        <f>IFERROR(VLOOKUP(月排班!S31,$FW$5:$FX$9,2,0),0)</f>
        <v>0</v>
      </c>
      <c r="T29" s="550"/>
      <c r="U29" s="549">
        <f>IFERROR(VLOOKUP(月排班!U31,$FW$5:$FX$9,2,0),0)</f>
        <v>0</v>
      </c>
      <c r="V29" s="550"/>
      <c r="W29" s="549">
        <f>IFERROR(VLOOKUP(月排班!W31,$FW$5:$FX$9,2,0),0)</f>
        <v>0</v>
      </c>
      <c r="X29" s="550"/>
      <c r="Y29" s="549">
        <f>IFERROR(VLOOKUP(月排班!Y31,$FW$5:$FX$9,2,0),0)</f>
        <v>0</v>
      </c>
      <c r="Z29" s="550"/>
      <c r="AA29" s="549">
        <f>IFERROR(VLOOKUP(月排班!AA31,$FW$5:$FX$9,2,0),0)</f>
        <v>0</v>
      </c>
      <c r="AB29" s="550"/>
      <c r="AC29" s="549">
        <f>IFERROR(VLOOKUP(月排班!AC31,$FW$5:$FX$9,2,0),0)</f>
        <v>0</v>
      </c>
      <c r="AD29" s="550"/>
      <c r="AE29" s="549">
        <f>IFERROR(VLOOKUP(月排班!AE31,$FW$5:$FX$9,2,0),0)</f>
        <v>0</v>
      </c>
      <c r="AF29" s="550"/>
      <c r="AG29" s="549">
        <f>IFERROR(VLOOKUP(月排班!AG31,$FW$5:$FX$9,2,0),0)</f>
        <v>0</v>
      </c>
      <c r="AH29" s="550"/>
      <c r="AI29" s="549">
        <f>IFERROR(VLOOKUP(月排班!AI31,$FW$5:$FX$9,2,0),0)</f>
        <v>0</v>
      </c>
      <c r="AJ29" s="550"/>
      <c r="AK29" s="549">
        <f>IFERROR(VLOOKUP(月排班!AK31,$FW$5:$FX$9,2,0),0)</f>
        <v>0</v>
      </c>
      <c r="AL29" s="550"/>
      <c r="AM29" s="549">
        <f>IFERROR(VLOOKUP(月排班!AM31,$FW$5:$FX$9,2,0),0)</f>
        <v>0</v>
      </c>
      <c r="AN29" s="550"/>
      <c r="AO29" s="549">
        <f>IFERROR(VLOOKUP(月排班!AO31,$FW$5:$FX$9,2,0),0)</f>
        <v>0</v>
      </c>
      <c r="AP29" s="550"/>
      <c r="AQ29" s="549">
        <f>IFERROR(VLOOKUP(月排班!AQ31,$FW$5:$FX$9,2,0),0)</f>
        <v>0</v>
      </c>
      <c r="AR29" s="550"/>
      <c r="AS29" s="549">
        <f>IFERROR(VLOOKUP(月排班!AS31,$FW$5:$FX$9,2,0),0)</f>
        <v>0</v>
      </c>
      <c r="AT29" s="550"/>
      <c r="AU29" s="549">
        <f>IFERROR(VLOOKUP(月排班!AU31,$FW$5:$FX$9,2,0),0)</f>
        <v>0</v>
      </c>
      <c r="AV29" s="550"/>
      <c r="AW29" s="549">
        <f>IFERROR(VLOOKUP(月排班!AW31,$FW$5:$FX$9,2,0),0)</f>
        <v>0</v>
      </c>
      <c r="AX29" s="550"/>
      <c r="AY29" s="549">
        <f>IFERROR(VLOOKUP(月排班!AY31,$FW$5:$FX$9,2,0),0)</f>
        <v>0</v>
      </c>
      <c r="AZ29" s="550"/>
      <c r="BA29" s="549">
        <f>IFERROR(VLOOKUP(月排班!BA31,$FW$5:$FX$9,2,0),0)</f>
        <v>0</v>
      </c>
      <c r="BB29" s="550"/>
      <c r="BC29" s="549">
        <f>IFERROR(VLOOKUP(月排班!BC31,$FW$5:$FX$9,2,0),0)</f>
        <v>0</v>
      </c>
      <c r="BD29" s="550"/>
      <c r="BE29" s="549">
        <f>IFERROR(VLOOKUP(月排班!BE31,$FW$5:$FX$9,2,0),0)</f>
        <v>0</v>
      </c>
      <c r="BF29" s="550"/>
      <c r="BG29" s="549">
        <f>IFERROR(VLOOKUP(月排班!BG31,$FW$5:$FX$9,2,0),0)</f>
        <v>0</v>
      </c>
      <c r="BH29" s="550"/>
      <c r="BI29" s="549">
        <f>IFERROR(VLOOKUP(月排班!BI31,$FW$5:$FX$9,2,0),0)</f>
        <v>0</v>
      </c>
      <c r="BJ29" s="550"/>
      <c r="BK29" s="549">
        <f>IFERROR(VLOOKUP(月排班!BK31,$FW$5:$FX$9,2,0),0)</f>
        <v>0</v>
      </c>
      <c r="BL29" s="550"/>
      <c r="BM29" s="549">
        <f>IFERROR(VLOOKUP(月排班!BM31,$FW$5:$FX$9,2,0),0)</f>
        <v>0</v>
      </c>
      <c r="BN29" s="550"/>
      <c r="BO29" s="549">
        <f>IFERROR(VLOOKUP(月排班!BO31,$FW$5:$FX$9,2,0),0)</f>
        <v>0</v>
      </c>
      <c r="BP29" s="550"/>
      <c r="BQ29" s="549">
        <f>IFERROR(VLOOKUP(月排班!BQ31,$FW$5:$FX$9,2,0),0)</f>
        <v>0</v>
      </c>
      <c r="BR29" s="550"/>
      <c r="BS29" s="549">
        <f>IFERROR(VLOOKUP(月排班!BS31,$FW$5:$FX$9,2,0),0)</f>
        <v>0</v>
      </c>
      <c r="BT29" s="550"/>
      <c r="BU29" s="549">
        <f>IFERROR(VLOOKUP(月排班!BU31,$FW$5:$FX$9,2,0),0)</f>
        <v>0</v>
      </c>
      <c r="BV29" s="550"/>
      <c r="BW29" s="549">
        <f>IFERROR(VLOOKUP(月排班!BW31,$FW$5:$FX$9,2,0),0)</f>
        <v>0</v>
      </c>
      <c r="BX29" s="550"/>
      <c r="BY29" s="549">
        <f>IFERROR(VLOOKUP(月排班!BY31,$FW$5:$FX$9,2,0),0)</f>
        <v>0</v>
      </c>
      <c r="BZ29" s="550"/>
      <c r="CA29" s="549">
        <f>IFERROR(VLOOKUP(月排班!CA31,$FW$5:$FX$9,2,0),0)</f>
        <v>0</v>
      </c>
      <c r="CB29" s="550"/>
      <c r="CC29" s="549">
        <f>IFERROR(VLOOKUP(月排班!CC31,$FW$5:$FX$9,2,0),0)</f>
        <v>0</v>
      </c>
      <c r="CD29" s="550"/>
      <c r="CE29" s="549">
        <f>IFERROR(VLOOKUP(月排班!CE31,$FW$5:$FX$9,2,0),0)</f>
        <v>0</v>
      </c>
      <c r="CF29" s="550"/>
      <c r="CG29" s="549">
        <f>IFERROR(VLOOKUP(月排班!CG31,$FW$5:$FX$9,2,0),0)</f>
        <v>0</v>
      </c>
      <c r="CH29" s="550"/>
      <c r="CI29" s="549">
        <f>IFERROR(VLOOKUP(月排班!CI31,$FW$5:$FX$9,2,0),0)</f>
        <v>0</v>
      </c>
      <c r="CJ29" s="550"/>
      <c r="CK29" s="549">
        <f>IFERROR(VLOOKUP(月排班!CK31,$FW$5:$FX$9,2,0),0)</f>
        <v>0</v>
      </c>
      <c r="CL29" s="550"/>
      <c r="CM29" s="549">
        <f>IFERROR(VLOOKUP(月排班!CM31,$FW$5:$FX$9,2,0),0)</f>
        <v>0</v>
      </c>
      <c r="CN29" s="550"/>
      <c r="CO29" s="549">
        <f>IFERROR(VLOOKUP(月排班!CO31,$FW$5:$FX$9,2,0),0)</f>
        <v>0</v>
      </c>
      <c r="CP29" s="550"/>
      <c r="CQ29" s="549">
        <f>IFERROR(VLOOKUP(月排班!CQ31,$FW$5:$FX$9,2,0),0)</f>
        <v>0</v>
      </c>
      <c r="CR29" s="550"/>
      <c r="CS29" s="549">
        <f>IFERROR(VLOOKUP(月排班!CS31,$FW$5:$FX$9,2,0),0)</f>
        <v>0</v>
      </c>
      <c r="CT29" s="550"/>
      <c r="CU29" s="549">
        <f>IFERROR(VLOOKUP(月排班!CU31,$FW$5:$FX$9,2,0),0)</f>
        <v>0</v>
      </c>
      <c r="CV29" s="550"/>
      <c r="CW29" s="549">
        <f>IFERROR(VLOOKUP(月排班!CW31,$FW$5:$FX$9,2,0),0)</f>
        <v>0</v>
      </c>
      <c r="CX29" s="550"/>
      <c r="CY29" s="549">
        <f>IFERROR(VLOOKUP(月排班!CY31,$FW$5:$FX$9,2,0),0)</f>
        <v>0</v>
      </c>
      <c r="CZ29" s="550"/>
      <c r="DA29" s="549">
        <f>IFERROR(VLOOKUP(月排班!DA31,$FW$5:$FX$9,2,0),0)</f>
        <v>0</v>
      </c>
      <c r="DB29" s="550"/>
      <c r="DC29" s="549">
        <f>IFERROR(VLOOKUP(月排班!DC31,$FW$5:$FX$9,2,0),0)</f>
        <v>0</v>
      </c>
      <c r="DD29" s="550"/>
      <c r="DE29" s="549">
        <f>IFERROR(VLOOKUP(月排班!DE31,$FW$5:$FX$9,2,0),0)</f>
        <v>0</v>
      </c>
      <c r="DF29" s="550"/>
      <c r="DG29" s="549">
        <f>IFERROR(VLOOKUP(月排班!DG31,$FW$5:$FX$9,2,0),0)</f>
        <v>0</v>
      </c>
      <c r="DH29" s="550"/>
      <c r="DI29" s="549">
        <f>IFERROR(VLOOKUP(月排班!DI31,$FW$5:$FX$9,2,0),0)</f>
        <v>0</v>
      </c>
      <c r="DJ29" s="550"/>
      <c r="DK29" s="549">
        <f>IFERROR(VLOOKUP(月排班!DK31,$FW$5:$FX$9,2,0),0)</f>
        <v>0</v>
      </c>
      <c r="DL29" s="550"/>
      <c r="DM29" s="549">
        <f>IFERROR(VLOOKUP(月排班!DM31,$FW$5:$FX$9,2,0),0)</f>
        <v>0</v>
      </c>
      <c r="DN29" s="550"/>
      <c r="DO29" s="549">
        <f>IFERROR(VLOOKUP(月排班!DO31,$FW$5:$FX$9,2,0),0)</f>
        <v>0</v>
      </c>
      <c r="DP29" s="550"/>
      <c r="DQ29" s="549">
        <f>IFERROR(VLOOKUP(月排班!DQ31,$FW$5:$FX$9,2,0),0)</f>
        <v>0</v>
      </c>
      <c r="DR29" s="550"/>
      <c r="DS29" s="549">
        <f>IFERROR(VLOOKUP(月排班!DS31,$FW$5:$FX$9,2,0),0)</f>
        <v>0</v>
      </c>
      <c r="DT29" s="550"/>
      <c r="DU29" s="549">
        <f>IFERROR(VLOOKUP(月排班!DU31,$FW$5:$FX$9,2,0),0)</f>
        <v>0</v>
      </c>
      <c r="DV29" s="550"/>
      <c r="DW29" s="549">
        <f>IFERROR(VLOOKUP(月排班!DW31,$FW$5:$FX$9,2,0),0)</f>
        <v>0</v>
      </c>
      <c r="DX29" s="550"/>
      <c r="DY29" s="549">
        <f>IFERROR(VLOOKUP(月排班!DY31,$FW$5:$FX$9,2,0),0)</f>
        <v>0</v>
      </c>
      <c r="DZ29" s="550"/>
      <c r="EA29" s="549">
        <f>IFERROR(VLOOKUP(月排班!EA31,$FW$5:$FX$9,2,0),0)</f>
        <v>0</v>
      </c>
      <c r="EB29" s="550"/>
      <c r="EC29" s="549">
        <f>IFERROR(VLOOKUP(月排班!EC31,$FW$5:$FX$9,2,0),0)</f>
        <v>0</v>
      </c>
      <c r="ED29" s="550"/>
      <c r="EE29" s="549">
        <f>IFERROR(VLOOKUP(月排班!EE31,$FW$5:$FX$9,2,0),0)</f>
        <v>0</v>
      </c>
      <c r="EF29" s="550"/>
      <c r="EG29" s="549">
        <f>IFERROR(VLOOKUP(月排班!EG31,$FW$5:$FX$9,2,0),0)</f>
        <v>0</v>
      </c>
      <c r="EH29" s="550"/>
      <c r="EI29" s="549">
        <f>IFERROR(VLOOKUP(月排班!EI31,$FW$5:$FX$9,2,0),0)</f>
        <v>0</v>
      </c>
      <c r="EJ29" s="550"/>
      <c r="EK29" s="549">
        <f>IFERROR(VLOOKUP(月排班!EK31,$FW$5:$FX$9,2,0),0)</f>
        <v>0</v>
      </c>
      <c r="EL29" s="550"/>
      <c r="EM29" s="549">
        <f>IFERROR(VLOOKUP(月排班!EM31,$FW$5:$FX$9,2,0),0)</f>
        <v>0</v>
      </c>
      <c r="EN29" s="550"/>
      <c r="EO29" s="549">
        <f>IFERROR(VLOOKUP(月排班!EO31,$FW$5:$FX$9,2,0),0)</f>
        <v>0</v>
      </c>
      <c r="EP29" s="550"/>
      <c r="EQ29" s="549">
        <f>IFERROR(VLOOKUP(月排班!EQ31,$FW$5:$FX$9,2,0),0)</f>
        <v>0</v>
      </c>
      <c r="ER29" s="550"/>
      <c r="ES29" s="549">
        <f>IFERROR(VLOOKUP(月排班!ES31,$FW$5:$FX$9,2,0),0)</f>
        <v>0</v>
      </c>
      <c r="ET29" s="550"/>
      <c r="EU29" s="549">
        <f>IFERROR(VLOOKUP(月排班!EU31,$FW$5:$FX$9,2,0),0)</f>
        <v>0</v>
      </c>
      <c r="EV29" s="550"/>
      <c r="EW29" s="549">
        <f>IFERROR(VLOOKUP(月排班!EW31,$FW$5:$FX$9,2,0),0)</f>
        <v>0</v>
      </c>
      <c r="EX29" s="550"/>
      <c r="EY29" s="549">
        <f>IFERROR(VLOOKUP(月排班!EY31,$FW$5:$FX$9,2,0),0)</f>
        <v>0</v>
      </c>
      <c r="EZ29" s="550"/>
      <c r="FA29" s="549">
        <f>IFERROR(VLOOKUP(月排班!FA31,$FW$5:$FX$9,2,0),0)</f>
        <v>0</v>
      </c>
      <c r="FB29" s="550"/>
      <c r="FC29" s="549">
        <f>IFERROR(VLOOKUP(月排班!FC31,$FW$5:$FX$9,2,0),0)</f>
        <v>0</v>
      </c>
      <c r="FD29" s="550"/>
      <c r="FE29" s="549">
        <f>IFERROR(VLOOKUP(月排班!FE31,$FW$5:$FX$9,2,0),0)</f>
        <v>0</v>
      </c>
      <c r="FF29" s="550"/>
      <c r="FG29" s="549">
        <f>IFERROR(VLOOKUP(月排班!FG31,$FW$5:$FX$9,2,0),0)</f>
        <v>0</v>
      </c>
      <c r="FH29" s="550"/>
      <c r="FI29" s="549">
        <f>IFERROR(VLOOKUP(月排班!FI31,$FW$5:$FX$9,2,0),0)</f>
        <v>0</v>
      </c>
      <c r="FJ29" s="550"/>
      <c r="FK29" s="549">
        <f>IFERROR(VLOOKUP(月排班!FK31,$FW$5:$FX$9,2,0),0)</f>
        <v>0</v>
      </c>
      <c r="FL29" s="550"/>
      <c r="FM29" s="549">
        <f>IFERROR(VLOOKUP(月排班!FM31,$FW$5:$FX$9,2,0),0)</f>
        <v>0</v>
      </c>
      <c r="FN29" s="550"/>
      <c r="FO29" s="206"/>
      <c r="FP29" s="207"/>
      <c r="FQ29" s="492"/>
      <c r="FR29" s="212"/>
      <c r="FS29" s="212"/>
      <c r="FT29" s="424">
        <f>BZ30+CB30+CD30+CF30+CH30+CX30+FP30</f>
        <v>0</v>
      </c>
      <c r="FU29" s="524"/>
      <c r="FV29" s="479"/>
      <c r="GA29" s="116">
        <f>GA13+3</f>
        <v>45</v>
      </c>
      <c r="GB29" s="161" t="e">
        <f>HLOOKUP(#REF!,$A$5:$T$111,GA29,0)</f>
        <v>#REF!</v>
      </c>
      <c r="GC29" s="116" t="e">
        <f>HLOOKUP(#REF!,$A$5:$P$111,GA29+1,0)</f>
        <v>#REF!</v>
      </c>
      <c r="GQ29" s="116" t="e">
        <f>HLOOKUP(#REF!,$A$5:$FP$111,GA29+1,0)</f>
        <v>#REF!</v>
      </c>
      <c r="GR29" s="116" t="s">
        <v>47</v>
      </c>
      <c r="GT29" s="116" t="s">
        <v>48</v>
      </c>
    </row>
    <row r="30" spans="1:202" ht="9" customHeight="1" thickBot="1">
      <c r="A30" s="480" t="str">
        <f>IF('0902-0908'!A38=0,"",'0902-0908'!A38)</f>
        <v/>
      </c>
      <c r="B30" s="481"/>
      <c r="C30" s="551">
        <f>月排班!D30</f>
        <v>0</v>
      </c>
      <c r="D30" s="552"/>
      <c r="E30" s="551">
        <f>月排班!F30</f>
        <v>0</v>
      </c>
      <c r="F30" s="552"/>
      <c r="G30" s="551">
        <f>月排班!H30</f>
        <v>0</v>
      </c>
      <c r="H30" s="552"/>
      <c r="I30" s="551">
        <f>月排班!J30</f>
        <v>0</v>
      </c>
      <c r="J30" s="552"/>
      <c r="K30" s="551">
        <f>月排班!L30</f>
        <v>0</v>
      </c>
      <c r="L30" s="552"/>
      <c r="M30" s="551">
        <f>月排班!N30</f>
        <v>0</v>
      </c>
      <c r="N30" s="552"/>
      <c r="O30" s="551">
        <f>月排班!P30</f>
        <v>0</v>
      </c>
      <c r="P30" s="552"/>
      <c r="Q30" s="551">
        <f>月排班!R30</f>
        <v>0</v>
      </c>
      <c r="R30" s="552"/>
      <c r="S30" s="551">
        <f>月排班!T30</f>
        <v>0</v>
      </c>
      <c r="T30" s="552"/>
      <c r="U30" s="551">
        <f>月排班!V30</f>
        <v>0</v>
      </c>
      <c r="V30" s="552"/>
      <c r="W30" s="551">
        <f>月排班!X30</f>
        <v>0</v>
      </c>
      <c r="X30" s="552"/>
      <c r="Y30" s="551">
        <f>月排班!Z30</f>
        <v>0</v>
      </c>
      <c r="Z30" s="552"/>
      <c r="AA30" s="551">
        <f>月排班!AB30</f>
        <v>0</v>
      </c>
      <c r="AB30" s="552"/>
      <c r="AC30" s="551">
        <f>月排班!AD30</f>
        <v>0</v>
      </c>
      <c r="AD30" s="552"/>
      <c r="AE30" s="551">
        <f>月排班!AF30</f>
        <v>0</v>
      </c>
      <c r="AF30" s="552"/>
      <c r="AG30" s="551">
        <f>月排班!AH30</f>
        <v>0</v>
      </c>
      <c r="AH30" s="552"/>
      <c r="AI30" s="551">
        <f>月排班!AJ30</f>
        <v>0</v>
      </c>
      <c r="AJ30" s="552"/>
      <c r="AK30" s="551">
        <f>月排班!AL30</f>
        <v>0</v>
      </c>
      <c r="AL30" s="552"/>
      <c r="AM30" s="551">
        <f>月排班!AN30</f>
        <v>0</v>
      </c>
      <c r="AN30" s="552"/>
      <c r="AO30" s="551">
        <f>月排班!AP30</f>
        <v>0</v>
      </c>
      <c r="AP30" s="552"/>
      <c r="AQ30" s="551">
        <f>月排班!AR30</f>
        <v>0</v>
      </c>
      <c r="AR30" s="552"/>
      <c r="AS30" s="551">
        <f>月排班!AT30</f>
        <v>0</v>
      </c>
      <c r="AT30" s="552"/>
      <c r="AU30" s="551">
        <f>月排班!AV30</f>
        <v>0</v>
      </c>
      <c r="AV30" s="552"/>
      <c r="AW30" s="551">
        <f>月排班!AX30</f>
        <v>0</v>
      </c>
      <c r="AX30" s="552"/>
      <c r="AY30" s="551">
        <f>月排班!AZ30</f>
        <v>0</v>
      </c>
      <c r="AZ30" s="552"/>
      <c r="BA30" s="551">
        <f>月排班!BB30</f>
        <v>0</v>
      </c>
      <c r="BB30" s="552"/>
      <c r="BC30" s="551">
        <f>月排班!BD30</f>
        <v>0</v>
      </c>
      <c r="BD30" s="552"/>
      <c r="BE30" s="551">
        <f>月排班!BF30</f>
        <v>0</v>
      </c>
      <c r="BF30" s="552"/>
      <c r="BG30" s="551">
        <f>月排班!BH30</f>
        <v>0</v>
      </c>
      <c r="BH30" s="552"/>
      <c r="BI30" s="551">
        <f>月排班!BJ30</f>
        <v>0</v>
      </c>
      <c r="BJ30" s="552"/>
      <c r="BK30" s="551">
        <f>月排班!BL30</f>
        <v>0</v>
      </c>
      <c r="BL30" s="552"/>
      <c r="BM30" s="551">
        <f>月排班!BN30</f>
        <v>0</v>
      </c>
      <c r="BN30" s="552"/>
      <c r="BO30" s="551">
        <f>月排班!BP30</f>
        <v>0</v>
      </c>
      <c r="BP30" s="552"/>
      <c r="BQ30" s="551">
        <f>月排班!BR30</f>
        <v>0</v>
      </c>
      <c r="BR30" s="552"/>
      <c r="BS30" s="551">
        <f>月排班!BT30</f>
        <v>0</v>
      </c>
      <c r="BT30" s="552"/>
      <c r="BU30" s="551">
        <f>月排班!BV30</f>
        <v>0</v>
      </c>
      <c r="BV30" s="552"/>
      <c r="BW30" s="551">
        <f>月排班!BX30</f>
        <v>0</v>
      </c>
      <c r="BX30" s="552"/>
      <c r="BY30" s="551">
        <f>月排班!BZ30</f>
        <v>0</v>
      </c>
      <c r="BZ30" s="552"/>
      <c r="CA30" s="551">
        <f>月排班!CB30</f>
        <v>0</v>
      </c>
      <c r="CB30" s="552"/>
      <c r="CC30" s="551">
        <f>月排班!CD30</f>
        <v>0</v>
      </c>
      <c r="CD30" s="552"/>
      <c r="CE30" s="551">
        <f>月排班!CF30</f>
        <v>0</v>
      </c>
      <c r="CF30" s="552"/>
      <c r="CG30" s="551">
        <f>月排班!CH30</f>
        <v>0</v>
      </c>
      <c r="CH30" s="552"/>
      <c r="CI30" s="551">
        <f>月排班!CJ30</f>
        <v>0</v>
      </c>
      <c r="CJ30" s="552"/>
      <c r="CK30" s="551">
        <f>月排班!CL30</f>
        <v>0</v>
      </c>
      <c r="CL30" s="552"/>
      <c r="CM30" s="551">
        <f>月排班!CN30</f>
        <v>0</v>
      </c>
      <c r="CN30" s="552"/>
      <c r="CO30" s="551">
        <f>月排班!CP30</f>
        <v>0</v>
      </c>
      <c r="CP30" s="552"/>
      <c r="CQ30" s="551">
        <f>月排班!CR30</f>
        <v>0</v>
      </c>
      <c r="CR30" s="552"/>
      <c r="CS30" s="551">
        <f>月排班!CT30</f>
        <v>0</v>
      </c>
      <c r="CT30" s="552"/>
      <c r="CU30" s="551">
        <f>月排班!CV30</f>
        <v>0</v>
      </c>
      <c r="CV30" s="552"/>
      <c r="CW30" s="551">
        <f>月排班!CX30</f>
        <v>0</v>
      </c>
      <c r="CX30" s="552"/>
      <c r="CY30" s="551">
        <f>月排班!CZ30</f>
        <v>0</v>
      </c>
      <c r="CZ30" s="552"/>
      <c r="DA30" s="551">
        <f>月排班!DB30</f>
        <v>0</v>
      </c>
      <c r="DB30" s="552"/>
      <c r="DC30" s="551">
        <f>月排班!DD30</f>
        <v>0</v>
      </c>
      <c r="DD30" s="552"/>
      <c r="DE30" s="551">
        <f>月排班!DF30</f>
        <v>0</v>
      </c>
      <c r="DF30" s="552"/>
      <c r="DG30" s="551">
        <f>月排班!DH30</f>
        <v>0</v>
      </c>
      <c r="DH30" s="552"/>
      <c r="DI30" s="551">
        <f>月排班!DJ30</f>
        <v>0</v>
      </c>
      <c r="DJ30" s="552"/>
      <c r="DK30" s="551">
        <f>月排班!DL30</f>
        <v>0</v>
      </c>
      <c r="DL30" s="552"/>
      <c r="DM30" s="551">
        <f>月排班!DN30</f>
        <v>0</v>
      </c>
      <c r="DN30" s="552"/>
      <c r="DO30" s="551">
        <f>月排班!DP30</f>
        <v>0</v>
      </c>
      <c r="DP30" s="552"/>
      <c r="DQ30" s="551">
        <f>月排班!DR30</f>
        <v>0</v>
      </c>
      <c r="DR30" s="552"/>
      <c r="DS30" s="551">
        <f>月排班!DT30</f>
        <v>0</v>
      </c>
      <c r="DT30" s="552"/>
      <c r="DU30" s="551">
        <f>月排班!DV30</f>
        <v>0</v>
      </c>
      <c r="DV30" s="552"/>
      <c r="DW30" s="551">
        <f>月排班!DX30</f>
        <v>0</v>
      </c>
      <c r="DX30" s="552"/>
      <c r="DY30" s="551">
        <f>月排班!DZ30</f>
        <v>0</v>
      </c>
      <c r="DZ30" s="552"/>
      <c r="EA30" s="551">
        <f>月排班!EB30</f>
        <v>0</v>
      </c>
      <c r="EB30" s="552"/>
      <c r="EC30" s="551">
        <f>月排班!ED30</f>
        <v>0</v>
      </c>
      <c r="ED30" s="552"/>
      <c r="EE30" s="551">
        <f>月排班!EF30</f>
        <v>0</v>
      </c>
      <c r="EF30" s="552"/>
      <c r="EG30" s="551">
        <f>月排班!EH30</f>
        <v>0</v>
      </c>
      <c r="EH30" s="552"/>
      <c r="EI30" s="551">
        <f>月排班!EJ30</f>
        <v>0</v>
      </c>
      <c r="EJ30" s="552"/>
      <c r="EK30" s="551">
        <f>月排班!EL30</f>
        <v>0</v>
      </c>
      <c r="EL30" s="552"/>
      <c r="EM30" s="551">
        <f>月排班!EN30</f>
        <v>0</v>
      </c>
      <c r="EN30" s="552"/>
      <c r="EO30" s="551">
        <f>月排班!EP30</f>
        <v>0</v>
      </c>
      <c r="EP30" s="552"/>
      <c r="EQ30" s="551">
        <f>月排班!ER30</f>
        <v>0</v>
      </c>
      <c r="ER30" s="552"/>
      <c r="ES30" s="551">
        <f>月排班!ET30</f>
        <v>0</v>
      </c>
      <c r="ET30" s="552"/>
      <c r="EU30" s="551">
        <f>月排班!EV30</f>
        <v>0</v>
      </c>
      <c r="EV30" s="552"/>
      <c r="EW30" s="551">
        <f>月排班!EX30</f>
        <v>0</v>
      </c>
      <c r="EX30" s="552"/>
      <c r="EY30" s="551">
        <f>月排班!EZ30</f>
        <v>0</v>
      </c>
      <c r="EZ30" s="552"/>
      <c r="FA30" s="551">
        <f>月排班!FB30</f>
        <v>0</v>
      </c>
      <c r="FB30" s="552"/>
      <c r="FC30" s="551">
        <f>月排班!FD30</f>
        <v>0</v>
      </c>
      <c r="FD30" s="552"/>
      <c r="FE30" s="551">
        <f>月排班!FF30</f>
        <v>0</v>
      </c>
      <c r="FF30" s="552"/>
      <c r="FG30" s="551">
        <f>月排班!FH30</f>
        <v>0</v>
      </c>
      <c r="FH30" s="552"/>
      <c r="FI30" s="551">
        <f>月排班!FJ30</f>
        <v>0</v>
      </c>
      <c r="FJ30" s="552"/>
      <c r="FK30" s="551">
        <f>月排班!FL30</f>
        <v>0</v>
      </c>
      <c r="FL30" s="552"/>
      <c r="FM30" s="551">
        <f>月排班!FN30</f>
        <v>0</v>
      </c>
      <c r="FN30" s="552"/>
      <c r="FO30" s="209"/>
      <c r="FP30" s="58"/>
      <c r="FQ30" s="493"/>
      <c r="FR30" s="213"/>
      <c r="FS30" s="213"/>
      <c r="FT30" s="425"/>
      <c r="FU30" s="525"/>
      <c r="FV30" s="526"/>
      <c r="GA30" s="116">
        <f t="shared" si="0"/>
        <v>48</v>
      </c>
      <c r="GB30" s="161" t="e">
        <f>HLOOKUP(#REF!,$A$5:$T$111,GA30,0)</f>
        <v>#REF!</v>
      </c>
      <c r="GC30" s="116" t="e">
        <f>HLOOKUP(#REF!,$A$5:$P$111,GA30+1,0)</f>
        <v>#REF!</v>
      </c>
      <c r="GQ30" s="116" t="e">
        <f>HLOOKUP(#REF!,$A$5:$FP$111,GA30+1,0)</f>
        <v>#REF!</v>
      </c>
      <c r="GR30" s="116" t="s">
        <v>49</v>
      </c>
      <c r="GT30" s="116" t="s">
        <v>50</v>
      </c>
    </row>
    <row r="31" spans="1:202" ht="9" customHeight="1" thickTop="1" thickBot="1">
      <c r="A31" s="482" t="str">
        <f>IF('0902-0908'!A39=0,"",'0902-0908'!A39)</f>
        <v/>
      </c>
      <c r="B31" s="483"/>
      <c r="C31" s="499"/>
      <c r="D31" s="500"/>
      <c r="E31" s="499"/>
      <c r="F31" s="500"/>
      <c r="G31" s="499"/>
      <c r="H31" s="500"/>
      <c r="I31" s="499"/>
      <c r="J31" s="500"/>
      <c r="K31" s="499"/>
      <c r="L31" s="500"/>
      <c r="M31" s="499"/>
      <c r="N31" s="500"/>
      <c r="O31" s="499"/>
      <c r="P31" s="500"/>
      <c r="Q31" s="499"/>
      <c r="R31" s="500"/>
      <c r="S31" s="499"/>
      <c r="T31" s="500"/>
      <c r="U31" s="499"/>
      <c r="V31" s="500"/>
      <c r="W31" s="499"/>
      <c r="X31" s="500"/>
      <c r="Y31" s="499"/>
      <c r="Z31" s="500"/>
      <c r="AA31" s="499"/>
      <c r="AB31" s="500"/>
      <c r="AC31" s="499" t="str">
        <f>IF(月排班!AB29=0,"",IF(月排班!AC29=0,"",IF((月排班!AC29+24-月排班!AB29)&lt;11,"11小時","")))&amp;IF(COUNTIF(月排班!$AE31:$AR31,$FW$5)&gt;1,"&amp;例休多",IF(COUNTIF(月排班!$AE31:$AR31,$FW$5)=0,"&amp;無例休",""))&amp;IF(COUNTIF(月排班!$AE31:$BE31,$FW$5)&gt;1,IF(COUNTIF(月排班!$AE31:$BE31,$FW$6)&gt;1,"","2周無2例2休"),"2周無2例2休")&amp;IF(AC30=1,IF(AC30&gt;0,"例假上班",""),"")&amp;IF(COUNTIF(Q30:AD30,"0")=0,"無6休1","")&amp;IF(AC30&gt;12,"上班超過12小時&amp;","")</f>
        <v>&amp;無例休2周無2例2休</v>
      </c>
      <c r="AD31" s="500"/>
      <c r="AE31" s="499" t="str">
        <f>IF(月排班!AD29=0,"",IF(月排班!AE29=0,"",IF((月排班!AE29+24-月排班!AD29)&lt;11,"11小時","")))&amp;IF(COUNTIF(月排班!$AE31:$AR31,$FW$5)=0,"&amp;無例休","")&amp;IF(COUNTIF(月排班!$AE31:$BE31,$FW$5)&gt;1,IF(COUNTIF(月排班!$AE31:$BE31,$FW$6)&gt;1,"","2周無2例2休"),"2周無2例2休")&amp;IF(AE29=1,IF(AE30&gt;0,"例假上班",""),"")&amp;IF(AE30&gt;12,"上班超過12小時&amp;","")</f>
        <v>&amp;無例休2周無2例2休</v>
      </c>
      <c r="AF31" s="500"/>
      <c r="AG31" s="499" t="str">
        <f>IF(月排班!AF29=0,"",IF(月排班!AG29=0,"",IF((月排班!AG29+24-月排班!AF29)&lt;11,"11小時","")))&amp;IF(COUNTIF(月排班!$AE31:$AR31,$FW$5)=0,"&amp;無例休","")&amp;IF(COUNTIF(月排班!$AE31:$BE31,$FW$5)&gt;1,IF(COUNTIF(月排班!$AE31:$BE31,$FW$6)&gt;1,"","2周無2例2休"),"2周無2例2休")&amp;IF(AG29=1,IF(AG30&gt;0,"例假上班",""),"")&amp;IF(AG30&gt;12,"上班超過12小時&amp;","")</f>
        <v>&amp;無例休2周無2例2休</v>
      </c>
      <c r="AH31" s="500"/>
      <c r="AI31" s="499" t="str">
        <f>IF(月排班!AH29=0,"",IF(月排班!AI29=0,"",IF((月排班!AI29+24-月排班!AH29)&lt;11,"11小時","")))&amp;IF(COUNTIF(月排班!$AE31:$AR31,$FW$5)=0,"&amp;無例休","")&amp;IF(COUNTIF(月排班!$AE31:$BE31,$FW$5)&gt;1,IF(COUNTIF(月排班!$AE31:$BE31,$FW$6)&gt;1,"","2周無2例2休"),"2周無2例2休")&amp;IF(AI29=1,IF(AI30&gt;0,"例假上班",""),"")&amp;IF(AI30&gt;12,"上班超過12小時&amp;","")</f>
        <v>&amp;無例休2周無2例2休</v>
      </c>
      <c r="AJ31" s="500"/>
      <c r="AK31" s="499" t="str">
        <f>IF(月排班!AJ29=0,"",IF(月排班!AK29=0,"",IF((月排班!AK29+24-月排班!AJ29)&lt;11,"11小時","")))&amp;IF(COUNTIF(月排班!$AE31:$AR31,$FW$5)=0,"&amp;無例休","")&amp;IF(COUNTIF(月排班!$AE31:$BE31,$FW$5)&gt;1,IF(COUNTIF(月排班!$AE31:$BE31,$FW$6)&gt;1,"","2周無2例2休"),"2周無2例2休")&amp;IF(AK29=1,IF(AK30&gt;0,"例假上班",""),"")&amp;IF(AK30&gt;12,"上班超過12小時&amp;","")</f>
        <v>&amp;無例休2周無2例2休</v>
      </c>
      <c r="AL31" s="500"/>
      <c r="AM31" s="499" t="str">
        <f>IF(月排班!AL29=0,"",IF(月排班!AM29=0,"",IF((月排班!AM29+24-月排班!AL29)&lt;11,"11小時","")))&amp;IF(COUNTIF(月排班!$AE31:$AR31,$FW$5)=0,"&amp;無例休","")&amp;IF(COUNTIF(月排班!$AE31:$BE31,$FW$5)&gt;1,IF(COUNTIF(月排班!$AE31:$BE31,$FW$6)&gt;1,"","2周無2例2休"),"2周無2例2休")&amp;IF(AM29=1,IF(AM30&gt;0,"例假上班",""),"")&amp;IF(AM30&gt;12,"上班超過12小時&amp;","")</f>
        <v>&amp;無例休2周無2例2休</v>
      </c>
      <c r="AN31" s="500"/>
      <c r="AO31" s="499" t="str">
        <f>IF(月排班!AN29=0,"",IF(月排班!AO29=0,"",IF((月排班!AO29+24-月排班!AN29)&lt;11,"11小時","")))&amp;IF(COUNTIF(月排班!$AE31:$AR31,$FW$5)=0,"&amp;無例休","")&amp;IF(COUNTIF(月排班!$AE31:$BE31,$FW$5)&gt;1,IF(COUNTIF(月排班!$AE31:$BE31,$FW$6)&gt;1,"","2周無2例2休"),"2周無2例2休")&amp;IF(AO29=1,IF(AO30&gt;0,"例假上班",""),"")&amp;IF(AO30&gt;12,"上班超過12小時&amp;","")</f>
        <v>&amp;無例休2周無2例2休</v>
      </c>
      <c r="AP31" s="500"/>
      <c r="AQ31" s="499" t="str">
        <f>IF(月排班!AP29=0,"",IF(月排班!AQ29=0,"",IF((月排班!AQ29+24-月排班!AP29)&lt;11,"11小時","")))&amp;IF(COUNTIF(月排班!$AE31:$AR31,$FW$5)=0,"&amp;無例休","")&amp;IF(COUNTIF(月排班!$AE31:$BE31,$FW$5)&gt;1,IF(COUNTIF(月排班!$AE31:$BE31,$FW$6)&gt;1,"","2周無2例2休"),"2周無2例2休")&amp;IF(AQ29=1,IF(AQ30&gt;0,"例假上班",""),"")&amp;IF(AQ30&gt;12,"上班超過12小時&amp;","")</f>
        <v>&amp;無例休2周無2例2休</v>
      </c>
      <c r="AR31" s="500"/>
      <c r="AS31" s="499" t="str">
        <f>IF(月排班!AR29=0,"",IF(月排班!AS29=0,"",IF((月排班!AS29+24-月排班!AR29)&lt;11,"11小時","")))&amp;IF(COUNTIF(月排班!$AS31:$BE31,$FW$5)=0,"&amp;無例休","")&amp;IF(COUNTIF(月排班!$AE31:$BE31,$FW$5)&gt;1,IF(COUNTIF(月排班!$AE31:$BE31,$FW$6)&gt;1,"","2周無2例2休"),"2周無2例2休")&amp;IF(AS29=1,IF(AS30&gt;0,"例假上班",""),"")&amp;IF(AS30&gt;12,"上班超過12小時&amp;","")</f>
        <v>&amp;無例休2周無2例2休</v>
      </c>
      <c r="AT31" s="500"/>
      <c r="AU31" s="499" t="str">
        <f>IF(月排班!AT29=0,"",IF(月排班!AU29=0,"",IF((月排班!AU29+24-月排班!AT29)&lt;11,"11小時","")))&amp;IF(COUNTIF(月排班!$AS31:$BE31,$FW$5)=0,"&amp;無例休","")&amp;IF(COUNTIF(月排班!$AE31:$BE31,$FW$5)&gt;1,IF(COUNTIF(月排班!$AE31:$BE31,$FW$6)&gt;1,"","2周無2例2休"),"2周無2例2休")&amp;IF(AU29=1,IF(AU30&gt;0,"例假上班",""),"")&amp;IF(AU30&gt;12,"上班超過12小時&amp;","")</f>
        <v>&amp;無例休2周無2例2休</v>
      </c>
      <c r="AV31" s="500"/>
      <c r="AW31" s="499" t="str">
        <f>IF(月排班!AV29=0,"",IF(月排班!AW29=0,"",IF((月排班!AW29+24-月排班!AV29)&lt;11,"11小時","")))&amp;IF(COUNTIF(月排班!$AS31:$BE31,$FW$5)=0,"&amp;無例休","")&amp;IF(COUNTIF(月排班!$AE31:$BE31,$FW$5)&gt;1,IF(COUNTIF(月排班!$AE31:$BE31,$FW$6)&gt;1,"","2周無2例2休"),"2周無2例2休")&amp;IF(AW29=1,IF(AW30&gt;0,"例假上班",""),"")&amp;IF(AW30&gt;12,"上班超過12小時&amp;","")</f>
        <v>&amp;無例休2周無2例2休</v>
      </c>
      <c r="AX31" s="500"/>
      <c r="AY31" s="499" t="str">
        <f>IF(月排班!AX29=0,"",IF(月排班!AY29=0,"",IF((月排班!AY29+24-月排班!AX29)&lt;11,"11小時","")))&amp;IF(COUNTIF(月排班!$AS31:$BE31,$FW$5)=0,"&amp;無例休","")&amp;IF(COUNTIF(月排班!$AE31:$BE31,$FW$5)&gt;1,IF(COUNTIF(月排班!$AE31:$BE31,$FW$6)&gt;1,"","2周無2例2休"),"2周無2例2休")&amp;IF(AY29=1,IF(AY30&gt;0,"例假上班",""),"")&amp;IF(AY30&gt;12,"上班超過12小時&amp;","")</f>
        <v>&amp;無例休2周無2例2休</v>
      </c>
      <c r="AZ31" s="500"/>
      <c r="BA31" s="499" t="str">
        <f>IF(月排班!AZ29=0,"",IF(月排班!BA29=0,"",IF((月排班!BA29+24-月排班!AZ29)&lt;11,"11小時","")))&amp;IF(COUNTIF(月排班!$AS31:$BE31,$FW$5)=0,"&amp;無例休","")&amp;IF(COUNTIF(月排班!$AE31:$BE31,$FW$5)&gt;1,IF(COUNTIF(月排班!$AE31:$BE31,$FW$6)&gt;1,"","2周無2例2休"),"2周無2例2休")&amp;IF(BA29=1,IF(BA30&gt;0,"例假上班",""),"")&amp;IF(BA30&gt;12,"上班超過12小時&amp;","")</f>
        <v>&amp;無例休2周無2例2休</v>
      </c>
      <c r="BB31" s="500"/>
      <c r="BC31" s="499" t="str">
        <f>IF(月排班!BB29=0,"",IF(月排班!BC29=0,"",IF((月排班!BC29+24-月排班!BB29)&lt;11,"11小時","")))&amp;IF(COUNTIF(月排班!$AS31:$BE31,$FW$5)=0,"&amp;無例休","")&amp;IF(COUNTIF(月排班!$AE31:$BE31,$FW$5)&gt;1,IF(COUNTIF(月排班!$AE31:$BE31,$FW$6)&gt;1,"","2周無2例2休"),"2周無2例2休")&amp;IF(BC29=1,IF(BC30&gt;0,"例假上班",""),"")&amp;IF(BC30&gt;12,"上班超過12小時&amp;","")</f>
        <v>&amp;無例休2周無2例2休</v>
      </c>
      <c r="BD31" s="500"/>
      <c r="BE31" s="499" t="str">
        <f>IF(月排班!BD29=0,"",IF(月排班!BE29=0,"",IF((月排班!BE29+24-月排班!BD29)&lt;11,"11小時","")))&amp;IF(COUNTIF(月排班!$AS31:$BE31,$FW$5)=0,"&amp;無例休","")&amp;IF(COUNTIF(月排班!$AE31:$BE31,$FW$5)&gt;1,IF(COUNTIF(月排班!$AE31:$BE31,$FW$6)&gt;1,"","2周無2例2休"),"2周無2例2休")&amp;IF(BE29=1,IF(BE30&gt;0,"例假上班",""),"")&amp;IF(BE30&gt;12,"上班超過12小時&amp;","")</f>
        <v>&amp;無例休2周無2例2休</v>
      </c>
      <c r="BF31" s="500"/>
      <c r="BG31" s="501" t="str">
        <f>IF(月排班!BF29=0,"",IF(月排班!BG29=0,"",IF((月排班!BG29+24-月排班!BF29)&lt;11,"11小時&amp;","")))&amp;IF(COUNTIF(月排班!$BG31:$BS31,$FW$5)=0,"無例休&amp;","")&amp;IF(COUNTIF(月排班!$BG31:$CG31,$FW$5)&gt;1,IF(COUNTIF(月排班!$BG31:$CG31,$FW$6)&gt;1,"","2周無2例2休&amp;"),"2周無2例2休&amp;")&amp;IF(BG29=1,IF(BG30&gt;0,"例假上班&amp;",""),"")&amp;IF(BG30&gt;12,"上班超過12小時&amp;","")</f>
        <v>無例休&amp;2周無2例2休&amp;</v>
      </c>
      <c r="BH31" s="502"/>
      <c r="BI31" s="501" t="str">
        <f>IF(月排班!BH29=0,"",IF(月排班!BI29=0,"",IF((月排班!BI29+24-月排班!BH29)&lt;11,"11小時&amp;","")))&amp;IF(COUNTIF(月排班!$BG31:$BS31,$FW$5)=0,"無例休&amp;","")&amp;IF(COUNTIF(月排班!$BG31:$CG31,$FW$5)&gt;1,IF(COUNTIF(月排班!$BG31:$CG31,$FW$6)&gt;1,"","2周無2例2休&amp;"),"2周無2例2休&amp;")&amp;IF(BI29=1,IF(BI30&gt;0,"例假上班&amp;",""),"")&amp;IF(BI30&gt;12,"上班超過12小時&amp;","")</f>
        <v>無例休&amp;2周無2例2休&amp;</v>
      </c>
      <c r="BJ31" s="502"/>
      <c r="BK31" s="501" t="str">
        <f>IF(月排班!BJ29=0,"",IF(月排班!BK29=0,"",IF((月排班!BK29+24-月排班!BJ29)&lt;11,"11小時&amp;","")))&amp;IF(COUNTIF(月排班!$BG31:$BS31,$FW$5)=0,"無例休&amp;","")&amp;IF(COUNTIF(月排班!$BG31:$CG31,$FW$5)&gt;1,IF(COUNTIF(月排班!$BG31:$CG31,$FW$6)&gt;1,"","2周無2例2休&amp;"),"2周無2例2休&amp;")&amp;IF(BK29=1,IF(BK30&gt;0,"例假上班&amp;",""),"")&amp;IF(BK30&gt;12,"上班超過12小時&amp;","")</f>
        <v>無例休&amp;2周無2例2休&amp;</v>
      </c>
      <c r="BL31" s="502"/>
      <c r="BM31" s="501" t="str">
        <f>IF(月排班!BL29=0,"",IF(月排班!BM29=0,"",IF((月排班!BM29+24-月排班!BL29)&lt;11,"11小時&amp;","")))&amp;IF(COUNTIF(月排班!$BG31:$BS31,$FW$5)=0,"無例休&amp;","")&amp;IF(COUNTIF(月排班!$BG31:$CG31,$FW$5)&gt;1,IF(COUNTIF(月排班!$BG31:$CG31,$FW$6)&gt;1,"","2周無2例2休&amp;"),"2周無2例2休&amp;")&amp;IF(BM29=1,IF(BM30&gt;0,"例假上班&amp;",""),"")&amp;IF(BM30&gt;12,"上班超過12小時&amp;","")</f>
        <v>無例休&amp;2周無2例2休&amp;</v>
      </c>
      <c r="BN31" s="502"/>
      <c r="BO31" s="501" t="str">
        <f>IF(月排班!BN29=0,"",IF(月排班!BO29=0,"",IF((月排班!BO29+24-月排班!BN29)&lt;11,"11小時&amp;","")))&amp;IF(COUNTIF(月排班!$BG31:$BS31,$FW$5)=0,"無例休&amp;","")&amp;IF(COUNTIF(月排班!$BG31:$CG31,$FW$5)&gt;1,IF(COUNTIF(月排班!$BG31:$CG31,$FW$6)&gt;1,"","2周無2例2休&amp;"),"2周無2例2休&amp;")&amp;IF(BO29=1,IF(BO30&gt;0,"例假上班&amp;",""),"")&amp;IF(BO30&gt;12,"上班超過12小時&amp;","")</f>
        <v>無例休&amp;2周無2例2休&amp;</v>
      </c>
      <c r="BP31" s="502"/>
      <c r="BQ31" s="501" t="str">
        <f>IF(月排班!BP29=0,"",IF(月排班!BQ29=0,"",IF((月排班!BQ29+24-月排班!BP29)&lt;11,"11小時&amp;","")))&amp;IF(COUNTIF(月排班!$BG31:$BS31,$FW$5)=0,"無例休&amp;","")&amp;IF(COUNTIF(月排班!$BG31:$CG31,$FW$5)&gt;1,IF(COUNTIF(月排班!$BG31:$CG31,$FW$6)&gt;1,"","2周無2例2休&amp;"),"2周無2例2休&amp;")&amp;IF(BQ29=1,IF(BQ30&gt;0,"例假上班&amp;",""),"")&amp;IF(BQ30&gt;12,"上班超過12小時&amp;","")</f>
        <v>無例休&amp;2周無2例2休&amp;</v>
      </c>
      <c r="BR31" s="502"/>
      <c r="BS31" s="501" t="str">
        <f>IF(月排班!BR29=0,"",IF(月排班!BS29=0,"",IF((月排班!BS29+24-月排班!BR29)&lt;11,"11小時&amp;","")))&amp;IF(COUNTIF(月排班!$BG31:$BS31,$FW$5)=0,"無例休&amp;","")&amp;IF(COUNTIF(月排班!$BG31:$CG31,$FW$5)&gt;1,IF(COUNTIF(月排班!$BG31:$CG31,$FW$6)&gt;1,"","2周無2例2休&amp;"),"2周無2例2休&amp;")&amp;IF(BS29=1,IF(BS30&gt;0,"例假上班&amp;",""),"")&amp;IF(BS30&gt;12,"上班超過12小時&amp;","")</f>
        <v>無例休&amp;2周無2例2休&amp;</v>
      </c>
      <c r="BT31" s="502"/>
      <c r="BU31" s="499" t="str">
        <f>IF(月排班!BT29=0,"",IF(月排班!BU29=0,"",IF((月排班!BU29+24-月排班!BT29)&lt;11,"11小時&amp;","")))&amp;IF(COUNTIF(月排班!$BU31:$CG31,$FW$5)=0,"無例休&amp;","")&amp;IF(COUNTIF(月排班!$BG31:$CG31,$FW$5)&gt;1,IF(COUNTIF(月排班!$BG31:$CG31,$FW$6)&gt;1,"","2周無2例2休&amp;"),"2周無2例2休&amp;")&amp;IF(BU29=1,IF(BU30&gt;0,"例假上班&amp;",""),"")&amp;IF(BU30&gt;12,"上班超過12小時&amp;","")</f>
        <v>無例休&amp;2周無2例2休&amp;</v>
      </c>
      <c r="BV31" s="500"/>
      <c r="BW31" s="499" t="str">
        <f>IF(月排班!BV29=0,"",IF(月排班!BW29=0,"",IF((月排班!BW29+24-月排班!BV29)&lt;11,"11小時&amp;","")))&amp;IF(COUNTIF(月排班!$BU31:$CG31,$FW$5)=0,"無例休&amp;","")&amp;IF(COUNTIF(月排班!$BG31:$CG31,$FW$5)&gt;1,IF(COUNTIF(月排班!$BG31:$CG31,$FW$6)&gt;1,"","2周無2例2休&amp;"),"2周無2例2休&amp;")&amp;IF(BW29=1,IF(BW30&gt;0,"例假上班&amp;",""),"")&amp;IF(BW30&gt;12,"上班超過12小時&amp;","")</f>
        <v>無例休&amp;2周無2例2休&amp;</v>
      </c>
      <c r="BX31" s="500"/>
      <c r="BY31" s="499" t="str">
        <f>IF(月排班!BX29=0,"",IF(月排班!BY29=0,"",IF((月排班!BY29+24-月排班!BX29)&lt;11,"11小時&amp;","")))&amp;IF(COUNTIF(月排班!$BU31:$CG31,$FW$5)=0,"無例休&amp;","")&amp;IF(COUNTIF(月排班!$BG31:$CG31,$FW$5)&gt;1,IF(COUNTIF(月排班!$BG31:$CG31,$FW$6)&gt;1,"","2周無2例2休&amp;"),"2周無2例2休&amp;")&amp;IF(BY29=1,IF(BY30&gt;0,"例假上班&amp;",""),"")&amp;IF(BY30&gt;12,"上班超過12小時&amp;","")</f>
        <v>無例休&amp;2周無2例2休&amp;</v>
      </c>
      <c r="BZ31" s="500"/>
      <c r="CA31" s="499" t="str">
        <f>IF(月排班!BZ29=0,"",IF(月排班!CA29=0,"",IF((月排班!CA29+24-月排班!BZ29)&lt;11,"11小時&amp;","")))&amp;IF(COUNTIF(月排班!$BU31:$CG31,$FW$5)=0,"無例休&amp;","")&amp;IF(COUNTIF(月排班!$BG31:$CG31,$FW$5)&gt;1,IF(COUNTIF(月排班!$BG31:$CG31,$FW$6)&gt;1,"","2周無2例2休&amp;"),"2周無2例2休&amp;")&amp;IF(CA29=1,IF(CA30&gt;0,"例假上班&amp;",""),"")&amp;IF(CA30&gt;12,"上班超過12小時&amp;","")</f>
        <v>無例休&amp;2周無2例2休&amp;</v>
      </c>
      <c r="CB31" s="500"/>
      <c r="CC31" s="499" t="str">
        <f>IF(月排班!CB29=0,"",IF(月排班!CC29=0,"",IF((月排班!CC29+24-月排班!CB29)&lt;11,"11小時&amp;","")))&amp;IF(COUNTIF(月排班!$BU31:$CG31,$FW$5)=0,"無例休&amp;","")&amp;IF(COUNTIF(月排班!$BG31:$CG31,$FW$5)&gt;1,IF(COUNTIF(月排班!$BG31:$CG31,$FW$6)&gt;1,"","2周無2例2休&amp;"),"2周無2例2休&amp;")&amp;IF(CC29=1,IF(CC30&gt;0,"例假上班&amp;",""),"")&amp;IF(CC30&gt;12,"上班超過12小時&amp;","")</f>
        <v>無例休&amp;2周無2例2休&amp;</v>
      </c>
      <c r="CD31" s="500"/>
      <c r="CE31" s="499" t="str">
        <f>IF(月排班!CD29=0,"",IF(月排班!CE29=0,"",IF((月排班!CE29+24-月排班!CD29)&lt;11,"11小時&amp;","")))&amp;IF(COUNTIF(月排班!$BU31:$CG31,$FW$5)=0,"無例休&amp;","")&amp;IF(COUNTIF(月排班!$BG31:$CG31,$FW$5)&gt;1,IF(COUNTIF(月排班!$BG31:$CG31,$FW$6)&gt;1,"","2周無2例2休&amp;"),"2周無2例2休&amp;")&amp;IF(CE29=1,IF(CE30&gt;0,"例假上班&amp;",""),"")&amp;IF(CE30&gt;12,"上班超過12小時&amp;","")</f>
        <v>無例休&amp;2周無2例2休&amp;</v>
      </c>
      <c r="CF31" s="500"/>
      <c r="CG31" s="499" t="str">
        <f>IF(月排班!CF29=0,"",IF(月排班!CG29=0,"",IF((月排班!CG29+24-月排班!CF29)&lt;11,"11小時&amp;","")))&amp;IF(COUNTIF(月排班!$BU31:$CG31,$FW$5)=0,"無例休&amp;","")&amp;IF(COUNTIF(月排班!$BG31:$CG31,$FW$5)&gt;1,IF(COUNTIF(月排班!$BG31:$CG31,$FW$6)&gt;1,"","2周無2例2休&amp;"),"2周無2例2休&amp;")&amp;IF(CG29=1,IF(CG30&gt;0,"例假上班&amp;",""),"")&amp;IF(CG30&gt;12,"上班超過12小時&amp;","")</f>
        <v>無例休&amp;2周無2例2休&amp;</v>
      </c>
      <c r="CH31" s="500"/>
      <c r="CI31" s="499" t="str">
        <f>IF(月排班!CH29=0,"",IF(月排班!CI29=0,"",IF((月排班!CI29+24-月排班!CH29)&lt;11,"11小時&amp;","")))&amp;IF(COUNTIF(月排班!$CI31:$CU31,$FW$5)=0,"無例休&amp;","")&amp;IF(COUNTIF(月排班!$CI31:$DI31,$FW$5)&gt;1,IF(COUNTIF(月排班!$CI31:$DI31,$FW$6)&gt;1,"","2周無2例2休&amp;"),"2周無2例2休&amp;")&amp;IF(CI29=1,IF(CI30&gt;0,"例假上班&amp;",""),"")&amp;IF(CI30&gt;12,"上班超過12小時&amp;","")</f>
        <v>無例休&amp;2周無2例2休&amp;</v>
      </c>
      <c r="CJ31" s="500"/>
      <c r="CK31" s="499" t="str">
        <f>IF(月排班!CJ29=0,"",IF(月排班!CK29=0,"",IF((月排班!CK29+24-月排班!CJ29)&lt;11,"11小時&amp;","")))&amp;IF(COUNTIF(月排班!$CI31:$CU31,$FW$5)=0,"無例休&amp;","")&amp;IF(COUNTIF(月排班!$CI31:$DI31,$FW$5)&gt;1,IF(COUNTIF(月排班!$CI31:$DI31,$FW$6)&gt;1,"","2周無2例2休&amp;"),"2周無2例2休&amp;")&amp;IF(CK29=1,IF(CK30&gt;0,"例假上班&amp;",""),"")&amp;IF(CK30&gt;12,"上班超過12小時&amp;","")</f>
        <v>無例休&amp;2周無2例2休&amp;</v>
      </c>
      <c r="CL31" s="500"/>
      <c r="CM31" s="499" t="str">
        <f>IF(月排班!CL29=0,"",IF(月排班!CM29=0,"",IF((月排班!CM29+24-月排班!CL29)&lt;11,"11小時&amp;","")))&amp;IF(COUNTIF(月排班!$CI31:$CU31,$FW$5)=0,"無例休&amp;","")&amp;IF(COUNTIF(月排班!$CI31:$DI31,$FW$5)&gt;1,IF(COUNTIF(月排班!$CI31:$DI31,$FW$6)&gt;1,"","2周無2例2休&amp;"),"2周無2例2休&amp;")&amp;IF(CM29=1,IF(CM30&gt;0,"例假上班&amp;",""),"")&amp;IF(CM30&gt;12,"上班超過12小時&amp;","")</f>
        <v>無例休&amp;2周無2例2休&amp;</v>
      </c>
      <c r="CN31" s="500"/>
      <c r="CO31" s="499" t="str">
        <f>IF(月排班!CN29=0,"",IF(月排班!CO29=0,"",IF((月排班!CO29+24-月排班!CN29)&lt;11,"11小時&amp;","")))&amp;IF(COUNTIF(月排班!$CI31:$CU31,$FW$5)=0,"無例休&amp;","")&amp;IF(COUNTIF(月排班!$CI31:$DI31,$FW$5)&gt;1,IF(COUNTIF(月排班!$CI31:$DI31,$FW$6)&gt;1,"","2周無2例2休&amp;"),"2周無2例2休&amp;")&amp;IF(CO29=1,IF(CO30&gt;0,"例假上班&amp;",""),"")&amp;IF(CO30&gt;12,"上班超過12小時&amp;","")</f>
        <v>無例休&amp;2周無2例2休&amp;</v>
      </c>
      <c r="CP31" s="500"/>
      <c r="CQ31" s="499" t="str">
        <f>IF(月排班!CP29=0,"",IF(月排班!CQ29=0,"",IF((月排班!CQ29+24-月排班!CP29)&lt;11,"11小時&amp;","")))&amp;IF(COUNTIF(月排班!$CI31:$CU31,$FW$5)=0,"無例休&amp;","")&amp;IF(COUNTIF(月排班!$CI31:$DI31,$FW$5)&gt;1,IF(COUNTIF(月排班!$CI31:$DI31,$FW$6)&gt;1,"","2周無2例2休&amp;"),"2周無2例2休&amp;")&amp;IF(CQ29=1,IF(CQ30&gt;0,"例假上班&amp;",""),"")&amp;IF(CQ30&gt;12,"上班超過12小時&amp;","")</f>
        <v>無例休&amp;2周無2例2休&amp;</v>
      </c>
      <c r="CR31" s="500"/>
      <c r="CS31" s="499" t="str">
        <f>IF(月排班!CR29=0,"",IF(月排班!CS29=0,"",IF((月排班!CS29+24-月排班!CR29)&lt;11,"11小時&amp;","")))&amp;IF(COUNTIF(月排班!$CI31:$CU31,$FW$5)=0,"無例休&amp;","")&amp;IF(COUNTIF(月排班!$CI31:$DI31,$FW$5)&gt;1,IF(COUNTIF(月排班!$CI31:$DI31,$FW$6)&gt;1,"","2周無2例2休&amp;"),"2周無2例2休&amp;")&amp;IF(CS29=1,IF(CS30&gt;0,"例假上班&amp;",""),"")&amp;IF(CS30&gt;12,"上班超過12小時&amp;","")</f>
        <v>無例休&amp;2周無2例2休&amp;</v>
      </c>
      <c r="CT31" s="500"/>
      <c r="CU31" s="499" t="str">
        <f>IF(月排班!CT29=0,"",IF(月排班!CU29=0,"",IF((月排班!CU29+24-月排班!CT29)&lt;11,"11小時&amp;","")))&amp;IF(COUNTIF(月排班!$CI31:$CU31,$FW$5)=0,"無例休&amp;","")&amp;IF(COUNTIF(月排班!$CI31:$DI31,$FW$5)&gt;1,IF(COUNTIF(月排班!$CI31:$DI31,$FW$6)&gt;1,"","2周無2例2休&amp;"),"2周無2例2休&amp;")&amp;IF(CU29=1,IF(CU30&gt;0,"例假上班&amp;",""),"")&amp;IF(CU30&gt;12,"上班超過12小時&amp;","")</f>
        <v>無例休&amp;2周無2例2休&amp;</v>
      </c>
      <c r="CV31" s="500"/>
      <c r="CW31" s="499" t="str">
        <f>IF(月排班!CV29=0,"",IF(月排班!CW29=0,"",IF((月排班!CW29+24-月排班!CV29)&lt;11,"11小時&amp;","")))&amp;IF(COUNTIF(月排班!$CW31:$DI31,$FW$5)=0,"無例休&amp;","")&amp;IF(COUNTIF(月排班!$CI31:$DI31,$FW$5)&gt;1,IF(COUNTIF(月排班!$CI31:$DI31,$FW$6)&gt;1,"","2周無2例2休&amp;"),"2周無2例2休&amp;")&amp;IF(CW29=1,IF(CW30&gt;0,"例假上班&amp;",""),"")&amp;IF(CW30&gt;12,"上班超過12小時&amp;","")</f>
        <v>無例休&amp;2周無2例2休&amp;</v>
      </c>
      <c r="CX31" s="500"/>
      <c r="CY31" s="499" t="str">
        <f>IF(月排班!CX29=0,"",IF(月排班!CY29=0,"",IF((月排班!CY29+24-月排班!CX29)&lt;11,"11小時&amp;","")))&amp;IF(COUNTIF(月排班!$CW31:$DI31,$FW$5)=0,"無例休&amp;","")&amp;IF(COUNTIF(月排班!$CI31:$DI31,$FW$5)&gt;1,IF(COUNTIF(月排班!$CI31:$DI31,$FW$6)&gt;1,"","2周無2例2休&amp;"),"2周無2例2休&amp;")&amp;IF(CY29=1,IF(CY30&gt;0,"例假上班&amp;",""),"")&amp;IF(CY30&gt;12,"上班超過12小時&amp;","")</f>
        <v>無例休&amp;2周無2例2休&amp;</v>
      </c>
      <c r="CZ31" s="500"/>
      <c r="DA31" s="499" t="str">
        <f>IF(月排班!CZ29=0,"",IF(月排班!DA29=0,"",IF((月排班!DA29+24-月排班!CZ29)&lt;11,"11小時&amp;","")))&amp;IF(COUNTIF(月排班!$CW31:$DI31,$FW$5)=0,"無例休&amp;","")&amp;IF(COUNTIF(月排班!$CI31:$DI31,$FW$5)&gt;1,IF(COUNTIF(月排班!$CI31:$DI31,$FW$6)&gt;1,"","2周無2例2休&amp;"),"2周無2例2休&amp;")&amp;IF(DA29=1,IF(DA30&gt;0,"例假上班&amp;",""),"")&amp;IF(DA30&gt;12,"上班超過12小時&amp;","")</f>
        <v>無例休&amp;2周無2例2休&amp;</v>
      </c>
      <c r="DB31" s="500"/>
      <c r="DC31" s="499" t="str">
        <f>IF(月排班!DB29=0,"",IF(月排班!DC29=0,"",IF((月排班!DC29+24-月排班!DB29)&lt;11,"11小時&amp;","")))&amp;IF(COUNTIF(月排班!$CW31:$DI31,$FW$5)=0,"無例休&amp;","")&amp;IF(COUNTIF(月排班!$CI31:$DI31,$FW$5)&gt;1,IF(COUNTIF(月排班!$CI31:$DI31,$FW$6)&gt;1,"","2周無2例2休&amp;"),"2周無2例2休&amp;")&amp;IF(DC29=1,IF(DC30&gt;0,"例假上班&amp;",""),"")&amp;IF(DC30&gt;12,"上班超過12小時&amp;","")</f>
        <v>無例休&amp;2周無2例2休&amp;</v>
      </c>
      <c r="DD31" s="500"/>
      <c r="DE31" s="499" t="str">
        <f>IF(月排班!DD29=0,"",IF(月排班!DE29=0,"",IF((月排班!DE29+24-月排班!DD29)&lt;11,"11小時&amp;","")))&amp;IF(COUNTIF(月排班!$CW31:$DI31,$FW$5)=0,"無例休&amp;","")&amp;IF(COUNTIF(月排班!$CI31:$DI31,$FW$5)&gt;1,IF(COUNTIF(月排班!$CI31:$DI31,$FW$6)&gt;1,"","2周無2例2休&amp;"),"2周無2例2休&amp;")&amp;IF(DE29=1,IF(DE30&gt;0,"例假上班&amp;",""),"")&amp;IF(DE30&gt;12,"上班超過12小時&amp;","")</f>
        <v>無例休&amp;2周無2例2休&amp;</v>
      </c>
      <c r="DF31" s="500"/>
      <c r="DG31" s="499" t="str">
        <f>IF(月排班!DF29=0,"",IF(月排班!DG29=0,"",IF((月排班!DG29+24-月排班!DF29)&lt;11,"11小時&amp;","")))&amp;IF(COUNTIF(月排班!$CW31:$DI31,$FW$5)=0,"無例休&amp;","")&amp;IF(COUNTIF(月排班!$CI31:$DI31,$FW$5)&gt;1,IF(COUNTIF(月排班!$CI31:$DI31,$FW$6)&gt;1,"","2周無2例2休&amp;"),"2周無2例2休&amp;")&amp;IF(DG29=1,IF(DG30&gt;0,"例假上班&amp;",""),"")&amp;IF(DG30&gt;12,"上班超過12小時&amp;","")</f>
        <v>無例休&amp;2周無2例2休&amp;</v>
      </c>
      <c r="DH31" s="500"/>
      <c r="DI31" s="499" t="str">
        <f>IF(月排班!DH29=0,"",IF(月排班!DI29=0,"",IF((月排班!DI29+24-月排班!DH29)&lt;11,"11小時&amp;","")))&amp;IF(COUNTIF(月排班!$CW31:$DI31,$FW$5)=0,"無例休&amp;","")&amp;IF(COUNTIF(月排班!$CI31:$DI31,$FW$5)&gt;1,IF(COUNTIF(月排班!$CI31:$DI31,$FW$6)&gt;1,"","2周無2例2休&amp;"),"2周無2例2休&amp;")&amp;IF(DI29=1,IF(DI30&gt;0,"例假上班&amp;",""),"")&amp;IF(DI30&gt;12,"上班超過12小時&amp;","")</f>
        <v>無例休&amp;2周無2例2休&amp;</v>
      </c>
      <c r="DJ31" s="500"/>
      <c r="DK31" s="499" t="str">
        <f>IF(月排班!DJ29=0,"",IF(月排班!DK29=0,"",IF((月排班!DK29+24-月排班!DJ29)&lt;11,"11小時&amp;","")))&amp;IF(COUNTIF(月排班!$DK31:$DW31,$FW$5)=0,"無例休&amp;","")&amp;IF(COUNTIF(月排班!$DK31:$EK31,$FW$5)&gt;1,IF(COUNTIF(月排班!$DK31:$EK31,$FW$6)&gt;1,"","2周無2例2休&amp;"),"2周無2例2休&amp;")&amp;IF(DK29=1,IF(DK30&gt;0,"例假上班&amp;",""),"")&amp;IF(DK30&gt;12,"上班超過12小時&amp;","")</f>
        <v>無例休&amp;2周無2例2休&amp;</v>
      </c>
      <c r="DL31" s="500"/>
      <c r="DM31" s="499" t="str">
        <f>IF(月排班!DL29=0,"",IF(月排班!DM29=0,"",IF((月排班!DM29+24-月排班!DL29)&lt;11,"11小時&amp;","")))&amp;IF(COUNTIF(月排班!$DK31:$DW31,$FW$5)=0,"無例休&amp;","")&amp;IF(COUNTIF(月排班!$DK31:$EK31,$FW$5)&gt;1,IF(COUNTIF(月排班!$DK31:$EK31,$FW$6)&gt;1,"","2周無2例2休&amp;"),"2周無2例2休&amp;")&amp;IF(DM29=1,IF(DM30&gt;0,"例假上班&amp;",""),"")&amp;IF(DM30&gt;12,"上班超過12小時&amp;","")</f>
        <v>無例休&amp;2周無2例2休&amp;</v>
      </c>
      <c r="DN31" s="500"/>
      <c r="DO31" s="499" t="str">
        <f>IF(月排班!DN29=0,"",IF(月排班!DO29=0,"",IF((月排班!DO29+24-月排班!DN29)&lt;11,"11小時&amp;","")))&amp;IF(COUNTIF(月排班!$DK31:$DW31,$FW$5)=0,"無例休&amp;","")&amp;IF(COUNTIF(月排班!$DK31:$EK31,$FW$5)&gt;1,IF(COUNTIF(月排班!$DK31:$EK31,$FW$6)&gt;1,"","2周無2例2休&amp;"),"2周無2例2休&amp;")&amp;IF(DO29=1,IF(DO30&gt;0,"例假上班&amp;",""),"")&amp;IF(DO30&gt;12,"上班超過12小時&amp;","")</f>
        <v>無例休&amp;2周無2例2休&amp;</v>
      </c>
      <c r="DP31" s="500"/>
      <c r="DQ31" s="499" t="str">
        <f>IF(月排班!DP29=0,"",IF(月排班!DQ29=0,"",IF((月排班!DQ29+24-月排班!DP29)&lt;11,"11小時&amp;","")))&amp;IF(COUNTIF(月排班!$DK31:$DW31,$FW$5)=0,"無例休&amp;","")&amp;IF(COUNTIF(月排班!$DK31:$EK31,$FW$5)&gt;1,IF(COUNTIF(月排班!$DK31:$EK31,$FW$6)&gt;1,"","2周無2例2休&amp;"),"2周無2例2休&amp;")&amp;IF(DQ29=1,IF(DQ30&gt;0,"例假上班&amp;",""),"")&amp;IF(DQ30&gt;12,"上班超過12小時&amp;","")</f>
        <v>無例休&amp;2周無2例2休&amp;</v>
      </c>
      <c r="DR31" s="500"/>
      <c r="DS31" s="499" t="str">
        <f>IF(月排班!DR29=0,"",IF(月排班!DS29=0,"",IF((月排班!DS29+24-月排班!DR29)&lt;11,"11小時&amp;","")))&amp;IF(COUNTIF(月排班!$DK31:$DW31,$FW$5)=0,"無例休&amp;","")&amp;IF(COUNTIF(月排班!$DK31:$EK31,$FW$5)&gt;1,IF(COUNTIF(月排班!$DK31:$EK31,$FW$6)&gt;1,"","2周無2例2休&amp;"),"2周無2例2休&amp;")&amp;IF(DS29=1,IF(DS30&gt;0,"例假上班&amp;",""),"")&amp;IF(DS30&gt;12,"上班超過12小時&amp;","")</f>
        <v>無例休&amp;2周無2例2休&amp;</v>
      </c>
      <c r="DT31" s="500"/>
      <c r="DU31" s="499" t="str">
        <f>IF(月排班!DT29=0,"",IF(月排班!DU29=0,"",IF((月排班!DU29+24-月排班!DT29)&lt;11,"11小時&amp;","")))&amp;IF(COUNTIF(月排班!$DK31:$DW31,$FW$5)=0,"無例休&amp;","")&amp;IF(COUNTIF(月排班!$DK31:$EK31,$FW$5)&gt;1,IF(COUNTIF(月排班!$DK31:$EK31,$FW$6)&gt;1,"","2周無2例2休&amp;"),"2周無2例2休&amp;")&amp;IF(DU29=1,IF(DU30&gt;0,"例假上班&amp;",""),"")&amp;IF(DU30&gt;12,"上班超過12小時&amp;","")</f>
        <v>無例休&amp;2周無2例2休&amp;</v>
      </c>
      <c r="DV31" s="500"/>
      <c r="DW31" s="499" t="str">
        <f>IF(月排班!DV29=0,"",IF(月排班!DW29=0,"",IF((月排班!DW29+24-月排班!DV29)&lt;11,"11小時&amp;","")))&amp;IF(COUNTIF(月排班!$DK31:$DW31,$FW$5)=0,"無例休&amp;","")&amp;IF(COUNTIF(月排班!$DK31:$EK31,$FW$5)&gt;1,IF(COUNTIF(月排班!$DK31:$EK31,$FW$6)&gt;1,"","2周無2例2休&amp;"),"2周無2例2休&amp;")&amp;IF(DW29=1,IF(DW30&gt;0,"例假上班&amp;",""),"")&amp;IF(DW30&gt;12,"上班超過12小時&amp;","")</f>
        <v>無例休&amp;2周無2例2休&amp;</v>
      </c>
      <c r="DX31" s="500"/>
      <c r="DY31" s="499" t="str">
        <f>IF(月排班!DX29=0,"",IF(月排班!DY29=0,"",IF((月排班!DY29+24-月排班!DX29)&lt;11,"11小時&amp;","")))&amp;IF(COUNTIF(月排班!$DY31:$EK31,$FW$5)=0,"無例休&amp;","")&amp;IF(COUNTIF(月排班!$DK31:$EK31,$FW$5)&gt;1,IF(COUNTIF(月排班!$DK31:$EK31,$FW$6)&gt;1,"","2周無2例2休&amp;"),"2周無2例2休&amp;")&amp;IF(DY29=1,IF(DY30&gt;0,"例假上班&amp;",""),"")&amp;IF(DY30&gt;12,"上班超過12小時&amp;","")</f>
        <v>無例休&amp;2周無2例2休&amp;</v>
      </c>
      <c r="DZ31" s="500"/>
      <c r="EA31" s="499" t="str">
        <f>IF(月排班!DZ29=0,"",IF(月排班!EA29=0,"",IF((月排班!EA29+24-月排班!DZ29)&lt;11,"11小時&amp;","")))&amp;IF(COUNTIF(月排班!$DY31:$EK31,$FW$5)=0,"無例休&amp;","")&amp;IF(COUNTIF(月排班!$DK31:$EK31,$FW$5)&gt;1,IF(COUNTIF(月排班!$DK31:$EK31,$FW$6)&gt;1,"","2周無2例2休&amp;"),"2周無2例2休&amp;")&amp;IF(EA29=1,IF(EA30&gt;0,"例假上班&amp;",""),"")&amp;IF(EA30&gt;12,"上班超過12小時&amp;","")</f>
        <v>無例休&amp;2周無2例2休&amp;</v>
      </c>
      <c r="EB31" s="500"/>
      <c r="EC31" s="499" t="str">
        <f>IF(月排班!EB29=0,"",IF(月排班!EC29=0,"",IF((月排班!EC29+24-月排班!EB29)&lt;11,"11小時&amp;","")))&amp;IF(COUNTIF(月排班!$DY31:$EK31,$FW$5)=0,"無例休&amp;","")&amp;IF(COUNTIF(月排班!$DK31:$EK31,$FW$5)&gt;1,IF(COUNTIF(月排班!$DK31:$EK31,$FW$6)&gt;1,"","2周無2例2休&amp;"),"2周無2例2休&amp;")&amp;IF(EC29=1,IF(EC30&gt;0,"例假上班&amp;",""),"")&amp;IF(EC30&gt;12,"上班超過12小時&amp;","")</f>
        <v>無例休&amp;2周無2例2休&amp;</v>
      </c>
      <c r="ED31" s="500"/>
      <c r="EE31" s="499" t="str">
        <f>IF(月排班!ED29=0,"",IF(月排班!EE29=0,"",IF((月排班!EE29+24-月排班!ED29)&lt;11,"11小時&amp;","")))&amp;IF(COUNTIF(月排班!$DY31:$EK31,$FW$5)=0,"無例休&amp;","")&amp;IF(COUNTIF(月排班!$DK31:$EK31,$FW$5)&gt;1,IF(COUNTIF(月排班!$DK31:$EK31,$FW$6)&gt;1,"","2周無2例2休&amp;"),"2周無2例2休&amp;")&amp;IF(EE29=1,IF(EE30&gt;0,"例假上班&amp;",""),"")&amp;IF(EE30&gt;12,"上班超過12小時&amp;","")</f>
        <v>無例休&amp;2周無2例2休&amp;</v>
      </c>
      <c r="EF31" s="500"/>
      <c r="EG31" s="499" t="str">
        <f>IF(月排班!EF29=0,"",IF(月排班!EG29=0,"",IF((月排班!EG29+24-月排班!EF29)&lt;11,"11小時&amp;","")))&amp;IF(COUNTIF(月排班!$DY31:$EK31,$FW$5)=0,"無例休&amp;","")&amp;IF(COUNTIF(月排班!$DK31:$EK31,$FW$5)&gt;1,IF(COUNTIF(月排班!$DK31:$EK31,$FW$6)&gt;1,"","2周無2例2休&amp;"),"2周無2例2休&amp;")&amp;IF(EG29=1,IF(EG30&gt;0,"例假上班&amp;",""),"")&amp;IF(EG30&gt;12,"上班超過12小時&amp;","")</f>
        <v>無例休&amp;2周無2例2休&amp;</v>
      </c>
      <c r="EH31" s="500"/>
      <c r="EI31" s="499" t="str">
        <f>IF(月排班!EH29=0,"",IF(月排班!EI29=0,"",IF((月排班!EI29+24-月排班!EH29)&lt;11,"11小時&amp;","")))&amp;IF(COUNTIF(月排班!$DY31:$EK31,$FW$5)=0,"無例休&amp;","")&amp;IF(COUNTIF(月排班!$DK31:$EK31,$FW$5)&gt;1,IF(COUNTIF(月排班!$DK31:$EK31,$FW$6)&gt;1,"","2周無2例2休&amp;"),"2周無2例2休&amp;")&amp;IF(EI29=1,IF(EI30&gt;0,"例假上班&amp;",""),"")&amp;IF(EI30&gt;12,"上班超過12小時&amp;","")</f>
        <v>無例休&amp;2周無2例2休&amp;</v>
      </c>
      <c r="EJ31" s="500"/>
      <c r="EK31" s="499" t="str">
        <f>IF(月排班!EJ29=0,"",IF(月排班!EK29=0,"",IF((月排班!EK29+24-月排班!EJ29)&lt;11,"11小時&amp;","")))&amp;IF(COUNTIF(月排班!$DY31:$EK31,$FW$5)=0,"無例休&amp;","")&amp;IF(COUNTIF(月排班!$DK31:$EK31,$FW$5)&gt;1,IF(COUNTIF(月排班!$DK31:$EK31,$FW$6)&gt;1,"","2周無2例2休&amp;"),"2周無2例2休&amp;")&amp;IF(EK29=1,IF(EK30&gt;0,"例假上班&amp;",""),"")&amp;IF(EK30&gt;12,"上班超過12小時&amp;","")</f>
        <v>無例休&amp;2周無2例2休&amp;</v>
      </c>
      <c r="EL31" s="500"/>
      <c r="EM31" s="499" t="str">
        <f>IF(月排班!EL29=0,"",IF(月排班!EM29=0,"",IF((月排班!EM29+24-月排班!EL29)&lt;11,"11小時&amp;","")))&amp;IF(COUNTIF(月排班!$EM31:$EY31,$FW$5)=0,"無例休&amp;","")&amp;IF(COUNTIF(月排班!$EM31:$FM31,$FW$5)&gt;1,IF(COUNTIF(月排班!$EM31:$FM31,$FW$6)&gt;1,"","2周無2例2休&amp;"),"2周無2例2休&amp;")&amp;IF(EM29=1,IF(EM30&gt;0,"例假上班&amp;",""),"")&amp;IF(EM30&gt;12,"上班超過12小時&amp;","")</f>
        <v>無例休&amp;2周無2例2休&amp;</v>
      </c>
      <c r="EN31" s="500"/>
      <c r="EO31" s="499" t="str">
        <f>IF(月排班!EN29=0,"",IF(月排班!EO29=0,"",IF((月排班!EO29+24-月排班!EN29)&lt;11,"11小時&amp;","")))&amp;IF(COUNTIF(月排班!$EM31:$EY31,$FW$5)=0,"無例休&amp;","")&amp;IF(COUNTIF(月排班!$EM31:$FM31,$FW$5)&gt;1,IF(COUNTIF(月排班!$EM31:$FM31,$FW$6)&gt;1,"","2周無2例2休&amp;"),"2周無2例2休&amp;")&amp;IF(EO29=1,IF(EO30&gt;0,"例假上班&amp;",""),"")&amp;IF(EO30&gt;12,"上班超過12小時&amp;","")</f>
        <v>無例休&amp;2周無2例2休&amp;</v>
      </c>
      <c r="EP31" s="500"/>
      <c r="EQ31" s="499" t="str">
        <f>IF(月排班!EP29=0,"",IF(月排班!EQ29=0,"",IF((月排班!EQ29+24-月排班!EP29)&lt;11,"11小時&amp;","")))&amp;IF(COUNTIF(月排班!$EM31:$EY31,$FW$5)=0,"無例休&amp;","")&amp;IF(COUNTIF(月排班!$EM31:$FM31,$FW$5)&gt;1,IF(COUNTIF(月排班!$EM31:$FM31,$FW$6)&gt;1,"","2周無2例2休&amp;"),"2周無2例2休&amp;")&amp;IF(EQ29=1,IF(EQ30&gt;0,"例假上班&amp;",""),"")&amp;IF(EQ30&gt;12,"上班超過12小時&amp;","")</f>
        <v>無例休&amp;2周無2例2休&amp;</v>
      </c>
      <c r="ER31" s="500"/>
      <c r="ES31" s="499" t="str">
        <f>IF(月排班!ER29=0,"",IF(月排班!ES29=0,"",IF((月排班!ES29+24-月排班!ER29)&lt;11,"11小時&amp;","")))&amp;IF(COUNTIF(月排班!$EM31:$EY31,$FW$5)=0,"無例休&amp;","")&amp;IF(COUNTIF(月排班!$EM31:$FM31,$FW$5)&gt;1,IF(COUNTIF(月排班!$EM31:$FM31,$FW$6)&gt;1,"","2周無2例2休&amp;"),"2周無2例2休&amp;")&amp;IF(ES29=1,IF(ES30&gt;0,"例假上班&amp;",""),"")&amp;IF(ES30&gt;12,"上班超過12小時&amp;","")</f>
        <v>無例休&amp;2周無2例2休&amp;</v>
      </c>
      <c r="ET31" s="500"/>
      <c r="EU31" s="499" t="str">
        <f>IF(月排班!ET29=0,"",IF(月排班!EU29=0,"",IF((月排班!EU29+24-月排班!ET29)&lt;11,"11小時&amp;","")))&amp;IF(COUNTIF(月排班!$EM31:$EY31,$FW$5)=0,"無例休&amp;","")&amp;IF(COUNTIF(月排班!$EM31:$FM31,$FW$5)&gt;1,IF(COUNTIF(月排班!$EM31:$FM31,$FW$6)&gt;1,"","2周無2例2休&amp;"),"2周無2例2休&amp;")&amp;IF(EU29=1,IF(EU30&gt;0,"例假上班&amp;",""),"")&amp;IF(EU30&gt;12,"上班超過12小時&amp;","")</f>
        <v>無例休&amp;2周無2例2休&amp;</v>
      </c>
      <c r="EV31" s="500"/>
      <c r="EW31" s="499" t="str">
        <f>IF(月排班!EV29=0,"",IF(月排班!EW29=0,"",IF((月排班!EW29+24-月排班!EV29)&lt;11,"11小時&amp;","")))&amp;IF(COUNTIF(月排班!$EM31:$EY31,$FW$5)=0,"無例休&amp;","")&amp;IF(COUNTIF(月排班!$EM31:$FM31,$FW$5)&gt;1,IF(COUNTIF(月排班!$EM31:$FM31,$FW$6)&gt;1,"","2周無2例2休&amp;"),"2周無2例2休&amp;")&amp;IF(EW29=1,IF(EW30&gt;0,"例假上班&amp;",""),"")&amp;IF(EW30&gt;12,"上班超過12小時&amp;","")</f>
        <v>無例休&amp;2周無2例2休&amp;</v>
      </c>
      <c r="EX31" s="500"/>
      <c r="EY31" s="499" t="str">
        <f>IF(月排班!EX29=0,"",IF(月排班!EY29=0,"",IF((月排班!EY29+24-月排班!EX29)&lt;11,"11小時&amp;","")))&amp;IF(COUNTIF(月排班!$EM31:$EY31,$FW$5)=0,"無例休&amp;","")&amp;IF(COUNTIF(月排班!$EM31:$FM31,$FW$5)&gt;1,IF(COUNTIF(月排班!$EM31:$FM31,$FW$6)&gt;1,"","2周無2例2休&amp;"),"2周無2例2休&amp;")&amp;IF(EY29=1,IF(EY30&gt;0,"例假上班&amp;",""),"")&amp;IF(EY30&gt;12,"上班超過12小時&amp;","")</f>
        <v>無例休&amp;2周無2例2休&amp;</v>
      </c>
      <c r="EZ31" s="500"/>
      <c r="FA31" s="499" t="str">
        <f>IF(月排班!EZ29=0,"",IF(月排班!FA29=0,"",IF((月排班!FA29+24-月排班!EZ29)&lt;11,"11小時&amp;","")))&amp;IF(COUNTIF(月排班!$FA31:$FM31,$FW$5)=0,"無例休&amp;","")&amp;IF(COUNTIF(月排班!$EM31:$FM31,$FW$5)&gt;1,IF(COUNTIF(月排班!$EM31:$FM31,$FW$6)&gt;1,"","2周無2例2休&amp;"),"2周無2例2休&amp;")&amp;IF(FA29=1,IF(FA30&gt;0,"例假上班&amp;",""),"")&amp;IF(FA30&gt;12,"上班超過12小時&amp;","")</f>
        <v>無例休&amp;2周無2例2休&amp;</v>
      </c>
      <c r="FB31" s="500"/>
      <c r="FC31" s="499" t="str">
        <f>IF(月排班!FB29=0,"",IF(月排班!FC29=0,"",IF((月排班!FC29+24-月排班!FB29)&lt;11,"11小時&amp;","")))&amp;IF(COUNTIF(月排班!$FA31:$FM31,$FW$5)=0,"無例休&amp;","")&amp;IF(COUNTIF(月排班!$EM31:$FM31,$FW$5)&gt;1,IF(COUNTIF(月排班!$EM31:$FM31,$FW$6)&gt;1,"","2周無2例2休&amp;"),"2周無2例2休&amp;")&amp;IF(FC29=1,IF(FC30&gt;0,"例假上班&amp;",""),"")&amp;IF(FC30&gt;12,"上班超過12小時&amp;","")</f>
        <v>無例休&amp;2周無2例2休&amp;</v>
      </c>
      <c r="FD31" s="500"/>
      <c r="FE31" s="499" t="str">
        <f>IF(月排班!FD29=0,"",IF(月排班!FE29=0,"",IF((月排班!FE29+24-月排班!FD29)&lt;11,"11小時&amp;","")))&amp;IF(COUNTIF(月排班!$FA31:$FM31,$FW$5)=0,"無例休&amp;","")&amp;IF(COUNTIF(月排班!$EM31:$FM31,$FW$5)&gt;1,IF(COUNTIF(月排班!$EM31:$FM31,$FW$6)&gt;1,"","2周無2例2休&amp;"),"2周無2例2休&amp;")&amp;IF(FE29=1,IF(FE30&gt;0,"例假上班&amp;",""),"")&amp;IF(FE30&gt;12,"上班超過12小時&amp;","")</f>
        <v>無例休&amp;2周無2例2休&amp;</v>
      </c>
      <c r="FF31" s="500"/>
      <c r="FG31" s="499" t="str">
        <f>IF(月排班!FF29=0,"",IF(月排班!FG29=0,"",IF((月排班!FG29+24-月排班!FF29)&lt;11,"11小時&amp;","")))&amp;IF(COUNTIF(月排班!$FA31:$FM31,$FW$5)=0,"無例休&amp;","")&amp;IF(COUNTIF(月排班!$EM31:$FM31,$FW$5)&gt;1,IF(COUNTIF(月排班!$EM31:$FM31,$FW$6)&gt;1,"","2周無2例2休&amp;"),"2周無2例2休&amp;")&amp;IF(FG29=1,IF(FG30&gt;0,"例假上班&amp;",""),"")&amp;IF(FG30&gt;12,"上班超過12小時&amp;","")</f>
        <v>無例休&amp;2周無2例2休&amp;</v>
      </c>
      <c r="FH31" s="500"/>
      <c r="FI31" s="499" t="str">
        <f>IF(月排班!FH29=0,"",IF(月排班!FI29=0,"",IF((月排班!FI29+24-月排班!FH29)&lt;11,"11小時&amp;","")))&amp;IF(COUNTIF(月排班!$FA31:$FM31,$FW$5)=0,"無例休&amp;","")&amp;IF(COUNTIF(月排班!$EM31:$FM31,$FW$5)&gt;1,IF(COUNTIF(月排班!$EM31:$FM31,$FW$6)&gt;1,"","2周無2例2休&amp;"),"2周無2例2休&amp;")&amp;IF(FI29=1,IF(FI30&gt;0,"例假上班&amp;",""),"")&amp;IF(FI30&gt;12,"上班超過12小時&amp;","")</f>
        <v>無例休&amp;2周無2例2休&amp;</v>
      </c>
      <c r="FJ31" s="500"/>
      <c r="FK31" s="499" t="str">
        <f>IF(月排班!FJ29=0,"",IF(月排班!FK29=0,"",IF((月排班!FK29+24-月排班!FJ29)&lt;11,"11小時&amp;","")))&amp;IF(COUNTIF(月排班!$FA31:$FM31,$FW$5)=0,"無例休&amp;","")&amp;IF(COUNTIF(月排班!$EM31:$FM31,$FW$5)&gt;1,IF(COUNTIF(月排班!$EM31:$FM31,$FW$6)&gt;1,"","2周無2例2休&amp;"),"2周無2例2休&amp;")&amp;IF(FK29=1,IF(FK30&gt;0,"例假上班&amp;",""),"")&amp;IF(FK30&gt;12,"上班超過12小時&amp;","")</f>
        <v>無例休&amp;2周無2例2休&amp;</v>
      </c>
      <c r="FL31" s="500"/>
      <c r="FM31" s="499" t="str">
        <f>IF(月排班!FL29=0,"",IF(月排班!FM29=0,"",IF((月排班!FM29+24-月排班!FL29)&lt;11,"11小時&amp;","")))&amp;IF(COUNTIF(月排班!$FA31:$FM31,$FW$5)=0,"無例休&amp;","")&amp;IF(COUNTIF(月排班!$EM31:$FM31,$FW$5)&gt;1,IF(COUNTIF(月排班!$EM31:$FM31,$FW$6)&gt;1,"","2周無2例2休&amp;"),"2周無2例2休&amp;")&amp;IF(FM29=1,IF(FM30&gt;0,"例假上班&amp;",""),"")&amp;IF(FM30&gt;12,"上班超過12小時&amp;","")</f>
        <v>無例休&amp;2周無2例2休&amp;</v>
      </c>
      <c r="FN31" s="500"/>
      <c r="FO31" s="499"/>
      <c r="FP31" s="500"/>
      <c r="FQ31" s="494"/>
      <c r="FR31" s="214"/>
      <c r="FS31" s="214"/>
      <c r="FT31" s="308"/>
      <c r="FU31" s="527"/>
      <c r="FV31" s="528"/>
      <c r="GA31" s="116">
        <f t="shared" si="0"/>
        <v>51</v>
      </c>
      <c r="GB31" s="161" t="e">
        <f>HLOOKUP(#REF!,$A$5:$T$111,GA31,0)</f>
        <v>#REF!</v>
      </c>
      <c r="GC31" s="116" t="e">
        <f>HLOOKUP(#REF!,$A$5:$P$111,GA31+1,0)</f>
        <v>#REF!</v>
      </c>
      <c r="GQ31" s="116" t="e">
        <f>HLOOKUP(#REF!,$A$5:$FP$111,GA31+1,0)</f>
        <v>#REF!</v>
      </c>
      <c r="GR31" s="116" t="s">
        <v>51</v>
      </c>
      <c r="GT31" s="116" t="s">
        <v>52</v>
      </c>
    </row>
    <row r="32" spans="1:202" ht="15.75" customHeight="1">
      <c r="A32" s="490" t="str">
        <f>IF('0902-0908'!A40=0,"",'0902-0908'!A40)</f>
        <v/>
      </c>
      <c r="B32" s="491"/>
      <c r="C32" s="549">
        <f>IFERROR(VLOOKUP(月排班!C34,$FW$5:$FX$9,2,0),0)</f>
        <v>0</v>
      </c>
      <c r="D32" s="550"/>
      <c r="E32" s="549">
        <f>IFERROR(VLOOKUP(月排班!E34,$FW$5:$FX$9,2,0),0)</f>
        <v>0</v>
      </c>
      <c r="F32" s="550"/>
      <c r="G32" s="549">
        <f>IFERROR(VLOOKUP(月排班!G34,$FW$5:$FX$9,2,0),0)</f>
        <v>0</v>
      </c>
      <c r="H32" s="550"/>
      <c r="I32" s="549">
        <f>IFERROR(VLOOKUP(月排班!I34,$FW$5:$FX$9,2,0),0)</f>
        <v>0</v>
      </c>
      <c r="J32" s="550"/>
      <c r="K32" s="549">
        <f>IFERROR(VLOOKUP(月排班!K34,$FW$5:$FX$9,2,0),0)</f>
        <v>0</v>
      </c>
      <c r="L32" s="550"/>
      <c r="M32" s="549">
        <f>IFERROR(VLOOKUP(月排班!M34,$FW$5:$FX$9,2,0),0)</f>
        <v>0</v>
      </c>
      <c r="N32" s="550"/>
      <c r="O32" s="549">
        <f>IFERROR(VLOOKUP(月排班!O34,$FW$5:$FX$9,2,0),0)</f>
        <v>0</v>
      </c>
      <c r="P32" s="550"/>
      <c r="Q32" s="549">
        <f>IFERROR(VLOOKUP(月排班!Q34,$FW$5:$FX$9,2,0),0)</f>
        <v>0</v>
      </c>
      <c r="R32" s="550"/>
      <c r="S32" s="549">
        <f>IFERROR(VLOOKUP(月排班!S34,$FW$5:$FX$9,2,0),0)</f>
        <v>0</v>
      </c>
      <c r="T32" s="550"/>
      <c r="U32" s="549">
        <f>IFERROR(VLOOKUP(月排班!U34,$FW$5:$FX$9,2,0),0)</f>
        <v>0</v>
      </c>
      <c r="V32" s="550"/>
      <c r="W32" s="549">
        <f>IFERROR(VLOOKUP(月排班!W34,$FW$5:$FX$9,2,0),0)</f>
        <v>0</v>
      </c>
      <c r="X32" s="550"/>
      <c r="Y32" s="549">
        <f>IFERROR(VLOOKUP(月排班!Y34,$FW$5:$FX$9,2,0),0)</f>
        <v>0</v>
      </c>
      <c r="Z32" s="550"/>
      <c r="AA32" s="549">
        <f>IFERROR(VLOOKUP(月排班!AA34,$FW$5:$FX$9,2,0),0)</f>
        <v>0</v>
      </c>
      <c r="AB32" s="550"/>
      <c r="AC32" s="549">
        <f>IFERROR(VLOOKUP(月排班!AC34,$FW$5:$FX$9,2,0),0)</f>
        <v>0</v>
      </c>
      <c r="AD32" s="550"/>
      <c r="AE32" s="549">
        <f>IFERROR(VLOOKUP(月排班!AE34,$FW$5:$FX$9,2,0),0)</f>
        <v>0</v>
      </c>
      <c r="AF32" s="550"/>
      <c r="AG32" s="549">
        <f>IFERROR(VLOOKUP(月排班!AG34,$FW$5:$FX$9,2,0),0)</f>
        <v>0</v>
      </c>
      <c r="AH32" s="550"/>
      <c r="AI32" s="549">
        <f>IFERROR(VLOOKUP(月排班!AI34,$FW$5:$FX$9,2,0),0)</f>
        <v>0</v>
      </c>
      <c r="AJ32" s="550"/>
      <c r="AK32" s="549">
        <f>IFERROR(VLOOKUP(月排班!AK34,$FW$5:$FX$9,2,0),0)</f>
        <v>0</v>
      </c>
      <c r="AL32" s="550"/>
      <c r="AM32" s="549">
        <f>IFERROR(VLOOKUP(月排班!AM34,$FW$5:$FX$9,2,0),0)</f>
        <v>0</v>
      </c>
      <c r="AN32" s="550"/>
      <c r="AO32" s="549">
        <f>IFERROR(VLOOKUP(月排班!AO34,$FW$5:$FX$9,2,0),0)</f>
        <v>0</v>
      </c>
      <c r="AP32" s="550"/>
      <c r="AQ32" s="549">
        <f>IFERROR(VLOOKUP(月排班!AQ34,$FW$5:$FX$9,2,0),0)</f>
        <v>0</v>
      </c>
      <c r="AR32" s="550"/>
      <c r="AS32" s="549">
        <f>IFERROR(VLOOKUP(月排班!AS34,$FW$5:$FX$9,2,0),0)</f>
        <v>0</v>
      </c>
      <c r="AT32" s="550"/>
      <c r="AU32" s="549">
        <f>IFERROR(VLOOKUP(月排班!AU34,$FW$5:$FX$9,2,0),0)</f>
        <v>0</v>
      </c>
      <c r="AV32" s="550"/>
      <c r="AW32" s="549">
        <f>IFERROR(VLOOKUP(月排班!AW34,$FW$5:$FX$9,2,0),0)</f>
        <v>0</v>
      </c>
      <c r="AX32" s="550"/>
      <c r="AY32" s="549">
        <f>IFERROR(VLOOKUP(月排班!AY34,$FW$5:$FX$9,2,0),0)</f>
        <v>0</v>
      </c>
      <c r="AZ32" s="550"/>
      <c r="BA32" s="549">
        <f>IFERROR(VLOOKUP(月排班!BA34,$FW$5:$FX$9,2,0),0)</f>
        <v>0</v>
      </c>
      <c r="BB32" s="550"/>
      <c r="BC32" s="549">
        <f>IFERROR(VLOOKUP(月排班!BC34,$FW$5:$FX$9,2,0),0)</f>
        <v>0</v>
      </c>
      <c r="BD32" s="550"/>
      <c r="BE32" s="549">
        <f>IFERROR(VLOOKUP(月排班!BE34,$FW$5:$FX$9,2,0),0)</f>
        <v>0</v>
      </c>
      <c r="BF32" s="550"/>
      <c r="BG32" s="549">
        <f>IFERROR(VLOOKUP(月排班!BG34,$FW$5:$FX$9,2,0),0)</f>
        <v>0</v>
      </c>
      <c r="BH32" s="550"/>
      <c r="BI32" s="549">
        <f>IFERROR(VLOOKUP(月排班!BI34,$FW$5:$FX$9,2,0),0)</f>
        <v>0</v>
      </c>
      <c r="BJ32" s="550"/>
      <c r="BK32" s="549">
        <f>IFERROR(VLOOKUP(月排班!BK34,$FW$5:$FX$9,2,0),0)</f>
        <v>0</v>
      </c>
      <c r="BL32" s="550"/>
      <c r="BM32" s="549">
        <f>IFERROR(VLOOKUP(月排班!BM34,$FW$5:$FX$9,2,0),0)</f>
        <v>0</v>
      </c>
      <c r="BN32" s="550"/>
      <c r="BO32" s="549">
        <f>IFERROR(VLOOKUP(月排班!BO34,$FW$5:$FX$9,2,0),0)</f>
        <v>0</v>
      </c>
      <c r="BP32" s="550"/>
      <c r="BQ32" s="549">
        <f>IFERROR(VLOOKUP(月排班!BQ34,$FW$5:$FX$9,2,0),0)</f>
        <v>0</v>
      </c>
      <c r="BR32" s="550"/>
      <c r="BS32" s="549">
        <f>IFERROR(VLOOKUP(月排班!BS34,$FW$5:$FX$9,2,0),0)</f>
        <v>0</v>
      </c>
      <c r="BT32" s="550"/>
      <c r="BU32" s="549">
        <f>IFERROR(VLOOKUP(月排班!BU34,$FW$5:$FX$9,2,0),0)</f>
        <v>0</v>
      </c>
      <c r="BV32" s="550"/>
      <c r="BW32" s="549">
        <f>IFERROR(VLOOKUP(月排班!BW34,$FW$5:$FX$9,2,0),0)</f>
        <v>0</v>
      </c>
      <c r="BX32" s="550"/>
      <c r="BY32" s="549">
        <f>IFERROR(VLOOKUP(月排班!BY34,$FW$5:$FX$9,2,0),0)</f>
        <v>0</v>
      </c>
      <c r="BZ32" s="550"/>
      <c r="CA32" s="549">
        <f>IFERROR(VLOOKUP(月排班!CA34,$FW$5:$FX$9,2,0),0)</f>
        <v>0</v>
      </c>
      <c r="CB32" s="550"/>
      <c r="CC32" s="549">
        <f>IFERROR(VLOOKUP(月排班!CC34,$FW$5:$FX$9,2,0),0)</f>
        <v>0</v>
      </c>
      <c r="CD32" s="550"/>
      <c r="CE32" s="549">
        <f>IFERROR(VLOOKUP(月排班!CE34,$FW$5:$FX$9,2,0),0)</f>
        <v>0</v>
      </c>
      <c r="CF32" s="550"/>
      <c r="CG32" s="549">
        <f>IFERROR(VLOOKUP(月排班!CG34,$FW$5:$FX$9,2,0),0)</f>
        <v>0</v>
      </c>
      <c r="CH32" s="550"/>
      <c r="CI32" s="549">
        <f>IFERROR(VLOOKUP(月排班!CI34,$FW$5:$FX$9,2,0),0)</f>
        <v>0</v>
      </c>
      <c r="CJ32" s="550"/>
      <c r="CK32" s="549">
        <f>IFERROR(VLOOKUP(月排班!CK34,$FW$5:$FX$9,2,0),0)</f>
        <v>0</v>
      </c>
      <c r="CL32" s="550"/>
      <c r="CM32" s="549">
        <f>IFERROR(VLOOKUP(月排班!CM34,$FW$5:$FX$9,2,0),0)</f>
        <v>0</v>
      </c>
      <c r="CN32" s="550"/>
      <c r="CO32" s="549">
        <f>IFERROR(VLOOKUP(月排班!CO34,$FW$5:$FX$9,2,0),0)</f>
        <v>0</v>
      </c>
      <c r="CP32" s="550"/>
      <c r="CQ32" s="549">
        <f>IFERROR(VLOOKUP(月排班!CQ34,$FW$5:$FX$9,2,0),0)</f>
        <v>0</v>
      </c>
      <c r="CR32" s="550"/>
      <c r="CS32" s="549">
        <f>IFERROR(VLOOKUP(月排班!CS34,$FW$5:$FX$9,2,0),0)</f>
        <v>0</v>
      </c>
      <c r="CT32" s="550"/>
      <c r="CU32" s="549">
        <f>IFERROR(VLOOKUP(月排班!CU34,$FW$5:$FX$9,2,0),0)</f>
        <v>0</v>
      </c>
      <c r="CV32" s="550"/>
      <c r="CW32" s="549">
        <f>IFERROR(VLOOKUP(月排班!CW34,$FW$5:$FX$9,2,0),0)</f>
        <v>0</v>
      </c>
      <c r="CX32" s="550"/>
      <c r="CY32" s="549">
        <f>IFERROR(VLOOKUP(月排班!CY34,$FW$5:$FX$9,2,0),0)</f>
        <v>0</v>
      </c>
      <c r="CZ32" s="550"/>
      <c r="DA32" s="549">
        <f>IFERROR(VLOOKUP(月排班!DA34,$FW$5:$FX$9,2,0),0)</f>
        <v>0</v>
      </c>
      <c r="DB32" s="550"/>
      <c r="DC32" s="549">
        <f>IFERROR(VLOOKUP(月排班!DC34,$FW$5:$FX$9,2,0),0)</f>
        <v>0</v>
      </c>
      <c r="DD32" s="550"/>
      <c r="DE32" s="549">
        <f>IFERROR(VLOOKUP(月排班!DE34,$FW$5:$FX$9,2,0),0)</f>
        <v>0</v>
      </c>
      <c r="DF32" s="550"/>
      <c r="DG32" s="549">
        <f>IFERROR(VLOOKUP(月排班!DG34,$FW$5:$FX$9,2,0),0)</f>
        <v>0</v>
      </c>
      <c r="DH32" s="550"/>
      <c r="DI32" s="549">
        <f>IFERROR(VLOOKUP(月排班!DI34,$FW$5:$FX$9,2,0),0)</f>
        <v>0</v>
      </c>
      <c r="DJ32" s="550"/>
      <c r="DK32" s="549">
        <f>IFERROR(VLOOKUP(月排班!DK34,$FW$5:$FX$9,2,0),0)</f>
        <v>0</v>
      </c>
      <c r="DL32" s="550"/>
      <c r="DM32" s="549">
        <f>IFERROR(VLOOKUP(月排班!DM34,$FW$5:$FX$9,2,0),0)</f>
        <v>0</v>
      </c>
      <c r="DN32" s="550"/>
      <c r="DO32" s="549">
        <f>IFERROR(VLOOKUP(月排班!DO34,$FW$5:$FX$9,2,0),0)</f>
        <v>0</v>
      </c>
      <c r="DP32" s="550"/>
      <c r="DQ32" s="549">
        <f>IFERROR(VLOOKUP(月排班!DQ34,$FW$5:$FX$9,2,0),0)</f>
        <v>0</v>
      </c>
      <c r="DR32" s="550"/>
      <c r="DS32" s="549">
        <f>IFERROR(VLOOKUP(月排班!DS34,$FW$5:$FX$9,2,0),0)</f>
        <v>0</v>
      </c>
      <c r="DT32" s="550"/>
      <c r="DU32" s="549">
        <f>IFERROR(VLOOKUP(月排班!DU34,$FW$5:$FX$9,2,0),0)</f>
        <v>0</v>
      </c>
      <c r="DV32" s="550"/>
      <c r="DW32" s="549">
        <f>IFERROR(VLOOKUP(月排班!DW34,$FW$5:$FX$9,2,0),0)</f>
        <v>0</v>
      </c>
      <c r="DX32" s="550"/>
      <c r="DY32" s="549">
        <f>IFERROR(VLOOKUP(月排班!DY34,$FW$5:$FX$9,2,0),0)</f>
        <v>0</v>
      </c>
      <c r="DZ32" s="550"/>
      <c r="EA32" s="549">
        <f>IFERROR(VLOOKUP(月排班!EA34,$FW$5:$FX$9,2,0),0)</f>
        <v>0</v>
      </c>
      <c r="EB32" s="550"/>
      <c r="EC32" s="549">
        <f>IFERROR(VLOOKUP(月排班!EC34,$FW$5:$FX$9,2,0),0)</f>
        <v>0</v>
      </c>
      <c r="ED32" s="550"/>
      <c r="EE32" s="549">
        <f>IFERROR(VLOOKUP(月排班!EE34,$FW$5:$FX$9,2,0),0)</f>
        <v>0</v>
      </c>
      <c r="EF32" s="550"/>
      <c r="EG32" s="549">
        <f>IFERROR(VLOOKUP(月排班!EG34,$FW$5:$FX$9,2,0),0)</f>
        <v>0</v>
      </c>
      <c r="EH32" s="550"/>
      <c r="EI32" s="549">
        <f>IFERROR(VLOOKUP(月排班!EI34,$FW$5:$FX$9,2,0),0)</f>
        <v>0</v>
      </c>
      <c r="EJ32" s="550"/>
      <c r="EK32" s="549">
        <f>IFERROR(VLOOKUP(月排班!EK34,$FW$5:$FX$9,2,0),0)</f>
        <v>0</v>
      </c>
      <c r="EL32" s="550"/>
      <c r="EM32" s="549">
        <f>IFERROR(VLOOKUP(月排班!EM34,$FW$5:$FX$9,2,0),0)</f>
        <v>0</v>
      </c>
      <c r="EN32" s="550"/>
      <c r="EO32" s="549">
        <f>IFERROR(VLOOKUP(月排班!EO34,$FW$5:$FX$9,2,0),0)</f>
        <v>0</v>
      </c>
      <c r="EP32" s="550"/>
      <c r="EQ32" s="549">
        <f>IFERROR(VLOOKUP(月排班!EQ34,$FW$5:$FX$9,2,0),0)</f>
        <v>0</v>
      </c>
      <c r="ER32" s="550"/>
      <c r="ES32" s="549">
        <f>IFERROR(VLOOKUP(月排班!ES34,$FW$5:$FX$9,2,0),0)</f>
        <v>0</v>
      </c>
      <c r="ET32" s="550"/>
      <c r="EU32" s="549">
        <f>IFERROR(VLOOKUP(月排班!EU34,$FW$5:$FX$9,2,0),0)</f>
        <v>0</v>
      </c>
      <c r="EV32" s="550"/>
      <c r="EW32" s="549">
        <f>IFERROR(VLOOKUP(月排班!EW34,$FW$5:$FX$9,2,0),0)</f>
        <v>0</v>
      </c>
      <c r="EX32" s="550"/>
      <c r="EY32" s="549">
        <f>IFERROR(VLOOKUP(月排班!EY34,$FW$5:$FX$9,2,0),0)</f>
        <v>0</v>
      </c>
      <c r="EZ32" s="550"/>
      <c r="FA32" s="549">
        <f>IFERROR(VLOOKUP(月排班!FA34,$FW$5:$FX$9,2,0),0)</f>
        <v>0</v>
      </c>
      <c r="FB32" s="550"/>
      <c r="FC32" s="549">
        <f>IFERROR(VLOOKUP(月排班!FC34,$FW$5:$FX$9,2,0),0)</f>
        <v>0</v>
      </c>
      <c r="FD32" s="550"/>
      <c r="FE32" s="549">
        <f>IFERROR(VLOOKUP(月排班!FE34,$FW$5:$FX$9,2,0),0)</f>
        <v>0</v>
      </c>
      <c r="FF32" s="550"/>
      <c r="FG32" s="549">
        <f>IFERROR(VLOOKUP(月排班!FG34,$FW$5:$FX$9,2,0),0)</f>
        <v>0</v>
      </c>
      <c r="FH32" s="550"/>
      <c r="FI32" s="549">
        <f>IFERROR(VLOOKUP(月排班!FI34,$FW$5:$FX$9,2,0),0)</f>
        <v>0</v>
      </c>
      <c r="FJ32" s="550"/>
      <c r="FK32" s="549">
        <f>IFERROR(VLOOKUP(月排班!FK34,$FW$5:$FX$9,2,0),0)</f>
        <v>0</v>
      </c>
      <c r="FL32" s="550"/>
      <c r="FM32" s="549">
        <f>IFERROR(VLOOKUP(月排班!FM34,$FW$5:$FX$9,2,0),0)</f>
        <v>0</v>
      </c>
      <c r="FN32" s="550"/>
      <c r="FO32" s="206"/>
      <c r="FP32" s="207"/>
      <c r="FQ32" s="492"/>
      <c r="FR32" s="212"/>
      <c r="FS32" s="212"/>
      <c r="FT32" s="424">
        <f>BZ33+CB33+CD33+CF33+CH33+CX33+FP33</f>
        <v>0</v>
      </c>
      <c r="FU32" s="524"/>
      <c r="FV32" s="479"/>
      <c r="GA32" s="116">
        <f>GA16+3</f>
        <v>55</v>
      </c>
      <c r="GB32" s="161" t="e">
        <f>HLOOKUP(#REF!,$A$5:$T$111,GA32,0)</f>
        <v>#REF!</v>
      </c>
      <c r="GC32" s="116" t="e">
        <f>HLOOKUP(#REF!,$A$5:$P$111,GA32+1,0)</f>
        <v>#REF!</v>
      </c>
      <c r="GQ32" s="116" t="e">
        <f>HLOOKUP(#REF!,$A$5:$FP$111,GA32+1,0)</f>
        <v>#REF!</v>
      </c>
      <c r="GR32" s="116" t="s">
        <v>47</v>
      </c>
      <c r="GT32" s="116" t="s">
        <v>48</v>
      </c>
    </row>
    <row r="33" spans="1:202" ht="9" customHeight="1" thickBot="1">
      <c r="A33" s="480" t="str">
        <f>IF('0902-0908'!A41=0,"",'0902-0908'!A41)</f>
        <v/>
      </c>
      <c r="B33" s="481"/>
      <c r="C33" s="551">
        <f>月排班!D33</f>
        <v>0</v>
      </c>
      <c r="D33" s="552"/>
      <c r="E33" s="551">
        <f>月排班!F33</f>
        <v>0</v>
      </c>
      <c r="F33" s="552"/>
      <c r="G33" s="551">
        <f>月排班!H33</f>
        <v>0</v>
      </c>
      <c r="H33" s="552"/>
      <c r="I33" s="551">
        <f>月排班!J33</f>
        <v>0</v>
      </c>
      <c r="J33" s="552"/>
      <c r="K33" s="551">
        <f>月排班!L33</f>
        <v>0</v>
      </c>
      <c r="L33" s="552"/>
      <c r="M33" s="551">
        <f>月排班!N33</f>
        <v>0</v>
      </c>
      <c r="N33" s="552"/>
      <c r="O33" s="551">
        <f>月排班!P33</f>
        <v>0</v>
      </c>
      <c r="P33" s="552"/>
      <c r="Q33" s="551">
        <f>月排班!R33</f>
        <v>0</v>
      </c>
      <c r="R33" s="552"/>
      <c r="S33" s="551">
        <f>月排班!T33</f>
        <v>0</v>
      </c>
      <c r="T33" s="552"/>
      <c r="U33" s="551">
        <f>月排班!V33</f>
        <v>0</v>
      </c>
      <c r="V33" s="552"/>
      <c r="W33" s="551">
        <f>月排班!X33</f>
        <v>0</v>
      </c>
      <c r="X33" s="552"/>
      <c r="Y33" s="551">
        <f>月排班!Z33</f>
        <v>0</v>
      </c>
      <c r="Z33" s="552"/>
      <c r="AA33" s="551">
        <f>月排班!AB33</f>
        <v>0</v>
      </c>
      <c r="AB33" s="552"/>
      <c r="AC33" s="551">
        <f>月排班!AD33</f>
        <v>0</v>
      </c>
      <c r="AD33" s="552"/>
      <c r="AE33" s="551">
        <f>月排班!AF33</f>
        <v>0</v>
      </c>
      <c r="AF33" s="552"/>
      <c r="AG33" s="551">
        <f>月排班!AH33</f>
        <v>0</v>
      </c>
      <c r="AH33" s="552"/>
      <c r="AI33" s="551">
        <f>月排班!AJ33</f>
        <v>0</v>
      </c>
      <c r="AJ33" s="552"/>
      <c r="AK33" s="551">
        <f>月排班!AL33</f>
        <v>0</v>
      </c>
      <c r="AL33" s="552"/>
      <c r="AM33" s="551">
        <f>月排班!AN33</f>
        <v>0</v>
      </c>
      <c r="AN33" s="552"/>
      <c r="AO33" s="551">
        <f>月排班!AP33</f>
        <v>0</v>
      </c>
      <c r="AP33" s="552"/>
      <c r="AQ33" s="551">
        <f>月排班!AR33</f>
        <v>0</v>
      </c>
      <c r="AR33" s="552"/>
      <c r="AS33" s="551">
        <f>月排班!AT33</f>
        <v>0</v>
      </c>
      <c r="AT33" s="552"/>
      <c r="AU33" s="551">
        <f>月排班!AV33</f>
        <v>0</v>
      </c>
      <c r="AV33" s="552"/>
      <c r="AW33" s="551">
        <f>月排班!AX33</f>
        <v>0</v>
      </c>
      <c r="AX33" s="552"/>
      <c r="AY33" s="551">
        <f>月排班!AZ33</f>
        <v>0</v>
      </c>
      <c r="AZ33" s="552"/>
      <c r="BA33" s="551">
        <f>月排班!BB33</f>
        <v>0</v>
      </c>
      <c r="BB33" s="552"/>
      <c r="BC33" s="551">
        <f>月排班!BD33</f>
        <v>0</v>
      </c>
      <c r="BD33" s="552"/>
      <c r="BE33" s="551">
        <f>月排班!BF33</f>
        <v>0</v>
      </c>
      <c r="BF33" s="552"/>
      <c r="BG33" s="551">
        <f>月排班!BH33</f>
        <v>0</v>
      </c>
      <c r="BH33" s="552"/>
      <c r="BI33" s="551">
        <f>月排班!BJ33</f>
        <v>0</v>
      </c>
      <c r="BJ33" s="552"/>
      <c r="BK33" s="551">
        <f>月排班!BL33</f>
        <v>0</v>
      </c>
      <c r="BL33" s="552"/>
      <c r="BM33" s="551">
        <f>月排班!BN33</f>
        <v>0</v>
      </c>
      <c r="BN33" s="552"/>
      <c r="BO33" s="551">
        <f>月排班!BP33</f>
        <v>0</v>
      </c>
      <c r="BP33" s="552"/>
      <c r="BQ33" s="551">
        <f>月排班!BR33</f>
        <v>0</v>
      </c>
      <c r="BR33" s="552"/>
      <c r="BS33" s="551">
        <f>月排班!BT33</f>
        <v>0</v>
      </c>
      <c r="BT33" s="552"/>
      <c r="BU33" s="551">
        <f>月排班!BV33</f>
        <v>0</v>
      </c>
      <c r="BV33" s="552"/>
      <c r="BW33" s="551">
        <f>月排班!BX33</f>
        <v>0</v>
      </c>
      <c r="BX33" s="552"/>
      <c r="BY33" s="551">
        <f>月排班!BZ33</f>
        <v>0</v>
      </c>
      <c r="BZ33" s="552"/>
      <c r="CA33" s="551">
        <f>月排班!CB33</f>
        <v>0</v>
      </c>
      <c r="CB33" s="552"/>
      <c r="CC33" s="551">
        <f>月排班!CD33</f>
        <v>0</v>
      </c>
      <c r="CD33" s="552"/>
      <c r="CE33" s="551">
        <f>月排班!CF33</f>
        <v>0</v>
      </c>
      <c r="CF33" s="552"/>
      <c r="CG33" s="551">
        <f>月排班!CH33</f>
        <v>0</v>
      </c>
      <c r="CH33" s="552"/>
      <c r="CI33" s="551">
        <f>月排班!CJ33</f>
        <v>0</v>
      </c>
      <c r="CJ33" s="552"/>
      <c r="CK33" s="551">
        <f>月排班!CL33</f>
        <v>0</v>
      </c>
      <c r="CL33" s="552"/>
      <c r="CM33" s="551">
        <f>月排班!CN33</f>
        <v>0</v>
      </c>
      <c r="CN33" s="552"/>
      <c r="CO33" s="551">
        <f>月排班!CP33</f>
        <v>0</v>
      </c>
      <c r="CP33" s="552"/>
      <c r="CQ33" s="551">
        <f>月排班!CR33</f>
        <v>0</v>
      </c>
      <c r="CR33" s="552"/>
      <c r="CS33" s="551">
        <f>月排班!CT33</f>
        <v>0</v>
      </c>
      <c r="CT33" s="552"/>
      <c r="CU33" s="551">
        <f>月排班!CV33</f>
        <v>0</v>
      </c>
      <c r="CV33" s="552"/>
      <c r="CW33" s="551">
        <f>月排班!CX33</f>
        <v>0</v>
      </c>
      <c r="CX33" s="552"/>
      <c r="CY33" s="551">
        <f>月排班!CZ33</f>
        <v>0</v>
      </c>
      <c r="CZ33" s="552"/>
      <c r="DA33" s="551">
        <f>月排班!DB33</f>
        <v>0</v>
      </c>
      <c r="DB33" s="552"/>
      <c r="DC33" s="551">
        <f>月排班!DD33</f>
        <v>0</v>
      </c>
      <c r="DD33" s="552"/>
      <c r="DE33" s="551">
        <f>月排班!DF33</f>
        <v>0</v>
      </c>
      <c r="DF33" s="552"/>
      <c r="DG33" s="551">
        <f>月排班!DH33</f>
        <v>0</v>
      </c>
      <c r="DH33" s="552"/>
      <c r="DI33" s="551">
        <f>月排班!DJ33</f>
        <v>0</v>
      </c>
      <c r="DJ33" s="552"/>
      <c r="DK33" s="551">
        <f>月排班!DL33</f>
        <v>0</v>
      </c>
      <c r="DL33" s="552"/>
      <c r="DM33" s="551">
        <f>月排班!DN33</f>
        <v>0</v>
      </c>
      <c r="DN33" s="552"/>
      <c r="DO33" s="551">
        <f>月排班!DP33</f>
        <v>0</v>
      </c>
      <c r="DP33" s="552"/>
      <c r="DQ33" s="551">
        <f>月排班!DR33</f>
        <v>0</v>
      </c>
      <c r="DR33" s="552"/>
      <c r="DS33" s="551">
        <f>月排班!DT33</f>
        <v>0</v>
      </c>
      <c r="DT33" s="552"/>
      <c r="DU33" s="551">
        <f>月排班!DV33</f>
        <v>0</v>
      </c>
      <c r="DV33" s="552"/>
      <c r="DW33" s="551">
        <f>月排班!DX33</f>
        <v>0</v>
      </c>
      <c r="DX33" s="552"/>
      <c r="DY33" s="551">
        <f>月排班!DZ33</f>
        <v>0</v>
      </c>
      <c r="DZ33" s="552"/>
      <c r="EA33" s="551">
        <f>月排班!EB33</f>
        <v>0</v>
      </c>
      <c r="EB33" s="552"/>
      <c r="EC33" s="551">
        <f>月排班!ED33</f>
        <v>0</v>
      </c>
      <c r="ED33" s="552"/>
      <c r="EE33" s="551">
        <f>月排班!EF33</f>
        <v>0</v>
      </c>
      <c r="EF33" s="552"/>
      <c r="EG33" s="551">
        <f>月排班!EH33</f>
        <v>0</v>
      </c>
      <c r="EH33" s="552"/>
      <c r="EI33" s="551">
        <f>月排班!EJ33</f>
        <v>0</v>
      </c>
      <c r="EJ33" s="552"/>
      <c r="EK33" s="551">
        <f>月排班!EL33</f>
        <v>0</v>
      </c>
      <c r="EL33" s="552"/>
      <c r="EM33" s="551">
        <f>月排班!EN33</f>
        <v>0</v>
      </c>
      <c r="EN33" s="552"/>
      <c r="EO33" s="551">
        <f>月排班!EP33</f>
        <v>0</v>
      </c>
      <c r="EP33" s="552"/>
      <c r="EQ33" s="551">
        <f>月排班!ER33</f>
        <v>0</v>
      </c>
      <c r="ER33" s="552"/>
      <c r="ES33" s="551">
        <f>月排班!ET33</f>
        <v>0</v>
      </c>
      <c r="ET33" s="552"/>
      <c r="EU33" s="551">
        <f>月排班!EV33</f>
        <v>0</v>
      </c>
      <c r="EV33" s="552"/>
      <c r="EW33" s="551">
        <f>月排班!EX33</f>
        <v>0</v>
      </c>
      <c r="EX33" s="552"/>
      <c r="EY33" s="551">
        <f>月排班!EZ33</f>
        <v>0</v>
      </c>
      <c r="EZ33" s="552"/>
      <c r="FA33" s="551">
        <f>月排班!FB33</f>
        <v>0</v>
      </c>
      <c r="FB33" s="552"/>
      <c r="FC33" s="551">
        <f>月排班!FD33</f>
        <v>0</v>
      </c>
      <c r="FD33" s="552"/>
      <c r="FE33" s="551">
        <f>月排班!FF33</f>
        <v>0</v>
      </c>
      <c r="FF33" s="552"/>
      <c r="FG33" s="551">
        <f>月排班!FH33</f>
        <v>0</v>
      </c>
      <c r="FH33" s="552"/>
      <c r="FI33" s="551">
        <f>月排班!FJ33</f>
        <v>0</v>
      </c>
      <c r="FJ33" s="552"/>
      <c r="FK33" s="551">
        <f>月排班!FL33</f>
        <v>0</v>
      </c>
      <c r="FL33" s="552"/>
      <c r="FM33" s="551">
        <f>月排班!FN33</f>
        <v>0</v>
      </c>
      <c r="FN33" s="552"/>
      <c r="FO33" s="209"/>
      <c r="FP33" s="58"/>
      <c r="FQ33" s="493"/>
      <c r="FR33" s="213"/>
      <c r="FS33" s="213"/>
      <c r="FT33" s="425"/>
      <c r="FU33" s="525"/>
      <c r="FV33" s="526"/>
      <c r="GA33" s="116">
        <f t="shared" si="0"/>
        <v>58</v>
      </c>
      <c r="GB33" s="161" t="e">
        <f>HLOOKUP(#REF!,$A$5:$T$111,GA33,0)</f>
        <v>#REF!</v>
      </c>
      <c r="GC33" s="116" t="e">
        <f>HLOOKUP(#REF!,$A$5:$P$111,GA33+1,0)</f>
        <v>#REF!</v>
      </c>
      <c r="GQ33" s="116" t="e">
        <f>HLOOKUP(#REF!,$A$5:$FP$111,GA33+1,0)</f>
        <v>#REF!</v>
      </c>
      <c r="GR33" s="116" t="s">
        <v>49</v>
      </c>
      <c r="GT33" s="116" t="s">
        <v>50</v>
      </c>
    </row>
    <row r="34" spans="1:202" ht="9" customHeight="1" thickTop="1" thickBot="1">
      <c r="A34" s="482" t="str">
        <f>IF('0902-0908'!A42=0,"",'0902-0908'!A42)</f>
        <v/>
      </c>
      <c r="B34" s="483"/>
      <c r="C34" s="499"/>
      <c r="D34" s="500"/>
      <c r="E34" s="499"/>
      <c r="F34" s="500"/>
      <c r="G34" s="499"/>
      <c r="H34" s="500"/>
      <c r="I34" s="499"/>
      <c r="J34" s="500"/>
      <c r="K34" s="499"/>
      <c r="L34" s="500"/>
      <c r="M34" s="499"/>
      <c r="N34" s="500"/>
      <c r="O34" s="499"/>
      <c r="P34" s="500"/>
      <c r="Q34" s="499"/>
      <c r="R34" s="500"/>
      <c r="S34" s="499"/>
      <c r="T34" s="500"/>
      <c r="U34" s="499"/>
      <c r="V34" s="500"/>
      <c r="W34" s="499"/>
      <c r="X34" s="500"/>
      <c r="Y34" s="499"/>
      <c r="Z34" s="500"/>
      <c r="AA34" s="499"/>
      <c r="AB34" s="500"/>
      <c r="AC34" s="499" t="str">
        <f>IF(月排班!AB32=0,"",IF(月排班!AC32=0,"",IF((月排班!AC32+24-月排班!AB32)&lt;11,"11小時","")))&amp;IF(COUNTIF(月排班!$AE34:$AR34,$FW$5)&gt;1,"&amp;例休多",IF(COUNTIF(月排班!$AE34:$AR34,$FW$5)=0,"&amp;無例休",""))&amp;IF(COUNTIF(月排班!$AE34:$BE34,$FW$5)&gt;1,IF(COUNTIF(月排班!$AE34:$BE34,$FW$6)&gt;1,"","2周無2例2休"),"2周無2例2休")&amp;IF(AC33=1,IF(AC33&gt;0,"例假上班",""),"")&amp;IF(COUNTIF(Q33:AD33,"0")=0,"無6休1","")&amp;IF(AC33&gt;12,"上班超過12小時&amp;","")</f>
        <v>&amp;無例休2周無2例2休</v>
      </c>
      <c r="AD34" s="500"/>
      <c r="AE34" s="499" t="str">
        <f>IF(月排班!AD32=0,"",IF(月排班!AE32=0,"",IF((月排班!AE32+24-月排班!AD32)&lt;11,"11小時","")))&amp;IF(COUNTIF(月排班!$AE34:$AR34,$FW$5)=0,"&amp;無例休","")&amp;IF(COUNTIF(月排班!$AE34:$BE34,$FW$5)&gt;1,IF(COUNTIF(月排班!$AE34:$BE34,$FW$6)&gt;1,"","2周無2例2休"),"2周無2例2休")&amp;IF(AE32=1,IF(AE33&gt;0,"例假上班",""),"")&amp;IF(AE33&gt;12,"上班超過12小時&amp;","")</f>
        <v>&amp;無例休2周無2例2休</v>
      </c>
      <c r="AF34" s="500"/>
      <c r="AG34" s="499" t="str">
        <f>IF(月排班!AF32=0,"",IF(月排班!AG32=0,"",IF((月排班!AG32+24-月排班!AF32)&lt;11,"11小時","")))&amp;IF(COUNTIF(月排班!$AE34:$AR34,$FW$5)=0,"&amp;無例休","")&amp;IF(COUNTIF(月排班!$AE34:$BE34,$FW$5)&gt;1,IF(COUNTIF(月排班!$AE34:$BE34,$FW$6)&gt;1,"","2周無2例2休"),"2周無2例2休")&amp;IF(AG32=1,IF(AG33&gt;0,"例假上班",""),"")&amp;IF(AG33&gt;12,"上班超過12小時&amp;","")</f>
        <v>&amp;無例休2周無2例2休</v>
      </c>
      <c r="AH34" s="500"/>
      <c r="AI34" s="499" t="str">
        <f>IF(月排班!AH32=0,"",IF(月排班!AI32=0,"",IF((月排班!AI32+24-月排班!AH32)&lt;11,"11小時","")))&amp;IF(COUNTIF(月排班!$AE34:$AR34,$FW$5)=0,"&amp;無例休","")&amp;IF(COUNTIF(月排班!$AE34:$BE34,$FW$5)&gt;1,IF(COUNTIF(月排班!$AE34:$BE34,$FW$6)&gt;1,"","2周無2例2休"),"2周無2例2休")&amp;IF(AI32=1,IF(AI33&gt;0,"例假上班",""),"")&amp;IF(AI33&gt;12,"上班超過12小時&amp;","")</f>
        <v>&amp;無例休2周無2例2休</v>
      </c>
      <c r="AJ34" s="500"/>
      <c r="AK34" s="499" t="str">
        <f>IF(月排班!AJ32=0,"",IF(月排班!AK32=0,"",IF((月排班!AK32+24-月排班!AJ32)&lt;11,"11小時","")))&amp;IF(COUNTIF(月排班!$AE34:$AR34,$FW$5)=0,"&amp;無例休","")&amp;IF(COUNTIF(月排班!$AE34:$BE34,$FW$5)&gt;1,IF(COUNTIF(月排班!$AE34:$BE34,$FW$6)&gt;1,"","2周無2例2休"),"2周無2例2休")&amp;IF(AK32=1,IF(AK33&gt;0,"例假上班",""),"")&amp;IF(AK33&gt;12,"上班超過12小時&amp;","")</f>
        <v>&amp;無例休2周無2例2休</v>
      </c>
      <c r="AL34" s="500"/>
      <c r="AM34" s="499" t="str">
        <f>IF(月排班!AL32=0,"",IF(月排班!AM32=0,"",IF((月排班!AM32+24-月排班!AL32)&lt;11,"11小時","")))&amp;IF(COUNTIF(月排班!$AE34:$AR34,$FW$5)=0,"&amp;無例休","")&amp;IF(COUNTIF(月排班!$AE34:$BE34,$FW$5)&gt;1,IF(COUNTIF(月排班!$AE34:$BE34,$FW$6)&gt;1,"","2周無2例2休"),"2周無2例2休")&amp;IF(AM32=1,IF(AM33&gt;0,"例假上班",""),"")&amp;IF(AM33&gt;12,"上班超過12小時&amp;","")</f>
        <v>&amp;無例休2周無2例2休</v>
      </c>
      <c r="AN34" s="500"/>
      <c r="AO34" s="499" t="str">
        <f>IF(月排班!AN32=0,"",IF(月排班!AO32=0,"",IF((月排班!AO32+24-月排班!AN32)&lt;11,"11小時","")))&amp;IF(COUNTIF(月排班!$AE34:$AR34,$FW$5)=0,"&amp;無例休","")&amp;IF(COUNTIF(月排班!$AE34:$BE34,$FW$5)&gt;1,IF(COUNTIF(月排班!$AE34:$BE34,$FW$6)&gt;1,"","2周無2例2休"),"2周無2例2休")&amp;IF(AO32=1,IF(AO33&gt;0,"例假上班",""),"")&amp;IF(AO33&gt;12,"上班超過12小時&amp;","")</f>
        <v>&amp;無例休2周無2例2休</v>
      </c>
      <c r="AP34" s="500"/>
      <c r="AQ34" s="499" t="str">
        <f>IF(月排班!AP32=0,"",IF(月排班!AQ32=0,"",IF((月排班!AQ32+24-月排班!AP32)&lt;11,"11小時","")))&amp;IF(COUNTIF(月排班!$AE34:$AR34,$FW$5)=0,"&amp;無例休","")&amp;IF(COUNTIF(月排班!$AE34:$BE34,$FW$5)&gt;1,IF(COUNTIF(月排班!$AE34:$BE34,$FW$6)&gt;1,"","2周無2例2休"),"2周無2例2休")&amp;IF(AQ32=1,IF(AQ33&gt;0,"例假上班",""),"")&amp;IF(AQ33&gt;12,"上班超過12小時&amp;","")</f>
        <v>&amp;無例休2周無2例2休</v>
      </c>
      <c r="AR34" s="500"/>
      <c r="AS34" s="499" t="str">
        <f>IF(月排班!AR32=0,"",IF(月排班!AS32=0,"",IF((月排班!AS32+24-月排班!AR32)&lt;11,"11小時","")))&amp;IF(COUNTIF(月排班!$AS34:$BE34,$FW$5)=0,"&amp;無例休","")&amp;IF(COUNTIF(月排班!$AE34:$BE34,$FW$5)&gt;1,IF(COUNTIF(月排班!$AE34:$BE34,$FW$6)&gt;1,"","2周無2例2休"),"2周無2例2休")&amp;IF(AS32=1,IF(AS33&gt;0,"例假上班",""),"")&amp;IF(AS33&gt;12,"上班超過12小時&amp;","")</f>
        <v>&amp;無例休2周無2例2休</v>
      </c>
      <c r="AT34" s="500"/>
      <c r="AU34" s="499" t="str">
        <f>IF(月排班!AT32=0,"",IF(月排班!AU32=0,"",IF((月排班!AU32+24-月排班!AT32)&lt;11,"11小時","")))&amp;IF(COUNTIF(月排班!$AS34:$BE34,$FW$5)=0,"&amp;無例休","")&amp;IF(COUNTIF(月排班!$AE34:$BE34,$FW$5)&gt;1,IF(COUNTIF(月排班!$AE34:$BE34,$FW$6)&gt;1,"","2周無2例2休"),"2周無2例2休")&amp;IF(AU32=1,IF(AU33&gt;0,"例假上班",""),"")&amp;IF(AU33&gt;12,"上班超過12小時&amp;","")</f>
        <v>&amp;無例休2周無2例2休</v>
      </c>
      <c r="AV34" s="500"/>
      <c r="AW34" s="499" t="str">
        <f>IF(月排班!AV32=0,"",IF(月排班!AW32=0,"",IF((月排班!AW32+24-月排班!AV32)&lt;11,"11小時","")))&amp;IF(COUNTIF(月排班!$AS34:$BE34,$FW$5)=0,"&amp;無例休","")&amp;IF(COUNTIF(月排班!$AE34:$BE34,$FW$5)&gt;1,IF(COUNTIF(月排班!$AE34:$BE34,$FW$6)&gt;1,"","2周無2例2休"),"2周無2例2休")&amp;IF(AW32=1,IF(AW33&gt;0,"例假上班",""),"")&amp;IF(AW33&gt;12,"上班超過12小時&amp;","")</f>
        <v>&amp;無例休2周無2例2休</v>
      </c>
      <c r="AX34" s="500"/>
      <c r="AY34" s="499" t="str">
        <f>IF(月排班!AX32=0,"",IF(月排班!AY32=0,"",IF((月排班!AY32+24-月排班!AX32)&lt;11,"11小時","")))&amp;IF(COUNTIF(月排班!$AS34:$BE34,$FW$5)=0,"&amp;無例休","")&amp;IF(COUNTIF(月排班!$AE34:$BE34,$FW$5)&gt;1,IF(COUNTIF(月排班!$AE34:$BE34,$FW$6)&gt;1,"","2周無2例2休"),"2周無2例2休")&amp;IF(AY32=1,IF(AY33&gt;0,"例假上班",""),"")&amp;IF(AY33&gt;12,"上班超過12小時&amp;","")</f>
        <v>&amp;無例休2周無2例2休</v>
      </c>
      <c r="AZ34" s="500"/>
      <c r="BA34" s="499" t="str">
        <f>IF(月排班!AZ32=0,"",IF(月排班!BA32=0,"",IF((月排班!BA32+24-月排班!AZ32)&lt;11,"11小時","")))&amp;IF(COUNTIF(月排班!$AS34:$BE34,$FW$5)=0,"&amp;無例休","")&amp;IF(COUNTIF(月排班!$AE34:$BE34,$FW$5)&gt;1,IF(COUNTIF(月排班!$AE34:$BE34,$FW$6)&gt;1,"","2周無2例2休"),"2周無2例2休")&amp;IF(BA32=1,IF(BA33&gt;0,"例假上班",""),"")&amp;IF(BA33&gt;12,"上班超過12小時&amp;","")</f>
        <v>&amp;無例休2周無2例2休</v>
      </c>
      <c r="BB34" s="500"/>
      <c r="BC34" s="499" t="str">
        <f>IF(月排班!BB32=0,"",IF(月排班!BC32=0,"",IF((月排班!BC32+24-月排班!BB32)&lt;11,"11小時","")))&amp;IF(COUNTIF(月排班!$AS34:$BE34,$FW$5)=0,"&amp;無例休","")&amp;IF(COUNTIF(月排班!$AE34:$BE34,$FW$5)&gt;1,IF(COUNTIF(月排班!$AE34:$BE34,$FW$6)&gt;1,"","2周無2例2休"),"2周無2例2休")&amp;IF(BC32=1,IF(BC33&gt;0,"例假上班",""),"")&amp;IF(BC33&gt;12,"上班超過12小時&amp;","")</f>
        <v>&amp;無例休2周無2例2休</v>
      </c>
      <c r="BD34" s="500"/>
      <c r="BE34" s="499" t="str">
        <f>IF(月排班!BD32=0,"",IF(月排班!BE32=0,"",IF((月排班!BE32+24-月排班!BD32)&lt;11,"11小時","")))&amp;IF(COUNTIF(月排班!$AS34:$BE34,$FW$5)=0,"&amp;無例休","")&amp;IF(COUNTIF(月排班!$AE34:$BE34,$FW$5)&gt;1,IF(COUNTIF(月排班!$AE34:$BE34,$FW$6)&gt;1,"","2周無2例2休"),"2周無2例2休")&amp;IF(BE32=1,IF(BE33&gt;0,"例假上班",""),"")&amp;IF(BE33&gt;12,"上班超過12小時&amp;","")</f>
        <v>&amp;無例休2周無2例2休</v>
      </c>
      <c r="BF34" s="500"/>
      <c r="BG34" s="501" t="str">
        <f>IF(月排班!BF32=0,"",IF(月排班!BG32=0,"",IF((月排班!BG32+24-月排班!BF32)&lt;11,"11小時&amp;","")))&amp;IF(COUNTIF(月排班!$BG34:$BS34,$FW$5)=0,"無例休&amp;","")&amp;IF(COUNTIF(月排班!$BG34:$CG34,$FW$5)&gt;1,IF(COUNTIF(月排班!$BG34:$CG34,$FW$6)&gt;1,"","2周無2例2休&amp;"),"2周無2例2休&amp;")&amp;IF(BG32=1,IF(BG33&gt;0,"例假上班&amp;",""),"")&amp;IF(BG33&gt;12,"上班超過12小時&amp;","")</f>
        <v>無例休&amp;2周無2例2休&amp;</v>
      </c>
      <c r="BH34" s="502"/>
      <c r="BI34" s="501" t="str">
        <f>IF(月排班!BH32=0,"",IF(月排班!BI32=0,"",IF((月排班!BI32+24-月排班!BH32)&lt;11,"11小時&amp;","")))&amp;IF(COUNTIF(月排班!$BG34:$BS34,$FW$5)=0,"無例休&amp;","")&amp;IF(COUNTIF(月排班!$BG34:$CG34,$FW$5)&gt;1,IF(COUNTIF(月排班!$BG34:$CG34,$FW$6)&gt;1,"","2周無2例2休&amp;"),"2周無2例2休&amp;")&amp;IF(BI32=1,IF(BI33&gt;0,"例假上班&amp;",""),"")&amp;IF(BI33&gt;12,"上班超過12小時&amp;","")</f>
        <v>無例休&amp;2周無2例2休&amp;</v>
      </c>
      <c r="BJ34" s="502"/>
      <c r="BK34" s="501" t="str">
        <f>IF(月排班!BJ32=0,"",IF(月排班!BK32=0,"",IF((月排班!BK32+24-月排班!BJ32)&lt;11,"11小時&amp;","")))&amp;IF(COUNTIF(月排班!$BG34:$BS34,$FW$5)=0,"無例休&amp;","")&amp;IF(COUNTIF(月排班!$BG34:$CG34,$FW$5)&gt;1,IF(COUNTIF(月排班!$BG34:$CG34,$FW$6)&gt;1,"","2周無2例2休&amp;"),"2周無2例2休&amp;")&amp;IF(BK32=1,IF(BK33&gt;0,"例假上班&amp;",""),"")&amp;IF(BK33&gt;12,"上班超過12小時&amp;","")</f>
        <v>無例休&amp;2周無2例2休&amp;</v>
      </c>
      <c r="BL34" s="502"/>
      <c r="BM34" s="501" t="str">
        <f>IF(月排班!BL32=0,"",IF(月排班!BM32=0,"",IF((月排班!BM32+24-月排班!BL32)&lt;11,"11小時&amp;","")))&amp;IF(COUNTIF(月排班!$BG34:$BS34,$FW$5)=0,"無例休&amp;","")&amp;IF(COUNTIF(月排班!$BG34:$CG34,$FW$5)&gt;1,IF(COUNTIF(月排班!$BG34:$CG34,$FW$6)&gt;1,"","2周無2例2休&amp;"),"2周無2例2休&amp;")&amp;IF(BM32=1,IF(BM33&gt;0,"例假上班&amp;",""),"")&amp;IF(BM33&gt;12,"上班超過12小時&amp;","")</f>
        <v>無例休&amp;2周無2例2休&amp;</v>
      </c>
      <c r="BN34" s="502"/>
      <c r="BO34" s="501" t="str">
        <f>IF(月排班!BN32=0,"",IF(月排班!BO32=0,"",IF((月排班!BO32+24-月排班!BN32)&lt;11,"11小時&amp;","")))&amp;IF(COUNTIF(月排班!$BG34:$BS34,$FW$5)=0,"無例休&amp;","")&amp;IF(COUNTIF(月排班!$BG34:$CG34,$FW$5)&gt;1,IF(COUNTIF(月排班!$BG34:$CG34,$FW$6)&gt;1,"","2周無2例2休&amp;"),"2周無2例2休&amp;")&amp;IF(BO32=1,IF(BO33&gt;0,"例假上班&amp;",""),"")&amp;IF(BO33&gt;12,"上班超過12小時&amp;","")</f>
        <v>無例休&amp;2周無2例2休&amp;</v>
      </c>
      <c r="BP34" s="502"/>
      <c r="BQ34" s="501" t="str">
        <f>IF(月排班!BP32=0,"",IF(月排班!BQ32=0,"",IF((月排班!BQ32+24-月排班!BP32)&lt;11,"11小時&amp;","")))&amp;IF(COUNTIF(月排班!$BG34:$BS34,$FW$5)=0,"無例休&amp;","")&amp;IF(COUNTIF(月排班!$BG34:$CG34,$FW$5)&gt;1,IF(COUNTIF(月排班!$BG34:$CG34,$FW$6)&gt;1,"","2周無2例2休&amp;"),"2周無2例2休&amp;")&amp;IF(BQ32=1,IF(BQ33&gt;0,"例假上班&amp;",""),"")&amp;IF(BQ33&gt;12,"上班超過12小時&amp;","")</f>
        <v>無例休&amp;2周無2例2休&amp;</v>
      </c>
      <c r="BR34" s="502"/>
      <c r="BS34" s="501" t="str">
        <f>IF(月排班!BR32=0,"",IF(月排班!BS32=0,"",IF((月排班!BS32+24-月排班!BR32)&lt;11,"11小時&amp;","")))&amp;IF(COUNTIF(月排班!$BG34:$BS34,$FW$5)=0,"無例休&amp;","")&amp;IF(COUNTIF(月排班!$BG34:$CG34,$FW$5)&gt;1,IF(COUNTIF(月排班!$BG34:$CG34,$FW$6)&gt;1,"","2周無2例2休&amp;"),"2周無2例2休&amp;")&amp;IF(BS32=1,IF(BS33&gt;0,"例假上班&amp;",""),"")&amp;IF(BS33&gt;12,"上班超過12小時&amp;","")</f>
        <v>無例休&amp;2周無2例2休&amp;</v>
      </c>
      <c r="BT34" s="502"/>
      <c r="BU34" s="499" t="str">
        <f>IF(月排班!BT32=0,"",IF(月排班!BU32=0,"",IF((月排班!BU32+24-月排班!BT32)&lt;11,"11小時&amp;","")))&amp;IF(COUNTIF(月排班!$BU34:$CG34,$FW$5)=0,"無例休&amp;","")&amp;IF(COUNTIF(月排班!$BG34:$CG34,$FW$5)&gt;1,IF(COUNTIF(月排班!$BG34:$CG34,$FW$6)&gt;1,"","2周無2例2休&amp;"),"2周無2例2休&amp;")&amp;IF(BU32=1,IF(BU33&gt;0,"例假上班&amp;",""),"")&amp;IF(BU33&gt;12,"上班超過12小時&amp;","")</f>
        <v>無例休&amp;2周無2例2休&amp;</v>
      </c>
      <c r="BV34" s="500"/>
      <c r="BW34" s="499" t="str">
        <f>IF(月排班!BV32=0,"",IF(月排班!BW32=0,"",IF((月排班!BW32+24-月排班!BV32)&lt;11,"11小時&amp;","")))&amp;IF(COUNTIF(月排班!$BU34:$CG34,$FW$5)=0,"無例休&amp;","")&amp;IF(COUNTIF(月排班!$BG34:$CG34,$FW$5)&gt;1,IF(COUNTIF(月排班!$BG34:$CG34,$FW$6)&gt;1,"","2周無2例2休&amp;"),"2周無2例2休&amp;")&amp;IF(BW32=1,IF(BW33&gt;0,"例假上班&amp;",""),"")&amp;IF(BW33&gt;12,"上班超過12小時&amp;","")</f>
        <v>無例休&amp;2周無2例2休&amp;</v>
      </c>
      <c r="BX34" s="500"/>
      <c r="BY34" s="499" t="str">
        <f>IF(月排班!BX32=0,"",IF(月排班!BY32=0,"",IF((月排班!BY32+24-月排班!BX32)&lt;11,"11小時&amp;","")))&amp;IF(COUNTIF(月排班!$BU34:$CG34,$FW$5)=0,"無例休&amp;","")&amp;IF(COUNTIF(月排班!$BG34:$CG34,$FW$5)&gt;1,IF(COUNTIF(月排班!$BG34:$CG34,$FW$6)&gt;1,"","2周無2例2休&amp;"),"2周無2例2休&amp;")&amp;IF(BY32=1,IF(BY33&gt;0,"例假上班&amp;",""),"")&amp;IF(BY33&gt;12,"上班超過12小時&amp;","")</f>
        <v>無例休&amp;2周無2例2休&amp;</v>
      </c>
      <c r="BZ34" s="500"/>
      <c r="CA34" s="499" t="str">
        <f>IF(月排班!BZ32=0,"",IF(月排班!CA32=0,"",IF((月排班!CA32+24-月排班!BZ32)&lt;11,"11小時&amp;","")))&amp;IF(COUNTIF(月排班!$BU34:$CG34,$FW$5)=0,"無例休&amp;","")&amp;IF(COUNTIF(月排班!$BG34:$CG34,$FW$5)&gt;1,IF(COUNTIF(月排班!$BG34:$CG34,$FW$6)&gt;1,"","2周無2例2休&amp;"),"2周無2例2休&amp;")&amp;IF(CA32=1,IF(CA33&gt;0,"例假上班&amp;",""),"")&amp;IF(CA33&gt;12,"上班超過12小時&amp;","")</f>
        <v>無例休&amp;2周無2例2休&amp;</v>
      </c>
      <c r="CB34" s="500"/>
      <c r="CC34" s="499" t="str">
        <f>IF(月排班!CB32=0,"",IF(月排班!CC32=0,"",IF((月排班!CC32+24-月排班!CB32)&lt;11,"11小時&amp;","")))&amp;IF(COUNTIF(月排班!$BU34:$CG34,$FW$5)=0,"無例休&amp;","")&amp;IF(COUNTIF(月排班!$BG34:$CG34,$FW$5)&gt;1,IF(COUNTIF(月排班!$BG34:$CG34,$FW$6)&gt;1,"","2周無2例2休&amp;"),"2周無2例2休&amp;")&amp;IF(CC32=1,IF(CC33&gt;0,"例假上班&amp;",""),"")&amp;IF(CC33&gt;12,"上班超過12小時&amp;","")</f>
        <v>無例休&amp;2周無2例2休&amp;</v>
      </c>
      <c r="CD34" s="500"/>
      <c r="CE34" s="499" t="str">
        <f>IF(月排班!CD32=0,"",IF(月排班!CE32=0,"",IF((月排班!CE32+24-月排班!CD32)&lt;11,"11小時&amp;","")))&amp;IF(COUNTIF(月排班!$BU34:$CG34,$FW$5)=0,"無例休&amp;","")&amp;IF(COUNTIF(月排班!$BG34:$CG34,$FW$5)&gt;1,IF(COUNTIF(月排班!$BG34:$CG34,$FW$6)&gt;1,"","2周無2例2休&amp;"),"2周無2例2休&amp;")&amp;IF(CE32=1,IF(CE33&gt;0,"例假上班&amp;",""),"")&amp;IF(CE33&gt;12,"上班超過12小時&amp;","")</f>
        <v>無例休&amp;2周無2例2休&amp;</v>
      </c>
      <c r="CF34" s="500"/>
      <c r="CG34" s="499" t="str">
        <f>IF(月排班!CF32=0,"",IF(月排班!CG32=0,"",IF((月排班!CG32+24-月排班!CF32)&lt;11,"11小時&amp;","")))&amp;IF(COUNTIF(月排班!$BU34:$CG34,$FW$5)=0,"無例休&amp;","")&amp;IF(COUNTIF(月排班!$BG34:$CG34,$FW$5)&gt;1,IF(COUNTIF(月排班!$BG34:$CG34,$FW$6)&gt;1,"","2周無2例2休&amp;"),"2周無2例2休&amp;")&amp;IF(CG32=1,IF(CG33&gt;0,"例假上班&amp;",""),"")&amp;IF(CG33&gt;12,"上班超過12小時&amp;","")</f>
        <v>無例休&amp;2周無2例2休&amp;</v>
      </c>
      <c r="CH34" s="500"/>
      <c r="CI34" s="499" t="str">
        <f>IF(月排班!CH32=0,"",IF(月排班!CI32=0,"",IF((月排班!CI32+24-月排班!CH32)&lt;11,"11小時&amp;","")))&amp;IF(COUNTIF(月排班!$CI34:$CU34,$FW$5)=0,"無例休&amp;","")&amp;IF(COUNTIF(月排班!$CI34:$DI34,$FW$5)&gt;1,IF(COUNTIF(月排班!$CI34:$DI34,$FW$6)&gt;1,"","2周無2例2休&amp;"),"2周無2例2休&amp;")&amp;IF(CI32=1,IF(CI33&gt;0,"例假上班&amp;",""),"")&amp;IF(CI33&gt;12,"上班超過12小時&amp;","")</f>
        <v>無例休&amp;2周無2例2休&amp;</v>
      </c>
      <c r="CJ34" s="500"/>
      <c r="CK34" s="499" t="str">
        <f>IF(月排班!CJ32=0,"",IF(月排班!CK32=0,"",IF((月排班!CK32+24-月排班!CJ32)&lt;11,"11小時&amp;","")))&amp;IF(COUNTIF(月排班!$CI34:$CU34,$FW$5)=0,"無例休&amp;","")&amp;IF(COUNTIF(月排班!$CI34:$DI34,$FW$5)&gt;1,IF(COUNTIF(月排班!$CI34:$DI34,$FW$6)&gt;1,"","2周無2例2休&amp;"),"2周無2例2休&amp;")&amp;IF(CK32=1,IF(CK33&gt;0,"例假上班&amp;",""),"")&amp;IF(CK33&gt;12,"上班超過12小時&amp;","")</f>
        <v>無例休&amp;2周無2例2休&amp;</v>
      </c>
      <c r="CL34" s="500"/>
      <c r="CM34" s="499" t="str">
        <f>IF(月排班!CL32=0,"",IF(月排班!CM32=0,"",IF((月排班!CM32+24-月排班!CL32)&lt;11,"11小時&amp;","")))&amp;IF(COUNTIF(月排班!$CI34:$CU34,$FW$5)=0,"無例休&amp;","")&amp;IF(COUNTIF(月排班!$CI34:$DI34,$FW$5)&gt;1,IF(COUNTIF(月排班!$CI34:$DI34,$FW$6)&gt;1,"","2周無2例2休&amp;"),"2周無2例2休&amp;")&amp;IF(CM32=1,IF(CM33&gt;0,"例假上班&amp;",""),"")&amp;IF(CM33&gt;12,"上班超過12小時&amp;","")</f>
        <v>無例休&amp;2周無2例2休&amp;</v>
      </c>
      <c r="CN34" s="500"/>
      <c r="CO34" s="499" t="str">
        <f>IF(月排班!CN32=0,"",IF(月排班!CO32=0,"",IF((月排班!CO32+24-月排班!CN32)&lt;11,"11小時&amp;","")))&amp;IF(COUNTIF(月排班!$CI34:$CU34,$FW$5)=0,"無例休&amp;","")&amp;IF(COUNTIF(月排班!$CI34:$DI34,$FW$5)&gt;1,IF(COUNTIF(月排班!$CI34:$DI34,$FW$6)&gt;1,"","2周無2例2休&amp;"),"2周無2例2休&amp;")&amp;IF(CO32=1,IF(CO33&gt;0,"例假上班&amp;",""),"")&amp;IF(CO33&gt;12,"上班超過12小時&amp;","")</f>
        <v>無例休&amp;2周無2例2休&amp;</v>
      </c>
      <c r="CP34" s="500"/>
      <c r="CQ34" s="499" t="str">
        <f>IF(月排班!CP32=0,"",IF(月排班!CQ32=0,"",IF((月排班!CQ32+24-月排班!CP32)&lt;11,"11小時&amp;","")))&amp;IF(COUNTIF(月排班!$CI34:$CU34,$FW$5)=0,"無例休&amp;","")&amp;IF(COUNTIF(月排班!$CI34:$DI34,$FW$5)&gt;1,IF(COUNTIF(月排班!$CI34:$DI34,$FW$6)&gt;1,"","2周無2例2休&amp;"),"2周無2例2休&amp;")&amp;IF(CQ32=1,IF(CQ33&gt;0,"例假上班&amp;",""),"")&amp;IF(CQ33&gt;12,"上班超過12小時&amp;","")</f>
        <v>無例休&amp;2周無2例2休&amp;</v>
      </c>
      <c r="CR34" s="500"/>
      <c r="CS34" s="499" t="str">
        <f>IF(月排班!CR32=0,"",IF(月排班!CS32=0,"",IF((月排班!CS32+24-月排班!CR32)&lt;11,"11小時&amp;","")))&amp;IF(COUNTIF(月排班!$CI34:$CU34,$FW$5)=0,"無例休&amp;","")&amp;IF(COUNTIF(月排班!$CI34:$DI34,$FW$5)&gt;1,IF(COUNTIF(月排班!$CI34:$DI34,$FW$6)&gt;1,"","2周無2例2休&amp;"),"2周無2例2休&amp;")&amp;IF(CS32=1,IF(CS33&gt;0,"例假上班&amp;",""),"")&amp;IF(CS33&gt;12,"上班超過12小時&amp;","")</f>
        <v>無例休&amp;2周無2例2休&amp;</v>
      </c>
      <c r="CT34" s="500"/>
      <c r="CU34" s="499" t="str">
        <f>IF(月排班!CT32=0,"",IF(月排班!CU32=0,"",IF((月排班!CU32+24-月排班!CT32)&lt;11,"11小時&amp;","")))&amp;IF(COUNTIF(月排班!$CI34:$CU34,$FW$5)=0,"無例休&amp;","")&amp;IF(COUNTIF(月排班!$CI34:$DI34,$FW$5)&gt;1,IF(COUNTIF(月排班!$CI34:$DI34,$FW$6)&gt;1,"","2周無2例2休&amp;"),"2周無2例2休&amp;")&amp;IF(CU32=1,IF(CU33&gt;0,"例假上班&amp;",""),"")&amp;IF(CU33&gt;12,"上班超過12小時&amp;","")</f>
        <v>無例休&amp;2周無2例2休&amp;</v>
      </c>
      <c r="CV34" s="500"/>
      <c r="CW34" s="499" t="str">
        <f>IF(月排班!CV32=0,"",IF(月排班!CW32=0,"",IF((月排班!CW32+24-月排班!CV32)&lt;11,"11小時&amp;","")))&amp;IF(COUNTIF(月排班!$CW34:$DI34,$FW$5)=0,"無例休&amp;","")&amp;IF(COUNTIF(月排班!$CI34:$DI34,$FW$5)&gt;1,IF(COUNTIF(月排班!$CI34:$DI34,$FW$6)&gt;1,"","2周無2例2休&amp;"),"2周無2例2休&amp;")&amp;IF(CW32=1,IF(CW33&gt;0,"例假上班&amp;",""),"")&amp;IF(CW33&gt;12,"上班超過12小時&amp;","")</f>
        <v>無例休&amp;2周無2例2休&amp;</v>
      </c>
      <c r="CX34" s="500"/>
      <c r="CY34" s="499" t="str">
        <f>IF(月排班!CX32=0,"",IF(月排班!CY32=0,"",IF((月排班!CY32+24-月排班!CX32)&lt;11,"11小時&amp;","")))&amp;IF(COUNTIF(月排班!$CW34:$DI34,$FW$5)=0,"無例休&amp;","")&amp;IF(COUNTIF(月排班!$CI34:$DI34,$FW$5)&gt;1,IF(COUNTIF(月排班!$CI34:$DI34,$FW$6)&gt;1,"","2周無2例2休&amp;"),"2周無2例2休&amp;")&amp;IF(CY32=1,IF(CY33&gt;0,"例假上班&amp;",""),"")&amp;IF(CY33&gt;12,"上班超過12小時&amp;","")</f>
        <v>無例休&amp;2周無2例2休&amp;</v>
      </c>
      <c r="CZ34" s="500"/>
      <c r="DA34" s="499" t="str">
        <f>IF(月排班!CZ32=0,"",IF(月排班!DA32=0,"",IF((月排班!DA32+24-月排班!CZ32)&lt;11,"11小時&amp;","")))&amp;IF(COUNTIF(月排班!$CW34:$DI34,$FW$5)=0,"無例休&amp;","")&amp;IF(COUNTIF(月排班!$CI34:$DI34,$FW$5)&gt;1,IF(COUNTIF(月排班!$CI34:$DI34,$FW$6)&gt;1,"","2周無2例2休&amp;"),"2周無2例2休&amp;")&amp;IF(DA32=1,IF(DA33&gt;0,"例假上班&amp;",""),"")&amp;IF(DA33&gt;12,"上班超過12小時&amp;","")</f>
        <v>無例休&amp;2周無2例2休&amp;</v>
      </c>
      <c r="DB34" s="500"/>
      <c r="DC34" s="499" t="str">
        <f>IF(月排班!DB32=0,"",IF(月排班!DC32=0,"",IF((月排班!DC32+24-月排班!DB32)&lt;11,"11小時&amp;","")))&amp;IF(COUNTIF(月排班!$CW34:$DI34,$FW$5)=0,"無例休&amp;","")&amp;IF(COUNTIF(月排班!$CI34:$DI34,$FW$5)&gt;1,IF(COUNTIF(月排班!$CI34:$DI34,$FW$6)&gt;1,"","2周無2例2休&amp;"),"2周無2例2休&amp;")&amp;IF(DC32=1,IF(DC33&gt;0,"例假上班&amp;",""),"")&amp;IF(DC33&gt;12,"上班超過12小時&amp;","")</f>
        <v>無例休&amp;2周無2例2休&amp;</v>
      </c>
      <c r="DD34" s="500"/>
      <c r="DE34" s="499" t="str">
        <f>IF(月排班!DD32=0,"",IF(月排班!DE32=0,"",IF((月排班!DE32+24-月排班!DD32)&lt;11,"11小時&amp;","")))&amp;IF(COUNTIF(月排班!$CW34:$DI34,$FW$5)=0,"無例休&amp;","")&amp;IF(COUNTIF(月排班!$CI34:$DI34,$FW$5)&gt;1,IF(COUNTIF(月排班!$CI34:$DI34,$FW$6)&gt;1,"","2周無2例2休&amp;"),"2周無2例2休&amp;")&amp;IF(DE32=1,IF(DE33&gt;0,"例假上班&amp;",""),"")&amp;IF(DE33&gt;12,"上班超過12小時&amp;","")</f>
        <v>無例休&amp;2周無2例2休&amp;</v>
      </c>
      <c r="DF34" s="500"/>
      <c r="DG34" s="499" t="str">
        <f>IF(月排班!DF32=0,"",IF(月排班!DG32=0,"",IF((月排班!DG32+24-月排班!DF32)&lt;11,"11小時&amp;","")))&amp;IF(COUNTIF(月排班!$CW34:$DI34,$FW$5)=0,"無例休&amp;","")&amp;IF(COUNTIF(月排班!$CI34:$DI34,$FW$5)&gt;1,IF(COUNTIF(月排班!$CI34:$DI34,$FW$6)&gt;1,"","2周無2例2休&amp;"),"2周無2例2休&amp;")&amp;IF(DG32=1,IF(DG33&gt;0,"例假上班&amp;",""),"")&amp;IF(DG33&gt;12,"上班超過12小時&amp;","")</f>
        <v>無例休&amp;2周無2例2休&amp;</v>
      </c>
      <c r="DH34" s="500"/>
      <c r="DI34" s="499" t="str">
        <f>IF(月排班!DH32=0,"",IF(月排班!DI32=0,"",IF((月排班!DI32+24-月排班!DH32)&lt;11,"11小時&amp;","")))&amp;IF(COUNTIF(月排班!$CW34:$DI34,$FW$5)=0,"無例休&amp;","")&amp;IF(COUNTIF(月排班!$CI34:$DI34,$FW$5)&gt;1,IF(COUNTIF(月排班!$CI34:$DI34,$FW$6)&gt;1,"","2周無2例2休&amp;"),"2周無2例2休&amp;")&amp;IF(DI32=1,IF(DI33&gt;0,"例假上班&amp;",""),"")&amp;IF(DI33&gt;12,"上班超過12小時&amp;","")</f>
        <v>無例休&amp;2周無2例2休&amp;</v>
      </c>
      <c r="DJ34" s="500"/>
      <c r="DK34" s="499" t="str">
        <f>IF(月排班!DJ32=0,"",IF(月排班!DK32=0,"",IF((月排班!DK32+24-月排班!DJ32)&lt;11,"11小時&amp;","")))&amp;IF(COUNTIF(月排班!$DK34:$DW34,$FW$5)=0,"無例休&amp;","")&amp;IF(COUNTIF(月排班!$DK34:$EK34,$FW$5)&gt;1,IF(COUNTIF(月排班!$DK34:$EK34,$FW$6)&gt;1,"","2周無2例2休&amp;"),"2周無2例2休&amp;")&amp;IF(DK32=1,IF(DK33&gt;0,"例假上班&amp;",""),"")&amp;IF(DK33&gt;12,"上班超過12小時&amp;","")</f>
        <v>無例休&amp;2周無2例2休&amp;</v>
      </c>
      <c r="DL34" s="500"/>
      <c r="DM34" s="499" t="str">
        <f>IF(月排班!DL32=0,"",IF(月排班!DM32=0,"",IF((月排班!DM32+24-月排班!DL32)&lt;11,"11小時&amp;","")))&amp;IF(COUNTIF(月排班!$DK34:$DW34,$FW$5)=0,"無例休&amp;","")&amp;IF(COUNTIF(月排班!$DK34:$EK34,$FW$5)&gt;1,IF(COUNTIF(月排班!$DK34:$EK34,$FW$6)&gt;1,"","2周無2例2休&amp;"),"2周無2例2休&amp;")&amp;IF(DM32=1,IF(DM33&gt;0,"例假上班&amp;",""),"")&amp;IF(DM33&gt;12,"上班超過12小時&amp;","")</f>
        <v>無例休&amp;2周無2例2休&amp;</v>
      </c>
      <c r="DN34" s="500"/>
      <c r="DO34" s="499" t="str">
        <f>IF(月排班!DN32=0,"",IF(月排班!DO32=0,"",IF((月排班!DO32+24-月排班!DN32)&lt;11,"11小時&amp;","")))&amp;IF(COUNTIF(月排班!$DK34:$DW34,$FW$5)=0,"無例休&amp;","")&amp;IF(COUNTIF(月排班!$DK34:$EK34,$FW$5)&gt;1,IF(COUNTIF(月排班!$DK34:$EK34,$FW$6)&gt;1,"","2周無2例2休&amp;"),"2周無2例2休&amp;")&amp;IF(DO32=1,IF(DO33&gt;0,"例假上班&amp;",""),"")&amp;IF(DO33&gt;12,"上班超過12小時&amp;","")</f>
        <v>無例休&amp;2周無2例2休&amp;</v>
      </c>
      <c r="DP34" s="500"/>
      <c r="DQ34" s="499" t="str">
        <f>IF(月排班!DP32=0,"",IF(月排班!DQ32=0,"",IF((月排班!DQ32+24-月排班!DP32)&lt;11,"11小時&amp;","")))&amp;IF(COUNTIF(月排班!$DK34:$DW34,$FW$5)=0,"無例休&amp;","")&amp;IF(COUNTIF(月排班!$DK34:$EK34,$FW$5)&gt;1,IF(COUNTIF(月排班!$DK34:$EK34,$FW$6)&gt;1,"","2周無2例2休&amp;"),"2周無2例2休&amp;")&amp;IF(DQ32=1,IF(DQ33&gt;0,"例假上班&amp;",""),"")&amp;IF(DQ33&gt;12,"上班超過12小時&amp;","")</f>
        <v>無例休&amp;2周無2例2休&amp;</v>
      </c>
      <c r="DR34" s="500"/>
      <c r="DS34" s="499" t="str">
        <f>IF(月排班!DR32=0,"",IF(月排班!DS32=0,"",IF((月排班!DS32+24-月排班!DR32)&lt;11,"11小時&amp;","")))&amp;IF(COUNTIF(月排班!$DK34:$DW34,$FW$5)=0,"無例休&amp;","")&amp;IF(COUNTIF(月排班!$DK34:$EK34,$FW$5)&gt;1,IF(COUNTIF(月排班!$DK34:$EK34,$FW$6)&gt;1,"","2周無2例2休&amp;"),"2周無2例2休&amp;")&amp;IF(DS32=1,IF(DS33&gt;0,"例假上班&amp;",""),"")&amp;IF(DS33&gt;12,"上班超過12小時&amp;","")</f>
        <v>無例休&amp;2周無2例2休&amp;</v>
      </c>
      <c r="DT34" s="500"/>
      <c r="DU34" s="499" t="str">
        <f>IF(月排班!DT32=0,"",IF(月排班!DU32=0,"",IF((月排班!DU32+24-月排班!DT32)&lt;11,"11小時&amp;","")))&amp;IF(COUNTIF(月排班!$DK34:$DW34,$FW$5)=0,"無例休&amp;","")&amp;IF(COUNTIF(月排班!$DK34:$EK34,$FW$5)&gt;1,IF(COUNTIF(月排班!$DK34:$EK34,$FW$6)&gt;1,"","2周無2例2休&amp;"),"2周無2例2休&amp;")&amp;IF(DU32=1,IF(DU33&gt;0,"例假上班&amp;",""),"")&amp;IF(DU33&gt;12,"上班超過12小時&amp;","")</f>
        <v>無例休&amp;2周無2例2休&amp;</v>
      </c>
      <c r="DV34" s="500"/>
      <c r="DW34" s="499" t="str">
        <f>IF(月排班!DV32=0,"",IF(月排班!DW32=0,"",IF((月排班!DW32+24-月排班!DV32)&lt;11,"11小時&amp;","")))&amp;IF(COUNTIF(月排班!$DK34:$DW34,$FW$5)=0,"無例休&amp;","")&amp;IF(COUNTIF(月排班!$DK34:$EK34,$FW$5)&gt;1,IF(COUNTIF(月排班!$DK34:$EK34,$FW$6)&gt;1,"","2周無2例2休&amp;"),"2周無2例2休&amp;")&amp;IF(DW32=1,IF(DW33&gt;0,"例假上班&amp;",""),"")&amp;IF(DW33&gt;12,"上班超過12小時&amp;","")</f>
        <v>無例休&amp;2周無2例2休&amp;</v>
      </c>
      <c r="DX34" s="500"/>
      <c r="DY34" s="499" t="str">
        <f>IF(月排班!DX32=0,"",IF(月排班!DY32=0,"",IF((月排班!DY32+24-月排班!DX32)&lt;11,"11小時&amp;","")))&amp;IF(COUNTIF(月排班!$DY34:$EK34,$FW$5)=0,"無例休&amp;","")&amp;IF(COUNTIF(月排班!$DK34:$EK34,$FW$5)&gt;1,IF(COUNTIF(月排班!$DK34:$EK34,$FW$6)&gt;1,"","2周無2例2休&amp;"),"2周無2例2休&amp;")&amp;IF(DY32=1,IF(DY33&gt;0,"例假上班&amp;",""),"")&amp;IF(DY33&gt;12,"上班超過12小時&amp;","")</f>
        <v>無例休&amp;2周無2例2休&amp;</v>
      </c>
      <c r="DZ34" s="500"/>
      <c r="EA34" s="499" t="str">
        <f>IF(月排班!DZ32=0,"",IF(月排班!EA32=0,"",IF((月排班!EA32+24-月排班!DZ32)&lt;11,"11小時&amp;","")))&amp;IF(COUNTIF(月排班!$DY34:$EK34,$FW$5)=0,"無例休&amp;","")&amp;IF(COUNTIF(月排班!$DK34:$EK34,$FW$5)&gt;1,IF(COUNTIF(月排班!$DK34:$EK34,$FW$6)&gt;1,"","2周無2例2休&amp;"),"2周無2例2休&amp;")&amp;IF(EA32=1,IF(EA33&gt;0,"例假上班&amp;",""),"")&amp;IF(EA33&gt;12,"上班超過12小時&amp;","")</f>
        <v>無例休&amp;2周無2例2休&amp;</v>
      </c>
      <c r="EB34" s="500"/>
      <c r="EC34" s="499" t="str">
        <f>IF(月排班!EB32=0,"",IF(月排班!EC32=0,"",IF((月排班!EC32+24-月排班!EB32)&lt;11,"11小時&amp;","")))&amp;IF(COUNTIF(月排班!$DY34:$EK34,$FW$5)=0,"無例休&amp;","")&amp;IF(COUNTIF(月排班!$DK34:$EK34,$FW$5)&gt;1,IF(COUNTIF(月排班!$DK34:$EK34,$FW$6)&gt;1,"","2周無2例2休&amp;"),"2周無2例2休&amp;")&amp;IF(EC32=1,IF(EC33&gt;0,"例假上班&amp;",""),"")&amp;IF(EC33&gt;12,"上班超過12小時&amp;","")</f>
        <v>無例休&amp;2周無2例2休&amp;</v>
      </c>
      <c r="ED34" s="500"/>
      <c r="EE34" s="499" t="str">
        <f>IF(月排班!ED32=0,"",IF(月排班!EE32=0,"",IF((月排班!EE32+24-月排班!ED32)&lt;11,"11小時&amp;","")))&amp;IF(COUNTIF(月排班!$DY34:$EK34,$FW$5)=0,"無例休&amp;","")&amp;IF(COUNTIF(月排班!$DK34:$EK34,$FW$5)&gt;1,IF(COUNTIF(月排班!$DK34:$EK34,$FW$6)&gt;1,"","2周無2例2休&amp;"),"2周無2例2休&amp;")&amp;IF(EE32=1,IF(EE33&gt;0,"例假上班&amp;",""),"")&amp;IF(EE33&gt;12,"上班超過12小時&amp;","")</f>
        <v>無例休&amp;2周無2例2休&amp;</v>
      </c>
      <c r="EF34" s="500"/>
      <c r="EG34" s="499" t="str">
        <f>IF(月排班!EF32=0,"",IF(月排班!EG32=0,"",IF((月排班!EG32+24-月排班!EF32)&lt;11,"11小時&amp;","")))&amp;IF(COUNTIF(月排班!$DY34:$EK34,$FW$5)=0,"無例休&amp;","")&amp;IF(COUNTIF(月排班!$DK34:$EK34,$FW$5)&gt;1,IF(COUNTIF(月排班!$DK34:$EK34,$FW$6)&gt;1,"","2周無2例2休&amp;"),"2周無2例2休&amp;")&amp;IF(EG32=1,IF(EG33&gt;0,"例假上班&amp;",""),"")&amp;IF(EG33&gt;12,"上班超過12小時&amp;","")</f>
        <v>無例休&amp;2周無2例2休&amp;</v>
      </c>
      <c r="EH34" s="500"/>
      <c r="EI34" s="499" t="str">
        <f>IF(月排班!EH32=0,"",IF(月排班!EI32=0,"",IF((月排班!EI32+24-月排班!EH32)&lt;11,"11小時&amp;","")))&amp;IF(COUNTIF(月排班!$DY34:$EK34,$FW$5)=0,"無例休&amp;","")&amp;IF(COUNTIF(月排班!$DK34:$EK34,$FW$5)&gt;1,IF(COUNTIF(月排班!$DK34:$EK34,$FW$6)&gt;1,"","2周無2例2休&amp;"),"2周無2例2休&amp;")&amp;IF(EI32=1,IF(EI33&gt;0,"例假上班&amp;",""),"")&amp;IF(EI33&gt;12,"上班超過12小時&amp;","")</f>
        <v>無例休&amp;2周無2例2休&amp;</v>
      </c>
      <c r="EJ34" s="500"/>
      <c r="EK34" s="499" t="str">
        <f>IF(月排班!EJ32=0,"",IF(月排班!EK32=0,"",IF((月排班!EK32+24-月排班!EJ32)&lt;11,"11小時&amp;","")))&amp;IF(COUNTIF(月排班!$DY34:$EK34,$FW$5)=0,"無例休&amp;","")&amp;IF(COUNTIF(月排班!$DK34:$EK34,$FW$5)&gt;1,IF(COUNTIF(月排班!$DK34:$EK34,$FW$6)&gt;1,"","2周無2例2休&amp;"),"2周無2例2休&amp;")&amp;IF(EK32=1,IF(EK33&gt;0,"例假上班&amp;",""),"")&amp;IF(EK33&gt;12,"上班超過12小時&amp;","")</f>
        <v>無例休&amp;2周無2例2休&amp;</v>
      </c>
      <c r="EL34" s="500"/>
      <c r="EM34" s="499" t="str">
        <f>IF(月排班!EL32=0,"",IF(月排班!EM32=0,"",IF((月排班!EM32+24-月排班!EL32)&lt;11,"11小時&amp;","")))&amp;IF(COUNTIF(月排班!$EM34:$EY34,$FW$5)=0,"無例休&amp;","")&amp;IF(COUNTIF(月排班!$EM34:$FM34,$FW$5)&gt;1,IF(COUNTIF(月排班!$EM34:$FM34,$FW$6)&gt;1,"","2周無2例2休&amp;"),"2周無2例2休&amp;")&amp;IF(EM32=1,IF(EM33&gt;0,"例假上班&amp;",""),"")&amp;IF(EM33&gt;12,"上班超過12小時&amp;","")</f>
        <v>無例休&amp;2周無2例2休&amp;</v>
      </c>
      <c r="EN34" s="500"/>
      <c r="EO34" s="499" t="str">
        <f>IF(月排班!EN32=0,"",IF(月排班!EO32=0,"",IF((月排班!EO32+24-月排班!EN32)&lt;11,"11小時&amp;","")))&amp;IF(COUNTIF(月排班!$EM34:$EY34,$FW$5)=0,"無例休&amp;","")&amp;IF(COUNTIF(月排班!$EM34:$FM34,$FW$5)&gt;1,IF(COUNTIF(月排班!$EM34:$FM34,$FW$6)&gt;1,"","2周無2例2休&amp;"),"2周無2例2休&amp;")&amp;IF(EO32=1,IF(EO33&gt;0,"例假上班&amp;",""),"")&amp;IF(EO33&gt;12,"上班超過12小時&amp;","")</f>
        <v>無例休&amp;2周無2例2休&amp;</v>
      </c>
      <c r="EP34" s="500"/>
      <c r="EQ34" s="499" t="str">
        <f>IF(月排班!EP32=0,"",IF(月排班!EQ32=0,"",IF((月排班!EQ32+24-月排班!EP32)&lt;11,"11小時&amp;","")))&amp;IF(COUNTIF(月排班!$EM34:$EY34,$FW$5)=0,"無例休&amp;","")&amp;IF(COUNTIF(月排班!$EM34:$FM34,$FW$5)&gt;1,IF(COUNTIF(月排班!$EM34:$FM34,$FW$6)&gt;1,"","2周無2例2休&amp;"),"2周無2例2休&amp;")&amp;IF(EQ32=1,IF(EQ33&gt;0,"例假上班&amp;",""),"")&amp;IF(EQ33&gt;12,"上班超過12小時&amp;","")</f>
        <v>無例休&amp;2周無2例2休&amp;</v>
      </c>
      <c r="ER34" s="500"/>
      <c r="ES34" s="499" t="str">
        <f>IF(月排班!ER32=0,"",IF(月排班!ES32=0,"",IF((月排班!ES32+24-月排班!ER32)&lt;11,"11小時&amp;","")))&amp;IF(COUNTIF(月排班!$EM34:$EY34,$FW$5)=0,"無例休&amp;","")&amp;IF(COUNTIF(月排班!$EM34:$FM34,$FW$5)&gt;1,IF(COUNTIF(月排班!$EM34:$FM34,$FW$6)&gt;1,"","2周無2例2休&amp;"),"2周無2例2休&amp;")&amp;IF(ES32=1,IF(ES33&gt;0,"例假上班&amp;",""),"")&amp;IF(ES33&gt;12,"上班超過12小時&amp;","")</f>
        <v>無例休&amp;2周無2例2休&amp;</v>
      </c>
      <c r="ET34" s="500"/>
      <c r="EU34" s="499" t="str">
        <f>IF(月排班!ET32=0,"",IF(月排班!EU32=0,"",IF((月排班!EU32+24-月排班!ET32)&lt;11,"11小時&amp;","")))&amp;IF(COUNTIF(月排班!$EM34:$EY34,$FW$5)=0,"無例休&amp;","")&amp;IF(COUNTIF(月排班!$EM34:$FM34,$FW$5)&gt;1,IF(COUNTIF(月排班!$EM34:$FM34,$FW$6)&gt;1,"","2周無2例2休&amp;"),"2周無2例2休&amp;")&amp;IF(EU32=1,IF(EU33&gt;0,"例假上班&amp;",""),"")&amp;IF(EU33&gt;12,"上班超過12小時&amp;","")</f>
        <v>無例休&amp;2周無2例2休&amp;</v>
      </c>
      <c r="EV34" s="500"/>
      <c r="EW34" s="499" t="str">
        <f>IF(月排班!EV32=0,"",IF(月排班!EW32=0,"",IF((月排班!EW32+24-月排班!EV32)&lt;11,"11小時&amp;","")))&amp;IF(COUNTIF(月排班!$EM34:$EY34,$FW$5)=0,"無例休&amp;","")&amp;IF(COUNTIF(月排班!$EM34:$FM34,$FW$5)&gt;1,IF(COUNTIF(月排班!$EM34:$FM34,$FW$6)&gt;1,"","2周無2例2休&amp;"),"2周無2例2休&amp;")&amp;IF(EW32=1,IF(EW33&gt;0,"例假上班&amp;",""),"")&amp;IF(EW33&gt;12,"上班超過12小時&amp;","")</f>
        <v>無例休&amp;2周無2例2休&amp;</v>
      </c>
      <c r="EX34" s="500"/>
      <c r="EY34" s="499" t="str">
        <f>IF(月排班!EX32=0,"",IF(月排班!EY32=0,"",IF((月排班!EY32+24-月排班!EX32)&lt;11,"11小時&amp;","")))&amp;IF(COUNTIF(月排班!$EM34:$EY34,$FW$5)=0,"無例休&amp;","")&amp;IF(COUNTIF(月排班!$EM34:$FM34,$FW$5)&gt;1,IF(COUNTIF(月排班!$EM34:$FM34,$FW$6)&gt;1,"","2周無2例2休&amp;"),"2周無2例2休&amp;")&amp;IF(EY32=1,IF(EY33&gt;0,"例假上班&amp;",""),"")&amp;IF(EY33&gt;12,"上班超過12小時&amp;","")</f>
        <v>無例休&amp;2周無2例2休&amp;</v>
      </c>
      <c r="EZ34" s="500"/>
      <c r="FA34" s="499" t="str">
        <f>IF(月排班!EZ32=0,"",IF(月排班!FA32=0,"",IF((月排班!FA32+24-月排班!EZ32)&lt;11,"11小時&amp;","")))&amp;IF(COUNTIF(月排班!$FA34:$FM34,$FW$5)=0,"無例休&amp;","")&amp;IF(COUNTIF(月排班!$EM34:$FM34,$FW$5)&gt;1,IF(COUNTIF(月排班!$EM34:$FM34,$FW$6)&gt;1,"","2周無2例2休&amp;"),"2周無2例2休&amp;")&amp;IF(FA32=1,IF(FA33&gt;0,"例假上班&amp;",""),"")&amp;IF(FA33&gt;12,"上班超過12小時&amp;","")</f>
        <v>無例休&amp;2周無2例2休&amp;</v>
      </c>
      <c r="FB34" s="500"/>
      <c r="FC34" s="499" t="str">
        <f>IF(月排班!FB32=0,"",IF(月排班!FC32=0,"",IF((月排班!FC32+24-月排班!FB32)&lt;11,"11小時&amp;","")))&amp;IF(COUNTIF(月排班!$FA34:$FM34,$FW$5)=0,"無例休&amp;","")&amp;IF(COUNTIF(月排班!$EM34:$FM34,$FW$5)&gt;1,IF(COUNTIF(月排班!$EM34:$FM34,$FW$6)&gt;1,"","2周無2例2休&amp;"),"2周無2例2休&amp;")&amp;IF(FC32=1,IF(FC33&gt;0,"例假上班&amp;",""),"")&amp;IF(FC33&gt;12,"上班超過12小時&amp;","")</f>
        <v>無例休&amp;2周無2例2休&amp;</v>
      </c>
      <c r="FD34" s="500"/>
      <c r="FE34" s="499" t="str">
        <f>IF(月排班!FD32=0,"",IF(月排班!FE32=0,"",IF((月排班!FE32+24-月排班!FD32)&lt;11,"11小時&amp;","")))&amp;IF(COUNTIF(月排班!$FA34:$FM34,$FW$5)=0,"無例休&amp;","")&amp;IF(COUNTIF(月排班!$EM34:$FM34,$FW$5)&gt;1,IF(COUNTIF(月排班!$EM34:$FM34,$FW$6)&gt;1,"","2周無2例2休&amp;"),"2周無2例2休&amp;")&amp;IF(FE32=1,IF(FE33&gt;0,"例假上班&amp;",""),"")&amp;IF(FE33&gt;12,"上班超過12小時&amp;","")</f>
        <v>無例休&amp;2周無2例2休&amp;</v>
      </c>
      <c r="FF34" s="500"/>
      <c r="FG34" s="499" t="str">
        <f>IF(月排班!FF32=0,"",IF(月排班!FG32=0,"",IF((月排班!FG32+24-月排班!FF32)&lt;11,"11小時&amp;","")))&amp;IF(COUNTIF(月排班!$FA34:$FM34,$FW$5)=0,"無例休&amp;","")&amp;IF(COUNTIF(月排班!$EM34:$FM34,$FW$5)&gt;1,IF(COUNTIF(月排班!$EM34:$FM34,$FW$6)&gt;1,"","2周無2例2休&amp;"),"2周無2例2休&amp;")&amp;IF(FG32=1,IF(FG33&gt;0,"例假上班&amp;",""),"")&amp;IF(FG33&gt;12,"上班超過12小時&amp;","")</f>
        <v>無例休&amp;2周無2例2休&amp;</v>
      </c>
      <c r="FH34" s="500"/>
      <c r="FI34" s="499" t="str">
        <f>IF(月排班!FH32=0,"",IF(月排班!FI32=0,"",IF((月排班!FI32+24-月排班!FH32)&lt;11,"11小時&amp;","")))&amp;IF(COUNTIF(月排班!$FA34:$FM34,$FW$5)=0,"無例休&amp;","")&amp;IF(COUNTIF(月排班!$EM34:$FM34,$FW$5)&gt;1,IF(COUNTIF(月排班!$EM34:$FM34,$FW$6)&gt;1,"","2周無2例2休&amp;"),"2周無2例2休&amp;")&amp;IF(FI32=1,IF(FI33&gt;0,"例假上班&amp;",""),"")&amp;IF(FI33&gt;12,"上班超過12小時&amp;","")</f>
        <v>無例休&amp;2周無2例2休&amp;</v>
      </c>
      <c r="FJ34" s="500"/>
      <c r="FK34" s="499" t="str">
        <f>IF(月排班!FJ32=0,"",IF(月排班!FK32=0,"",IF((月排班!FK32+24-月排班!FJ32)&lt;11,"11小時&amp;","")))&amp;IF(COUNTIF(月排班!$FA34:$FM34,$FW$5)=0,"無例休&amp;","")&amp;IF(COUNTIF(月排班!$EM34:$FM34,$FW$5)&gt;1,IF(COUNTIF(月排班!$EM34:$FM34,$FW$6)&gt;1,"","2周無2例2休&amp;"),"2周無2例2休&amp;")&amp;IF(FK32=1,IF(FK33&gt;0,"例假上班&amp;",""),"")&amp;IF(FK33&gt;12,"上班超過12小時&amp;","")</f>
        <v>無例休&amp;2周無2例2休&amp;</v>
      </c>
      <c r="FL34" s="500"/>
      <c r="FM34" s="499" t="str">
        <f>IF(月排班!FL32=0,"",IF(月排班!FM32=0,"",IF((月排班!FM32+24-月排班!FL32)&lt;11,"11小時&amp;","")))&amp;IF(COUNTIF(月排班!$FA34:$FM34,$FW$5)=0,"無例休&amp;","")&amp;IF(COUNTIF(月排班!$EM34:$FM34,$FW$5)&gt;1,IF(COUNTIF(月排班!$EM34:$FM34,$FW$6)&gt;1,"","2周無2例2休&amp;"),"2周無2例2休&amp;")&amp;IF(FM32=1,IF(FM33&gt;0,"例假上班&amp;",""),"")&amp;IF(FM33&gt;12,"上班超過12小時&amp;","")</f>
        <v>無例休&amp;2周無2例2休&amp;</v>
      </c>
      <c r="FN34" s="500"/>
      <c r="FO34" s="499"/>
      <c r="FP34" s="500"/>
      <c r="FQ34" s="494"/>
      <c r="FR34" s="214"/>
      <c r="FS34" s="214"/>
      <c r="FT34" s="308"/>
      <c r="FU34" s="527"/>
      <c r="FV34" s="528"/>
      <c r="GA34" s="116">
        <f t="shared" si="0"/>
        <v>61</v>
      </c>
      <c r="GB34" s="161" t="e">
        <f>HLOOKUP(#REF!,$A$5:$T$111,GA34,0)</f>
        <v>#REF!</v>
      </c>
      <c r="GC34" s="116" t="e">
        <f>HLOOKUP(#REF!,$A$5:$P$111,GA34+1,0)</f>
        <v>#REF!</v>
      </c>
      <c r="GQ34" s="116" t="e">
        <f>HLOOKUP(#REF!,$A$5:$FP$111,GA34+1,0)</f>
        <v>#REF!</v>
      </c>
      <c r="GR34" s="116" t="s">
        <v>51</v>
      </c>
      <c r="GT34" s="116" t="s">
        <v>52</v>
      </c>
    </row>
    <row r="35" spans="1:202" ht="15.75" customHeight="1">
      <c r="A35" s="490" t="str">
        <f>IF('0902-0908'!A43=0,"",'0902-0908'!A43)</f>
        <v/>
      </c>
      <c r="B35" s="491"/>
      <c r="C35" s="549">
        <f>IFERROR(VLOOKUP(月排班!C37,$FW$5:$FX$9,2,0),0)</f>
        <v>0</v>
      </c>
      <c r="D35" s="550"/>
      <c r="E35" s="549">
        <f>IFERROR(VLOOKUP(月排班!E37,$FW$5:$FX$9,2,0),0)</f>
        <v>0</v>
      </c>
      <c r="F35" s="550"/>
      <c r="G35" s="549">
        <f>IFERROR(VLOOKUP(月排班!G37,$FW$5:$FX$9,2,0),0)</f>
        <v>0</v>
      </c>
      <c r="H35" s="550"/>
      <c r="I35" s="549">
        <f>IFERROR(VLOOKUP(月排班!I37,$FW$5:$FX$9,2,0),0)</f>
        <v>0</v>
      </c>
      <c r="J35" s="550"/>
      <c r="K35" s="549">
        <f>IFERROR(VLOOKUP(月排班!K37,$FW$5:$FX$9,2,0),0)</f>
        <v>0</v>
      </c>
      <c r="L35" s="550"/>
      <c r="M35" s="549">
        <f>IFERROR(VLOOKUP(月排班!M37,$FW$5:$FX$9,2,0),0)</f>
        <v>0</v>
      </c>
      <c r="N35" s="550"/>
      <c r="O35" s="549">
        <f>IFERROR(VLOOKUP(月排班!O37,$FW$5:$FX$9,2,0),0)</f>
        <v>0</v>
      </c>
      <c r="P35" s="550"/>
      <c r="Q35" s="549">
        <f>IFERROR(VLOOKUP(月排班!Q37,$FW$5:$FX$9,2,0),0)</f>
        <v>0</v>
      </c>
      <c r="R35" s="550"/>
      <c r="S35" s="549">
        <f>IFERROR(VLOOKUP(月排班!S37,$FW$5:$FX$9,2,0),0)</f>
        <v>0</v>
      </c>
      <c r="T35" s="550"/>
      <c r="U35" s="549">
        <f>IFERROR(VLOOKUP(月排班!U37,$FW$5:$FX$9,2,0),0)</f>
        <v>0</v>
      </c>
      <c r="V35" s="550"/>
      <c r="W35" s="549">
        <f>IFERROR(VLOOKUP(月排班!W37,$FW$5:$FX$9,2,0),0)</f>
        <v>0</v>
      </c>
      <c r="X35" s="550"/>
      <c r="Y35" s="549">
        <f>IFERROR(VLOOKUP(月排班!Y37,$FW$5:$FX$9,2,0),0)</f>
        <v>0</v>
      </c>
      <c r="Z35" s="550"/>
      <c r="AA35" s="549">
        <f>IFERROR(VLOOKUP(月排班!AA37,$FW$5:$FX$9,2,0),0)</f>
        <v>0</v>
      </c>
      <c r="AB35" s="550"/>
      <c r="AC35" s="549">
        <f>IFERROR(VLOOKUP(月排班!AC37,$FW$5:$FX$9,2,0),0)</f>
        <v>0</v>
      </c>
      <c r="AD35" s="550"/>
      <c r="AE35" s="549">
        <f>IFERROR(VLOOKUP(月排班!AE37,$FW$5:$FX$9,2,0),0)</f>
        <v>0</v>
      </c>
      <c r="AF35" s="550"/>
      <c r="AG35" s="549">
        <f>IFERROR(VLOOKUP(月排班!AG37,$FW$5:$FX$9,2,0),0)</f>
        <v>0</v>
      </c>
      <c r="AH35" s="550"/>
      <c r="AI35" s="549">
        <f>IFERROR(VLOOKUP(月排班!AI37,$FW$5:$FX$9,2,0),0)</f>
        <v>0</v>
      </c>
      <c r="AJ35" s="550"/>
      <c r="AK35" s="549">
        <f>IFERROR(VLOOKUP(月排班!AK37,$FW$5:$FX$9,2,0),0)</f>
        <v>0</v>
      </c>
      <c r="AL35" s="550"/>
      <c r="AM35" s="549">
        <f>IFERROR(VLOOKUP(月排班!AM37,$FW$5:$FX$9,2,0),0)</f>
        <v>0</v>
      </c>
      <c r="AN35" s="550"/>
      <c r="AO35" s="549">
        <f>IFERROR(VLOOKUP(月排班!AO37,$FW$5:$FX$9,2,0),0)</f>
        <v>0</v>
      </c>
      <c r="AP35" s="550"/>
      <c r="AQ35" s="549">
        <f>IFERROR(VLOOKUP(月排班!AQ37,$FW$5:$FX$9,2,0),0)</f>
        <v>0</v>
      </c>
      <c r="AR35" s="550"/>
      <c r="AS35" s="549">
        <f>IFERROR(VLOOKUP(月排班!AS37,$FW$5:$FX$9,2,0),0)</f>
        <v>0</v>
      </c>
      <c r="AT35" s="550"/>
      <c r="AU35" s="549">
        <f>IFERROR(VLOOKUP(月排班!AU37,$FW$5:$FX$9,2,0),0)</f>
        <v>0</v>
      </c>
      <c r="AV35" s="550"/>
      <c r="AW35" s="549">
        <f>IFERROR(VLOOKUP(月排班!AW37,$FW$5:$FX$9,2,0),0)</f>
        <v>0</v>
      </c>
      <c r="AX35" s="550"/>
      <c r="AY35" s="549">
        <f>IFERROR(VLOOKUP(月排班!AY37,$FW$5:$FX$9,2,0),0)</f>
        <v>0</v>
      </c>
      <c r="AZ35" s="550"/>
      <c r="BA35" s="549">
        <f>IFERROR(VLOOKUP(月排班!BA37,$FW$5:$FX$9,2,0),0)</f>
        <v>0</v>
      </c>
      <c r="BB35" s="550"/>
      <c r="BC35" s="549">
        <f>IFERROR(VLOOKUP(月排班!BC37,$FW$5:$FX$9,2,0),0)</f>
        <v>0</v>
      </c>
      <c r="BD35" s="550"/>
      <c r="BE35" s="549">
        <f>IFERROR(VLOOKUP(月排班!BE37,$FW$5:$FX$9,2,0),0)</f>
        <v>0</v>
      </c>
      <c r="BF35" s="550"/>
      <c r="BG35" s="549">
        <f>IFERROR(VLOOKUP(月排班!BG37,$FW$5:$FX$9,2,0),0)</f>
        <v>0</v>
      </c>
      <c r="BH35" s="550"/>
      <c r="BI35" s="549">
        <f>IFERROR(VLOOKUP(月排班!BI37,$FW$5:$FX$9,2,0),0)</f>
        <v>0</v>
      </c>
      <c r="BJ35" s="550"/>
      <c r="BK35" s="549">
        <f>IFERROR(VLOOKUP(月排班!BK37,$FW$5:$FX$9,2,0),0)</f>
        <v>0</v>
      </c>
      <c r="BL35" s="550"/>
      <c r="BM35" s="549">
        <f>IFERROR(VLOOKUP(月排班!BM37,$FW$5:$FX$9,2,0),0)</f>
        <v>0</v>
      </c>
      <c r="BN35" s="550"/>
      <c r="BO35" s="549">
        <f>IFERROR(VLOOKUP(月排班!BO37,$FW$5:$FX$9,2,0),0)</f>
        <v>0</v>
      </c>
      <c r="BP35" s="550"/>
      <c r="BQ35" s="549">
        <f>IFERROR(VLOOKUP(月排班!BQ37,$FW$5:$FX$9,2,0),0)</f>
        <v>0</v>
      </c>
      <c r="BR35" s="550"/>
      <c r="BS35" s="549">
        <f>IFERROR(VLOOKUP(月排班!BS37,$FW$5:$FX$9,2,0),0)</f>
        <v>0</v>
      </c>
      <c r="BT35" s="550"/>
      <c r="BU35" s="549">
        <f>IFERROR(VLOOKUP(月排班!BU37,$FW$5:$FX$9,2,0),0)</f>
        <v>0</v>
      </c>
      <c r="BV35" s="550"/>
      <c r="BW35" s="549">
        <f>IFERROR(VLOOKUP(月排班!BW37,$FW$5:$FX$9,2,0),0)</f>
        <v>0</v>
      </c>
      <c r="BX35" s="550"/>
      <c r="BY35" s="549">
        <f>IFERROR(VLOOKUP(月排班!BY37,$FW$5:$FX$9,2,0),0)</f>
        <v>0</v>
      </c>
      <c r="BZ35" s="550"/>
      <c r="CA35" s="549">
        <f>IFERROR(VLOOKUP(月排班!CA37,$FW$5:$FX$9,2,0),0)</f>
        <v>0</v>
      </c>
      <c r="CB35" s="550"/>
      <c r="CC35" s="549">
        <f>IFERROR(VLOOKUP(月排班!CC37,$FW$5:$FX$9,2,0),0)</f>
        <v>0</v>
      </c>
      <c r="CD35" s="550"/>
      <c r="CE35" s="549">
        <f>IFERROR(VLOOKUP(月排班!CE37,$FW$5:$FX$9,2,0),0)</f>
        <v>0</v>
      </c>
      <c r="CF35" s="550"/>
      <c r="CG35" s="549">
        <f>IFERROR(VLOOKUP(月排班!CG37,$FW$5:$FX$9,2,0),0)</f>
        <v>0</v>
      </c>
      <c r="CH35" s="550"/>
      <c r="CI35" s="549">
        <f>IFERROR(VLOOKUP(月排班!CI37,$FW$5:$FX$9,2,0),0)</f>
        <v>0</v>
      </c>
      <c r="CJ35" s="550"/>
      <c r="CK35" s="549">
        <f>IFERROR(VLOOKUP(月排班!CK37,$FW$5:$FX$9,2,0),0)</f>
        <v>0</v>
      </c>
      <c r="CL35" s="550"/>
      <c r="CM35" s="549">
        <f>IFERROR(VLOOKUP(月排班!CM37,$FW$5:$FX$9,2,0),0)</f>
        <v>0</v>
      </c>
      <c r="CN35" s="550"/>
      <c r="CO35" s="549">
        <f>IFERROR(VLOOKUP(月排班!CO37,$FW$5:$FX$9,2,0),0)</f>
        <v>0</v>
      </c>
      <c r="CP35" s="550"/>
      <c r="CQ35" s="549">
        <f>IFERROR(VLOOKUP(月排班!CQ37,$FW$5:$FX$9,2,0),0)</f>
        <v>0</v>
      </c>
      <c r="CR35" s="550"/>
      <c r="CS35" s="549">
        <f>IFERROR(VLOOKUP(月排班!CS37,$FW$5:$FX$9,2,0),0)</f>
        <v>0</v>
      </c>
      <c r="CT35" s="550"/>
      <c r="CU35" s="549">
        <f>IFERROR(VLOOKUP(月排班!CU37,$FW$5:$FX$9,2,0),0)</f>
        <v>0</v>
      </c>
      <c r="CV35" s="550"/>
      <c r="CW35" s="549">
        <f>IFERROR(VLOOKUP(月排班!CW37,$FW$5:$FX$9,2,0),0)</f>
        <v>0</v>
      </c>
      <c r="CX35" s="550"/>
      <c r="CY35" s="549">
        <f>IFERROR(VLOOKUP(月排班!CY37,$FW$5:$FX$9,2,0),0)</f>
        <v>0</v>
      </c>
      <c r="CZ35" s="550"/>
      <c r="DA35" s="549">
        <f>IFERROR(VLOOKUP(月排班!DA37,$FW$5:$FX$9,2,0),0)</f>
        <v>0</v>
      </c>
      <c r="DB35" s="550"/>
      <c r="DC35" s="549">
        <f>IFERROR(VLOOKUP(月排班!DC37,$FW$5:$FX$9,2,0),0)</f>
        <v>0</v>
      </c>
      <c r="DD35" s="550"/>
      <c r="DE35" s="549">
        <f>IFERROR(VLOOKUP(月排班!DE37,$FW$5:$FX$9,2,0),0)</f>
        <v>0</v>
      </c>
      <c r="DF35" s="550"/>
      <c r="DG35" s="549">
        <f>IFERROR(VLOOKUP(月排班!DG37,$FW$5:$FX$9,2,0),0)</f>
        <v>0</v>
      </c>
      <c r="DH35" s="550"/>
      <c r="DI35" s="549">
        <f>IFERROR(VLOOKUP(月排班!DI37,$FW$5:$FX$9,2,0),0)</f>
        <v>0</v>
      </c>
      <c r="DJ35" s="550"/>
      <c r="DK35" s="549">
        <f>IFERROR(VLOOKUP(月排班!DK37,$FW$5:$FX$9,2,0),0)</f>
        <v>0</v>
      </c>
      <c r="DL35" s="550"/>
      <c r="DM35" s="549">
        <f>IFERROR(VLOOKUP(月排班!DM37,$FW$5:$FX$9,2,0),0)</f>
        <v>0</v>
      </c>
      <c r="DN35" s="550"/>
      <c r="DO35" s="549">
        <f>IFERROR(VLOOKUP(月排班!DO37,$FW$5:$FX$9,2,0),0)</f>
        <v>0</v>
      </c>
      <c r="DP35" s="550"/>
      <c r="DQ35" s="549">
        <f>IFERROR(VLOOKUP(月排班!DQ37,$FW$5:$FX$9,2,0),0)</f>
        <v>0</v>
      </c>
      <c r="DR35" s="550"/>
      <c r="DS35" s="549">
        <f>IFERROR(VLOOKUP(月排班!DS37,$FW$5:$FX$9,2,0),0)</f>
        <v>0</v>
      </c>
      <c r="DT35" s="550"/>
      <c r="DU35" s="549">
        <f>IFERROR(VLOOKUP(月排班!DU37,$FW$5:$FX$9,2,0),0)</f>
        <v>0</v>
      </c>
      <c r="DV35" s="550"/>
      <c r="DW35" s="549">
        <f>IFERROR(VLOOKUP(月排班!DW37,$FW$5:$FX$9,2,0),0)</f>
        <v>0</v>
      </c>
      <c r="DX35" s="550"/>
      <c r="DY35" s="549">
        <f>IFERROR(VLOOKUP(月排班!DY37,$FW$5:$FX$9,2,0),0)</f>
        <v>0</v>
      </c>
      <c r="DZ35" s="550"/>
      <c r="EA35" s="549">
        <f>IFERROR(VLOOKUP(月排班!EA37,$FW$5:$FX$9,2,0),0)</f>
        <v>0</v>
      </c>
      <c r="EB35" s="550"/>
      <c r="EC35" s="549">
        <f>IFERROR(VLOOKUP(月排班!EC37,$FW$5:$FX$9,2,0),0)</f>
        <v>0</v>
      </c>
      <c r="ED35" s="550"/>
      <c r="EE35" s="549">
        <f>IFERROR(VLOOKUP(月排班!EE37,$FW$5:$FX$9,2,0),0)</f>
        <v>0</v>
      </c>
      <c r="EF35" s="550"/>
      <c r="EG35" s="549">
        <f>IFERROR(VLOOKUP(月排班!EG37,$FW$5:$FX$9,2,0),0)</f>
        <v>0</v>
      </c>
      <c r="EH35" s="550"/>
      <c r="EI35" s="549">
        <f>IFERROR(VLOOKUP(月排班!EI37,$FW$5:$FX$9,2,0),0)</f>
        <v>0</v>
      </c>
      <c r="EJ35" s="550"/>
      <c r="EK35" s="549">
        <f>IFERROR(VLOOKUP(月排班!EK37,$FW$5:$FX$9,2,0),0)</f>
        <v>0</v>
      </c>
      <c r="EL35" s="550"/>
      <c r="EM35" s="549">
        <f>IFERROR(VLOOKUP(月排班!EM37,$FW$5:$FX$9,2,0),0)</f>
        <v>0</v>
      </c>
      <c r="EN35" s="550"/>
      <c r="EO35" s="549">
        <f>IFERROR(VLOOKUP(月排班!EO37,$FW$5:$FX$9,2,0),0)</f>
        <v>0</v>
      </c>
      <c r="EP35" s="550"/>
      <c r="EQ35" s="549">
        <f>IFERROR(VLOOKUP(月排班!EQ37,$FW$5:$FX$9,2,0),0)</f>
        <v>0</v>
      </c>
      <c r="ER35" s="550"/>
      <c r="ES35" s="549">
        <f>IFERROR(VLOOKUP(月排班!ES37,$FW$5:$FX$9,2,0),0)</f>
        <v>0</v>
      </c>
      <c r="ET35" s="550"/>
      <c r="EU35" s="549">
        <f>IFERROR(VLOOKUP(月排班!EU37,$FW$5:$FX$9,2,0),0)</f>
        <v>0</v>
      </c>
      <c r="EV35" s="550"/>
      <c r="EW35" s="549">
        <f>IFERROR(VLOOKUP(月排班!EW37,$FW$5:$FX$9,2,0),0)</f>
        <v>0</v>
      </c>
      <c r="EX35" s="550"/>
      <c r="EY35" s="549">
        <f>IFERROR(VLOOKUP(月排班!EY37,$FW$5:$FX$9,2,0),0)</f>
        <v>0</v>
      </c>
      <c r="EZ35" s="550"/>
      <c r="FA35" s="549">
        <f>IFERROR(VLOOKUP(月排班!FA37,$FW$5:$FX$9,2,0),0)</f>
        <v>0</v>
      </c>
      <c r="FB35" s="550"/>
      <c r="FC35" s="549">
        <f>IFERROR(VLOOKUP(月排班!FC37,$FW$5:$FX$9,2,0),0)</f>
        <v>0</v>
      </c>
      <c r="FD35" s="550"/>
      <c r="FE35" s="549">
        <f>IFERROR(VLOOKUP(月排班!FE37,$FW$5:$FX$9,2,0),0)</f>
        <v>0</v>
      </c>
      <c r="FF35" s="550"/>
      <c r="FG35" s="549">
        <f>IFERROR(VLOOKUP(月排班!FG37,$FW$5:$FX$9,2,0),0)</f>
        <v>0</v>
      </c>
      <c r="FH35" s="550"/>
      <c r="FI35" s="549">
        <f>IFERROR(VLOOKUP(月排班!FI37,$FW$5:$FX$9,2,0),0)</f>
        <v>0</v>
      </c>
      <c r="FJ35" s="550"/>
      <c r="FK35" s="549">
        <f>IFERROR(VLOOKUP(月排班!FK37,$FW$5:$FX$9,2,0),0)</f>
        <v>0</v>
      </c>
      <c r="FL35" s="550"/>
      <c r="FM35" s="549">
        <f>IFERROR(VLOOKUP(月排班!FM37,$FW$5:$FX$9,2,0),0)</f>
        <v>0</v>
      </c>
      <c r="FN35" s="550"/>
      <c r="FO35" s="206"/>
      <c r="FP35" s="207"/>
      <c r="FQ35" s="492"/>
      <c r="FR35" s="212"/>
      <c r="FS35" s="212"/>
      <c r="FT35" s="424">
        <f>BZ36+CB36+CD36+CF36+CH36+CX36+FP36</f>
        <v>0</v>
      </c>
      <c r="FU35" s="524"/>
      <c r="FV35" s="479"/>
      <c r="GA35" s="116">
        <f>GA19+3</f>
        <v>64</v>
      </c>
      <c r="GB35" s="161" t="e">
        <f>HLOOKUP(#REF!,$A$5:$T$111,GA35,0)</f>
        <v>#REF!</v>
      </c>
      <c r="GC35" s="116" t="e">
        <f>HLOOKUP(#REF!,$A$5:$P$111,GA35+1,0)</f>
        <v>#REF!</v>
      </c>
      <c r="GQ35" s="116" t="e">
        <f>HLOOKUP(#REF!,$A$5:$FP$111,GA35+1,0)</f>
        <v>#REF!</v>
      </c>
      <c r="GR35" s="116" t="s">
        <v>47</v>
      </c>
      <c r="GT35" s="116" t="s">
        <v>48</v>
      </c>
    </row>
    <row r="36" spans="1:202" ht="9" customHeight="1" thickBot="1">
      <c r="A36" s="480" t="str">
        <f>IF('0902-0908'!A44=0,"",'0902-0908'!A44)</f>
        <v/>
      </c>
      <c r="B36" s="481"/>
      <c r="C36" s="551">
        <f>月排班!D36</f>
        <v>0</v>
      </c>
      <c r="D36" s="552"/>
      <c r="E36" s="551">
        <f>月排班!F36</f>
        <v>0</v>
      </c>
      <c r="F36" s="552"/>
      <c r="G36" s="551">
        <f>月排班!H36</f>
        <v>0</v>
      </c>
      <c r="H36" s="552"/>
      <c r="I36" s="551">
        <f>月排班!J36</f>
        <v>0</v>
      </c>
      <c r="J36" s="552"/>
      <c r="K36" s="551">
        <f>月排班!L36</f>
        <v>0</v>
      </c>
      <c r="L36" s="552"/>
      <c r="M36" s="551">
        <f>月排班!N36</f>
        <v>0</v>
      </c>
      <c r="N36" s="552"/>
      <c r="O36" s="551">
        <f>月排班!P36</f>
        <v>0</v>
      </c>
      <c r="P36" s="552"/>
      <c r="Q36" s="551">
        <f>月排班!R36</f>
        <v>0</v>
      </c>
      <c r="R36" s="552"/>
      <c r="S36" s="551">
        <f>月排班!T36</f>
        <v>0</v>
      </c>
      <c r="T36" s="552"/>
      <c r="U36" s="551">
        <f>月排班!V36</f>
        <v>0</v>
      </c>
      <c r="V36" s="552"/>
      <c r="W36" s="551">
        <f>月排班!X36</f>
        <v>0</v>
      </c>
      <c r="X36" s="552"/>
      <c r="Y36" s="551">
        <f>月排班!Z36</f>
        <v>0</v>
      </c>
      <c r="Z36" s="552"/>
      <c r="AA36" s="551">
        <f>月排班!AB36</f>
        <v>0</v>
      </c>
      <c r="AB36" s="552"/>
      <c r="AC36" s="551">
        <f>月排班!AD36</f>
        <v>0</v>
      </c>
      <c r="AD36" s="552"/>
      <c r="AE36" s="551">
        <f>月排班!AF36</f>
        <v>0</v>
      </c>
      <c r="AF36" s="552"/>
      <c r="AG36" s="551">
        <f>月排班!AH36</f>
        <v>0</v>
      </c>
      <c r="AH36" s="552"/>
      <c r="AI36" s="551">
        <f>月排班!AJ36</f>
        <v>0</v>
      </c>
      <c r="AJ36" s="552"/>
      <c r="AK36" s="551">
        <f>月排班!AL36</f>
        <v>0</v>
      </c>
      <c r="AL36" s="552"/>
      <c r="AM36" s="551">
        <f>月排班!AN36</f>
        <v>0</v>
      </c>
      <c r="AN36" s="552"/>
      <c r="AO36" s="551">
        <f>月排班!AP36</f>
        <v>0</v>
      </c>
      <c r="AP36" s="552"/>
      <c r="AQ36" s="551">
        <f>月排班!AR36</f>
        <v>0</v>
      </c>
      <c r="AR36" s="552"/>
      <c r="AS36" s="551">
        <f>月排班!AT36</f>
        <v>0</v>
      </c>
      <c r="AT36" s="552"/>
      <c r="AU36" s="551">
        <f>月排班!AV36</f>
        <v>0</v>
      </c>
      <c r="AV36" s="552"/>
      <c r="AW36" s="551">
        <f>月排班!AX36</f>
        <v>0</v>
      </c>
      <c r="AX36" s="552"/>
      <c r="AY36" s="551">
        <f>月排班!AZ36</f>
        <v>0</v>
      </c>
      <c r="AZ36" s="552"/>
      <c r="BA36" s="551">
        <f>月排班!BB36</f>
        <v>0</v>
      </c>
      <c r="BB36" s="552"/>
      <c r="BC36" s="551">
        <f>月排班!BD36</f>
        <v>0</v>
      </c>
      <c r="BD36" s="552"/>
      <c r="BE36" s="551">
        <f>月排班!BF36</f>
        <v>0</v>
      </c>
      <c r="BF36" s="552"/>
      <c r="BG36" s="551">
        <f>月排班!BH36</f>
        <v>0</v>
      </c>
      <c r="BH36" s="552"/>
      <c r="BI36" s="551">
        <f>月排班!BJ36</f>
        <v>0</v>
      </c>
      <c r="BJ36" s="552"/>
      <c r="BK36" s="551">
        <f>月排班!BL36</f>
        <v>0</v>
      </c>
      <c r="BL36" s="552"/>
      <c r="BM36" s="551">
        <f>月排班!BN36</f>
        <v>0</v>
      </c>
      <c r="BN36" s="552"/>
      <c r="BO36" s="551">
        <f>月排班!BP36</f>
        <v>0</v>
      </c>
      <c r="BP36" s="552"/>
      <c r="BQ36" s="551">
        <f>月排班!BR36</f>
        <v>0</v>
      </c>
      <c r="BR36" s="552"/>
      <c r="BS36" s="551">
        <f>月排班!BT36</f>
        <v>0</v>
      </c>
      <c r="BT36" s="552"/>
      <c r="BU36" s="551">
        <f>月排班!BV36</f>
        <v>0</v>
      </c>
      <c r="BV36" s="552"/>
      <c r="BW36" s="551">
        <f>月排班!BX36</f>
        <v>0</v>
      </c>
      <c r="BX36" s="552"/>
      <c r="BY36" s="551">
        <f>月排班!BZ36</f>
        <v>0</v>
      </c>
      <c r="BZ36" s="552"/>
      <c r="CA36" s="551">
        <f>月排班!CB36</f>
        <v>0</v>
      </c>
      <c r="CB36" s="552"/>
      <c r="CC36" s="551">
        <f>月排班!CD36</f>
        <v>0</v>
      </c>
      <c r="CD36" s="552"/>
      <c r="CE36" s="551">
        <f>月排班!CF36</f>
        <v>0</v>
      </c>
      <c r="CF36" s="552"/>
      <c r="CG36" s="551">
        <f>月排班!CH36</f>
        <v>0</v>
      </c>
      <c r="CH36" s="552"/>
      <c r="CI36" s="551">
        <f>月排班!CJ36</f>
        <v>0</v>
      </c>
      <c r="CJ36" s="552"/>
      <c r="CK36" s="551">
        <f>月排班!CL36</f>
        <v>0</v>
      </c>
      <c r="CL36" s="552"/>
      <c r="CM36" s="551">
        <f>月排班!CN36</f>
        <v>0</v>
      </c>
      <c r="CN36" s="552"/>
      <c r="CO36" s="551">
        <f>月排班!CP36</f>
        <v>0</v>
      </c>
      <c r="CP36" s="552"/>
      <c r="CQ36" s="551">
        <f>月排班!CR36</f>
        <v>0</v>
      </c>
      <c r="CR36" s="552"/>
      <c r="CS36" s="551">
        <f>月排班!CT36</f>
        <v>0</v>
      </c>
      <c r="CT36" s="552"/>
      <c r="CU36" s="551">
        <f>月排班!CV36</f>
        <v>0</v>
      </c>
      <c r="CV36" s="552"/>
      <c r="CW36" s="551">
        <f>月排班!CX36</f>
        <v>0</v>
      </c>
      <c r="CX36" s="552"/>
      <c r="CY36" s="551">
        <f>月排班!CZ36</f>
        <v>0</v>
      </c>
      <c r="CZ36" s="552"/>
      <c r="DA36" s="551">
        <f>月排班!DB36</f>
        <v>0</v>
      </c>
      <c r="DB36" s="552"/>
      <c r="DC36" s="551">
        <f>月排班!DD36</f>
        <v>0</v>
      </c>
      <c r="DD36" s="552"/>
      <c r="DE36" s="551">
        <f>月排班!DF36</f>
        <v>0</v>
      </c>
      <c r="DF36" s="552"/>
      <c r="DG36" s="551">
        <f>月排班!DH36</f>
        <v>0</v>
      </c>
      <c r="DH36" s="552"/>
      <c r="DI36" s="551">
        <f>月排班!DJ36</f>
        <v>0</v>
      </c>
      <c r="DJ36" s="552"/>
      <c r="DK36" s="551">
        <f>月排班!DL36</f>
        <v>0</v>
      </c>
      <c r="DL36" s="552"/>
      <c r="DM36" s="551">
        <f>月排班!DN36</f>
        <v>0</v>
      </c>
      <c r="DN36" s="552"/>
      <c r="DO36" s="551">
        <f>月排班!DP36</f>
        <v>0</v>
      </c>
      <c r="DP36" s="552"/>
      <c r="DQ36" s="551">
        <f>月排班!DR36</f>
        <v>0</v>
      </c>
      <c r="DR36" s="552"/>
      <c r="DS36" s="551">
        <f>月排班!DT36</f>
        <v>0</v>
      </c>
      <c r="DT36" s="552"/>
      <c r="DU36" s="551">
        <f>月排班!DV36</f>
        <v>0</v>
      </c>
      <c r="DV36" s="552"/>
      <c r="DW36" s="551">
        <f>月排班!DX36</f>
        <v>0</v>
      </c>
      <c r="DX36" s="552"/>
      <c r="DY36" s="551">
        <f>月排班!DZ36</f>
        <v>0</v>
      </c>
      <c r="DZ36" s="552"/>
      <c r="EA36" s="551">
        <f>月排班!EB36</f>
        <v>0</v>
      </c>
      <c r="EB36" s="552"/>
      <c r="EC36" s="551">
        <f>月排班!ED36</f>
        <v>0</v>
      </c>
      <c r="ED36" s="552"/>
      <c r="EE36" s="551">
        <f>月排班!EF36</f>
        <v>0</v>
      </c>
      <c r="EF36" s="552"/>
      <c r="EG36" s="551">
        <f>月排班!EH36</f>
        <v>0</v>
      </c>
      <c r="EH36" s="552"/>
      <c r="EI36" s="551">
        <f>月排班!EJ36</f>
        <v>0</v>
      </c>
      <c r="EJ36" s="552"/>
      <c r="EK36" s="551">
        <f>月排班!EL36</f>
        <v>0</v>
      </c>
      <c r="EL36" s="552"/>
      <c r="EM36" s="551">
        <f>月排班!EN36</f>
        <v>0</v>
      </c>
      <c r="EN36" s="552"/>
      <c r="EO36" s="551">
        <f>月排班!EP36</f>
        <v>0</v>
      </c>
      <c r="EP36" s="552"/>
      <c r="EQ36" s="551">
        <f>月排班!ER36</f>
        <v>0</v>
      </c>
      <c r="ER36" s="552"/>
      <c r="ES36" s="551">
        <f>月排班!ET36</f>
        <v>0</v>
      </c>
      <c r="ET36" s="552"/>
      <c r="EU36" s="551">
        <f>月排班!EV36</f>
        <v>0</v>
      </c>
      <c r="EV36" s="552"/>
      <c r="EW36" s="551">
        <f>月排班!EX36</f>
        <v>0</v>
      </c>
      <c r="EX36" s="552"/>
      <c r="EY36" s="551">
        <f>月排班!EZ36</f>
        <v>0</v>
      </c>
      <c r="EZ36" s="552"/>
      <c r="FA36" s="551">
        <f>月排班!FB36</f>
        <v>0</v>
      </c>
      <c r="FB36" s="552"/>
      <c r="FC36" s="551">
        <f>月排班!FD36</f>
        <v>0</v>
      </c>
      <c r="FD36" s="552"/>
      <c r="FE36" s="551">
        <f>月排班!FF36</f>
        <v>0</v>
      </c>
      <c r="FF36" s="552"/>
      <c r="FG36" s="551">
        <f>月排班!FH36</f>
        <v>0</v>
      </c>
      <c r="FH36" s="552"/>
      <c r="FI36" s="551">
        <f>月排班!FJ36</f>
        <v>0</v>
      </c>
      <c r="FJ36" s="552"/>
      <c r="FK36" s="551">
        <f>月排班!FL36</f>
        <v>0</v>
      </c>
      <c r="FL36" s="552"/>
      <c r="FM36" s="551">
        <f>月排班!FN36</f>
        <v>0</v>
      </c>
      <c r="FN36" s="552"/>
      <c r="FO36" s="209"/>
      <c r="FP36" s="58"/>
      <c r="FQ36" s="493"/>
      <c r="FR36" s="213"/>
      <c r="FS36" s="213"/>
      <c r="FT36" s="425"/>
      <c r="FU36" s="525"/>
      <c r="FV36" s="526"/>
      <c r="GA36" s="116">
        <f t="shared" si="0"/>
        <v>67</v>
      </c>
      <c r="GB36" s="161" t="e">
        <f>HLOOKUP(#REF!,$A$5:$T$111,GA36,0)</f>
        <v>#REF!</v>
      </c>
      <c r="GC36" s="116" t="e">
        <f>HLOOKUP(#REF!,$A$5:$P$111,GA36+1,0)</f>
        <v>#REF!</v>
      </c>
      <c r="GQ36" s="116" t="e">
        <f>HLOOKUP(#REF!,$A$5:$FP$111,GA36+1,0)</f>
        <v>#REF!</v>
      </c>
      <c r="GR36" s="116" t="s">
        <v>49</v>
      </c>
      <c r="GT36" s="116" t="s">
        <v>50</v>
      </c>
    </row>
    <row r="37" spans="1:202" ht="9" customHeight="1" thickTop="1" thickBot="1">
      <c r="A37" s="482" t="str">
        <f>IF('0902-0908'!A45=0,"",'0902-0908'!A45)</f>
        <v/>
      </c>
      <c r="B37" s="483"/>
      <c r="C37" s="499"/>
      <c r="D37" s="500"/>
      <c r="E37" s="499"/>
      <c r="F37" s="500"/>
      <c r="G37" s="499"/>
      <c r="H37" s="500"/>
      <c r="I37" s="499"/>
      <c r="J37" s="500"/>
      <c r="K37" s="499"/>
      <c r="L37" s="500"/>
      <c r="M37" s="499"/>
      <c r="N37" s="500"/>
      <c r="O37" s="499"/>
      <c r="P37" s="500"/>
      <c r="Q37" s="499"/>
      <c r="R37" s="500"/>
      <c r="S37" s="499"/>
      <c r="T37" s="500"/>
      <c r="U37" s="499"/>
      <c r="V37" s="500"/>
      <c r="W37" s="499"/>
      <c r="X37" s="500"/>
      <c r="Y37" s="499"/>
      <c r="Z37" s="500"/>
      <c r="AA37" s="499"/>
      <c r="AB37" s="500"/>
      <c r="AC37" s="499" t="str">
        <f>IF(月排班!AB35=0,"",IF(月排班!AC35=0,"",IF((月排班!AC35+24-月排班!AB35)&lt;11,"11小時","")))&amp;IF(COUNTIF(月排班!$AE37:$AR37,$FW$5)&gt;1,"&amp;例休多",IF(COUNTIF(月排班!$AE37:$AR37,$FW$5)=0,"&amp;無例休",""))&amp;IF(COUNTIF(月排班!$AE37:$BE37,$FW$5)&gt;1,IF(COUNTIF(月排班!$AE37:$BE37,$FW$6)&gt;1,"","2周無2例2休"),"2周無2例2休")&amp;IF(AC36=1,IF(AC36&gt;0,"例假上班",""),"")&amp;IF(COUNTIF(Q36:AD36,"0")=0,"無6休1","")&amp;IF(AC36&gt;12,"上班超過12小時&amp;","")</f>
        <v>&amp;無例休2周無2例2休</v>
      </c>
      <c r="AD37" s="500"/>
      <c r="AE37" s="499" t="str">
        <f>IF(月排班!AD35=0,"",IF(月排班!AE35=0,"",IF((月排班!AE35+24-月排班!AD35)&lt;11,"11小時","")))&amp;IF(COUNTIF(月排班!$AE37:$AR37,$FW$5)=0,"&amp;無例休","")&amp;IF(COUNTIF(月排班!$AE37:$BE37,$FW$5)&gt;1,IF(COUNTIF(月排班!$AE37:$BE37,$FW$6)&gt;1,"","2周無2例2休"),"2周無2例2休")&amp;IF(AE35=1,IF(AE36&gt;0,"例假上班",""),"")&amp;IF(AE36&gt;12,"上班超過12小時&amp;","")</f>
        <v>&amp;無例休2周無2例2休</v>
      </c>
      <c r="AF37" s="500"/>
      <c r="AG37" s="499" t="str">
        <f>IF(月排班!AF35=0,"",IF(月排班!AG35=0,"",IF((月排班!AG35+24-月排班!AF35)&lt;11,"11小時","")))&amp;IF(COUNTIF(月排班!$AE37:$AR37,$FW$5)=0,"&amp;無例休","")&amp;IF(COUNTIF(月排班!$AE37:$BE37,$FW$5)&gt;1,IF(COUNTIF(月排班!$AE37:$BE37,$FW$6)&gt;1,"","2周無2例2休"),"2周無2例2休")&amp;IF(AG35=1,IF(AG36&gt;0,"例假上班",""),"")&amp;IF(AG36&gt;12,"上班超過12小時&amp;","")</f>
        <v>&amp;無例休2周無2例2休</v>
      </c>
      <c r="AH37" s="500"/>
      <c r="AI37" s="499" t="str">
        <f>IF(月排班!AH35=0,"",IF(月排班!AI35=0,"",IF((月排班!AI35+24-月排班!AH35)&lt;11,"11小時","")))&amp;IF(COUNTIF(月排班!$AE37:$AR37,$FW$5)=0,"&amp;無例休","")&amp;IF(COUNTIF(月排班!$AE37:$BE37,$FW$5)&gt;1,IF(COUNTIF(月排班!$AE37:$BE37,$FW$6)&gt;1,"","2周無2例2休"),"2周無2例2休")&amp;IF(AI35=1,IF(AI36&gt;0,"例假上班",""),"")&amp;IF(AI36&gt;12,"上班超過12小時&amp;","")</f>
        <v>&amp;無例休2周無2例2休</v>
      </c>
      <c r="AJ37" s="500"/>
      <c r="AK37" s="499" t="str">
        <f>IF(月排班!AJ35=0,"",IF(月排班!AK35=0,"",IF((月排班!AK35+24-月排班!AJ35)&lt;11,"11小時","")))&amp;IF(COUNTIF(月排班!$AE37:$AR37,$FW$5)=0,"&amp;無例休","")&amp;IF(COUNTIF(月排班!$AE37:$BE37,$FW$5)&gt;1,IF(COUNTIF(月排班!$AE37:$BE37,$FW$6)&gt;1,"","2周無2例2休"),"2周無2例2休")&amp;IF(AK35=1,IF(AK36&gt;0,"例假上班",""),"")&amp;IF(AK36&gt;12,"上班超過12小時&amp;","")</f>
        <v>&amp;無例休2周無2例2休</v>
      </c>
      <c r="AL37" s="500"/>
      <c r="AM37" s="499" t="str">
        <f>IF(月排班!AL35=0,"",IF(月排班!AM35=0,"",IF((月排班!AM35+24-月排班!AL35)&lt;11,"11小時","")))&amp;IF(COUNTIF(月排班!$AE37:$AR37,$FW$5)=0,"&amp;無例休","")&amp;IF(COUNTIF(月排班!$AE37:$BE37,$FW$5)&gt;1,IF(COUNTIF(月排班!$AE37:$BE37,$FW$6)&gt;1,"","2周無2例2休"),"2周無2例2休")&amp;IF(AM35=1,IF(AM36&gt;0,"例假上班",""),"")&amp;IF(AM36&gt;12,"上班超過12小時&amp;","")</f>
        <v>&amp;無例休2周無2例2休</v>
      </c>
      <c r="AN37" s="500"/>
      <c r="AO37" s="499" t="str">
        <f>IF(月排班!AN35=0,"",IF(月排班!AO35=0,"",IF((月排班!AO35+24-月排班!AN35)&lt;11,"11小時","")))&amp;IF(COUNTIF(月排班!$AE37:$AR37,$FW$5)=0,"&amp;無例休","")&amp;IF(COUNTIF(月排班!$AE37:$BE37,$FW$5)&gt;1,IF(COUNTIF(月排班!$AE37:$BE37,$FW$6)&gt;1,"","2周無2例2休"),"2周無2例2休")&amp;IF(AO35=1,IF(AO36&gt;0,"例假上班",""),"")&amp;IF(AO36&gt;12,"上班超過12小時&amp;","")</f>
        <v>&amp;無例休2周無2例2休</v>
      </c>
      <c r="AP37" s="500"/>
      <c r="AQ37" s="499" t="str">
        <f>IF(月排班!AP35=0,"",IF(月排班!AQ35=0,"",IF((月排班!AQ35+24-月排班!AP35)&lt;11,"11小時","")))&amp;IF(COUNTIF(月排班!$AE37:$AR37,$FW$5)=0,"&amp;無例休","")&amp;IF(COUNTIF(月排班!$AE37:$BE37,$FW$5)&gt;1,IF(COUNTIF(月排班!$AE37:$BE37,$FW$6)&gt;1,"","2周無2例2休"),"2周無2例2休")&amp;IF(AQ35=1,IF(AQ36&gt;0,"例假上班",""),"")&amp;IF(AQ36&gt;12,"上班超過12小時&amp;","")</f>
        <v>&amp;無例休2周無2例2休</v>
      </c>
      <c r="AR37" s="500"/>
      <c r="AS37" s="499" t="str">
        <f>IF(月排班!AR35=0,"",IF(月排班!AS35=0,"",IF((月排班!AS35+24-月排班!AR35)&lt;11,"11小時","")))&amp;IF(COUNTIF(月排班!$AS37:$BE37,$FW$5)=0,"&amp;無例休","")&amp;IF(COUNTIF(月排班!$AE37:$BE37,$FW$5)&gt;1,IF(COUNTIF(月排班!$AE37:$BE37,$FW$6)&gt;1,"","2周無2例2休"),"2周無2例2休")&amp;IF(AS35=1,IF(AS36&gt;0,"例假上班",""),"")&amp;IF(AS36&gt;12,"上班超過12小時&amp;","")</f>
        <v>&amp;無例休2周無2例2休</v>
      </c>
      <c r="AT37" s="500"/>
      <c r="AU37" s="499" t="str">
        <f>IF(月排班!AT35=0,"",IF(月排班!AU35=0,"",IF((月排班!AU35+24-月排班!AT35)&lt;11,"11小時","")))&amp;IF(COUNTIF(月排班!$AS37:$BE37,$FW$5)=0,"&amp;無例休","")&amp;IF(COUNTIF(月排班!$AE37:$BE37,$FW$5)&gt;1,IF(COUNTIF(月排班!$AE37:$BE37,$FW$6)&gt;1,"","2周無2例2休"),"2周無2例2休")&amp;IF(AU35=1,IF(AU36&gt;0,"例假上班",""),"")&amp;IF(AU36&gt;12,"上班超過12小時&amp;","")</f>
        <v>&amp;無例休2周無2例2休</v>
      </c>
      <c r="AV37" s="500"/>
      <c r="AW37" s="499" t="str">
        <f>IF(月排班!AV35=0,"",IF(月排班!AW35=0,"",IF((月排班!AW35+24-月排班!AV35)&lt;11,"11小時","")))&amp;IF(COUNTIF(月排班!$AS37:$BE37,$FW$5)=0,"&amp;無例休","")&amp;IF(COUNTIF(月排班!$AE37:$BE37,$FW$5)&gt;1,IF(COUNTIF(月排班!$AE37:$BE37,$FW$6)&gt;1,"","2周無2例2休"),"2周無2例2休")&amp;IF(AW35=1,IF(AW36&gt;0,"例假上班",""),"")&amp;IF(AW36&gt;12,"上班超過12小時&amp;","")</f>
        <v>&amp;無例休2周無2例2休</v>
      </c>
      <c r="AX37" s="500"/>
      <c r="AY37" s="499" t="str">
        <f>IF(月排班!AX35=0,"",IF(月排班!AY35=0,"",IF((月排班!AY35+24-月排班!AX35)&lt;11,"11小時","")))&amp;IF(COUNTIF(月排班!$AS37:$BE37,$FW$5)=0,"&amp;無例休","")&amp;IF(COUNTIF(月排班!$AE37:$BE37,$FW$5)&gt;1,IF(COUNTIF(月排班!$AE37:$BE37,$FW$6)&gt;1,"","2周無2例2休"),"2周無2例2休")&amp;IF(AY35=1,IF(AY36&gt;0,"例假上班",""),"")&amp;IF(AY36&gt;12,"上班超過12小時&amp;","")</f>
        <v>&amp;無例休2周無2例2休</v>
      </c>
      <c r="AZ37" s="500"/>
      <c r="BA37" s="499" t="str">
        <f>IF(月排班!AZ35=0,"",IF(月排班!BA35=0,"",IF((月排班!BA35+24-月排班!AZ35)&lt;11,"11小時","")))&amp;IF(COUNTIF(月排班!$AS37:$BE37,$FW$5)=0,"&amp;無例休","")&amp;IF(COUNTIF(月排班!$AE37:$BE37,$FW$5)&gt;1,IF(COUNTIF(月排班!$AE37:$BE37,$FW$6)&gt;1,"","2周無2例2休"),"2周無2例2休")&amp;IF(BA35=1,IF(BA36&gt;0,"例假上班",""),"")&amp;IF(BA36&gt;12,"上班超過12小時&amp;","")</f>
        <v>&amp;無例休2周無2例2休</v>
      </c>
      <c r="BB37" s="500"/>
      <c r="BC37" s="499" t="str">
        <f>IF(月排班!BB35=0,"",IF(月排班!BC35=0,"",IF((月排班!BC35+24-月排班!BB35)&lt;11,"11小時","")))&amp;IF(COUNTIF(月排班!$AS37:$BE37,$FW$5)=0,"&amp;無例休","")&amp;IF(COUNTIF(月排班!$AE37:$BE37,$FW$5)&gt;1,IF(COUNTIF(月排班!$AE37:$BE37,$FW$6)&gt;1,"","2周無2例2休"),"2周無2例2休")&amp;IF(BC35=1,IF(BC36&gt;0,"例假上班",""),"")&amp;IF(BC36&gt;12,"上班超過12小時&amp;","")</f>
        <v>&amp;無例休2周無2例2休</v>
      </c>
      <c r="BD37" s="500"/>
      <c r="BE37" s="499" t="str">
        <f>IF(月排班!BD35=0,"",IF(月排班!BE35=0,"",IF((月排班!BE35+24-月排班!BD35)&lt;11,"11小時","")))&amp;IF(COUNTIF(月排班!$AS37:$BE37,$FW$5)=0,"&amp;無例休","")&amp;IF(COUNTIF(月排班!$AE37:$BE37,$FW$5)&gt;1,IF(COUNTIF(月排班!$AE37:$BE37,$FW$6)&gt;1,"","2周無2例2休"),"2周無2例2休")&amp;IF(BE35=1,IF(BE36&gt;0,"例假上班",""),"")&amp;IF(BE36&gt;12,"上班超過12小時&amp;","")</f>
        <v>&amp;無例休2周無2例2休</v>
      </c>
      <c r="BF37" s="500"/>
      <c r="BG37" s="501" t="str">
        <f>IF(月排班!BF35=0,"",IF(月排班!BG35=0,"",IF((月排班!BG35+24-月排班!BF35)&lt;11,"11小時&amp;","")))&amp;IF(COUNTIF(月排班!$BG37:$BS37,$FW$5)=0,"無例休&amp;","")&amp;IF(COUNTIF(月排班!$BG37:$CG37,$FW$5)&gt;1,IF(COUNTIF(月排班!$BG37:$CG37,$FW$6)&gt;1,"","2周無2例2休&amp;"),"2周無2例2休&amp;")&amp;IF(BG35=1,IF(BG36&gt;0,"例假上班&amp;",""),"")&amp;IF(BG36&gt;12,"上班超過12小時&amp;","")</f>
        <v>無例休&amp;2周無2例2休&amp;</v>
      </c>
      <c r="BH37" s="502"/>
      <c r="BI37" s="501" t="str">
        <f>IF(月排班!BH35=0,"",IF(月排班!BI35=0,"",IF((月排班!BI35+24-月排班!BH35)&lt;11,"11小時&amp;","")))&amp;IF(COUNTIF(月排班!$BG37:$BS37,$FW$5)=0,"無例休&amp;","")&amp;IF(COUNTIF(月排班!$BG37:$CG37,$FW$5)&gt;1,IF(COUNTIF(月排班!$BG37:$CG37,$FW$6)&gt;1,"","2周無2例2休&amp;"),"2周無2例2休&amp;")&amp;IF(BI35=1,IF(BI36&gt;0,"例假上班&amp;",""),"")&amp;IF(BI36&gt;12,"上班超過12小時&amp;","")</f>
        <v>無例休&amp;2周無2例2休&amp;</v>
      </c>
      <c r="BJ37" s="502"/>
      <c r="BK37" s="501" t="str">
        <f>IF(月排班!BJ35=0,"",IF(月排班!BK35=0,"",IF((月排班!BK35+24-月排班!BJ35)&lt;11,"11小時&amp;","")))&amp;IF(COUNTIF(月排班!$BG37:$BS37,$FW$5)=0,"無例休&amp;","")&amp;IF(COUNTIF(月排班!$BG37:$CG37,$FW$5)&gt;1,IF(COUNTIF(月排班!$BG37:$CG37,$FW$6)&gt;1,"","2周無2例2休&amp;"),"2周無2例2休&amp;")&amp;IF(BK35=1,IF(BK36&gt;0,"例假上班&amp;",""),"")&amp;IF(BK36&gt;12,"上班超過12小時&amp;","")</f>
        <v>無例休&amp;2周無2例2休&amp;</v>
      </c>
      <c r="BL37" s="502"/>
      <c r="BM37" s="501" t="str">
        <f>IF(月排班!BL35=0,"",IF(月排班!BM35=0,"",IF((月排班!BM35+24-月排班!BL35)&lt;11,"11小時&amp;","")))&amp;IF(COUNTIF(月排班!$BG37:$BS37,$FW$5)=0,"無例休&amp;","")&amp;IF(COUNTIF(月排班!$BG37:$CG37,$FW$5)&gt;1,IF(COUNTIF(月排班!$BG37:$CG37,$FW$6)&gt;1,"","2周無2例2休&amp;"),"2周無2例2休&amp;")&amp;IF(BM35=1,IF(BM36&gt;0,"例假上班&amp;",""),"")&amp;IF(BM36&gt;12,"上班超過12小時&amp;","")</f>
        <v>無例休&amp;2周無2例2休&amp;</v>
      </c>
      <c r="BN37" s="502"/>
      <c r="BO37" s="501" t="str">
        <f>IF(月排班!BN35=0,"",IF(月排班!BO35=0,"",IF((月排班!BO35+24-月排班!BN35)&lt;11,"11小時&amp;","")))&amp;IF(COUNTIF(月排班!$BG37:$BS37,$FW$5)=0,"無例休&amp;","")&amp;IF(COUNTIF(月排班!$BG37:$CG37,$FW$5)&gt;1,IF(COUNTIF(月排班!$BG37:$CG37,$FW$6)&gt;1,"","2周無2例2休&amp;"),"2周無2例2休&amp;")&amp;IF(BO35=1,IF(BO36&gt;0,"例假上班&amp;",""),"")&amp;IF(BO36&gt;12,"上班超過12小時&amp;","")</f>
        <v>無例休&amp;2周無2例2休&amp;</v>
      </c>
      <c r="BP37" s="502"/>
      <c r="BQ37" s="501" t="str">
        <f>IF(月排班!BP35=0,"",IF(月排班!BQ35=0,"",IF((月排班!BQ35+24-月排班!BP35)&lt;11,"11小時&amp;","")))&amp;IF(COUNTIF(月排班!$BG37:$BS37,$FW$5)=0,"無例休&amp;","")&amp;IF(COUNTIF(月排班!$BG37:$CG37,$FW$5)&gt;1,IF(COUNTIF(月排班!$BG37:$CG37,$FW$6)&gt;1,"","2周無2例2休&amp;"),"2周無2例2休&amp;")&amp;IF(BQ35=1,IF(BQ36&gt;0,"例假上班&amp;",""),"")&amp;IF(BQ36&gt;12,"上班超過12小時&amp;","")</f>
        <v>無例休&amp;2周無2例2休&amp;</v>
      </c>
      <c r="BR37" s="502"/>
      <c r="BS37" s="501" t="str">
        <f>IF(月排班!BR35=0,"",IF(月排班!BS35=0,"",IF((月排班!BS35+24-月排班!BR35)&lt;11,"11小時&amp;","")))&amp;IF(COUNTIF(月排班!$BG37:$BS37,$FW$5)=0,"無例休&amp;","")&amp;IF(COUNTIF(月排班!$BG37:$CG37,$FW$5)&gt;1,IF(COUNTIF(月排班!$BG37:$CG37,$FW$6)&gt;1,"","2周無2例2休&amp;"),"2周無2例2休&amp;")&amp;IF(BS35=1,IF(BS36&gt;0,"例假上班&amp;",""),"")&amp;IF(BS36&gt;12,"上班超過12小時&amp;","")</f>
        <v>無例休&amp;2周無2例2休&amp;</v>
      </c>
      <c r="BT37" s="502"/>
      <c r="BU37" s="499" t="str">
        <f>IF(月排班!BT35=0,"",IF(月排班!BU35=0,"",IF((月排班!BU35+24-月排班!BT35)&lt;11,"11小時&amp;","")))&amp;IF(COUNTIF(月排班!$BU37:$CG37,$FW$5)=0,"無例休&amp;","")&amp;IF(COUNTIF(月排班!$BG37:$CG37,$FW$5)&gt;1,IF(COUNTIF(月排班!$BG37:$CG37,$FW$6)&gt;1,"","2周無2例2休&amp;"),"2周無2例2休&amp;")&amp;IF(BU35=1,IF(BU36&gt;0,"例假上班&amp;",""),"")&amp;IF(BU36&gt;12,"上班超過12小時&amp;","")</f>
        <v>無例休&amp;2周無2例2休&amp;</v>
      </c>
      <c r="BV37" s="500"/>
      <c r="BW37" s="499" t="str">
        <f>IF(月排班!BV35=0,"",IF(月排班!BW35=0,"",IF((月排班!BW35+24-月排班!BV35)&lt;11,"11小時&amp;","")))&amp;IF(COUNTIF(月排班!$BU37:$CG37,$FW$5)=0,"無例休&amp;","")&amp;IF(COUNTIF(月排班!$BG37:$CG37,$FW$5)&gt;1,IF(COUNTIF(月排班!$BG37:$CG37,$FW$6)&gt;1,"","2周無2例2休&amp;"),"2周無2例2休&amp;")&amp;IF(BW35=1,IF(BW36&gt;0,"例假上班&amp;",""),"")&amp;IF(BW36&gt;12,"上班超過12小時&amp;","")</f>
        <v>無例休&amp;2周無2例2休&amp;</v>
      </c>
      <c r="BX37" s="500"/>
      <c r="BY37" s="499" t="str">
        <f>IF(月排班!BX35=0,"",IF(月排班!BY35=0,"",IF((月排班!BY35+24-月排班!BX35)&lt;11,"11小時&amp;","")))&amp;IF(COUNTIF(月排班!$BU37:$CG37,$FW$5)=0,"無例休&amp;","")&amp;IF(COUNTIF(月排班!$BG37:$CG37,$FW$5)&gt;1,IF(COUNTIF(月排班!$BG37:$CG37,$FW$6)&gt;1,"","2周無2例2休&amp;"),"2周無2例2休&amp;")&amp;IF(BY35=1,IF(BY36&gt;0,"例假上班&amp;",""),"")&amp;IF(BY36&gt;12,"上班超過12小時&amp;","")</f>
        <v>無例休&amp;2周無2例2休&amp;</v>
      </c>
      <c r="BZ37" s="500"/>
      <c r="CA37" s="499" t="str">
        <f>IF(月排班!BZ35=0,"",IF(月排班!CA35=0,"",IF((月排班!CA35+24-月排班!BZ35)&lt;11,"11小時&amp;","")))&amp;IF(COUNTIF(月排班!$BU37:$CG37,$FW$5)=0,"無例休&amp;","")&amp;IF(COUNTIF(月排班!$BG37:$CG37,$FW$5)&gt;1,IF(COUNTIF(月排班!$BG37:$CG37,$FW$6)&gt;1,"","2周無2例2休&amp;"),"2周無2例2休&amp;")&amp;IF(CA35=1,IF(CA36&gt;0,"例假上班&amp;",""),"")&amp;IF(CA36&gt;12,"上班超過12小時&amp;","")</f>
        <v>無例休&amp;2周無2例2休&amp;</v>
      </c>
      <c r="CB37" s="500"/>
      <c r="CC37" s="499" t="str">
        <f>IF(月排班!CB35=0,"",IF(月排班!CC35=0,"",IF((月排班!CC35+24-月排班!CB35)&lt;11,"11小時&amp;","")))&amp;IF(COUNTIF(月排班!$BU37:$CG37,$FW$5)=0,"無例休&amp;","")&amp;IF(COUNTIF(月排班!$BG37:$CG37,$FW$5)&gt;1,IF(COUNTIF(月排班!$BG37:$CG37,$FW$6)&gt;1,"","2周無2例2休&amp;"),"2周無2例2休&amp;")&amp;IF(CC35=1,IF(CC36&gt;0,"例假上班&amp;",""),"")&amp;IF(CC36&gt;12,"上班超過12小時&amp;","")</f>
        <v>無例休&amp;2周無2例2休&amp;</v>
      </c>
      <c r="CD37" s="500"/>
      <c r="CE37" s="499" t="str">
        <f>IF(月排班!CD35=0,"",IF(月排班!CE35=0,"",IF((月排班!CE35+24-月排班!CD35)&lt;11,"11小時&amp;","")))&amp;IF(COUNTIF(月排班!$BU37:$CG37,$FW$5)=0,"無例休&amp;","")&amp;IF(COUNTIF(月排班!$BG37:$CG37,$FW$5)&gt;1,IF(COUNTIF(月排班!$BG37:$CG37,$FW$6)&gt;1,"","2周無2例2休&amp;"),"2周無2例2休&amp;")&amp;IF(CE35=1,IF(CE36&gt;0,"例假上班&amp;",""),"")&amp;IF(CE36&gt;12,"上班超過12小時&amp;","")</f>
        <v>無例休&amp;2周無2例2休&amp;</v>
      </c>
      <c r="CF37" s="500"/>
      <c r="CG37" s="499" t="str">
        <f>IF(月排班!CF35=0,"",IF(月排班!CG35=0,"",IF((月排班!CG35+24-月排班!CF35)&lt;11,"11小時&amp;","")))&amp;IF(COUNTIF(月排班!$BU37:$CG37,$FW$5)=0,"無例休&amp;","")&amp;IF(COUNTIF(月排班!$BG37:$CG37,$FW$5)&gt;1,IF(COUNTIF(月排班!$BG37:$CG37,$FW$6)&gt;1,"","2周無2例2休&amp;"),"2周無2例2休&amp;")&amp;IF(CG35=1,IF(CG36&gt;0,"例假上班&amp;",""),"")&amp;IF(CG36&gt;12,"上班超過12小時&amp;","")</f>
        <v>無例休&amp;2周無2例2休&amp;</v>
      </c>
      <c r="CH37" s="500"/>
      <c r="CI37" s="499" t="str">
        <f>IF(月排班!CH35=0,"",IF(月排班!CI35=0,"",IF((月排班!CI35+24-月排班!CH35)&lt;11,"11小時&amp;","")))&amp;IF(COUNTIF(月排班!$CI37:$CU37,$FW$5)=0,"無例休&amp;","")&amp;IF(COUNTIF(月排班!$CI37:$DI37,$FW$5)&gt;1,IF(COUNTIF(月排班!$CI37:$DI37,$FW$6)&gt;1,"","2周無2例2休&amp;"),"2周無2例2休&amp;")&amp;IF(CI35=1,IF(CI36&gt;0,"例假上班&amp;",""),"")&amp;IF(CI36&gt;12,"上班超過12小時&amp;","")</f>
        <v>無例休&amp;2周無2例2休&amp;</v>
      </c>
      <c r="CJ37" s="500"/>
      <c r="CK37" s="499" t="str">
        <f>IF(月排班!CJ35=0,"",IF(月排班!CK35=0,"",IF((月排班!CK35+24-月排班!CJ35)&lt;11,"11小時&amp;","")))&amp;IF(COUNTIF(月排班!$CI37:$CU37,$FW$5)=0,"無例休&amp;","")&amp;IF(COUNTIF(月排班!$CI37:$DI37,$FW$5)&gt;1,IF(COUNTIF(月排班!$CI37:$DI37,$FW$6)&gt;1,"","2周無2例2休&amp;"),"2周無2例2休&amp;")&amp;IF(CK35=1,IF(CK36&gt;0,"例假上班&amp;",""),"")&amp;IF(CK36&gt;12,"上班超過12小時&amp;","")</f>
        <v>無例休&amp;2周無2例2休&amp;</v>
      </c>
      <c r="CL37" s="500"/>
      <c r="CM37" s="499" t="str">
        <f>IF(月排班!CL35=0,"",IF(月排班!CM35=0,"",IF((月排班!CM35+24-月排班!CL35)&lt;11,"11小時&amp;","")))&amp;IF(COUNTIF(月排班!$CI37:$CU37,$FW$5)=0,"無例休&amp;","")&amp;IF(COUNTIF(月排班!$CI37:$DI37,$FW$5)&gt;1,IF(COUNTIF(月排班!$CI37:$DI37,$FW$6)&gt;1,"","2周無2例2休&amp;"),"2周無2例2休&amp;")&amp;IF(CM35=1,IF(CM36&gt;0,"例假上班&amp;",""),"")&amp;IF(CM36&gt;12,"上班超過12小時&amp;","")</f>
        <v>無例休&amp;2周無2例2休&amp;</v>
      </c>
      <c r="CN37" s="500"/>
      <c r="CO37" s="499" t="str">
        <f>IF(月排班!CN35=0,"",IF(月排班!CO35=0,"",IF((月排班!CO35+24-月排班!CN35)&lt;11,"11小時&amp;","")))&amp;IF(COUNTIF(月排班!$CI37:$CU37,$FW$5)=0,"無例休&amp;","")&amp;IF(COUNTIF(月排班!$CI37:$DI37,$FW$5)&gt;1,IF(COUNTIF(月排班!$CI37:$DI37,$FW$6)&gt;1,"","2周無2例2休&amp;"),"2周無2例2休&amp;")&amp;IF(CO35=1,IF(CO36&gt;0,"例假上班&amp;",""),"")&amp;IF(CO36&gt;12,"上班超過12小時&amp;","")</f>
        <v>無例休&amp;2周無2例2休&amp;</v>
      </c>
      <c r="CP37" s="500"/>
      <c r="CQ37" s="499" t="str">
        <f>IF(月排班!CP35=0,"",IF(月排班!CQ35=0,"",IF((月排班!CQ35+24-月排班!CP35)&lt;11,"11小時&amp;","")))&amp;IF(COUNTIF(月排班!$CI37:$CU37,$FW$5)=0,"無例休&amp;","")&amp;IF(COUNTIF(月排班!$CI37:$DI37,$FW$5)&gt;1,IF(COUNTIF(月排班!$CI37:$DI37,$FW$6)&gt;1,"","2周無2例2休&amp;"),"2周無2例2休&amp;")&amp;IF(CQ35=1,IF(CQ36&gt;0,"例假上班&amp;",""),"")&amp;IF(CQ36&gt;12,"上班超過12小時&amp;","")</f>
        <v>無例休&amp;2周無2例2休&amp;</v>
      </c>
      <c r="CR37" s="500"/>
      <c r="CS37" s="499" t="str">
        <f>IF(月排班!CR35=0,"",IF(月排班!CS35=0,"",IF((月排班!CS35+24-月排班!CR35)&lt;11,"11小時&amp;","")))&amp;IF(COUNTIF(月排班!$CI37:$CU37,$FW$5)=0,"無例休&amp;","")&amp;IF(COUNTIF(月排班!$CI37:$DI37,$FW$5)&gt;1,IF(COUNTIF(月排班!$CI37:$DI37,$FW$6)&gt;1,"","2周無2例2休&amp;"),"2周無2例2休&amp;")&amp;IF(CS35=1,IF(CS36&gt;0,"例假上班&amp;",""),"")&amp;IF(CS36&gt;12,"上班超過12小時&amp;","")</f>
        <v>無例休&amp;2周無2例2休&amp;</v>
      </c>
      <c r="CT37" s="500"/>
      <c r="CU37" s="499" t="str">
        <f>IF(月排班!CT35=0,"",IF(月排班!CU35=0,"",IF((月排班!CU35+24-月排班!CT35)&lt;11,"11小時&amp;","")))&amp;IF(COUNTIF(月排班!$CI37:$CU37,$FW$5)=0,"無例休&amp;","")&amp;IF(COUNTIF(月排班!$CI37:$DI37,$FW$5)&gt;1,IF(COUNTIF(月排班!$CI37:$DI37,$FW$6)&gt;1,"","2周無2例2休&amp;"),"2周無2例2休&amp;")&amp;IF(CU35=1,IF(CU36&gt;0,"例假上班&amp;",""),"")&amp;IF(CU36&gt;12,"上班超過12小時&amp;","")</f>
        <v>無例休&amp;2周無2例2休&amp;</v>
      </c>
      <c r="CV37" s="500"/>
      <c r="CW37" s="499" t="str">
        <f>IF(月排班!CV35=0,"",IF(月排班!CW35=0,"",IF((月排班!CW35+24-月排班!CV35)&lt;11,"11小時&amp;","")))&amp;IF(COUNTIF(月排班!$CW37:$DI37,$FW$5)=0,"無例休&amp;","")&amp;IF(COUNTIF(月排班!$CI37:$DI37,$FW$5)&gt;1,IF(COUNTIF(月排班!$CI37:$DI37,$FW$6)&gt;1,"","2周無2例2休&amp;"),"2周無2例2休&amp;")&amp;IF(CW35=1,IF(CW36&gt;0,"例假上班&amp;",""),"")&amp;IF(CW36&gt;12,"上班超過12小時&amp;","")</f>
        <v>無例休&amp;2周無2例2休&amp;</v>
      </c>
      <c r="CX37" s="500"/>
      <c r="CY37" s="499" t="str">
        <f>IF(月排班!CX35=0,"",IF(月排班!CY35=0,"",IF((月排班!CY35+24-月排班!CX35)&lt;11,"11小時&amp;","")))&amp;IF(COUNTIF(月排班!$CW37:$DI37,$FW$5)=0,"無例休&amp;","")&amp;IF(COUNTIF(月排班!$CI37:$DI37,$FW$5)&gt;1,IF(COUNTIF(月排班!$CI37:$DI37,$FW$6)&gt;1,"","2周無2例2休&amp;"),"2周無2例2休&amp;")&amp;IF(CY35=1,IF(CY36&gt;0,"例假上班&amp;",""),"")&amp;IF(CY36&gt;12,"上班超過12小時&amp;","")</f>
        <v>無例休&amp;2周無2例2休&amp;</v>
      </c>
      <c r="CZ37" s="500"/>
      <c r="DA37" s="499" t="str">
        <f>IF(月排班!CZ35=0,"",IF(月排班!DA35=0,"",IF((月排班!DA35+24-月排班!CZ35)&lt;11,"11小時&amp;","")))&amp;IF(COUNTIF(月排班!$CW37:$DI37,$FW$5)=0,"無例休&amp;","")&amp;IF(COUNTIF(月排班!$CI37:$DI37,$FW$5)&gt;1,IF(COUNTIF(月排班!$CI37:$DI37,$FW$6)&gt;1,"","2周無2例2休&amp;"),"2周無2例2休&amp;")&amp;IF(DA35=1,IF(DA36&gt;0,"例假上班&amp;",""),"")&amp;IF(DA36&gt;12,"上班超過12小時&amp;","")</f>
        <v>無例休&amp;2周無2例2休&amp;</v>
      </c>
      <c r="DB37" s="500"/>
      <c r="DC37" s="499" t="str">
        <f>IF(月排班!DB35=0,"",IF(月排班!DC35=0,"",IF((月排班!DC35+24-月排班!DB35)&lt;11,"11小時&amp;","")))&amp;IF(COUNTIF(月排班!$CW37:$DI37,$FW$5)=0,"無例休&amp;","")&amp;IF(COUNTIF(月排班!$CI37:$DI37,$FW$5)&gt;1,IF(COUNTIF(月排班!$CI37:$DI37,$FW$6)&gt;1,"","2周無2例2休&amp;"),"2周無2例2休&amp;")&amp;IF(DC35=1,IF(DC36&gt;0,"例假上班&amp;",""),"")&amp;IF(DC36&gt;12,"上班超過12小時&amp;","")</f>
        <v>無例休&amp;2周無2例2休&amp;</v>
      </c>
      <c r="DD37" s="500"/>
      <c r="DE37" s="499" t="str">
        <f>IF(月排班!DD35=0,"",IF(月排班!DE35=0,"",IF((月排班!DE35+24-月排班!DD35)&lt;11,"11小時&amp;","")))&amp;IF(COUNTIF(月排班!$CW37:$DI37,$FW$5)=0,"無例休&amp;","")&amp;IF(COUNTIF(月排班!$CI37:$DI37,$FW$5)&gt;1,IF(COUNTIF(月排班!$CI37:$DI37,$FW$6)&gt;1,"","2周無2例2休&amp;"),"2周無2例2休&amp;")&amp;IF(DE35=1,IF(DE36&gt;0,"例假上班&amp;",""),"")&amp;IF(DE36&gt;12,"上班超過12小時&amp;","")</f>
        <v>無例休&amp;2周無2例2休&amp;</v>
      </c>
      <c r="DF37" s="500"/>
      <c r="DG37" s="499" t="str">
        <f>IF(月排班!DF35=0,"",IF(月排班!DG35=0,"",IF((月排班!DG35+24-月排班!DF35)&lt;11,"11小時&amp;","")))&amp;IF(COUNTIF(月排班!$CW37:$DI37,$FW$5)=0,"無例休&amp;","")&amp;IF(COUNTIF(月排班!$CI37:$DI37,$FW$5)&gt;1,IF(COUNTIF(月排班!$CI37:$DI37,$FW$6)&gt;1,"","2周無2例2休&amp;"),"2周無2例2休&amp;")&amp;IF(DG35=1,IF(DG36&gt;0,"例假上班&amp;",""),"")&amp;IF(DG36&gt;12,"上班超過12小時&amp;","")</f>
        <v>無例休&amp;2周無2例2休&amp;</v>
      </c>
      <c r="DH37" s="500"/>
      <c r="DI37" s="499" t="str">
        <f>IF(月排班!DH35=0,"",IF(月排班!DI35=0,"",IF((月排班!DI35+24-月排班!DH35)&lt;11,"11小時&amp;","")))&amp;IF(COUNTIF(月排班!$CW37:$DI37,$FW$5)=0,"無例休&amp;","")&amp;IF(COUNTIF(月排班!$CI37:$DI37,$FW$5)&gt;1,IF(COUNTIF(月排班!$CI37:$DI37,$FW$6)&gt;1,"","2周無2例2休&amp;"),"2周無2例2休&amp;")&amp;IF(DI35=1,IF(DI36&gt;0,"例假上班&amp;",""),"")&amp;IF(DI36&gt;12,"上班超過12小時&amp;","")</f>
        <v>無例休&amp;2周無2例2休&amp;</v>
      </c>
      <c r="DJ37" s="500"/>
      <c r="DK37" s="499" t="str">
        <f>IF(月排班!DJ35=0,"",IF(月排班!DK35=0,"",IF((月排班!DK35+24-月排班!DJ35)&lt;11,"11小時&amp;","")))&amp;IF(COUNTIF(月排班!$DK37:$DW37,$FW$5)=0,"無例休&amp;","")&amp;IF(COUNTIF(月排班!$DK37:$EK37,$FW$5)&gt;1,IF(COUNTIF(月排班!$DK37:$EK37,$FW$6)&gt;1,"","2周無2例2休&amp;"),"2周無2例2休&amp;")&amp;IF(DK35=1,IF(DK36&gt;0,"例假上班&amp;",""),"")&amp;IF(DK36&gt;12,"上班超過12小時&amp;","")</f>
        <v>無例休&amp;2周無2例2休&amp;</v>
      </c>
      <c r="DL37" s="500"/>
      <c r="DM37" s="499" t="str">
        <f>IF(月排班!DL35=0,"",IF(月排班!DM35=0,"",IF((月排班!DM35+24-月排班!DL35)&lt;11,"11小時&amp;","")))&amp;IF(COUNTIF(月排班!$DK37:$DW37,$FW$5)=0,"無例休&amp;","")&amp;IF(COUNTIF(月排班!$DK37:$EK37,$FW$5)&gt;1,IF(COUNTIF(月排班!$DK37:$EK37,$FW$6)&gt;1,"","2周無2例2休&amp;"),"2周無2例2休&amp;")&amp;IF(DM35=1,IF(DM36&gt;0,"例假上班&amp;",""),"")&amp;IF(DM36&gt;12,"上班超過12小時&amp;","")</f>
        <v>無例休&amp;2周無2例2休&amp;</v>
      </c>
      <c r="DN37" s="500"/>
      <c r="DO37" s="499" t="str">
        <f>IF(月排班!DN35=0,"",IF(月排班!DO35=0,"",IF((月排班!DO35+24-月排班!DN35)&lt;11,"11小時&amp;","")))&amp;IF(COUNTIF(月排班!$DK37:$DW37,$FW$5)=0,"無例休&amp;","")&amp;IF(COUNTIF(月排班!$DK37:$EK37,$FW$5)&gt;1,IF(COUNTIF(月排班!$DK37:$EK37,$FW$6)&gt;1,"","2周無2例2休&amp;"),"2周無2例2休&amp;")&amp;IF(DO35=1,IF(DO36&gt;0,"例假上班&amp;",""),"")&amp;IF(DO36&gt;12,"上班超過12小時&amp;","")</f>
        <v>無例休&amp;2周無2例2休&amp;</v>
      </c>
      <c r="DP37" s="500"/>
      <c r="DQ37" s="499" t="str">
        <f>IF(月排班!DP35=0,"",IF(月排班!DQ35=0,"",IF((月排班!DQ35+24-月排班!DP35)&lt;11,"11小時&amp;","")))&amp;IF(COUNTIF(月排班!$DK37:$DW37,$FW$5)=0,"無例休&amp;","")&amp;IF(COUNTIF(月排班!$DK37:$EK37,$FW$5)&gt;1,IF(COUNTIF(月排班!$DK37:$EK37,$FW$6)&gt;1,"","2周無2例2休&amp;"),"2周無2例2休&amp;")&amp;IF(DQ35=1,IF(DQ36&gt;0,"例假上班&amp;",""),"")&amp;IF(DQ36&gt;12,"上班超過12小時&amp;","")</f>
        <v>無例休&amp;2周無2例2休&amp;</v>
      </c>
      <c r="DR37" s="500"/>
      <c r="DS37" s="499" t="str">
        <f>IF(月排班!DR35=0,"",IF(月排班!DS35=0,"",IF((月排班!DS35+24-月排班!DR35)&lt;11,"11小時&amp;","")))&amp;IF(COUNTIF(月排班!$DK37:$DW37,$FW$5)=0,"無例休&amp;","")&amp;IF(COUNTIF(月排班!$DK37:$EK37,$FW$5)&gt;1,IF(COUNTIF(月排班!$DK37:$EK37,$FW$6)&gt;1,"","2周無2例2休&amp;"),"2周無2例2休&amp;")&amp;IF(DS35=1,IF(DS36&gt;0,"例假上班&amp;",""),"")&amp;IF(DS36&gt;12,"上班超過12小時&amp;","")</f>
        <v>無例休&amp;2周無2例2休&amp;</v>
      </c>
      <c r="DT37" s="500"/>
      <c r="DU37" s="499" t="str">
        <f>IF(月排班!DT35=0,"",IF(月排班!DU35=0,"",IF((月排班!DU35+24-月排班!DT35)&lt;11,"11小時&amp;","")))&amp;IF(COUNTIF(月排班!$DK37:$DW37,$FW$5)=0,"無例休&amp;","")&amp;IF(COUNTIF(月排班!$DK37:$EK37,$FW$5)&gt;1,IF(COUNTIF(月排班!$DK37:$EK37,$FW$6)&gt;1,"","2周無2例2休&amp;"),"2周無2例2休&amp;")&amp;IF(DU35=1,IF(DU36&gt;0,"例假上班&amp;",""),"")&amp;IF(DU36&gt;12,"上班超過12小時&amp;","")</f>
        <v>無例休&amp;2周無2例2休&amp;</v>
      </c>
      <c r="DV37" s="500"/>
      <c r="DW37" s="499" t="str">
        <f>IF(月排班!DV35=0,"",IF(月排班!DW35=0,"",IF((月排班!DW35+24-月排班!DV35)&lt;11,"11小時&amp;","")))&amp;IF(COUNTIF(月排班!$DK37:$DW37,$FW$5)=0,"無例休&amp;","")&amp;IF(COUNTIF(月排班!$DK37:$EK37,$FW$5)&gt;1,IF(COUNTIF(月排班!$DK37:$EK37,$FW$6)&gt;1,"","2周無2例2休&amp;"),"2周無2例2休&amp;")&amp;IF(DW35=1,IF(DW36&gt;0,"例假上班&amp;",""),"")&amp;IF(DW36&gt;12,"上班超過12小時&amp;","")</f>
        <v>無例休&amp;2周無2例2休&amp;</v>
      </c>
      <c r="DX37" s="500"/>
      <c r="DY37" s="499" t="str">
        <f>IF(月排班!DX35=0,"",IF(月排班!DY35=0,"",IF((月排班!DY35+24-月排班!DX35)&lt;11,"11小時&amp;","")))&amp;IF(COUNTIF(月排班!$DY37:$EK37,$FW$5)=0,"無例休&amp;","")&amp;IF(COUNTIF(月排班!$DK37:$EK37,$FW$5)&gt;1,IF(COUNTIF(月排班!$DK37:$EK37,$FW$6)&gt;1,"","2周無2例2休&amp;"),"2周無2例2休&amp;")&amp;IF(DY35=1,IF(DY36&gt;0,"例假上班&amp;",""),"")&amp;IF(DY36&gt;12,"上班超過12小時&amp;","")</f>
        <v>無例休&amp;2周無2例2休&amp;</v>
      </c>
      <c r="DZ37" s="500"/>
      <c r="EA37" s="499" t="str">
        <f>IF(月排班!DZ35=0,"",IF(月排班!EA35=0,"",IF((月排班!EA35+24-月排班!DZ35)&lt;11,"11小時&amp;","")))&amp;IF(COUNTIF(月排班!$DY37:$EK37,$FW$5)=0,"無例休&amp;","")&amp;IF(COUNTIF(月排班!$DK37:$EK37,$FW$5)&gt;1,IF(COUNTIF(月排班!$DK37:$EK37,$FW$6)&gt;1,"","2周無2例2休&amp;"),"2周無2例2休&amp;")&amp;IF(EA35=1,IF(EA36&gt;0,"例假上班&amp;",""),"")&amp;IF(EA36&gt;12,"上班超過12小時&amp;","")</f>
        <v>無例休&amp;2周無2例2休&amp;</v>
      </c>
      <c r="EB37" s="500"/>
      <c r="EC37" s="499" t="str">
        <f>IF(月排班!EB35=0,"",IF(月排班!EC35=0,"",IF((月排班!EC35+24-月排班!EB35)&lt;11,"11小時&amp;","")))&amp;IF(COUNTIF(月排班!$DY37:$EK37,$FW$5)=0,"無例休&amp;","")&amp;IF(COUNTIF(月排班!$DK37:$EK37,$FW$5)&gt;1,IF(COUNTIF(月排班!$DK37:$EK37,$FW$6)&gt;1,"","2周無2例2休&amp;"),"2周無2例2休&amp;")&amp;IF(EC35=1,IF(EC36&gt;0,"例假上班&amp;",""),"")&amp;IF(EC36&gt;12,"上班超過12小時&amp;","")</f>
        <v>無例休&amp;2周無2例2休&amp;</v>
      </c>
      <c r="ED37" s="500"/>
      <c r="EE37" s="499" t="str">
        <f>IF(月排班!ED35=0,"",IF(月排班!EE35=0,"",IF((月排班!EE35+24-月排班!ED35)&lt;11,"11小時&amp;","")))&amp;IF(COUNTIF(月排班!$DY37:$EK37,$FW$5)=0,"無例休&amp;","")&amp;IF(COUNTIF(月排班!$DK37:$EK37,$FW$5)&gt;1,IF(COUNTIF(月排班!$DK37:$EK37,$FW$6)&gt;1,"","2周無2例2休&amp;"),"2周無2例2休&amp;")&amp;IF(EE35=1,IF(EE36&gt;0,"例假上班&amp;",""),"")&amp;IF(EE36&gt;12,"上班超過12小時&amp;","")</f>
        <v>無例休&amp;2周無2例2休&amp;</v>
      </c>
      <c r="EF37" s="500"/>
      <c r="EG37" s="499" t="str">
        <f>IF(月排班!EF35=0,"",IF(月排班!EG35=0,"",IF((月排班!EG35+24-月排班!EF35)&lt;11,"11小時&amp;","")))&amp;IF(COUNTIF(月排班!$DY37:$EK37,$FW$5)=0,"無例休&amp;","")&amp;IF(COUNTIF(月排班!$DK37:$EK37,$FW$5)&gt;1,IF(COUNTIF(月排班!$DK37:$EK37,$FW$6)&gt;1,"","2周無2例2休&amp;"),"2周無2例2休&amp;")&amp;IF(EG35=1,IF(EG36&gt;0,"例假上班&amp;",""),"")&amp;IF(EG36&gt;12,"上班超過12小時&amp;","")</f>
        <v>無例休&amp;2周無2例2休&amp;</v>
      </c>
      <c r="EH37" s="500"/>
      <c r="EI37" s="499" t="str">
        <f>IF(月排班!EH35=0,"",IF(月排班!EI35=0,"",IF((月排班!EI35+24-月排班!EH35)&lt;11,"11小時&amp;","")))&amp;IF(COUNTIF(月排班!$DY37:$EK37,$FW$5)=0,"無例休&amp;","")&amp;IF(COUNTIF(月排班!$DK37:$EK37,$FW$5)&gt;1,IF(COUNTIF(月排班!$DK37:$EK37,$FW$6)&gt;1,"","2周無2例2休&amp;"),"2周無2例2休&amp;")&amp;IF(EI35=1,IF(EI36&gt;0,"例假上班&amp;",""),"")&amp;IF(EI36&gt;12,"上班超過12小時&amp;","")</f>
        <v>無例休&amp;2周無2例2休&amp;</v>
      </c>
      <c r="EJ37" s="500"/>
      <c r="EK37" s="499" t="str">
        <f>IF(月排班!EJ35=0,"",IF(月排班!EK35=0,"",IF((月排班!EK35+24-月排班!EJ35)&lt;11,"11小時&amp;","")))&amp;IF(COUNTIF(月排班!$DY37:$EK37,$FW$5)=0,"無例休&amp;","")&amp;IF(COUNTIF(月排班!$DK37:$EK37,$FW$5)&gt;1,IF(COUNTIF(月排班!$DK37:$EK37,$FW$6)&gt;1,"","2周無2例2休&amp;"),"2周無2例2休&amp;")&amp;IF(EK35=1,IF(EK36&gt;0,"例假上班&amp;",""),"")&amp;IF(EK36&gt;12,"上班超過12小時&amp;","")</f>
        <v>無例休&amp;2周無2例2休&amp;</v>
      </c>
      <c r="EL37" s="500"/>
      <c r="EM37" s="499" t="str">
        <f>IF(月排班!EL35=0,"",IF(月排班!EM35=0,"",IF((月排班!EM35+24-月排班!EL35)&lt;11,"11小時&amp;","")))&amp;IF(COUNTIF(月排班!$EM37:$EY37,$FW$5)=0,"無例休&amp;","")&amp;IF(COUNTIF(月排班!$EM37:$FM37,$FW$5)&gt;1,IF(COUNTIF(月排班!$EM37:$FM37,$FW$6)&gt;1,"","2周無2例2休&amp;"),"2周無2例2休&amp;")&amp;IF(EM35=1,IF(EM36&gt;0,"例假上班&amp;",""),"")&amp;IF(EM36&gt;12,"上班超過12小時&amp;","")</f>
        <v>無例休&amp;2周無2例2休&amp;</v>
      </c>
      <c r="EN37" s="500"/>
      <c r="EO37" s="499" t="str">
        <f>IF(月排班!EN35=0,"",IF(月排班!EO35=0,"",IF((月排班!EO35+24-月排班!EN35)&lt;11,"11小時&amp;","")))&amp;IF(COUNTIF(月排班!$EM37:$EY37,$FW$5)=0,"無例休&amp;","")&amp;IF(COUNTIF(月排班!$EM37:$FM37,$FW$5)&gt;1,IF(COUNTIF(月排班!$EM37:$FM37,$FW$6)&gt;1,"","2周無2例2休&amp;"),"2周無2例2休&amp;")&amp;IF(EO35=1,IF(EO36&gt;0,"例假上班&amp;",""),"")&amp;IF(EO36&gt;12,"上班超過12小時&amp;","")</f>
        <v>無例休&amp;2周無2例2休&amp;</v>
      </c>
      <c r="EP37" s="500"/>
      <c r="EQ37" s="499" t="str">
        <f>IF(月排班!EP35=0,"",IF(月排班!EQ35=0,"",IF((月排班!EQ35+24-月排班!EP35)&lt;11,"11小時&amp;","")))&amp;IF(COUNTIF(月排班!$EM37:$EY37,$FW$5)=0,"無例休&amp;","")&amp;IF(COUNTIF(月排班!$EM37:$FM37,$FW$5)&gt;1,IF(COUNTIF(月排班!$EM37:$FM37,$FW$6)&gt;1,"","2周無2例2休&amp;"),"2周無2例2休&amp;")&amp;IF(EQ35=1,IF(EQ36&gt;0,"例假上班&amp;",""),"")&amp;IF(EQ36&gt;12,"上班超過12小時&amp;","")</f>
        <v>無例休&amp;2周無2例2休&amp;</v>
      </c>
      <c r="ER37" s="500"/>
      <c r="ES37" s="499" t="str">
        <f>IF(月排班!ER35=0,"",IF(月排班!ES35=0,"",IF((月排班!ES35+24-月排班!ER35)&lt;11,"11小時&amp;","")))&amp;IF(COUNTIF(月排班!$EM37:$EY37,$FW$5)=0,"無例休&amp;","")&amp;IF(COUNTIF(月排班!$EM37:$FM37,$FW$5)&gt;1,IF(COUNTIF(月排班!$EM37:$FM37,$FW$6)&gt;1,"","2周無2例2休&amp;"),"2周無2例2休&amp;")&amp;IF(ES35=1,IF(ES36&gt;0,"例假上班&amp;",""),"")&amp;IF(ES36&gt;12,"上班超過12小時&amp;","")</f>
        <v>無例休&amp;2周無2例2休&amp;</v>
      </c>
      <c r="ET37" s="500"/>
      <c r="EU37" s="499" t="str">
        <f>IF(月排班!ET35=0,"",IF(月排班!EU35=0,"",IF((月排班!EU35+24-月排班!ET35)&lt;11,"11小時&amp;","")))&amp;IF(COUNTIF(月排班!$EM37:$EY37,$FW$5)=0,"無例休&amp;","")&amp;IF(COUNTIF(月排班!$EM37:$FM37,$FW$5)&gt;1,IF(COUNTIF(月排班!$EM37:$FM37,$FW$6)&gt;1,"","2周無2例2休&amp;"),"2周無2例2休&amp;")&amp;IF(EU35=1,IF(EU36&gt;0,"例假上班&amp;",""),"")&amp;IF(EU36&gt;12,"上班超過12小時&amp;","")</f>
        <v>無例休&amp;2周無2例2休&amp;</v>
      </c>
      <c r="EV37" s="500"/>
      <c r="EW37" s="499" t="str">
        <f>IF(月排班!EV35=0,"",IF(月排班!EW35=0,"",IF((月排班!EW35+24-月排班!EV35)&lt;11,"11小時&amp;","")))&amp;IF(COUNTIF(月排班!$EM37:$EY37,$FW$5)=0,"無例休&amp;","")&amp;IF(COUNTIF(月排班!$EM37:$FM37,$FW$5)&gt;1,IF(COUNTIF(月排班!$EM37:$FM37,$FW$6)&gt;1,"","2周無2例2休&amp;"),"2周無2例2休&amp;")&amp;IF(EW35=1,IF(EW36&gt;0,"例假上班&amp;",""),"")&amp;IF(EW36&gt;12,"上班超過12小時&amp;","")</f>
        <v>無例休&amp;2周無2例2休&amp;</v>
      </c>
      <c r="EX37" s="500"/>
      <c r="EY37" s="499" t="str">
        <f>IF(月排班!EX35=0,"",IF(月排班!EY35=0,"",IF((月排班!EY35+24-月排班!EX35)&lt;11,"11小時&amp;","")))&amp;IF(COUNTIF(月排班!$EM37:$EY37,$FW$5)=0,"無例休&amp;","")&amp;IF(COUNTIF(月排班!$EM37:$FM37,$FW$5)&gt;1,IF(COUNTIF(月排班!$EM37:$FM37,$FW$6)&gt;1,"","2周無2例2休&amp;"),"2周無2例2休&amp;")&amp;IF(EY35=1,IF(EY36&gt;0,"例假上班&amp;",""),"")&amp;IF(EY36&gt;12,"上班超過12小時&amp;","")</f>
        <v>無例休&amp;2周無2例2休&amp;</v>
      </c>
      <c r="EZ37" s="500"/>
      <c r="FA37" s="499" t="str">
        <f>IF(月排班!EZ35=0,"",IF(月排班!FA35=0,"",IF((月排班!FA35+24-月排班!EZ35)&lt;11,"11小時&amp;","")))&amp;IF(COUNTIF(月排班!$FA37:$FM37,$FW$5)=0,"無例休&amp;","")&amp;IF(COUNTIF(月排班!$EM37:$FM37,$FW$5)&gt;1,IF(COUNTIF(月排班!$EM37:$FM37,$FW$6)&gt;1,"","2周無2例2休&amp;"),"2周無2例2休&amp;")&amp;IF(FA35=1,IF(FA36&gt;0,"例假上班&amp;",""),"")&amp;IF(FA36&gt;12,"上班超過12小時&amp;","")</f>
        <v>無例休&amp;2周無2例2休&amp;</v>
      </c>
      <c r="FB37" s="500"/>
      <c r="FC37" s="499" t="str">
        <f>IF(月排班!FB35=0,"",IF(月排班!FC35=0,"",IF((月排班!FC35+24-月排班!FB35)&lt;11,"11小時&amp;","")))&amp;IF(COUNTIF(月排班!$FA37:$FM37,$FW$5)=0,"無例休&amp;","")&amp;IF(COUNTIF(月排班!$EM37:$FM37,$FW$5)&gt;1,IF(COUNTIF(月排班!$EM37:$FM37,$FW$6)&gt;1,"","2周無2例2休&amp;"),"2周無2例2休&amp;")&amp;IF(FC35=1,IF(FC36&gt;0,"例假上班&amp;",""),"")&amp;IF(FC36&gt;12,"上班超過12小時&amp;","")</f>
        <v>無例休&amp;2周無2例2休&amp;</v>
      </c>
      <c r="FD37" s="500"/>
      <c r="FE37" s="499" t="str">
        <f>IF(月排班!FD35=0,"",IF(月排班!FE35=0,"",IF((月排班!FE35+24-月排班!FD35)&lt;11,"11小時&amp;","")))&amp;IF(COUNTIF(月排班!$FA37:$FM37,$FW$5)=0,"無例休&amp;","")&amp;IF(COUNTIF(月排班!$EM37:$FM37,$FW$5)&gt;1,IF(COUNTIF(月排班!$EM37:$FM37,$FW$6)&gt;1,"","2周無2例2休&amp;"),"2周無2例2休&amp;")&amp;IF(FE35=1,IF(FE36&gt;0,"例假上班&amp;",""),"")&amp;IF(FE36&gt;12,"上班超過12小時&amp;","")</f>
        <v>無例休&amp;2周無2例2休&amp;</v>
      </c>
      <c r="FF37" s="500"/>
      <c r="FG37" s="499" t="str">
        <f>IF(月排班!FF35=0,"",IF(月排班!FG35=0,"",IF((月排班!FG35+24-月排班!FF35)&lt;11,"11小時&amp;","")))&amp;IF(COUNTIF(月排班!$FA37:$FM37,$FW$5)=0,"無例休&amp;","")&amp;IF(COUNTIF(月排班!$EM37:$FM37,$FW$5)&gt;1,IF(COUNTIF(月排班!$EM37:$FM37,$FW$6)&gt;1,"","2周無2例2休&amp;"),"2周無2例2休&amp;")&amp;IF(FG35=1,IF(FG36&gt;0,"例假上班&amp;",""),"")&amp;IF(FG36&gt;12,"上班超過12小時&amp;","")</f>
        <v>無例休&amp;2周無2例2休&amp;</v>
      </c>
      <c r="FH37" s="500"/>
      <c r="FI37" s="499" t="str">
        <f>IF(月排班!FH35=0,"",IF(月排班!FI35=0,"",IF((月排班!FI35+24-月排班!FH35)&lt;11,"11小時&amp;","")))&amp;IF(COUNTIF(月排班!$FA37:$FM37,$FW$5)=0,"無例休&amp;","")&amp;IF(COUNTIF(月排班!$EM37:$FM37,$FW$5)&gt;1,IF(COUNTIF(月排班!$EM37:$FM37,$FW$6)&gt;1,"","2周無2例2休&amp;"),"2周無2例2休&amp;")&amp;IF(FI35=1,IF(FI36&gt;0,"例假上班&amp;",""),"")&amp;IF(FI36&gt;12,"上班超過12小時&amp;","")</f>
        <v>無例休&amp;2周無2例2休&amp;</v>
      </c>
      <c r="FJ37" s="500"/>
      <c r="FK37" s="499" t="str">
        <f>IF(月排班!FJ35=0,"",IF(月排班!FK35=0,"",IF((月排班!FK35+24-月排班!FJ35)&lt;11,"11小時&amp;","")))&amp;IF(COUNTIF(月排班!$FA37:$FM37,$FW$5)=0,"無例休&amp;","")&amp;IF(COUNTIF(月排班!$EM37:$FM37,$FW$5)&gt;1,IF(COUNTIF(月排班!$EM37:$FM37,$FW$6)&gt;1,"","2周無2例2休&amp;"),"2周無2例2休&amp;")&amp;IF(FK35=1,IF(FK36&gt;0,"例假上班&amp;",""),"")&amp;IF(FK36&gt;12,"上班超過12小時&amp;","")</f>
        <v>無例休&amp;2周無2例2休&amp;</v>
      </c>
      <c r="FL37" s="500"/>
      <c r="FM37" s="499" t="str">
        <f>IF(月排班!FL35=0,"",IF(月排班!FM35=0,"",IF((月排班!FM35+24-月排班!FL35)&lt;11,"11小時&amp;","")))&amp;IF(COUNTIF(月排班!$FA37:$FM37,$FW$5)=0,"無例休&amp;","")&amp;IF(COUNTIF(月排班!$EM37:$FM37,$FW$5)&gt;1,IF(COUNTIF(月排班!$EM37:$FM37,$FW$6)&gt;1,"","2周無2例2休&amp;"),"2周無2例2休&amp;")&amp;IF(FM35=1,IF(FM36&gt;0,"例假上班&amp;",""),"")&amp;IF(FM36&gt;12,"上班超過12小時&amp;","")</f>
        <v>無例休&amp;2周無2例2休&amp;</v>
      </c>
      <c r="FN37" s="500"/>
      <c r="FO37" s="499"/>
      <c r="FP37" s="500"/>
      <c r="FQ37" s="494"/>
      <c r="FR37" s="214"/>
      <c r="FS37" s="214"/>
      <c r="FT37" s="308"/>
      <c r="FU37" s="527"/>
      <c r="FV37" s="528"/>
      <c r="GA37" s="116">
        <f t="shared" si="0"/>
        <v>70</v>
      </c>
      <c r="GB37" s="161" t="e">
        <f>HLOOKUP(#REF!,$A$5:$T$111,GA37,0)</f>
        <v>#REF!</v>
      </c>
      <c r="GC37" s="116" t="e">
        <f>HLOOKUP(#REF!,$A$5:$P$111,GA37+1,0)</f>
        <v>#REF!</v>
      </c>
      <c r="GQ37" s="116" t="e">
        <f>HLOOKUP(#REF!,$A$5:$FP$111,GA37+1,0)</f>
        <v>#REF!</v>
      </c>
      <c r="GR37" s="116" t="s">
        <v>51</v>
      </c>
      <c r="GT37" s="116" t="s">
        <v>52</v>
      </c>
    </row>
    <row r="38" spans="1:202" ht="15.75" customHeight="1">
      <c r="A38" s="490" t="str">
        <f>IF('0902-0908'!A46=0,"",'0902-0908'!A46)</f>
        <v/>
      </c>
      <c r="B38" s="491"/>
      <c r="C38" s="549">
        <f>IFERROR(VLOOKUP(月排班!C40,$FW$5:$FX$9,2,0),0)</f>
        <v>0</v>
      </c>
      <c r="D38" s="550"/>
      <c r="E38" s="549">
        <f>IFERROR(VLOOKUP(月排班!E40,$FW$5:$FX$9,2,0),0)</f>
        <v>0</v>
      </c>
      <c r="F38" s="550"/>
      <c r="G38" s="549">
        <f>IFERROR(VLOOKUP(月排班!G40,$FW$5:$FX$9,2,0),0)</f>
        <v>0</v>
      </c>
      <c r="H38" s="550"/>
      <c r="I38" s="549">
        <f>IFERROR(VLOOKUP(月排班!I40,$FW$5:$FX$9,2,0),0)</f>
        <v>0</v>
      </c>
      <c r="J38" s="550"/>
      <c r="K38" s="549">
        <f>IFERROR(VLOOKUP(月排班!K40,$FW$5:$FX$9,2,0),0)</f>
        <v>0</v>
      </c>
      <c r="L38" s="550"/>
      <c r="M38" s="549">
        <f>IFERROR(VLOOKUP(月排班!M40,$FW$5:$FX$9,2,0),0)</f>
        <v>0</v>
      </c>
      <c r="N38" s="550"/>
      <c r="O38" s="549">
        <f>IFERROR(VLOOKUP(月排班!O40,$FW$5:$FX$9,2,0),0)</f>
        <v>0</v>
      </c>
      <c r="P38" s="550"/>
      <c r="Q38" s="549">
        <f>IFERROR(VLOOKUP(月排班!Q40,$FW$5:$FX$9,2,0),0)</f>
        <v>0</v>
      </c>
      <c r="R38" s="550"/>
      <c r="S38" s="549">
        <f>IFERROR(VLOOKUP(月排班!S40,$FW$5:$FX$9,2,0),0)</f>
        <v>0</v>
      </c>
      <c r="T38" s="550"/>
      <c r="U38" s="549">
        <f>IFERROR(VLOOKUP(月排班!U40,$FW$5:$FX$9,2,0),0)</f>
        <v>0</v>
      </c>
      <c r="V38" s="550"/>
      <c r="W38" s="549">
        <f>IFERROR(VLOOKUP(月排班!W40,$FW$5:$FX$9,2,0),0)</f>
        <v>0</v>
      </c>
      <c r="X38" s="550"/>
      <c r="Y38" s="549">
        <f>IFERROR(VLOOKUP(月排班!Y40,$FW$5:$FX$9,2,0),0)</f>
        <v>0</v>
      </c>
      <c r="Z38" s="550"/>
      <c r="AA38" s="549">
        <f>IFERROR(VLOOKUP(月排班!AA40,$FW$5:$FX$9,2,0),0)</f>
        <v>0</v>
      </c>
      <c r="AB38" s="550"/>
      <c r="AC38" s="549">
        <f>IFERROR(VLOOKUP(月排班!AC40,$FW$5:$FX$9,2,0),0)</f>
        <v>0</v>
      </c>
      <c r="AD38" s="550"/>
      <c r="AE38" s="549">
        <f>IFERROR(VLOOKUP(月排班!AE40,$FW$5:$FX$9,2,0),0)</f>
        <v>0</v>
      </c>
      <c r="AF38" s="550"/>
      <c r="AG38" s="549">
        <f>IFERROR(VLOOKUP(月排班!AG40,$FW$5:$FX$9,2,0),0)</f>
        <v>0</v>
      </c>
      <c r="AH38" s="550"/>
      <c r="AI38" s="549">
        <f>IFERROR(VLOOKUP(月排班!AI40,$FW$5:$FX$9,2,0),0)</f>
        <v>0</v>
      </c>
      <c r="AJ38" s="550"/>
      <c r="AK38" s="549">
        <f>IFERROR(VLOOKUP(月排班!AK40,$FW$5:$FX$9,2,0),0)</f>
        <v>0</v>
      </c>
      <c r="AL38" s="550"/>
      <c r="AM38" s="549">
        <f>IFERROR(VLOOKUP(月排班!AM40,$FW$5:$FX$9,2,0),0)</f>
        <v>0</v>
      </c>
      <c r="AN38" s="550"/>
      <c r="AO38" s="549">
        <f>IFERROR(VLOOKUP(月排班!AO40,$FW$5:$FX$9,2,0),0)</f>
        <v>0</v>
      </c>
      <c r="AP38" s="550"/>
      <c r="AQ38" s="549">
        <f>IFERROR(VLOOKUP(月排班!AQ40,$FW$5:$FX$9,2,0),0)</f>
        <v>0</v>
      </c>
      <c r="AR38" s="550"/>
      <c r="AS38" s="549">
        <f>IFERROR(VLOOKUP(月排班!AS40,$FW$5:$FX$9,2,0),0)</f>
        <v>0</v>
      </c>
      <c r="AT38" s="550"/>
      <c r="AU38" s="549">
        <f>IFERROR(VLOOKUP(月排班!AU40,$FW$5:$FX$9,2,0),0)</f>
        <v>0</v>
      </c>
      <c r="AV38" s="550"/>
      <c r="AW38" s="549">
        <f>IFERROR(VLOOKUP(月排班!AW40,$FW$5:$FX$9,2,0),0)</f>
        <v>0</v>
      </c>
      <c r="AX38" s="550"/>
      <c r="AY38" s="549">
        <f>IFERROR(VLOOKUP(月排班!AY40,$FW$5:$FX$9,2,0),0)</f>
        <v>0</v>
      </c>
      <c r="AZ38" s="550"/>
      <c r="BA38" s="549">
        <f>IFERROR(VLOOKUP(月排班!BA40,$FW$5:$FX$9,2,0),0)</f>
        <v>0</v>
      </c>
      <c r="BB38" s="550"/>
      <c r="BC38" s="549">
        <f>IFERROR(VLOOKUP(月排班!BC40,$FW$5:$FX$9,2,0),0)</f>
        <v>0</v>
      </c>
      <c r="BD38" s="550"/>
      <c r="BE38" s="549">
        <f>IFERROR(VLOOKUP(月排班!BE40,$FW$5:$FX$9,2,0),0)</f>
        <v>0</v>
      </c>
      <c r="BF38" s="550"/>
      <c r="BG38" s="549">
        <f>IFERROR(VLOOKUP(月排班!BG40,$FW$5:$FX$9,2,0),0)</f>
        <v>0</v>
      </c>
      <c r="BH38" s="550"/>
      <c r="BI38" s="549">
        <f>IFERROR(VLOOKUP(月排班!BI40,$FW$5:$FX$9,2,0),0)</f>
        <v>0</v>
      </c>
      <c r="BJ38" s="550"/>
      <c r="BK38" s="549">
        <f>IFERROR(VLOOKUP(月排班!BK40,$FW$5:$FX$9,2,0),0)</f>
        <v>0</v>
      </c>
      <c r="BL38" s="550"/>
      <c r="BM38" s="549">
        <f>IFERROR(VLOOKUP(月排班!BM40,$FW$5:$FX$9,2,0),0)</f>
        <v>0</v>
      </c>
      <c r="BN38" s="550"/>
      <c r="BO38" s="549">
        <f>IFERROR(VLOOKUP(月排班!BO40,$FW$5:$FX$9,2,0),0)</f>
        <v>0</v>
      </c>
      <c r="BP38" s="550"/>
      <c r="BQ38" s="549">
        <f>IFERROR(VLOOKUP(月排班!BQ40,$FW$5:$FX$9,2,0),0)</f>
        <v>0</v>
      </c>
      <c r="BR38" s="550"/>
      <c r="BS38" s="549">
        <f>IFERROR(VLOOKUP(月排班!BS40,$FW$5:$FX$9,2,0),0)</f>
        <v>0</v>
      </c>
      <c r="BT38" s="550"/>
      <c r="BU38" s="549">
        <f>IFERROR(VLOOKUP(月排班!BU40,$FW$5:$FX$9,2,0),0)</f>
        <v>0</v>
      </c>
      <c r="BV38" s="550"/>
      <c r="BW38" s="549">
        <f>IFERROR(VLOOKUP(月排班!BW40,$FW$5:$FX$9,2,0),0)</f>
        <v>0</v>
      </c>
      <c r="BX38" s="550"/>
      <c r="BY38" s="549">
        <f>IFERROR(VLOOKUP(月排班!BY40,$FW$5:$FX$9,2,0),0)</f>
        <v>0</v>
      </c>
      <c r="BZ38" s="550"/>
      <c r="CA38" s="549">
        <f>IFERROR(VLOOKUP(月排班!CA40,$FW$5:$FX$9,2,0),0)</f>
        <v>0</v>
      </c>
      <c r="CB38" s="550"/>
      <c r="CC38" s="549">
        <f>IFERROR(VLOOKUP(月排班!CC40,$FW$5:$FX$9,2,0),0)</f>
        <v>0</v>
      </c>
      <c r="CD38" s="550"/>
      <c r="CE38" s="549">
        <f>IFERROR(VLOOKUP(月排班!CE40,$FW$5:$FX$9,2,0),0)</f>
        <v>0</v>
      </c>
      <c r="CF38" s="550"/>
      <c r="CG38" s="549">
        <f>IFERROR(VLOOKUP(月排班!CG40,$FW$5:$FX$9,2,0),0)</f>
        <v>0</v>
      </c>
      <c r="CH38" s="550"/>
      <c r="CI38" s="549">
        <f>IFERROR(VLOOKUP(月排班!CI40,$FW$5:$FX$9,2,0),0)</f>
        <v>0</v>
      </c>
      <c r="CJ38" s="550"/>
      <c r="CK38" s="549">
        <f>IFERROR(VLOOKUP(月排班!CK40,$FW$5:$FX$9,2,0),0)</f>
        <v>0</v>
      </c>
      <c r="CL38" s="550"/>
      <c r="CM38" s="549">
        <f>IFERROR(VLOOKUP(月排班!CM40,$FW$5:$FX$9,2,0),0)</f>
        <v>0</v>
      </c>
      <c r="CN38" s="550"/>
      <c r="CO38" s="549">
        <f>IFERROR(VLOOKUP(月排班!CO40,$FW$5:$FX$9,2,0),0)</f>
        <v>0</v>
      </c>
      <c r="CP38" s="550"/>
      <c r="CQ38" s="549">
        <f>IFERROR(VLOOKUP(月排班!CQ40,$FW$5:$FX$9,2,0),0)</f>
        <v>0</v>
      </c>
      <c r="CR38" s="550"/>
      <c r="CS38" s="549">
        <f>IFERROR(VLOOKUP(月排班!CS40,$FW$5:$FX$9,2,0),0)</f>
        <v>0</v>
      </c>
      <c r="CT38" s="550"/>
      <c r="CU38" s="549">
        <f>IFERROR(VLOOKUP(月排班!CU40,$FW$5:$FX$9,2,0),0)</f>
        <v>0</v>
      </c>
      <c r="CV38" s="550"/>
      <c r="CW38" s="549">
        <f>IFERROR(VLOOKUP(月排班!CW40,$FW$5:$FX$9,2,0),0)</f>
        <v>0</v>
      </c>
      <c r="CX38" s="550"/>
      <c r="CY38" s="549">
        <f>IFERROR(VLOOKUP(月排班!CY40,$FW$5:$FX$9,2,0),0)</f>
        <v>0</v>
      </c>
      <c r="CZ38" s="550"/>
      <c r="DA38" s="549">
        <f>IFERROR(VLOOKUP(月排班!DA40,$FW$5:$FX$9,2,0),0)</f>
        <v>0</v>
      </c>
      <c r="DB38" s="550"/>
      <c r="DC38" s="549">
        <f>IFERROR(VLOOKUP(月排班!DC40,$FW$5:$FX$9,2,0),0)</f>
        <v>0</v>
      </c>
      <c r="DD38" s="550"/>
      <c r="DE38" s="549">
        <f>IFERROR(VLOOKUP(月排班!DE40,$FW$5:$FX$9,2,0),0)</f>
        <v>0</v>
      </c>
      <c r="DF38" s="550"/>
      <c r="DG38" s="549">
        <f>IFERROR(VLOOKUP(月排班!DG40,$FW$5:$FX$9,2,0),0)</f>
        <v>0</v>
      </c>
      <c r="DH38" s="550"/>
      <c r="DI38" s="549">
        <f>IFERROR(VLOOKUP(月排班!DI40,$FW$5:$FX$9,2,0),0)</f>
        <v>0</v>
      </c>
      <c r="DJ38" s="550"/>
      <c r="DK38" s="549">
        <f>IFERROR(VLOOKUP(月排班!DK40,$FW$5:$FX$9,2,0),0)</f>
        <v>0</v>
      </c>
      <c r="DL38" s="550"/>
      <c r="DM38" s="549">
        <f>IFERROR(VLOOKUP(月排班!DM40,$FW$5:$FX$9,2,0),0)</f>
        <v>0</v>
      </c>
      <c r="DN38" s="550"/>
      <c r="DO38" s="549">
        <f>IFERROR(VLOOKUP(月排班!DO40,$FW$5:$FX$9,2,0),0)</f>
        <v>0</v>
      </c>
      <c r="DP38" s="550"/>
      <c r="DQ38" s="549">
        <f>IFERROR(VLOOKUP(月排班!DQ40,$FW$5:$FX$9,2,0),0)</f>
        <v>0</v>
      </c>
      <c r="DR38" s="550"/>
      <c r="DS38" s="549">
        <f>IFERROR(VLOOKUP(月排班!DS40,$FW$5:$FX$9,2,0),0)</f>
        <v>0</v>
      </c>
      <c r="DT38" s="550"/>
      <c r="DU38" s="549">
        <f>IFERROR(VLOOKUP(月排班!DU40,$FW$5:$FX$9,2,0),0)</f>
        <v>0</v>
      </c>
      <c r="DV38" s="550"/>
      <c r="DW38" s="549">
        <f>IFERROR(VLOOKUP(月排班!DW40,$FW$5:$FX$9,2,0),0)</f>
        <v>0</v>
      </c>
      <c r="DX38" s="550"/>
      <c r="DY38" s="549">
        <f>IFERROR(VLOOKUP(月排班!DY40,$FW$5:$FX$9,2,0),0)</f>
        <v>0</v>
      </c>
      <c r="DZ38" s="550"/>
      <c r="EA38" s="549">
        <f>IFERROR(VLOOKUP(月排班!EA40,$FW$5:$FX$9,2,0),0)</f>
        <v>0</v>
      </c>
      <c r="EB38" s="550"/>
      <c r="EC38" s="549">
        <f>IFERROR(VLOOKUP(月排班!EC40,$FW$5:$FX$9,2,0),0)</f>
        <v>0</v>
      </c>
      <c r="ED38" s="550"/>
      <c r="EE38" s="549">
        <f>IFERROR(VLOOKUP(月排班!EE40,$FW$5:$FX$9,2,0),0)</f>
        <v>0</v>
      </c>
      <c r="EF38" s="550"/>
      <c r="EG38" s="549">
        <f>IFERROR(VLOOKUP(月排班!EG40,$FW$5:$FX$9,2,0),0)</f>
        <v>0</v>
      </c>
      <c r="EH38" s="550"/>
      <c r="EI38" s="549">
        <f>IFERROR(VLOOKUP(月排班!EI40,$FW$5:$FX$9,2,0),0)</f>
        <v>0</v>
      </c>
      <c r="EJ38" s="550"/>
      <c r="EK38" s="549">
        <f>IFERROR(VLOOKUP(月排班!EK40,$FW$5:$FX$9,2,0),0)</f>
        <v>0</v>
      </c>
      <c r="EL38" s="550"/>
      <c r="EM38" s="549">
        <f>IFERROR(VLOOKUP(月排班!EM40,$FW$5:$FX$9,2,0),0)</f>
        <v>0</v>
      </c>
      <c r="EN38" s="550"/>
      <c r="EO38" s="549">
        <f>IFERROR(VLOOKUP(月排班!EO40,$FW$5:$FX$9,2,0),0)</f>
        <v>0</v>
      </c>
      <c r="EP38" s="550"/>
      <c r="EQ38" s="549">
        <f>IFERROR(VLOOKUP(月排班!EQ40,$FW$5:$FX$9,2,0),0)</f>
        <v>0</v>
      </c>
      <c r="ER38" s="550"/>
      <c r="ES38" s="549">
        <f>IFERROR(VLOOKUP(月排班!ES40,$FW$5:$FX$9,2,0),0)</f>
        <v>0</v>
      </c>
      <c r="ET38" s="550"/>
      <c r="EU38" s="549">
        <f>IFERROR(VLOOKUP(月排班!EU40,$FW$5:$FX$9,2,0),0)</f>
        <v>0</v>
      </c>
      <c r="EV38" s="550"/>
      <c r="EW38" s="549">
        <f>IFERROR(VLOOKUP(月排班!EW40,$FW$5:$FX$9,2,0),0)</f>
        <v>0</v>
      </c>
      <c r="EX38" s="550"/>
      <c r="EY38" s="549">
        <f>IFERROR(VLOOKUP(月排班!EY40,$FW$5:$FX$9,2,0),0)</f>
        <v>0</v>
      </c>
      <c r="EZ38" s="550"/>
      <c r="FA38" s="549">
        <f>IFERROR(VLOOKUP(月排班!FA40,$FW$5:$FX$9,2,0),0)</f>
        <v>0</v>
      </c>
      <c r="FB38" s="550"/>
      <c r="FC38" s="549">
        <f>IFERROR(VLOOKUP(月排班!FC40,$FW$5:$FX$9,2,0),0)</f>
        <v>0</v>
      </c>
      <c r="FD38" s="550"/>
      <c r="FE38" s="549">
        <f>IFERROR(VLOOKUP(月排班!FE40,$FW$5:$FX$9,2,0),0)</f>
        <v>0</v>
      </c>
      <c r="FF38" s="550"/>
      <c r="FG38" s="549">
        <f>IFERROR(VLOOKUP(月排班!FG40,$FW$5:$FX$9,2,0),0)</f>
        <v>0</v>
      </c>
      <c r="FH38" s="550"/>
      <c r="FI38" s="549">
        <f>IFERROR(VLOOKUP(月排班!FI40,$FW$5:$FX$9,2,0),0)</f>
        <v>0</v>
      </c>
      <c r="FJ38" s="550"/>
      <c r="FK38" s="549">
        <f>IFERROR(VLOOKUP(月排班!FK40,$FW$5:$FX$9,2,0),0)</f>
        <v>0</v>
      </c>
      <c r="FL38" s="550"/>
      <c r="FM38" s="549">
        <f>IFERROR(VLOOKUP(月排班!FM40,$FW$5:$FX$9,2,0),0)</f>
        <v>0</v>
      </c>
      <c r="FN38" s="550"/>
      <c r="FO38" s="206"/>
      <c r="FP38" s="207"/>
      <c r="FQ38" s="492"/>
      <c r="FR38" s="208"/>
      <c r="FS38" s="208"/>
      <c r="FT38" s="410">
        <f>BZ39+CB39+CD39+CF39+CH39+CX39+FP39</f>
        <v>0</v>
      </c>
      <c r="FU38" s="524"/>
      <c r="FV38" s="479"/>
      <c r="GA38" s="116">
        <f t="shared" si="0"/>
        <v>73</v>
      </c>
      <c r="GB38" s="161" t="e">
        <f>HLOOKUP(#REF!,$A$5:$T$111,GA38,0)</f>
        <v>#REF!</v>
      </c>
      <c r="GC38" s="116" t="e">
        <f>HLOOKUP(#REF!,$A$5:$P$111,GA38+1,0)</f>
        <v>#REF!</v>
      </c>
      <c r="GQ38" s="116" t="e">
        <f>HLOOKUP(#REF!,$A$5:$FP$111,GA38+1,0)</f>
        <v>#REF!</v>
      </c>
      <c r="GR38" s="116" t="s">
        <v>54</v>
      </c>
      <c r="GT38" s="116" t="s">
        <v>55</v>
      </c>
    </row>
    <row r="39" spans="1:202" ht="9" customHeight="1" thickBot="1">
      <c r="A39" s="480" t="str">
        <f>IF('0902-0908'!A47=0,"",'0902-0908'!A47)</f>
        <v/>
      </c>
      <c r="B39" s="481"/>
      <c r="C39" s="551">
        <f>月排班!D39</f>
        <v>0</v>
      </c>
      <c r="D39" s="552"/>
      <c r="E39" s="551">
        <f>月排班!F39</f>
        <v>0</v>
      </c>
      <c r="F39" s="552"/>
      <c r="G39" s="551">
        <f>月排班!H39</f>
        <v>0</v>
      </c>
      <c r="H39" s="552"/>
      <c r="I39" s="551">
        <f>月排班!J39</f>
        <v>0</v>
      </c>
      <c r="J39" s="552"/>
      <c r="K39" s="551">
        <f>月排班!L39</f>
        <v>0</v>
      </c>
      <c r="L39" s="552"/>
      <c r="M39" s="551">
        <f>月排班!N39</f>
        <v>0</v>
      </c>
      <c r="N39" s="552"/>
      <c r="O39" s="551">
        <f>月排班!P39</f>
        <v>0</v>
      </c>
      <c r="P39" s="552"/>
      <c r="Q39" s="551">
        <f>月排班!R39</f>
        <v>0</v>
      </c>
      <c r="R39" s="552"/>
      <c r="S39" s="551">
        <f>月排班!T39</f>
        <v>0</v>
      </c>
      <c r="T39" s="552"/>
      <c r="U39" s="551">
        <f>月排班!V39</f>
        <v>0</v>
      </c>
      <c r="V39" s="552"/>
      <c r="W39" s="551">
        <f>月排班!X39</f>
        <v>0</v>
      </c>
      <c r="X39" s="552"/>
      <c r="Y39" s="551">
        <f>月排班!Z39</f>
        <v>0</v>
      </c>
      <c r="Z39" s="552"/>
      <c r="AA39" s="551">
        <f>月排班!AB39</f>
        <v>0</v>
      </c>
      <c r="AB39" s="552"/>
      <c r="AC39" s="551">
        <f>月排班!AD39</f>
        <v>0</v>
      </c>
      <c r="AD39" s="552"/>
      <c r="AE39" s="551">
        <f>月排班!AF39</f>
        <v>0</v>
      </c>
      <c r="AF39" s="552"/>
      <c r="AG39" s="551">
        <f>月排班!AH39</f>
        <v>0</v>
      </c>
      <c r="AH39" s="552"/>
      <c r="AI39" s="551">
        <f>月排班!AJ39</f>
        <v>0</v>
      </c>
      <c r="AJ39" s="552"/>
      <c r="AK39" s="551">
        <f>月排班!AL39</f>
        <v>0</v>
      </c>
      <c r="AL39" s="552"/>
      <c r="AM39" s="551">
        <f>月排班!AN39</f>
        <v>0</v>
      </c>
      <c r="AN39" s="552"/>
      <c r="AO39" s="551">
        <f>月排班!AP39</f>
        <v>0</v>
      </c>
      <c r="AP39" s="552"/>
      <c r="AQ39" s="551">
        <f>月排班!AR39</f>
        <v>0</v>
      </c>
      <c r="AR39" s="552"/>
      <c r="AS39" s="551">
        <f>月排班!AT39</f>
        <v>0</v>
      </c>
      <c r="AT39" s="552"/>
      <c r="AU39" s="551">
        <f>月排班!AV39</f>
        <v>0</v>
      </c>
      <c r="AV39" s="552"/>
      <c r="AW39" s="551">
        <f>月排班!AX39</f>
        <v>0</v>
      </c>
      <c r="AX39" s="552"/>
      <c r="AY39" s="551">
        <f>月排班!AZ39</f>
        <v>0</v>
      </c>
      <c r="AZ39" s="552"/>
      <c r="BA39" s="551">
        <f>月排班!BB39</f>
        <v>0</v>
      </c>
      <c r="BB39" s="552"/>
      <c r="BC39" s="551">
        <f>月排班!BD39</f>
        <v>0</v>
      </c>
      <c r="BD39" s="552"/>
      <c r="BE39" s="551">
        <f>月排班!BF39</f>
        <v>0</v>
      </c>
      <c r="BF39" s="552"/>
      <c r="BG39" s="551">
        <f>月排班!BH39</f>
        <v>0</v>
      </c>
      <c r="BH39" s="552"/>
      <c r="BI39" s="551">
        <f>月排班!BJ39</f>
        <v>0</v>
      </c>
      <c r="BJ39" s="552"/>
      <c r="BK39" s="551">
        <f>月排班!BL39</f>
        <v>0</v>
      </c>
      <c r="BL39" s="552"/>
      <c r="BM39" s="551">
        <f>月排班!BN39</f>
        <v>0</v>
      </c>
      <c r="BN39" s="552"/>
      <c r="BO39" s="551">
        <f>月排班!BP39</f>
        <v>0</v>
      </c>
      <c r="BP39" s="552"/>
      <c r="BQ39" s="551">
        <f>月排班!BR39</f>
        <v>0</v>
      </c>
      <c r="BR39" s="552"/>
      <c r="BS39" s="551">
        <f>月排班!BT39</f>
        <v>0</v>
      </c>
      <c r="BT39" s="552"/>
      <c r="BU39" s="551">
        <f>月排班!BV39</f>
        <v>0</v>
      </c>
      <c r="BV39" s="552"/>
      <c r="BW39" s="551">
        <f>月排班!BX39</f>
        <v>0</v>
      </c>
      <c r="BX39" s="552"/>
      <c r="BY39" s="551">
        <f>月排班!BZ39</f>
        <v>0</v>
      </c>
      <c r="BZ39" s="552"/>
      <c r="CA39" s="551">
        <f>月排班!CB39</f>
        <v>0</v>
      </c>
      <c r="CB39" s="552"/>
      <c r="CC39" s="551">
        <f>月排班!CD39</f>
        <v>0</v>
      </c>
      <c r="CD39" s="552"/>
      <c r="CE39" s="551">
        <f>月排班!CF39</f>
        <v>0</v>
      </c>
      <c r="CF39" s="552"/>
      <c r="CG39" s="551">
        <f>月排班!CH39</f>
        <v>0</v>
      </c>
      <c r="CH39" s="552"/>
      <c r="CI39" s="551">
        <f>月排班!CJ39</f>
        <v>0</v>
      </c>
      <c r="CJ39" s="552"/>
      <c r="CK39" s="551">
        <f>月排班!CL39</f>
        <v>0</v>
      </c>
      <c r="CL39" s="552"/>
      <c r="CM39" s="551">
        <f>月排班!CN39</f>
        <v>0</v>
      </c>
      <c r="CN39" s="552"/>
      <c r="CO39" s="551">
        <f>月排班!CP39</f>
        <v>0</v>
      </c>
      <c r="CP39" s="552"/>
      <c r="CQ39" s="551">
        <f>月排班!CR39</f>
        <v>0</v>
      </c>
      <c r="CR39" s="552"/>
      <c r="CS39" s="551">
        <f>月排班!CT39</f>
        <v>0</v>
      </c>
      <c r="CT39" s="552"/>
      <c r="CU39" s="551">
        <f>月排班!CV39</f>
        <v>0</v>
      </c>
      <c r="CV39" s="552"/>
      <c r="CW39" s="551">
        <f>月排班!CX39</f>
        <v>0</v>
      </c>
      <c r="CX39" s="552"/>
      <c r="CY39" s="551">
        <f>月排班!CZ39</f>
        <v>0</v>
      </c>
      <c r="CZ39" s="552"/>
      <c r="DA39" s="551">
        <f>月排班!DB39</f>
        <v>0</v>
      </c>
      <c r="DB39" s="552"/>
      <c r="DC39" s="551">
        <f>月排班!DD39</f>
        <v>0</v>
      </c>
      <c r="DD39" s="552"/>
      <c r="DE39" s="551">
        <f>月排班!DF39</f>
        <v>0</v>
      </c>
      <c r="DF39" s="552"/>
      <c r="DG39" s="551">
        <f>月排班!DH39</f>
        <v>0</v>
      </c>
      <c r="DH39" s="552"/>
      <c r="DI39" s="551">
        <f>月排班!DJ39</f>
        <v>0</v>
      </c>
      <c r="DJ39" s="552"/>
      <c r="DK39" s="551">
        <f>月排班!DL39</f>
        <v>0</v>
      </c>
      <c r="DL39" s="552"/>
      <c r="DM39" s="551">
        <f>月排班!DN39</f>
        <v>0</v>
      </c>
      <c r="DN39" s="552"/>
      <c r="DO39" s="551">
        <f>月排班!DP39</f>
        <v>0</v>
      </c>
      <c r="DP39" s="552"/>
      <c r="DQ39" s="551">
        <f>月排班!DR39</f>
        <v>0</v>
      </c>
      <c r="DR39" s="552"/>
      <c r="DS39" s="551">
        <f>月排班!DT39</f>
        <v>0</v>
      </c>
      <c r="DT39" s="552"/>
      <c r="DU39" s="551">
        <f>月排班!DV39</f>
        <v>0</v>
      </c>
      <c r="DV39" s="552"/>
      <c r="DW39" s="551">
        <f>月排班!DX39</f>
        <v>0</v>
      </c>
      <c r="DX39" s="552"/>
      <c r="DY39" s="551">
        <f>月排班!DZ39</f>
        <v>0</v>
      </c>
      <c r="DZ39" s="552"/>
      <c r="EA39" s="551">
        <f>月排班!EB39</f>
        <v>0</v>
      </c>
      <c r="EB39" s="552"/>
      <c r="EC39" s="551">
        <f>月排班!ED39</f>
        <v>0</v>
      </c>
      <c r="ED39" s="552"/>
      <c r="EE39" s="551">
        <f>月排班!EF39</f>
        <v>0</v>
      </c>
      <c r="EF39" s="552"/>
      <c r="EG39" s="551">
        <f>月排班!EH39</f>
        <v>0</v>
      </c>
      <c r="EH39" s="552"/>
      <c r="EI39" s="551">
        <f>月排班!EJ39</f>
        <v>0</v>
      </c>
      <c r="EJ39" s="552"/>
      <c r="EK39" s="551">
        <f>月排班!EL39</f>
        <v>0</v>
      </c>
      <c r="EL39" s="552"/>
      <c r="EM39" s="551">
        <f>月排班!EN39</f>
        <v>0</v>
      </c>
      <c r="EN39" s="552"/>
      <c r="EO39" s="551">
        <f>月排班!EP39</f>
        <v>0</v>
      </c>
      <c r="EP39" s="552"/>
      <c r="EQ39" s="551">
        <f>月排班!ER39</f>
        <v>0</v>
      </c>
      <c r="ER39" s="552"/>
      <c r="ES39" s="551">
        <f>月排班!ET39</f>
        <v>0</v>
      </c>
      <c r="ET39" s="552"/>
      <c r="EU39" s="551">
        <f>月排班!EV39</f>
        <v>0</v>
      </c>
      <c r="EV39" s="552"/>
      <c r="EW39" s="551">
        <f>月排班!EX39</f>
        <v>0</v>
      </c>
      <c r="EX39" s="552"/>
      <c r="EY39" s="551">
        <f>月排班!EZ39</f>
        <v>0</v>
      </c>
      <c r="EZ39" s="552"/>
      <c r="FA39" s="551">
        <f>月排班!FB39</f>
        <v>0</v>
      </c>
      <c r="FB39" s="552"/>
      <c r="FC39" s="551">
        <f>月排班!FD39</f>
        <v>0</v>
      </c>
      <c r="FD39" s="552"/>
      <c r="FE39" s="551">
        <f>月排班!FF39</f>
        <v>0</v>
      </c>
      <c r="FF39" s="552"/>
      <c r="FG39" s="551">
        <f>月排班!FH39</f>
        <v>0</v>
      </c>
      <c r="FH39" s="552"/>
      <c r="FI39" s="551">
        <f>月排班!FJ39</f>
        <v>0</v>
      </c>
      <c r="FJ39" s="552"/>
      <c r="FK39" s="551">
        <f>月排班!FL39</f>
        <v>0</v>
      </c>
      <c r="FL39" s="552"/>
      <c r="FM39" s="551">
        <f>月排班!FN39</f>
        <v>0</v>
      </c>
      <c r="FN39" s="552"/>
      <c r="FO39" s="209"/>
      <c r="FP39" s="58"/>
      <c r="FQ39" s="493"/>
      <c r="FR39" s="210"/>
      <c r="FS39" s="210"/>
      <c r="FT39" s="411"/>
      <c r="FU39" s="484"/>
      <c r="FV39" s="485"/>
      <c r="GA39" s="116">
        <f t="shared" si="0"/>
        <v>76</v>
      </c>
      <c r="GB39" s="161" t="e">
        <f>HLOOKUP(#REF!,$A$5:$T$111,GA39,0)</f>
        <v>#REF!</v>
      </c>
      <c r="GC39" s="116" t="e">
        <f>HLOOKUP(#REF!,$A$5:$P$111,GA39+1,0)</f>
        <v>#REF!</v>
      </c>
      <c r="GQ39" s="116" t="e">
        <f>HLOOKUP(#REF!,$A$5:$FP$111,GA39+1,0)</f>
        <v>#REF!</v>
      </c>
      <c r="GR39" s="116" t="s">
        <v>56</v>
      </c>
      <c r="GT39" s="116" t="s">
        <v>57</v>
      </c>
    </row>
    <row r="40" spans="1:202" ht="9" customHeight="1" thickTop="1" thickBot="1">
      <c r="A40" s="482" t="str">
        <f>IF('0902-0908'!A48=0,"",'0902-0908'!A48)</f>
        <v/>
      </c>
      <c r="B40" s="483"/>
      <c r="C40" s="499"/>
      <c r="D40" s="500"/>
      <c r="E40" s="499"/>
      <c r="F40" s="500"/>
      <c r="G40" s="499"/>
      <c r="H40" s="500"/>
      <c r="I40" s="499"/>
      <c r="J40" s="500"/>
      <c r="K40" s="499"/>
      <c r="L40" s="500"/>
      <c r="M40" s="499"/>
      <c r="N40" s="500"/>
      <c r="O40" s="499"/>
      <c r="P40" s="500"/>
      <c r="Q40" s="499"/>
      <c r="R40" s="500"/>
      <c r="S40" s="499"/>
      <c r="T40" s="500"/>
      <c r="U40" s="499"/>
      <c r="V40" s="500"/>
      <c r="W40" s="499"/>
      <c r="X40" s="500"/>
      <c r="Y40" s="499"/>
      <c r="Z40" s="500"/>
      <c r="AA40" s="499"/>
      <c r="AB40" s="500"/>
      <c r="AC40" s="499" t="str">
        <f>IF(月排班!AB38=0,"",IF(月排班!AC38=0,"",IF((月排班!AC38+24-月排班!AB38)&lt;11,"11小時","")))&amp;IF(COUNTIF(月排班!$AE40:$AR40,$FW$5)&gt;1,"&amp;例休多",IF(COUNTIF(月排班!$AE40:$AR40,$FW$5)=0,"&amp;無例休",""))&amp;IF(COUNTIF(月排班!$AE40:$BE40,$FW$5)&gt;1,IF(COUNTIF(月排班!$AE40:$BE40,$FW$6)&gt;1,"","2周無2例2休"),"2周無2例2休")&amp;IF(AC39=1,IF(AC39&gt;0,"例假上班",""),"")&amp;IF(COUNTIF(Q39:AD39,"0")=0,"無6休1","")&amp;IF(AC39&gt;12,"上班超過12小時&amp;","")</f>
        <v>&amp;無例休2周無2例2休</v>
      </c>
      <c r="AD40" s="500"/>
      <c r="AE40" s="499" t="str">
        <f>IF(月排班!AD38=0,"",IF(月排班!AE38=0,"",IF((月排班!AE38+24-月排班!AD38)&lt;11,"11小時","")))&amp;IF(COUNTIF(月排班!$AE40:$AR40,$FW$5)=0,"&amp;無例休","")&amp;IF(COUNTIF(月排班!$AE40:$BE40,$FW$5)&gt;1,IF(COUNTIF(月排班!$AE40:$BE40,$FW$6)&gt;1,"","2周無2例2休"),"2周無2例2休")&amp;IF(AE38=1,IF(AE39&gt;0,"例假上班",""),"")&amp;IF(AE39&gt;12,"上班超過12小時&amp;","")</f>
        <v>&amp;無例休2周無2例2休</v>
      </c>
      <c r="AF40" s="500"/>
      <c r="AG40" s="499" t="str">
        <f>IF(月排班!AF38=0,"",IF(月排班!AG38=0,"",IF((月排班!AG38+24-月排班!AF38)&lt;11,"11小時","")))&amp;IF(COUNTIF(月排班!$AE40:$AR40,$FW$5)=0,"&amp;無例休","")&amp;IF(COUNTIF(月排班!$AE40:$BE40,$FW$5)&gt;1,IF(COUNTIF(月排班!$AE40:$BE40,$FW$6)&gt;1,"","2周無2例2休"),"2周無2例2休")&amp;IF(AG38=1,IF(AG39&gt;0,"例假上班",""),"")&amp;IF(AG39&gt;12,"上班超過12小時&amp;","")</f>
        <v>&amp;無例休2周無2例2休</v>
      </c>
      <c r="AH40" s="500"/>
      <c r="AI40" s="499" t="str">
        <f>IF(月排班!AH38=0,"",IF(月排班!AI38=0,"",IF((月排班!AI38+24-月排班!AH38)&lt;11,"11小時","")))&amp;IF(COUNTIF(月排班!$AE40:$AR40,$FW$5)=0,"&amp;無例休","")&amp;IF(COUNTIF(月排班!$AE40:$BE40,$FW$5)&gt;1,IF(COUNTIF(月排班!$AE40:$BE40,$FW$6)&gt;1,"","2周無2例2休"),"2周無2例2休")&amp;IF(AI38=1,IF(AI39&gt;0,"例假上班",""),"")&amp;IF(AI39&gt;12,"上班超過12小時&amp;","")</f>
        <v>&amp;無例休2周無2例2休</v>
      </c>
      <c r="AJ40" s="500"/>
      <c r="AK40" s="499" t="str">
        <f>IF(月排班!AJ38=0,"",IF(月排班!AK38=0,"",IF((月排班!AK38+24-月排班!AJ38)&lt;11,"11小時","")))&amp;IF(COUNTIF(月排班!$AE40:$AR40,$FW$5)=0,"&amp;無例休","")&amp;IF(COUNTIF(月排班!$AE40:$BE40,$FW$5)&gt;1,IF(COUNTIF(月排班!$AE40:$BE40,$FW$6)&gt;1,"","2周無2例2休"),"2周無2例2休")&amp;IF(AK38=1,IF(AK39&gt;0,"例假上班",""),"")&amp;IF(AK39&gt;12,"上班超過12小時&amp;","")</f>
        <v>&amp;無例休2周無2例2休</v>
      </c>
      <c r="AL40" s="500"/>
      <c r="AM40" s="499" t="str">
        <f>IF(月排班!AL38=0,"",IF(月排班!AM38=0,"",IF((月排班!AM38+24-月排班!AL38)&lt;11,"11小時","")))&amp;IF(COUNTIF(月排班!$AE40:$AR40,$FW$5)=0,"&amp;無例休","")&amp;IF(COUNTIF(月排班!$AE40:$BE40,$FW$5)&gt;1,IF(COUNTIF(月排班!$AE40:$BE40,$FW$6)&gt;1,"","2周無2例2休"),"2周無2例2休")&amp;IF(AM38=1,IF(AM39&gt;0,"例假上班",""),"")&amp;IF(AM39&gt;12,"上班超過12小時&amp;","")</f>
        <v>&amp;無例休2周無2例2休</v>
      </c>
      <c r="AN40" s="500"/>
      <c r="AO40" s="499" t="str">
        <f>IF(月排班!AN38=0,"",IF(月排班!AO38=0,"",IF((月排班!AO38+24-月排班!AN38)&lt;11,"11小時","")))&amp;IF(COUNTIF(月排班!$AE40:$AR40,$FW$5)=0,"&amp;無例休","")&amp;IF(COUNTIF(月排班!$AE40:$BE40,$FW$5)&gt;1,IF(COUNTIF(月排班!$AE40:$BE40,$FW$6)&gt;1,"","2周無2例2休"),"2周無2例2休")&amp;IF(AO38=1,IF(AO39&gt;0,"例假上班",""),"")&amp;IF(AO39&gt;12,"上班超過12小時&amp;","")</f>
        <v>&amp;無例休2周無2例2休</v>
      </c>
      <c r="AP40" s="500"/>
      <c r="AQ40" s="499" t="str">
        <f>IF(月排班!AP38=0,"",IF(月排班!AQ38=0,"",IF((月排班!AQ38+24-月排班!AP38)&lt;11,"11小時","")))&amp;IF(COUNTIF(月排班!$AE40:$AR40,$FW$5)=0,"&amp;無例休","")&amp;IF(COUNTIF(月排班!$AE40:$BE40,$FW$5)&gt;1,IF(COUNTIF(月排班!$AE40:$BE40,$FW$6)&gt;1,"","2周無2例2休"),"2周無2例2休")&amp;IF(AQ38=1,IF(AQ39&gt;0,"例假上班",""),"")&amp;IF(AQ39&gt;12,"上班超過12小時&amp;","")</f>
        <v>&amp;無例休2周無2例2休</v>
      </c>
      <c r="AR40" s="500"/>
      <c r="AS40" s="499" t="str">
        <f>IF(月排班!AR38=0,"",IF(月排班!AS38=0,"",IF((月排班!AS38+24-月排班!AR38)&lt;11,"11小時","")))&amp;IF(COUNTIF(月排班!$AS40:$BE40,$FW$5)=0,"&amp;無例休","")&amp;IF(COUNTIF(月排班!$AE40:$BE40,$FW$5)&gt;1,IF(COUNTIF(月排班!$AE40:$BE40,$FW$6)&gt;1,"","2周無2例2休"),"2周無2例2休")&amp;IF(AS38=1,IF(AS39&gt;0,"例假上班",""),"")&amp;IF(AS39&gt;12,"上班超過12小時&amp;","")</f>
        <v>&amp;無例休2周無2例2休</v>
      </c>
      <c r="AT40" s="500"/>
      <c r="AU40" s="499" t="str">
        <f>IF(月排班!AT38=0,"",IF(月排班!AU38=0,"",IF((月排班!AU38+24-月排班!AT38)&lt;11,"11小時","")))&amp;IF(COUNTIF(月排班!$AS40:$BE40,$FW$5)=0,"&amp;無例休","")&amp;IF(COUNTIF(月排班!$AE40:$BE40,$FW$5)&gt;1,IF(COUNTIF(月排班!$AE40:$BE40,$FW$6)&gt;1,"","2周無2例2休"),"2周無2例2休")&amp;IF(AU38=1,IF(AU39&gt;0,"例假上班",""),"")&amp;IF(AU39&gt;12,"上班超過12小時&amp;","")</f>
        <v>&amp;無例休2周無2例2休</v>
      </c>
      <c r="AV40" s="500"/>
      <c r="AW40" s="499" t="str">
        <f>IF(月排班!AV38=0,"",IF(月排班!AW38=0,"",IF((月排班!AW38+24-月排班!AV38)&lt;11,"11小時","")))&amp;IF(COUNTIF(月排班!$AS40:$BE40,$FW$5)=0,"&amp;無例休","")&amp;IF(COUNTIF(月排班!$AE40:$BE40,$FW$5)&gt;1,IF(COUNTIF(月排班!$AE40:$BE40,$FW$6)&gt;1,"","2周無2例2休"),"2周無2例2休")&amp;IF(AW38=1,IF(AW39&gt;0,"例假上班",""),"")&amp;IF(AW39&gt;12,"上班超過12小時&amp;","")</f>
        <v>&amp;無例休2周無2例2休</v>
      </c>
      <c r="AX40" s="500"/>
      <c r="AY40" s="499" t="str">
        <f>IF(月排班!AX38=0,"",IF(月排班!AY38=0,"",IF((月排班!AY38+24-月排班!AX38)&lt;11,"11小時","")))&amp;IF(COUNTIF(月排班!$AS40:$BE40,$FW$5)=0,"&amp;無例休","")&amp;IF(COUNTIF(月排班!$AE40:$BE40,$FW$5)&gt;1,IF(COUNTIF(月排班!$AE40:$BE40,$FW$6)&gt;1,"","2周無2例2休"),"2周無2例2休")&amp;IF(AY38=1,IF(AY39&gt;0,"例假上班",""),"")&amp;IF(AY39&gt;12,"上班超過12小時&amp;","")</f>
        <v>&amp;無例休2周無2例2休</v>
      </c>
      <c r="AZ40" s="500"/>
      <c r="BA40" s="499" t="str">
        <f>IF(月排班!AZ38=0,"",IF(月排班!BA38=0,"",IF((月排班!BA38+24-月排班!AZ38)&lt;11,"11小時","")))&amp;IF(COUNTIF(月排班!$AS40:$BE40,$FW$5)=0,"&amp;無例休","")&amp;IF(COUNTIF(月排班!$AE40:$BE40,$FW$5)&gt;1,IF(COUNTIF(月排班!$AE40:$BE40,$FW$6)&gt;1,"","2周無2例2休"),"2周無2例2休")&amp;IF(BA38=1,IF(BA39&gt;0,"例假上班",""),"")&amp;IF(BA39&gt;12,"上班超過12小時&amp;","")</f>
        <v>&amp;無例休2周無2例2休</v>
      </c>
      <c r="BB40" s="500"/>
      <c r="BC40" s="499" t="str">
        <f>IF(月排班!BB38=0,"",IF(月排班!BC38=0,"",IF((月排班!BC38+24-月排班!BB38)&lt;11,"11小時","")))&amp;IF(COUNTIF(月排班!$AS40:$BE40,$FW$5)=0,"&amp;無例休","")&amp;IF(COUNTIF(月排班!$AE40:$BE40,$FW$5)&gt;1,IF(COUNTIF(月排班!$AE40:$BE40,$FW$6)&gt;1,"","2周無2例2休"),"2周無2例2休")&amp;IF(BC38=1,IF(BC39&gt;0,"例假上班",""),"")&amp;IF(BC39&gt;12,"上班超過12小時&amp;","")</f>
        <v>&amp;無例休2周無2例2休</v>
      </c>
      <c r="BD40" s="500"/>
      <c r="BE40" s="499" t="str">
        <f>IF(月排班!BD38=0,"",IF(月排班!BE38=0,"",IF((月排班!BE38+24-月排班!BD38)&lt;11,"11小時","")))&amp;IF(COUNTIF(月排班!$AS40:$BE40,$FW$5)=0,"&amp;無例休","")&amp;IF(COUNTIF(月排班!$AE40:$BE40,$FW$5)&gt;1,IF(COUNTIF(月排班!$AE40:$BE40,$FW$6)&gt;1,"","2周無2例2休"),"2周無2例2休")&amp;IF(BE38=1,IF(BE39&gt;0,"例假上班",""),"")&amp;IF(BE39&gt;12,"上班超過12小時&amp;","")</f>
        <v>&amp;無例休2周無2例2休</v>
      </c>
      <c r="BF40" s="500"/>
      <c r="BG40" s="501" t="str">
        <f>IF(月排班!BF38=0,"",IF(月排班!BG38=0,"",IF((月排班!BG38+24-月排班!BF38)&lt;11,"11小時&amp;","")))&amp;IF(COUNTIF(月排班!$BG40:$BS40,$FW$5)=0,"無例休&amp;","")&amp;IF(COUNTIF(月排班!$BG40:$CG40,$FW$5)&gt;1,IF(COUNTIF(月排班!$BG40:$CG40,$FW$6)&gt;1,"","2周無2例2休&amp;"),"2周無2例2休&amp;")&amp;IF(BG38=1,IF(BG39&gt;0,"例假上班&amp;",""),"")&amp;IF(BG39&gt;12,"上班超過12小時&amp;","")</f>
        <v>無例休&amp;2周無2例2休&amp;</v>
      </c>
      <c r="BH40" s="502"/>
      <c r="BI40" s="501" t="str">
        <f>IF(月排班!BH38=0,"",IF(月排班!BI38=0,"",IF((月排班!BI38+24-月排班!BH38)&lt;11,"11小時&amp;","")))&amp;IF(COUNTIF(月排班!$BG40:$BS40,$FW$5)=0,"無例休&amp;","")&amp;IF(COUNTIF(月排班!$BG40:$CG40,$FW$5)&gt;1,IF(COUNTIF(月排班!$BG40:$CG40,$FW$6)&gt;1,"","2周無2例2休&amp;"),"2周無2例2休&amp;")&amp;IF(BI38=1,IF(BI39&gt;0,"例假上班&amp;",""),"")&amp;IF(BI39&gt;12,"上班超過12小時&amp;","")</f>
        <v>無例休&amp;2周無2例2休&amp;</v>
      </c>
      <c r="BJ40" s="502"/>
      <c r="BK40" s="501" t="str">
        <f>IF(月排班!BJ38=0,"",IF(月排班!BK38=0,"",IF((月排班!BK38+24-月排班!BJ38)&lt;11,"11小時&amp;","")))&amp;IF(COUNTIF(月排班!$BG40:$BS40,$FW$5)=0,"無例休&amp;","")&amp;IF(COUNTIF(月排班!$BG40:$CG40,$FW$5)&gt;1,IF(COUNTIF(月排班!$BG40:$CG40,$FW$6)&gt;1,"","2周無2例2休&amp;"),"2周無2例2休&amp;")&amp;IF(BK38=1,IF(BK39&gt;0,"例假上班&amp;",""),"")&amp;IF(BK39&gt;12,"上班超過12小時&amp;","")</f>
        <v>無例休&amp;2周無2例2休&amp;</v>
      </c>
      <c r="BL40" s="502"/>
      <c r="BM40" s="501" t="str">
        <f>IF(月排班!BL38=0,"",IF(月排班!BM38=0,"",IF((月排班!BM38+24-月排班!BL38)&lt;11,"11小時&amp;","")))&amp;IF(COUNTIF(月排班!$BG40:$BS40,$FW$5)=0,"無例休&amp;","")&amp;IF(COUNTIF(月排班!$BG40:$CG40,$FW$5)&gt;1,IF(COUNTIF(月排班!$BG40:$CG40,$FW$6)&gt;1,"","2周無2例2休&amp;"),"2周無2例2休&amp;")&amp;IF(BM38=1,IF(BM39&gt;0,"例假上班&amp;",""),"")&amp;IF(BM39&gt;12,"上班超過12小時&amp;","")</f>
        <v>無例休&amp;2周無2例2休&amp;</v>
      </c>
      <c r="BN40" s="502"/>
      <c r="BO40" s="501" t="str">
        <f>IF(月排班!BN38=0,"",IF(月排班!BO38=0,"",IF((月排班!BO38+24-月排班!BN38)&lt;11,"11小時&amp;","")))&amp;IF(COUNTIF(月排班!$BG40:$BS40,$FW$5)=0,"無例休&amp;","")&amp;IF(COUNTIF(月排班!$BG40:$CG40,$FW$5)&gt;1,IF(COUNTIF(月排班!$BG40:$CG40,$FW$6)&gt;1,"","2周無2例2休&amp;"),"2周無2例2休&amp;")&amp;IF(BO38=1,IF(BO39&gt;0,"例假上班&amp;",""),"")&amp;IF(BO39&gt;12,"上班超過12小時&amp;","")</f>
        <v>無例休&amp;2周無2例2休&amp;</v>
      </c>
      <c r="BP40" s="502"/>
      <c r="BQ40" s="501" t="str">
        <f>IF(月排班!BP38=0,"",IF(月排班!BQ38=0,"",IF((月排班!BQ38+24-月排班!BP38)&lt;11,"11小時&amp;","")))&amp;IF(COUNTIF(月排班!$BG40:$BS40,$FW$5)=0,"無例休&amp;","")&amp;IF(COUNTIF(月排班!$BG40:$CG40,$FW$5)&gt;1,IF(COUNTIF(月排班!$BG40:$CG40,$FW$6)&gt;1,"","2周無2例2休&amp;"),"2周無2例2休&amp;")&amp;IF(BQ38=1,IF(BQ39&gt;0,"例假上班&amp;",""),"")&amp;IF(BQ39&gt;12,"上班超過12小時&amp;","")</f>
        <v>無例休&amp;2周無2例2休&amp;</v>
      </c>
      <c r="BR40" s="502"/>
      <c r="BS40" s="501" t="str">
        <f>IF(月排班!BR38=0,"",IF(月排班!BS38=0,"",IF((月排班!BS38+24-月排班!BR38)&lt;11,"11小時&amp;","")))&amp;IF(COUNTIF(月排班!$BG40:$BS40,$FW$5)=0,"無例休&amp;","")&amp;IF(COUNTIF(月排班!$BG40:$CG40,$FW$5)&gt;1,IF(COUNTIF(月排班!$BG40:$CG40,$FW$6)&gt;1,"","2周無2例2休&amp;"),"2周無2例2休&amp;")&amp;IF(BS38=1,IF(BS39&gt;0,"例假上班&amp;",""),"")&amp;IF(BS39&gt;12,"上班超過12小時&amp;","")</f>
        <v>無例休&amp;2周無2例2休&amp;</v>
      </c>
      <c r="BT40" s="502"/>
      <c r="BU40" s="499" t="str">
        <f>IF(月排班!BT38=0,"",IF(月排班!BU38=0,"",IF((月排班!BU38+24-月排班!BT38)&lt;11,"11小時&amp;","")))&amp;IF(COUNTIF(月排班!$BU40:$CG40,$FW$5)=0,"無例休&amp;","")&amp;IF(COUNTIF(月排班!$BG40:$CG40,$FW$5)&gt;1,IF(COUNTIF(月排班!$BG40:$CG40,$FW$6)&gt;1,"","2周無2例2休&amp;"),"2周無2例2休&amp;")&amp;IF(BU38=1,IF(BU39&gt;0,"例假上班&amp;",""),"")&amp;IF(BU39&gt;12,"上班超過12小時&amp;","")</f>
        <v>無例休&amp;2周無2例2休&amp;</v>
      </c>
      <c r="BV40" s="500"/>
      <c r="BW40" s="499" t="str">
        <f>IF(月排班!BV38=0,"",IF(月排班!BW38=0,"",IF((月排班!BW38+24-月排班!BV38)&lt;11,"11小時&amp;","")))&amp;IF(COUNTIF(月排班!$BU40:$CG40,$FW$5)=0,"無例休&amp;","")&amp;IF(COUNTIF(月排班!$BG40:$CG40,$FW$5)&gt;1,IF(COUNTIF(月排班!$BG40:$CG40,$FW$6)&gt;1,"","2周無2例2休&amp;"),"2周無2例2休&amp;")&amp;IF(BW38=1,IF(BW39&gt;0,"例假上班&amp;",""),"")&amp;IF(BW39&gt;12,"上班超過12小時&amp;","")</f>
        <v>無例休&amp;2周無2例2休&amp;</v>
      </c>
      <c r="BX40" s="500"/>
      <c r="BY40" s="499" t="str">
        <f>IF(月排班!BX38=0,"",IF(月排班!BY38=0,"",IF((月排班!BY38+24-月排班!BX38)&lt;11,"11小時&amp;","")))&amp;IF(COUNTIF(月排班!$BU40:$CG40,$FW$5)=0,"無例休&amp;","")&amp;IF(COUNTIF(月排班!$BG40:$CG40,$FW$5)&gt;1,IF(COUNTIF(月排班!$BG40:$CG40,$FW$6)&gt;1,"","2周無2例2休&amp;"),"2周無2例2休&amp;")&amp;IF(BY38=1,IF(BY39&gt;0,"例假上班&amp;",""),"")&amp;IF(BY39&gt;12,"上班超過12小時&amp;","")</f>
        <v>無例休&amp;2周無2例2休&amp;</v>
      </c>
      <c r="BZ40" s="500"/>
      <c r="CA40" s="499" t="str">
        <f>IF(月排班!BZ38=0,"",IF(月排班!CA38=0,"",IF((月排班!CA38+24-月排班!BZ38)&lt;11,"11小時&amp;","")))&amp;IF(COUNTIF(月排班!$BU40:$CG40,$FW$5)=0,"無例休&amp;","")&amp;IF(COUNTIF(月排班!$BG40:$CG40,$FW$5)&gt;1,IF(COUNTIF(月排班!$BG40:$CG40,$FW$6)&gt;1,"","2周無2例2休&amp;"),"2周無2例2休&amp;")&amp;IF(CA38=1,IF(CA39&gt;0,"例假上班&amp;",""),"")&amp;IF(CA39&gt;12,"上班超過12小時&amp;","")</f>
        <v>無例休&amp;2周無2例2休&amp;</v>
      </c>
      <c r="CB40" s="500"/>
      <c r="CC40" s="499" t="str">
        <f>IF(月排班!CB38=0,"",IF(月排班!CC38=0,"",IF((月排班!CC38+24-月排班!CB38)&lt;11,"11小時&amp;","")))&amp;IF(COUNTIF(月排班!$BU40:$CG40,$FW$5)=0,"無例休&amp;","")&amp;IF(COUNTIF(月排班!$BG40:$CG40,$FW$5)&gt;1,IF(COUNTIF(月排班!$BG40:$CG40,$FW$6)&gt;1,"","2周無2例2休&amp;"),"2周無2例2休&amp;")&amp;IF(CC38=1,IF(CC39&gt;0,"例假上班&amp;",""),"")&amp;IF(CC39&gt;12,"上班超過12小時&amp;","")</f>
        <v>無例休&amp;2周無2例2休&amp;</v>
      </c>
      <c r="CD40" s="500"/>
      <c r="CE40" s="499" t="str">
        <f>IF(月排班!CD38=0,"",IF(月排班!CE38=0,"",IF((月排班!CE38+24-月排班!CD38)&lt;11,"11小時&amp;","")))&amp;IF(COUNTIF(月排班!$BU40:$CG40,$FW$5)=0,"無例休&amp;","")&amp;IF(COUNTIF(月排班!$BG40:$CG40,$FW$5)&gt;1,IF(COUNTIF(月排班!$BG40:$CG40,$FW$6)&gt;1,"","2周無2例2休&amp;"),"2周無2例2休&amp;")&amp;IF(CE38=1,IF(CE39&gt;0,"例假上班&amp;",""),"")&amp;IF(CE39&gt;12,"上班超過12小時&amp;","")</f>
        <v>無例休&amp;2周無2例2休&amp;</v>
      </c>
      <c r="CF40" s="500"/>
      <c r="CG40" s="499" t="str">
        <f>IF(月排班!CF38=0,"",IF(月排班!CG38=0,"",IF((月排班!CG38+24-月排班!CF38)&lt;11,"11小時&amp;","")))&amp;IF(COUNTIF(月排班!$BU40:$CG40,$FW$5)=0,"無例休&amp;","")&amp;IF(COUNTIF(月排班!$BG40:$CG40,$FW$5)&gt;1,IF(COUNTIF(月排班!$BG40:$CG40,$FW$6)&gt;1,"","2周無2例2休&amp;"),"2周無2例2休&amp;")&amp;IF(CG38=1,IF(CG39&gt;0,"例假上班&amp;",""),"")&amp;IF(CG39&gt;12,"上班超過12小時&amp;","")</f>
        <v>無例休&amp;2周無2例2休&amp;</v>
      </c>
      <c r="CH40" s="500"/>
      <c r="CI40" s="499" t="str">
        <f>IF(月排班!CH38=0,"",IF(月排班!CI38=0,"",IF((月排班!CI38+24-月排班!CH38)&lt;11,"11小時&amp;","")))&amp;IF(COUNTIF(月排班!$CI40:$CU40,$FW$5)=0,"無例休&amp;","")&amp;IF(COUNTIF(月排班!$CI40:$DI40,$FW$5)&gt;1,IF(COUNTIF(月排班!$CI40:$DI40,$FW$6)&gt;1,"","2周無2例2休&amp;"),"2周無2例2休&amp;")&amp;IF(CI38=1,IF(CI39&gt;0,"例假上班&amp;",""),"")&amp;IF(CI39&gt;12,"上班超過12小時&amp;","")</f>
        <v>無例休&amp;2周無2例2休&amp;</v>
      </c>
      <c r="CJ40" s="500"/>
      <c r="CK40" s="499" t="str">
        <f>IF(月排班!CJ38=0,"",IF(月排班!CK38=0,"",IF((月排班!CK38+24-月排班!CJ38)&lt;11,"11小時&amp;","")))&amp;IF(COUNTIF(月排班!$CI40:$CU40,$FW$5)=0,"無例休&amp;","")&amp;IF(COUNTIF(月排班!$CI40:$DI40,$FW$5)&gt;1,IF(COUNTIF(月排班!$CI40:$DI40,$FW$6)&gt;1,"","2周無2例2休&amp;"),"2周無2例2休&amp;")&amp;IF(CK38=1,IF(CK39&gt;0,"例假上班&amp;",""),"")&amp;IF(CK39&gt;12,"上班超過12小時&amp;","")</f>
        <v>無例休&amp;2周無2例2休&amp;</v>
      </c>
      <c r="CL40" s="500"/>
      <c r="CM40" s="499" t="str">
        <f>IF(月排班!CL38=0,"",IF(月排班!CM38=0,"",IF((月排班!CM38+24-月排班!CL38)&lt;11,"11小時&amp;","")))&amp;IF(COUNTIF(月排班!$CI40:$CU40,$FW$5)=0,"無例休&amp;","")&amp;IF(COUNTIF(月排班!$CI40:$DI40,$FW$5)&gt;1,IF(COUNTIF(月排班!$CI40:$DI40,$FW$6)&gt;1,"","2周無2例2休&amp;"),"2周無2例2休&amp;")&amp;IF(CM38=1,IF(CM39&gt;0,"例假上班&amp;",""),"")&amp;IF(CM39&gt;12,"上班超過12小時&amp;","")</f>
        <v>無例休&amp;2周無2例2休&amp;</v>
      </c>
      <c r="CN40" s="500"/>
      <c r="CO40" s="499" t="str">
        <f>IF(月排班!CN38=0,"",IF(月排班!CO38=0,"",IF((月排班!CO38+24-月排班!CN38)&lt;11,"11小時&amp;","")))&amp;IF(COUNTIF(月排班!$CI40:$CU40,$FW$5)=0,"無例休&amp;","")&amp;IF(COUNTIF(月排班!$CI40:$DI40,$FW$5)&gt;1,IF(COUNTIF(月排班!$CI40:$DI40,$FW$6)&gt;1,"","2周無2例2休&amp;"),"2周無2例2休&amp;")&amp;IF(CO38=1,IF(CO39&gt;0,"例假上班&amp;",""),"")&amp;IF(CO39&gt;12,"上班超過12小時&amp;","")</f>
        <v>無例休&amp;2周無2例2休&amp;</v>
      </c>
      <c r="CP40" s="500"/>
      <c r="CQ40" s="499" t="str">
        <f>IF(月排班!CP38=0,"",IF(月排班!CQ38=0,"",IF((月排班!CQ38+24-月排班!CP38)&lt;11,"11小時&amp;","")))&amp;IF(COUNTIF(月排班!$CI40:$CU40,$FW$5)=0,"無例休&amp;","")&amp;IF(COUNTIF(月排班!$CI40:$DI40,$FW$5)&gt;1,IF(COUNTIF(月排班!$CI40:$DI40,$FW$6)&gt;1,"","2周無2例2休&amp;"),"2周無2例2休&amp;")&amp;IF(CQ38=1,IF(CQ39&gt;0,"例假上班&amp;",""),"")&amp;IF(CQ39&gt;12,"上班超過12小時&amp;","")</f>
        <v>無例休&amp;2周無2例2休&amp;</v>
      </c>
      <c r="CR40" s="500"/>
      <c r="CS40" s="499" t="str">
        <f>IF(月排班!CR38=0,"",IF(月排班!CS38=0,"",IF((月排班!CS38+24-月排班!CR38)&lt;11,"11小時&amp;","")))&amp;IF(COUNTIF(月排班!$CI40:$CU40,$FW$5)=0,"無例休&amp;","")&amp;IF(COUNTIF(月排班!$CI40:$DI40,$FW$5)&gt;1,IF(COUNTIF(月排班!$CI40:$DI40,$FW$6)&gt;1,"","2周無2例2休&amp;"),"2周無2例2休&amp;")&amp;IF(CS38=1,IF(CS39&gt;0,"例假上班&amp;",""),"")&amp;IF(CS39&gt;12,"上班超過12小時&amp;","")</f>
        <v>無例休&amp;2周無2例2休&amp;</v>
      </c>
      <c r="CT40" s="500"/>
      <c r="CU40" s="499" t="str">
        <f>IF(月排班!CT38=0,"",IF(月排班!CU38=0,"",IF((月排班!CU38+24-月排班!CT38)&lt;11,"11小時&amp;","")))&amp;IF(COUNTIF(月排班!$CI40:$CU40,$FW$5)=0,"無例休&amp;","")&amp;IF(COUNTIF(月排班!$CI40:$DI40,$FW$5)&gt;1,IF(COUNTIF(月排班!$CI40:$DI40,$FW$6)&gt;1,"","2周無2例2休&amp;"),"2周無2例2休&amp;")&amp;IF(CU38=1,IF(CU39&gt;0,"例假上班&amp;",""),"")&amp;IF(CU39&gt;12,"上班超過12小時&amp;","")</f>
        <v>無例休&amp;2周無2例2休&amp;</v>
      </c>
      <c r="CV40" s="500"/>
      <c r="CW40" s="499" t="str">
        <f>IF(月排班!CV38=0,"",IF(月排班!CW38=0,"",IF((月排班!CW38+24-月排班!CV38)&lt;11,"11小時&amp;","")))&amp;IF(COUNTIF(月排班!$CW40:$DI40,$FW$5)=0,"無例休&amp;","")&amp;IF(COUNTIF(月排班!$CI40:$DI40,$FW$5)&gt;1,IF(COUNTIF(月排班!$CI40:$DI40,$FW$6)&gt;1,"","2周無2例2休&amp;"),"2周無2例2休&amp;")&amp;IF(CW38=1,IF(CW39&gt;0,"例假上班&amp;",""),"")&amp;IF(CW39&gt;12,"上班超過12小時&amp;","")</f>
        <v>無例休&amp;2周無2例2休&amp;</v>
      </c>
      <c r="CX40" s="500"/>
      <c r="CY40" s="499" t="str">
        <f>IF(月排班!CX38=0,"",IF(月排班!CY38=0,"",IF((月排班!CY38+24-月排班!CX38)&lt;11,"11小時&amp;","")))&amp;IF(COUNTIF(月排班!$CW40:$DI40,$FW$5)=0,"無例休&amp;","")&amp;IF(COUNTIF(月排班!$CI40:$DI40,$FW$5)&gt;1,IF(COUNTIF(月排班!$CI40:$DI40,$FW$6)&gt;1,"","2周無2例2休&amp;"),"2周無2例2休&amp;")&amp;IF(CY38=1,IF(CY39&gt;0,"例假上班&amp;",""),"")&amp;IF(CY39&gt;12,"上班超過12小時&amp;","")</f>
        <v>無例休&amp;2周無2例2休&amp;</v>
      </c>
      <c r="CZ40" s="500"/>
      <c r="DA40" s="499" t="str">
        <f>IF(月排班!CZ38=0,"",IF(月排班!DA38=0,"",IF((月排班!DA38+24-月排班!CZ38)&lt;11,"11小時&amp;","")))&amp;IF(COUNTIF(月排班!$CW40:$DI40,$FW$5)=0,"無例休&amp;","")&amp;IF(COUNTIF(月排班!$CI40:$DI40,$FW$5)&gt;1,IF(COUNTIF(月排班!$CI40:$DI40,$FW$6)&gt;1,"","2周無2例2休&amp;"),"2周無2例2休&amp;")&amp;IF(DA38=1,IF(DA39&gt;0,"例假上班&amp;",""),"")&amp;IF(DA39&gt;12,"上班超過12小時&amp;","")</f>
        <v>無例休&amp;2周無2例2休&amp;</v>
      </c>
      <c r="DB40" s="500"/>
      <c r="DC40" s="499" t="str">
        <f>IF(月排班!DB38=0,"",IF(月排班!DC38=0,"",IF((月排班!DC38+24-月排班!DB38)&lt;11,"11小時&amp;","")))&amp;IF(COUNTIF(月排班!$CW40:$DI40,$FW$5)=0,"無例休&amp;","")&amp;IF(COUNTIF(月排班!$CI40:$DI40,$FW$5)&gt;1,IF(COUNTIF(月排班!$CI40:$DI40,$FW$6)&gt;1,"","2周無2例2休&amp;"),"2周無2例2休&amp;")&amp;IF(DC38=1,IF(DC39&gt;0,"例假上班&amp;",""),"")&amp;IF(DC39&gt;12,"上班超過12小時&amp;","")</f>
        <v>無例休&amp;2周無2例2休&amp;</v>
      </c>
      <c r="DD40" s="500"/>
      <c r="DE40" s="499" t="str">
        <f>IF(月排班!DD38=0,"",IF(月排班!DE38=0,"",IF((月排班!DE38+24-月排班!DD38)&lt;11,"11小時&amp;","")))&amp;IF(COUNTIF(月排班!$CW40:$DI40,$FW$5)=0,"無例休&amp;","")&amp;IF(COUNTIF(月排班!$CI40:$DI40,$FW$5)&gt;1,IF(COUNTIF(月排班!$CI40:$DI40,$FW$6)&gt;1,"","2周無2例2休&amp;"),"2周無2例2休&amp;")&amp;IF(DE38=1,IF(DE39&gt;0,"例假上班&amp;",""),"")&amp;IF(DE39&gt;12,"上班超過12小時&amp;","")</f>
        <v>無例休&amp;2周無2例2休&amp;</v>
      </c>
      <c r="DF40" s="500"/>
      <c r="DG40" s="499" t="str">
        <f>IF(月排班!DF38=0,"",IF(月排班!DG38=0,"",IF((月排班!DG38+24-月排班!DF38)&lt;11,"11小時&amp;","")))&amp;IF(COUNTIF(月排班!$CW40:$DI40,$FW$5)=0,"無例休&amp;","")&amp;IF(COUNTIF(月排班!$CI40:$DI40,$FW$5)&gt;1,IF(COUNTIF(月排班!$CI40:$DI40,$FW$6)&gt;1,"","2周無2例2休&amp;"),"2周無2例2休&amp;")&amp;IF(DG38=1,IF(DG39&gt;0,"例假上班&amp;",""),"")&amp;IF(DG39&gt;12,"上班超過12小時&amp;","")</f>
        <v>無例休&amp;2周無2例2休&amp;</v>
      </c>
      <c r="DH40" s="500"/>
      <c r="DI40" s="499" t="str">
        <f>IF(月排班!DH38=0,"",IF(月排班!DI38=0,"",IF((月排班!DI38+24-月排班!DH38)&lt;11,"11小時&amp;","")))&amp;IF(COUNTIF(月排班!$CW40:$DI40,$FW$5)=0,"無例休&amp;","")&amp;IF(COUNTIF(月排班!$CI40:$DI40,$FW$5)&gt;1,IF(COUNTIF(月排班!$CI40:$DI40,$FW$6)&gt;1,"","2周無2例2休&amp;"),"2周無2例2休&amp;")&amp;IF(DI38=1,IF(DI39&gt;0,"例假上班&amp;",""),"")&amp;IF(DI39&gt;12,"上班超過12小時&amp;","")</f>
        <v>無例休&amp;2周無2例2休&amp;</v>
      </c>
      <c r="DJ40" s="500"/>
      <c r="DK40" s="499" t="str">
        <f>IF(月排班!DJ38=0,"",IF(月排班!DK38=0,"",IF((月排班!DK38+24-月排班!DJ38)&lt;11,"11小時&amp;","")))&amp;IF(COUNTIF(月排班!$DK40:$DW40,$FW$5)=0,"無例休&amp;","")&amp;IF(COUNTIF(月排班!$DK40:$EK40,$FW$5)&gt;1,IF(COUNTIF(月排班!$DK40:$EK40,$FW$6)&gt;1,"","2周無2例2休&amp;"),"2周無2例2休&amp;")&amp;IF(DK38=1,IF(DK39&gt;0,"例假上班&amp;",""),"")&amp;IF(DK39&gt;12,"上班超過12小時&amp;","")</f>
        <v>無例休&amp;2周無2例2休&amp;</v>
      </c>
      <c r="DL40" s="500"/>
      <c r="DM40" s="499" t="str">
        <f>IF(月排班!DL38=0,"",IF(月排班!DM38=0,"",IF((月排班!DM38+24-月排班!DL38)&lt;11,"11小時&amp;","")))&amp;IF(COUNTIF(月排班!$DK40:$DW40,$FW$5)=0,"無例休&amp;","")&amp;IF(COUNTIF(月排班!$DK40:$EK40,$FW$5)&gt;1,IF(COUNTIF(月排班!$DK40:$EK40,$FW$6)&gt;1,"","2周無2例2休&amp;"),"2周無2例2休&amp;")&amp;IF(DM38=1,IF(DM39&gt;0,"例假上班&amp;",""),"")&amp;IF(DM39&gt;12,"上班超過12小時&amp;","")</f>
        <v>無例休&amp;2周無2例2休&amp;</v>
      </c>
      <c r="DN40" s="500"/>
      <c r="DO40" s="499" t="str">
        <f>IF(月排班!DN38=0,"",IF(月排班!DO38=0,"",IF((月排班!DO38+24-月排班!DN38)&lt;11,"11小時&amp;","")))&amp;IF(COUNTIF(月排班!$DK40:$DW40,$FW$5)=0,"無例休&amp;","")&amp;IF(COUNTIF(月排班!$DK40:$EK40,$FW$5)&gt;1,IF(COUNTIF(月排班!$DK40:$EK40,$FW$6)&gt;1,"","2周無2例2休&amp;"),"2周無2例2休&amp;")&amp;IF(DO38=1,IF(DO39&gt;0,"例假上班&amp;",""),"")&amp;IF(DO39&gt;12,"上班超過12小時&amp;","")</f>
        <v>無例休&amp;2周無2例2休&amp;</v>
      </c>
      <c r="DP40" s="500"/>
      <c r="DQ40" s="499" t="str">
        <f>IF(月排班!DP38=0,"",IF(月排班!DQ38=0,"",IF((月排班!DQ38+24-月排班!DP38)&lt;11,"11小時&amp;","")))&amp;IF(COUNTIF(月排班!$DK40:$DW40,$FW$5)=0,"無例休&amp;","")&amp;IF(COUNTIF(月排班!$DK40:$EK40,$FW$5)&gt;1,IF(COUNTIF(月排班!$DK40:$EK40,$FW$6)&gt;1,"","2周無2例2休&amp;"),"2周無2例2休&amp;")&amp;IF(DQ38=1,IF(DQ39&gt;0,"例假上班&amp;",""),"")&amp;IF(DQ39&gt;12,"上班超過12小時&amp;","")</f>
        <v>無例休&amp;2周無2例2休&amp;</v>
      </c>
      <c r="DR40" s="500"/>
      <c r="DS40" s="499" t="str">
        <f>IF(月排班!DR38=0,"",IF(月排班!DS38=0,"",IF((月排班!DS38+24-月排班!DR38)&lt;11,"11小時&amp;","")))&amp;IF(COUNTIF(月排班!$DK40:$DW40,$FW$5)=0,"無例休&amp;","")&amp;IF(COUNTIF(月排班!$DK40:$EK40,$FW$5)&gt;1,IF(COUNTIF(月排班!$DK40:$EK40,$FW$6)&gt;1,"","2周無2例2休&amp;"),"2周無2例2休&amp;")&amp;IF(DS38=1,IF(DS39&gt;0,"例假上班&amp;",""),"")&amp;IF(DS39&gt;12,"上班超過12小時&amp;","")</f>
        <v>無例休&amp;2周無2例2休&amp;</v>
      </c>
      <c r="DT40" s="500"/>
      <c r="DU40" s="499" t="str">
        <f>IF(月排班!DT38=0,"",IF(月排班!DU38=0,"",IF((月排班!DU38+24-月排班!DT38)&lt;11,"11小時&amp;","")))&amp;IF(COUNTIF(月排班!$DK40:$DW40,$FW$5)=0,"無例休&amp;","")&amp;IF(COUNTIF(月排班!$DK40:$EK40,$FW$5)&gt;1,IF(COUNTIF(月排班!$DK40:$EK40,$FW$6)&gt;1,"","2周無2例2休&amp;"),"2周無2例2休&amp;")&amp;IF(DU38=1,IF(DU39&gt;0,"例假上班&amp;",""),"")&amp;IF(DU39&gt;12,"上班超過12小時&amp;","")</f>
        <v>無例休&amp;2周無2例2休&amp;</v>
      </c>
      <c r="DV40" s="500"/>
      <c r="DW40" s="499" t="str">
        <f>IF(月排班!DV38=0,"",IF(月排班!DW38=0,"",IF((月排班!DW38+24-月排班!DV38)&lt;11,"11小時&amp;","")))&amp;IF(COUNTIF(月排班!$DK40:$DW40,$FW$5)=0,"無例休&amp;","")&amp;IF(COUNTIF(月排班!$DK40:$EK40,$FW$5)&gt;1,IF(COUNTIF(月排班!$DK40:$EK40,$FW$6)&gt;1,"","2周無2例2休&amp;"),"2周無2例2休&amp;")&amp;IF(DW38=1,IF(DW39&gt;0,"例假上班&amp;",""),"")&amp;IF(DW39&gt;12,"上班超過12小時&amp;","")</f>
        <v>無例休&amp;2周無2例2休&amp;</v>
      </c>
      <c r="DX40" s="500"/>
      <c r="DY40" s="499" t="str">
        <f>IF(月排班!DX38=0,"",IF(月排班!DY38=0,"",IF((月排班!DY38+24-月排班!DX38)&lt;11,"11小時&amp;","")))&amp;IF(COUNTIF(月排班!$DY40:$EK40,$FW$5)=0,"無例休&amp;","")&amp;IF(COUNTIF(月排班!$DK40:$EK40,$FW$5)&gt;1,IF(COUNTIF(月排班!$DK40:$EK40,$FW$6)&gt;1,"","2周無2例2休&amp;"),"2周無2例2休&amp;")&amp;IF(DY38=1,IF(DY39&gt;0,"例假上班&amp;",""),"")&amp;IF(DY39&gt;12,"上班超過12小時&amp;","")</f>
        <v>無例休&amp;2周無2例2休&amp;</v>
      </c>
      <c r="DZ40" s="500"/>
      <c r="EA40" s="499" t="str">
        <f>IF(月排班!DZ38=0,"",IF(月排班!EA38=0,"",IF((月排班!EA38+24-月排班!DZ38)&lt;11,"11小時&amp;","")))&amp;IF(COUNTIF(月排班!$DY40:$EK40,$FW$5)=0,"無例休&amp;","")&amp;IF(COUNTIF(月排班!$DK40:$EK40,$FW$5)&gt;1,IF(COUNTIF(月排班!$DK40:$EK40,$FW$6)&gt;1,"","2周無2例2休&amp;"),"2周無2例2休&amp;")&amp;IF(EA38=1,IF(EA39&gt;0,"例假上班&amp;",""),"")&amp;IF(EA39&gt;12,"上班超過12小時&amp;","")</f>
        <v>無例休&amp;2周無2例2休&amp;</v>
      </c>
      <c r="EB40" s="500"/>
      <c r="EC40" s="499" t="str">
        <f>IF(月排班!EB38=0,"",IF(月排班!EC38=0,"",IF((月排班!EC38+24-月排班!EB38)&lt;11,"11小時&amp;","")))&amp;IF(COUNTIF(月排班!$DY40:$EK40,$FW$5)=0,"無例休&amp;","")&amp;IF(COUNTIF(月排班!$DK40:$EK40,$FW$5)&gt;1,IF(COUNTIF(月排班!$DK40:$EK40,$FW$6)&gt;1,"","2周無2例2休&amp;"),"2周無2例2休&amp;")&amp;IF(EC38=1,IF(EC39&gt;0,"例假上班&amp;",""),"")&amp;IF(EC39&gt;12,"上班超過12小時&amp;","")</f>
        <v>無例休&amp;2周無2例2休&amp;</v>
      </c>
      <c r="ED40" s="500"/>
      <c r="EE40" s="499" t="str">
        <f>IF(月排班!ED38=0,"",IF(月排班!EE38=0,"",IF((月排班!EE38+24-月排班!ED38)&lt;11,"11小時&amp;","")))&amp;IF(COUNTIF(月排班!$DY40:$EK40,$FW$5)=0,"無例休&amp;","")&amp;IF(COUNTIF(月排班!$DK40:$EK40,$FW$5)&gt;1,IF(COUNTIF(月排班!$DK40:$EK40,$FW$6)&gt;1,"","2周無2例2休&amp;"),"2周無2例2休&amp;")&amp;IF(EE38=1,IF(EE39&gt;0,"例假上班&amp;",""),"")&amp;IF(EE39&gt;12,"上班超過12小時&amp;","")</f>
        <v>無例休&amp;2周無2例2休&amp;</v>
      </c>
      <c r="EF40" s="500"/>
      <c r="EG40" s="499" t="str">
        <f>IF(月排班!EF38=0,"",IF(月排班!EG38=0,"",IF((月排班!EG38+24-月排班!EF38)&lt;11,"11小時&amp;","")))&amp;IF(COUNTIF(月排班!$DY40:$EK40,$FW$5)=0,"無例休&amp;","")&amp;IF(COUNTIF(月排班!$DK40:$EK40,$FW$5)&gt;1,IF(COUNTIF(月排班!$DK40:$EK40,$FW$6)&gt;1,"","2周無2例2休&amp;"),"2周無2例2休&amp;")&amp;IF(EG38=1,IF(EG39&gt;0,"例假上班&amp;",""),"")&amp;IF(EG39&gt;12,"上班超過12小時&amp;","")</f>
        <v>無例休&amp;2周無2例2休&amp;</v>
      </c>
      <c r="EH40" s="500"/>
      <c r="EI40" s="499" t="str">
        <f>IF(月排班!EH38=0,"",IF(月排班!EI38=0,"",IF((月排班!EI38+24-月排班!EH38)&lt;11,"11小時&amp;","")))&amp;IF(COUNTIF(月排班!$DY40:$EK40,$FW$5)=0,"無例休&amp;","")&amp;IF(COUNTIF(月排班!$DK40:$EK40,$FW$5)&gt;1,IF(COUNTIF(月排班!$DK40:$EK40,$FW$6)&gt;1,"","2周無2例2休&amp;"),"2周無2例2休&amp;")&amp;IF(EI38=1,IF(EI39&gt;0,"例假上班&amp;",""),"")&amp;IF(EI39&gt;12,"上班超過12小時&amp;","")</f>
        <v>無例休&amp;2周無2例2休&amp;</v>
      </c>
      <c r="EJ40" s="500"/>
      <c r="EK40" s="499" t="str">
        <f>IF(月排班!EJ38=0,"",IF(月排班!EK38=0,"",IF((月排班!EK38+24-月排班!EJ38)&lt;11,"11小時&amp;","")))&amp;IF(COUNTIF(月排班!$DY40:$EK40,$FW$5)=0,"無例休&amp;","")&amp;IF(COUNTIF(月排班!$DK40:$EK40,$FW$5)&gt;1,IF(COUNTIF(月排班!$DK40:$EK40,$FW$6)&gt;1,"","2周無2例2休&amp;"),"2周無2例2休&amp;")&amp;IF(EK38=1,IF(EK39&gt;0,"例假上班&amp;",""),"")&amp;IF(EK39&gt;12,"上班超過12小時&amp;","")</f>
        <v>無例休&amp;2周無2例2休&amp;</v>
      </c>
      <c r="EL40" s="500"/>
      <c r="EM40" s="499" t="str">
        <f>IF(月排班!EL38=0,"",IF(月排班!EM38=0,"",IF((月排班!EM38+24-月排班!EL38)&lt;11,"11小時&amp;","")))&amp;IF(COUNTIF(月排班!$EM40:$EY40,$FW$5)=0,"無例休&amp;","")&amp;IF(COUNTIF(月排班!$EM40:$FM40,$FW$5)&gt;1,IF(COUNTIF(月排班!$EM40:$FM40,$FW$6)&gt;1,"","2周無2例2休&amp;"),"2周無2例2休&amp;")&amp;IF(EM38=1,IF(EM39&gt;0,"例假上班&amp;",""),"")&amp;IF(EM39&gt;12,"上班超過12小時&amp;","")</f>
        <v>無例休&amp;2周無2例2休&amp;</v>
      </c>
      <c r="EN40" s="500"/>
      <c r="EO40" s="499" t="str">
        <f>IF(月排班!EN38=0,"",IF(月排班!EO38=0,"",IF((月排班!EO38+24-月排班!EN38)&lt;11,"11小時&amp;","")))&amp;IF(COUNTIF(月排班!$EM40:$EY40,$FW$5)=0,"無例休&amp;","")&amp;IF(COUNTIF(月排班!$EM40:$FM40,$FW$5)&gt;1,IF(COUNTIF(月排班!$EM40:$FM40,$FW$6)&gt;1,"","2周無2例2休&amp;"),"2周無2例2休&amp;")&amp;IF(EO38=1,IF(EO39&gt;0,"例假上班&amp;",""),"")&amp;IF(EO39&gt;12,"上班超過12小時&amp;","")</f>
        <v>無例休&amp;2周無2例2休&amp;</v>
      </c>
      <c r="EP40" s="500"/>
      <c r="EQ40" s="499" t="str">
        <f>IF(月排班!EP38=0,"",IF(月排班!EQ38=0,"",IF((月排班!EQ38+24-月排班!EP38)&lt;11,"11小時&amp;","")))&amp;IF(COUNTIF(月排班!$EM40:$EY40,$FW$5)=0,"無例休&amp;","")&amp;IF(COUNTIF(月排班!$EM40:$FM40,$FW$5)&gt;1,IF(COUNTIF(月排班!$EM40:$FM40,$FW$6)&gt;1,"","2周無2例2休&amp;"),"2周無2例2休&amp;")&amp;IF(EQ38=1,IF(EQ39&gt;0,"例假上班&amp;",""),"")&amp;IF(EQ39&gt;12,"上班超過12小時&amp;","")</f>
        <v>無例休&amp;2周無2例2休&amp;</v>
      </c>
      <c r="ER40" s="500"/>
      <c r="ES40" s="499" t="str">
        <f>IF(月排班!ER38=0,"",IF(月排班!ES38=0,"",IF((月排班!ES38+24-月排班!ER38)&lt;11,"11小時&amp;","")))&amp;IF(COUNTIF(月排班!$EM40:$EY40,$FW$5)=0,"無例休&amp;","")&amp;IF(COUNTIF(月排班!$EM40:$FM40,$FW$5)&gt;1,IF(COUNTIF(月排班!$EM40:$FM40,$FW$6)&gt;1,"","2周無2例2休&amp;"),"2周無2例2休&amp;")&amp;IF(ES38=1,IF(ES39&gt;0,"例假上班&amp;",""),"")&amp;IF(ES39&gt;12,"上班超過12小時&amp;","")</f>
        <v>無例休&amp;2周無2例2休&amp;</v>
      </c>
      <c r="ET40" s="500"/>
      <c r="EU40" s="499" t="str">
        <f>IF(月排班!ET38=0,"",IF(月排班!EU38=0,"",IF((月排班!EU38+24-月排班!ET38)&lt;11,"11小時&amp;","")))&amp;IF(COUNTIF(月排班!$EM40:$EY40,$FW$5)=0,"無例休&amp;","")&amp;IF(COUNTIF(月排班!$EM40:$FM40,$FW$5)&gt;1,IF(COUNTIF(月排班!$EM40:$FM40,$FW$6)&gt;1,"","2周無2例2休&amp;"),"2周無2例2休&amp;")&amp;IF(EU38=1,IF(EU39&gt;0,"例假上班&amp;",""),"")&amp;IF(EU39&gt;12,"上班超過12小時&amp;","")</f>
        <v>無例休&amp;2周無2例2休&amp;</v>
      </c>
      <c r="EV40" s="500"/>
      <c r="EW40" s="499" t="str">
        <f>IF(月排班!EV38=0,"",IF(月排班!EW38=0,"",IF((月排班!EW38+24-月排班!EV38)&lt;11,"11小時&amp;","")))&amp;IF(COUNTIF(月排班!$EM40:$EY40,$FW$5)=0,"無例休&amp;","")&amp;IF(COUNTIF(月排班!$EM40:$FM40,$FW$5)&gt;1,IF(COUNTIF(月排班!$EM40:$FM40,$FW$6)&gt;1,"","2周無2例2休&amp;"),"2周無2例2休&amp;")&amp;IF(EW38=1,IF(EW39&gt;0,"例假上班&amp;",""),"")&amp;IF(EW39&gt;12,"上班超過12小時&amp;","")</f>
        <v>無例休&amp;2周無2例2休&amp;</v>
      </c>
      <c r="EX40" s="500"/>
      <c r="EY40" s="499" t="str">
        <f>IF(月排班!EX38=0,"",IF(月排班!EY38=0,"",IF((月排班!EY38+24-月排班!EX38)&lt;11,"11小時&amp;","")))&amp;IF(COUNTIF(月排班!$EM40:$EY40,$FW$5)=0,"無例休&amp;","")&amp;IF(COUNTIF(月排班!$EM40:$FM40,$FW$5)&gt;1,IF(COUNTIF(月排班!$EM40:$FM40,$FW$6)&gt;1,"","2周無2例2休&amp;"),"2周無2例2休&amp;")&amp;IF(EY38=1,IF(EY39&gt;0,"例假上班&amp;",""),"")&amp;IF(EY39&gt;12,"上班超過12小時&amp;","")</f>
        <v>無例休&amp;2周無2例2休&amp;</v>
      </c>
      <c r="EZ40" s="500"/>
      <c r="FA40" s="499" t="str">
        <f>IF(月排班!EZ38=0,"",IF(月排班!FA38=0,"",IF((月排班!FA38+24-月排班!EZ38)&lt;11,"11小時&amp;","")))&amp;IF(COUNTIF(月排班!$FA40:$FM40,$FW$5)=0,"無例休&amp;","")&amp;IF(COUNTIF(月排班!$EM40:$FM40,$FW$5)&gt;1,IF(COUNTIF(月排班!$EM40:$FM40,$FW$6)&gt;1,"","2周無2例2休&amp;"),"2周無2例2休&amp;")&amp;IF(FA38=1,IF(FA39&gt;0,"例假上班&amp;",""),"")&amp;IF(FA39&gt;12,"上班超過12小時&amp;","")</f>
        <v>無例休&amp;2周無2例2休&amp;</v>
      </c>
      <c r="FB40" s="500"/>
      <c r="FC40" s="499" t="str">
        <f>IF(月排班!FB38=0,"",IF(月排班!FC38=0,"",IF((月排班!FC38+24-月排班!FB38)&lt;11,"11小時&amp;","")))&amp;IF(COUNTIF(月排班!$FA40:$FM40,$FW$5)=0,"無例休&amp;","")&amp;IF(COUNTIF(月排班!$EM40:$FM40,$FW$5)&gt;1,IF(COUNTIF(月排班!$EM40:$FM40,$FW$6)&gt;1,"","2周無2例2休&amp;"),"2周無2例2休&amp;")&amp;IF(FC38=1,IF(FC39&gt;0,"例假上班&amp;",""),"")&amp;IF(FC39&gt;12,"上班超過12小時&amp;","")</f>
        <v>無例休&amp;2周無2例2休&amp;</v>
      </c>
      <c r="FD40" s="500"/>
      <c r="FE40" s="499" t="str">
        <f>IF(月排班!FD38=0,"",IF(月排班!FE38=0,"",IF((月排班!FE38+24-月排班!FD38)&lt;11,"11小時&amp;","")))&amp;IF(COUNTIF(月排班!$FA40:$FM40,$FW$5)=0,"無例休&amp;","")&amp;IF(COUNTIF(月排班!$EM40:$FM40,$FW$5)&gt;1,IF(COUNTIF(月排班!$EM40:$FM40,$FW$6)&gt;1,"","2周無2例2休&amp;"),"2周無2例2休&amp;")&amp;IF(FE38=1,IF(FE39&gt;0,"例假上班&amp;",""),"")&amp;IF(FE39&gt;12,"上班超過12小時&amp;","")</f>
        <v>無例休&amp;2周無2例2休&amp;</v>
      </c>
      <c r="FF40" s="500"/>
      <c r="FG40" s="499" t="str">
        <f>IF(月排班!FF38=0,"",IF(月排班!FG38=0,"",IF((月排班!FG38+24-月排班!FF38)&lt;11,"11小時&amp;","")))&amp;IF(COUNTIF(月排班!$FA40:$FM40,$FW$5)=0,"無例休&amp;","")&amp;IF(COUNTIF(月排班!$EM40:$FM40,$FW$5)&gt;1,IF(COUNTIF(月排班!$EM40:$FM40,$FW$6)&gt;1,"","2周無2例2休&amp;"),"2周無2例2休&amp;")&amp;IF(FG38=1,IF(FG39&gt;0,"例假上班&amp;",""),"")&amp;IF(FG39&gt;12,"上班超過12小時&amp;","")</f>
        <v>無例休&amp;2周無2例2休&amp;</v>
      </c>
      <c r="FH40" s="500"/>
      <c r="FI40" s="499" t="str">
        <f>IF(月排班!FH38=0,"",IF(月排班!FI38=0,"",IF((月排班!FI38+24-月排班!FH38)&lt;11,"11小時&amp;","")))&amp;IF(COUNTIF(月排班!$FA40:$FM40,$FW$5)=0,"無例休&amp;","")&amp;IF(COUNTIF(月排班!$EM40:$FM40,$FW$5)&gt;1,IF(COUNTIF(月排班!$EM40:$FM40,$FW$6)&gt;1,"","2周無2例2休&amp;"),"2周無2例2休&amp;")&amp;IF(FI38=1,IF(FI39&gt;0,"例假上班&amp;",""),"")&amp;IF(FI39&gt;12,"上班超過12小時&amp;","")</f>
        <v>無例休&amp;2周無2例2休&amp;</v>
      </c>
      <c r="FJ40" s="500"/>
      <c r="FK40" s="499" t="str">
        <f>IF(月排班!FJ38=0,"",IF(月排班!FK38=0,"",IF((月排班!FK38+24-月排班!FJ38)&lt;11,"11小時&amp;","")))&amp;IF(COUNTIF(月排班!$FA40:$FM40,$FW$5)=0,"無例休&amp;","")&amp;IF(COUNTIF(月排班!$EM40:$FM40,$FW$5)&gt;1,IF(COUNTIF(月排班!$EM40:$FM40,$FW$6)&gt;1,"","2周無2例2休&amp;"),"2周無2例2休&amp;")&amp;IF(FK38=1,IF(FK39&gt;0,"例假上班&amp;",""),"")&amp;IF(FK39&gt;12,"上班超過12小時&amp;","")</f>
        <v>無例休&amp;2周無2例2休&amp;</v>
      </c>
      <c r="FL40" s="500"/>
      <c r="FM40" s="499" t="str">
        <f>IF(月排班!FL38=0,"",IF(月排班!FM38=0,"",IF((月排班!FM38+24-月排班!FL38)&lt;11,"11小時&amp;","")))&amp;IF(COUNTIF(月排班!$FA40:$FM40,$FW$5)=0,"無例休&amp;","")&amp;IF(COUNTIF(月排班!$EM40:$FM40,$FW$5)&gt;1,IF(COUNTIF(月排班!$EM40:$FM40,$FW$6)&gt;1,"","2周無2例2休&amp;"),"2周無2例2休&amp;")&amp;IF(FM38=1,IF(FM39&gt;0,"例假上班&amp;",""),"")&amp;IF(FM39&gt;12,"上班超過12小時&amp;","")</f>
        <v>無例休&amp;2周無2例2休&amp;</v>
      </c>
      <c r="FN40" s="500"/>
      <c r="FO40" s="499"/>
      <c r="FP40" s="500"/>
      <c r="FQ40" s="494"/>
      <c r="FR40" s="211"/>
      <c r="FS40" s="211"/>
      <c r="FT40" s="412"/>
      <c r="FU40" s="486"/>
      <c r="FV40" s="487"/>
      <c r="GA40" s="116">
        <f t="shared" si="0"/>
        <v>79</v>
      </c>
      <c r="GB40" s="161" t="e">
        <f>HLOOKUP(#REF!,$A$5:$T$111,GA40,0)</f>
        <v>#REF!</v>
      </c>
      <c r="GC40" s="116" t="e">
        <f>HLOOKUP(#REF!,$A$5:$P$111,GA40+1,0)</f>
        <v>#REF!</v>
      </c>
      <c r="GQ40" s="116" t="e">
        <f>HLOOKUP(#REF!,$A$5:$FP$111,GA40+1,0)</f>
        <v>#REF!</v>
      </c>
      <c r="GR40" s="116" t="s">
        <v>58</v>
      </c>
      <c r="GT40" s="116" t="s">
        <v>59</v>
      </c>
    </row>
    <row r="41" spans="1:202" ht="15.75" customHeight="1">
      <c r="A41" s="490" t="str">
        <f>IF('0902-0908'!A49=0,"",'0902-0908'!A49)</f>
        <v/>
      </c>
      <c r="B41" s="491"/>
      <c r="C41" s="549">
        <f>IFERROR(VLOOKUP(月排班!C43,$FW$5:$FX$9,2,0),0)</f>
        <v>0</v>
      </c>
      <c r="D41" s="550"/>
      <c r="E41" s="549">
        <f>IFERROR(VLOOKUP(月排班!E43,$FW$5:$FX$9,2,0),0)</f>
        <v>0</v>
      </c>
      <c r="F41" s="550"/>
      <c r="G41" s="549">
        <f>IFERROR(VLOOKUP(月排班!G43,$FW$5:$FX$9,2,0),0)</f>
        <v>0</v>
      </c>
      <c r="H41" s="550"/>
      <c r="I41" s="549">
        <f>IFERROR(VLOOKUP(月排班!I43,$FW$5:$FX$9,2,0),0)</f>
        <v>0</v>
      </c>
      <c r="J41" s="550"/>
      <c r="K41" s="549">
        <f>IFERROR(VLOOKUP(月排班!K43,$FW$5:$FX$9,2,0),0)</f>
        <v>0</v>
      </c>
      <c r="L41" s="550"/>
      <c r="M41" s="549">
        <f>IFERROR(VLOOKUP(月排班!M43,$FW$5:$FX$9,2,0),0)</f>
        <v>0</v>
      </c>
      <c r="N41" s="550"/>
      <c r="O41" s="549">
        <f>IFERROR(VLOOKUP(月排班!O43,$FW$5:$FX$9,2,0),0)</f>
        <v>0</v>
      </c>
      <c r="P41" s="550"/>
      <c r="Q41" s="549">
        <f>IFERROR(VLOOKUP(月排班!Q43,$FW$5:$FX$9,2,0),0)</f>
        <v>0</v>
      </c>
      <c r="R41" s="550"/>
      <c r="S41" s="549">
        <f>IFERROR(VLOOKUP(月排班!S43,$FW$5:$FX$9,2,0),0)</f>
        <v>0</v>
      </c>
      <c r="T41" s="550"/>
      <c r="U41" s="549">
        <f>IFERROR(VLOOKUP(月排班!U43,$FW$5:$FX$9,2,0),0)</f>
        <v>0</v>
      </c>
      <c r="V41" s="550"/>
      <c r="W41" s="549">
        <f>IFERROR(VLOOKUP(月排班!W43,$FW$5:$FX$9,2,0),0)</f>
        <v>0</v>
      </c>
      <c r="X41" s="550"/>
      <c r="Y41" s="549">
        <f>IFERROR(VLOOKUP(月排班!Y43,$FW$5:$FX$9,2,0),0)</f>
        <v>0</v>
      </c>
      <c r="Z41" s="550"/>
      <c r="AA41" s="549">
        <f>IFERROR(VLOOKUP(月排班!AA43,$FW$5:$FX$9,2,0),0)</f>
        <v>0</v>
      </c>
      <c r="AB41" s="550"/>
      <c r="AC41" s="549">
        <f>IFERROR(VLOOKUP(月排班!AC43,$FW$5:$FX$9,2,0),0)</f>
        <v>0</v>
      </c>
      <c r="AD41" s="550"/>
      <c r="AE41" s="549">
        <f>IFERROR(VLOOKUP(月排班!AE43,$FW$5:$FX$9,2,0),0)</f>
        <v>0</v>
      </c>
      <c r="AF41" s="550"/>
      <c r="AG41" s="549">
        <f>IFERROR(VLOOKUP(月排班!AG43,$FW$5:$FX$9,2,0),0)</f>
        <v>0</v>
      </c>
      <c r="AH41" s="550"/>
      <c r="AI41" s="549">
        <f>IFERROR(VLOOKUP(月排班!AI43,$FW$5:$FX$9,2,0),0)</f>
        <v>0</v>
      </c>
      <c r="AJ41" s="550"/>
      <c r="AK41" s="549">
        <f>IFERROR(VLOOKUP(月排班!AK43,$FW$5:$FX$9,2,0),0)</f>
        <v>0</v>
      </c>
      <c r="AL41" s="550"/>
      <c r="AM41" s="549">
        <f>IFERROR(VLOOKUP(月排班!AM43,$FW$5:$FX$9,2,0),0)</f>
        <v>0</v>
      </c>
      <c r="AN41" s="550"/>
      <c r="AO41" s="549">
        <f>IFERROR(VLOOKUP(月排班!AO43,$FW$5:$FX$9,2,0),0)</f>
        <v>0</v>
      </c>
      <c r="AP41" s="550"/>
      <c r="AQ41" s="549">
        <f>IFERROR(VLOOKUP(月排班!AQ43,$FW$5:$FX$9,2,0),0)</f>
        <v>0</v>
      </c>
      <c r="AR41" s="550"/>
      <c r="AS41" s="549">
        <f>IFERROR(VLOOKUP(月排班!AS43,$FW$5:$FX$9,2,0),0)</f>
        <v>0</v>
      </c>
      <c r="AT41" s="550"/>
      <c r="AU41" s="549">
        <f>IFERROR(VLOOKUP(月排班!AU43,$FW$5:$FX$9,2,0),0)</f>
        <v>0</v>
      </c>
      <c r="AV41" s="550"/>
      <c r="AW41" s="549">
        <f>IFERROR(VLOOKUP(月排班!AW43,$FW$5:$FX$9,2,0),0)</f>
        <v>0</v>
      </c>
      <c r="AX41" s="550"/>
      <c r="AY41" s="549">
        <f>IFERROR(VLOOKUP(月排班!AY43,$FW$5:$FX$9,2,0),0)</f>
        <v>0</v>
      </c>
      <c r="AZ41" s="550"/>
      <c r="BA41" s="549">
        <f>IFERROR(VLOOKUP(月排班!BA43,$FW$5:$FX$9,2,0),0)</f>
        <v>0</v>
      </c>
      <c r="BB41" s="550"/>
      <c r="BC41" s="549">
        <f>IFERROR(VLOOKUP(月排班!BC43,$FW$5:$FX$9,2,0),0)</f>
        <v>0</v>
      </c>
      <c r="BD41" s="550"/>
      <c r="BE41" s="549">
        <f>IFERROR(VLOOKUP(月排班!BE43,$FW$5:$FX$9,2,0),0)</f>
        <v>0</v>
      </c>
      <c r="BF41" s="550"/>
      <c r="BG41" s="549">
        <f>IFERROR(VLOOKUP(月排班!BG43,$FW$5:$FX$9,2,0),0)</f>
        <v>0</v>
      </c>
      <c r="BH41" s="550"/>
      <c r="BI41" s="549">
        <f>IFERROR(VLOOKUP(月排班!BI43,$FW$5:$FX$9,2,0),0)</f>
        <v>0</v>
      </c>
      <c r="BJ41" s="550"/>
      <c r="BK41" s="549">
        <f>IFERROR(VLOOKUP(月排班!BK43,$FW$5:$FX$9,2,0),0)</f>
        <v>0</v>
      </c>
      <c r="BL41" s="550"/>
      <c r="BM41" s="549">
        <f>IFERROR(VLOOKUP(月排班!BM43,$FW$5:$FX$9,2,0),0)</f>
        <v>0</v>
      </c>
      <c r="BN41" s="550"/>
      <c r="BO41" s="549">
        <f>IFERROR(VLOOKUP(月排班!BO43,$FW$5:$FX$9,2,0),0)</f>
        <v>0</v>
      </c>
      <c r="BP41" s="550"/>
      <c r="BQ41" s="549">
        <f>IFERROR(VLOOKUP(月排班!BQ43,$FW$5:$FX$9,2,0),0)</f>
        <v>0</v>
      </c>
      <c r="BR41" s="550"/>
      <c r="BS41" s="549">
        <f>IFERROR(VLOOKUP(月排班!BS43,$FW$5:$FX$9,2,0),0)</f>
        <v>0</v>
      </c>
      <c r="BT41" s="550"/>
      <c r="BU41" s="549">
        <f>IFERROR(VLOOKUP(月排班!BU43,$FW$5:$FX$9,2,0),0)</f>
        <v>0</v>
      </c>
      <c r="BV41" s="550"/>
      <c r="BW41" s="549">
        <f>IFERROR(VLOOKUP(月排班!BW43,$FW$5:$FX$9,2,0),0)</f>
        <v>0</v>
      </c>
      <c r="BX41" s="550"/>
      <c r="BY41" s="549">
        <f>IFERROR(VLOOKUP(月排班!BY43,$FW$5:$FX$9,2,0),0)</f>
        <v>0</v>
      </c>
      <c r="BZ41" s="550"/>
      <c r="CA41" s="549">
        <f>IFERROR(VLOOKUP(月排班!CA43,$FW$5:$FX$9,2,0),0)</f>
        <v>0</v>
      </c>
      <c r="CB41" s="550"/>
      <c r="CC41" s="549">
        <f>IFERROR(VLOOKUP(月排班!CC43,$FW$5:$FX$9,2,0),0)</f>
        <v>0</v>
      </c>
      <c r="CD41" s="550"/>
      <c r="CE41" s="549">
        <f>IFERROR(VLOOKUP(月排班!CE43,$FW$5:$FX$9,2,0),0)</f>
        <v>0</v>
      </c>
      <c r="CF41" s="550"/>
      <c r="CG41" s="549">
        <f>IFERROR(VLOOKUP(月排班!CG43,$FW$5:$FX$9,2,0),0)</f>
        <v>0</v>
      </c>
      <c r="CH41" s="550"/>
      <c r="CI41" s="549">
        <f>IFERROR(VLOOKUP(月排班!CI43,$FW$5:$FX$9,2,0),0)</f>
        <v>0</v>
      </c>
      <c r="CJ41" s="550"/>
      <c r="CK41" s="549">
        <f>IFERROR(VLOOKUP(月排班!CK43,$FW$5:$FX$9,2,0),0)</f>
        <v>0</v>
      </c>
      <c r="CL41" s="550"/>
      <c r="CM41" s="549">
        <f>IFERROR(VLOOKUP(月排班!CM43,$FW$5:$FX$9,2,0),0)</f>
        <v>0</v>
      </c>
      <c r="CN41" s="550"/>
      <c r="CO41" s="549">
        <f>IFERROR(VLOOKUP(月排班!CO43,$FW$5:$FX$9,2,0),0)</f>
        <v>0</v>
      </c>
      <c r="CP41" s="550"/>
      <c r="CQ41" s="549">
        <f>IFERROR(VLOOKUP(月排班!CQ43,$FW$5:$FX$9,2,0),0)</f>
        <v>0</v>
      </c>
      <c r="CR41" s="550"/>
      <c r="CS41" s="549">
        <f>IFERROR(VLOOKUP(月排班!CS43,$FW$5:$FX$9,2,0),0)</f>
        <v>0</v>
      </c>
      <c r="CT41" s="550"/>
      <c r="CU41" s="549">
        <f>IFERROR(VLOOKUP(月排班!CU43,$FW$5:$FX$9,2,0),0)</f>
        <v>0</v>
      </c>
      <c r="CV41" s="550"/>
      <c r="CW41" s="549">
        <f>IFERROR(VLOOKUP(月排班!CW43,$FW$5:$FX$9,2,0),0)</f>
        <v>0</v>
      </c>
      <c r="CX41" s="550"/>
      <c r="CY41" s="549">
        <f>IFERROR(VLOOKUP(月排班!CY43,$FW$5:$FX$9,2,0),0)</f>
        <v>0</v>
      </c>
      <c r="CZ41" s="550"/>
      <c r="DA41" s="549">
        <f>IFERROR(VLOOKUP(月排班!DA43,$FW$5:$FX$9,2,0),0)</f>
        <v>0</v>
      </c>
      <c r="DB41" s="550"/>
      <c r="DC41" s="549">
        <f>IFERROR(VLOOKUP(月排班!DC43,$FW$5:$FX$9,2,0),0)</f>
        <v>0</v>
      </c>
      <c r="DD41" s="550"/>
      <c r="DE41" s="549">
        <f>IFERROR(VLOOKUP(月排班!DE43,$FW$5:$FX$9,2,0),0)</f>
        <v>0</v>
      </c>
      <c r="DF41" s="550"/>
      <c r="DG41" s="549">
        <f>IFERROR(VLOOKUP(月排班!DG43,$FW$5:$FX$9,2,0),0)</f>
        <v>0</v>
      </c>
      <c r="DH41" s="550"/>
      <c r="DI41" s="549">
        <f>IFERROR(VLOOKUP(月排班!DI43,$FW$5:$FX$9,2,0),0)</f>
        <v>0</v>
      </c>
      <c r="DJ41" s="550"/>
      <c r="DK41" s="549">
        <f>IFERROR(VLOOKUP(月排班!DK43,$FW$5:$FX$9,2,0),0)</f>
        <v>0</v>
      </c>
      <c r="DL41" s="550"/>
      <c r="DM41" s="549">
        <f>IFERROR(VLOOKUP(月排班!DM43,$FW$5:$FX$9,2,0),0)</f>
        <v>0</v>
      </c>
      <c r="DN41" s="550"/>
      <c r="DO41" s="549">
        <f>IFERROR(VLOOKUP(月排班!DO43,$FW$5:$FX$9,2,0),0)</f>
        <v>0</v>
      </c>
      <c r="DP41" s="550"/>
      <c r="DQ41" s="549">
        <f>IFERROR(VLOOKUP(月排班!DQ43,$FW$5:$FX$9,2,0),0)</f>
        <v>0</v>
      </c>
      <c r="DR41" s="550"/>
      <c r="DS41" s="549">
        <f>IFERROR(VLOOKUP(月排班!DS43,$FW$5:$FX$9,2,0),0)</f>
        <v>0</v>
      </c>
      <c r="DT41" s="550"/>
      <c r="DU41" s="549">
        <f>IFERROR(VLOOKUP(月排班!DU43,$FW$5:$FX$9,2,0),0)</f>
        <v>0</v>
      </c>
      <c r="DV41" s="550"/>
      <c r="DW41" s="549">
        <f>IFERROR(VLOOKUP(月排班!DW43,$FW$5:$FX$9,2,0),0)</f>
        <v>0</v>
      </c>
      <c r="DX41" s="550"/>
      <c r="DY41" s="549">
        <f>IFERROR(VLOOKUP(月排班!DY43,$FW$5:$FX$9,2,0),0)</f>
        <v>0</v>
      </c>
      <c r="DZ41" s="550"/>
      <c r="EA41" s="549">
        <f>IFERROR(VLOOKUP(月排班!EA43,$FW$5:$FX$9,2,0),0)</f>
        <v>0</v>
      </c>
      <c r="EB41" s="550"/>
      <c r="EC41" s="549">
        <f>IFERROR(VLOOKUP(月排班!EC43,$FW$5:$FX$9,2,0),0)</f>
        <v>0</v>
      </c>
      <c r="ED41" s="550"/>
      <c r="EE41" s="549">
        <f>IFERROR(VLOOKUP(月排班!EE43,$FW$5:$FX$9,2,0),0)</f>
        <v>0</v>
      </c>
      <c r="EF41" s="550"/>
      <c r="EG41" s="549">
        <f>IFERROR(VLOOKUP(月排班!EG43,$FW$5:$FX$9,2,0),0)</f>
        <v>0</v>
      </c>
      <c r="EH41" s="550"/>
      <c r="EI41" s="549">
        <f>IFERROR(VLOOKUP(月排班!EI43,$FW$5:$FX$9,2,0),0)</f>
        <v>0</v>
      </c>
      <c r="EJ41" s="550"/>
      <c r="EK41" s="549">
        <f>IFERROR(VLOOKUP(月排班!EK43,$FW$5:$FX$9,2,0),0)</f>
        <v>0</v>
      </c>
      <c r="EL41" s="550"/>
      <c r="EM41" s="549">
        <f>IFERROR(VLOOKUP(月排班!EM43,$FW$5:$FX$9,2,0),0)</f>
        <v>0</v>
      </c>
      <c r="EN41" s="550"/>
      <c r="EO41" s="549">
        <f>IFERROR(VLOOKUP(月排班!EO43,$FW$5:$FX$9,2,0),0)</f>
        <v>0</v>
      </c>
      <c r="EP41" s="550"/>
      <c r="EQ41" s="549">
        <f>IFERROR(VLOOKUP(月排班!EQ43,$FW$5:$FX$9,2,0),0)</f>
        <v>0</v>
      </c>
      <c r="ER41" s="550"/>
      <c r="ES41" s="549">
        <f>IFERROR(VLOOKUP(月排班!ES43,$FW$5:$FX$9,2,0),0)</f>
        <v>0</v>
      </c>
      <c r="ET41" s="550"/>
      <c r="EU41" s="549">
        <f>IFERROR(VLOOKUP(月排班!EU43,$FW$5:$FX$9,2,0),0)</f>
        <v>0</v>
      </c>
      <c r="EV41" s="550"/>
      <c r="EW41" s="549">
        <f>IFERROR(VLOOKUP(月排班!EW43,$FW$5:$FX$9,2,0),0)</f>
        <v>0</v>
      </c>
      <c r="EX41" s="550"/>
      <c r="EY41" s="549">
        <f>IFERROR(VLOOKUP(月排班!EY43,$FW$5:$FX$9,2,0),0)</f>
        <v>0</v>
      </c>
      <c r="EZ41" s="550"/>
      <c r="FA41" s="549">
        <f>IFERROR(VLOOKUP(月排班!FA43,$FW$5:$FX$9,2,0),0)</f>
        <v>0</v>
      </c>
      <c r="FB41" s="550"/>
      <c r="FC41" s="549">
        <f>IFERROR(VLOOKUP(月排班!FC43,$FW$5:$FX$9,2,0),0)</f>
        <v>0</v>
      </c>
      <c r="FD41" s="550"/>
      <c r="FE41" s="549">
        <f>IFERROR(VLOOKUP(月排班!FE43,$FW$5:$FX$9,2,0),0)</f>
        <v>0</v>
      </c>
      <c r="FF41" s="550"/>
      <c r="FG41" s="549">
        <f>IFERROR(VLOOKUP(月排班!FG43,$FW$5:$FX$9,2,0),0)</f>
        <v>0</v>
      </c>
      <c r="FH41" s="550"/>
      <c r="FI41" s="549">
        <f>IFERROR(VLOOKUP(月排班!FI43,$FW$5:$FX$9,2,0),0)</f>
        <v>0</v>
      </c>
      <c r="FJ41" s="550"/>
      <c r="FK41" s="549">
        <f>IFERROR(VLOOKUP(月排班!FK43,$FW$5:$FX$9,2,0),0)</f>
        <v>0</v>
      </c>
      <c r="FL41" s="550"/>
      <c r="FM41" s="549">
        <f>IFERROR(VLOOKUP(月排班!FM43,$FW$5:$FX$9,2,0),0)</f>
        <v>0</v>
      </c>
      <c r="FN41" s="550"/>
      <c r="FO41" s="206"/>
      <c r="FP41" s="207"/>
      <c r="FQ41" s="492"/>
      <c r="FR41" s="208"/>
      <c r="FS41" s="208"/>
      <c r="FT41" s="410">
        <f>BZ42+CB42+CD42+CF42+CH42+CX42+FP42</f>
        <v>0</v>
      </c>
      <c r="FU41" s="524"/>
      <c r="FV41" s="479"/>
      <c r="GA41" s="116">
        <f t="shared" si="0"/>
        <v>82</v>
      </c>
      <c r="GB41" s="161" t="e">
        <f>HLOOKUP(#REF!,$A$5:$T$111,GA41,0)</f>
        <v>#REF!</v>
      </c>
      <c r="GC41" s="116" t="e">
        <f>HLOOKUP(#REF!,$A$5:$P$111,GA41+1,0)</f>
        <v>#REF!</v>
      </c>
      <c r="GQ41" s="116" t="e">
        <f>HLOOKUP(#REF!,$A$5:$FP$111,GA41+1,0)</f>
        <v>#REF!</v>
      </c>
      <c r="GR41" s="116" t="s">
        <v>61</v>
      </c>
      <c r="GT41" s="116" t="s">
        <v>62</v>
      </c>
    </row>
    <row r="42" spans="1:202" ht="9" customHeight="1" thickBot="1">
      <c r="A42" s="480" t="str">
        <f>IF('0902-0908'!A50=0,"",'0902-0908'!A50)</f>
        <v/>
      </c>
      <c r="B42" s="481"/>
      <c r="C42" s="551">
        <f>月排班!D42</f>
        <v>0</v>
      </c>
      <c r="D42" s="552"/>
      <c r="E42" s="551">
        <f>月排班!F42</f>
        <v>0</v>
      </c>
      <c r="F42" s="552"/>
      <c r="G42" s="551">
        <f>月排班!H42</f>
        <v>0</v>
      </c>
      <c r="H42" s="552"/>
      <c r="I42" s="551">
        <f>月排班!J42</f>
        <v>0</v>
      </c>
      <c r="J42" s="552"/>
      <c r="K42" s="551">
        <f>月排班!L42</f>
        <v>0</v>
      </c>
      <c r="L42" s="552"/>
      <c r="M42" s="551">
        <f>月排班!N42</f>
        <v>0</v>
      </c>
      <c r="N42" s="552"/>
      <c r="O42" s="551">
        <f>月排班!P42</f>
        <v>0</v>
      </c>
      <c r="P42" s="552"/>
      <c r="Q42" s="551">
        <f>月排班!R42</f>
        <v>0</v>
      </c>
      <c r="R42" s="552"/>
      <c r="S42" s="551">
        <f>月排班!T42</f>
        <v>0</v>
      </c>
      <c r="T42" s="552"/>
      <c r="U42" s="551">
        <f>月排班!V42</f>
        <v>0</v>
      </c>
      <c r="V42" s="552"/>
      <c r="W42" s="551">
        <f>月排班!X42</f>
        <v>0</v>
      </c>
      <c r="X42" s="552"/>
      <c r="Y42" s="551">
        <f>月排班!Z42</f>
        <v>0</v>
      </c>
      <c r="Z42" s="552"/>
      <c r="AA42" s="551">
        <f>月排班!AB42</f>
        <v>0</v>
      </c>
      <c r="AB42" s="552"/>
      <c r="AC42" s="551">
        <f>月排班!AD42</f>
        <v>0</v>
      </c>
      <c r="AD42" s="552"/>
      <c r="AE42" s="551">
        <f>月排班!AF42</f>
        <v>0</v>
      </c>
      <c r="AF42" s="552"/>
      <c r="AG42" s="551">
        <f>月排班!AH42</f>
        <v>0</v>
      </c>
      <c r="AH42" s="552"/>
      <c r="AI42" s="551">
        <f>月排班!AJ42</f>
        <v>0</v>
      </c>
      <c r="AJ42" s="552"/>
      <c r="AK42" s="551">
        <f>月排班!AL42</f>
        <v>0</v>
      </c>
      <c r="AL42" s="552"/>
      <c r="AM42" s="551">
        <f>月排班!AN42</f>
        <v>0</v>
      </c>
      <c r="AN42" s="552"/>
      <c r="AO42" s="551">
        <f>月排班!AP42</f>
        <v>0</v>
      </c>
      <c r="AP42" s="552"/>
      <c r="AQ42" s="551">
        <f>月排班!AR42</f>
        <v>0</v>
      </c>
      <c r="AR42" s="552"/>
      <c r="AS42" s="551">
        <f>月排班!AT42</f>
        <v>0</v>
      </c>
      <c r="AT42" s="552"/>
      <c r="AU42" s="551">
        <f>月排班!AV42</f>
        <v>0</v>
      </c>
      <c r="AV42" s="552"/>
      <c r="AW42" s="551">
        <f>月排班!AX42</f>
        <v>0</v>
      </c>
      <c r="AX42" s="552"/>
      <c r="AY42" s="551">
        <f>月排班!AZ42</f>
        <v>0</v>
      </c>
      <c r="AZ42" s="552"/>
      <c r="BA42" s="551">
        <f>月排班!BB42</f>
        <v>0</v>
      </c>
      <c r="BB42" s="552"/>
      <c r="BC42" s="551">
        <f>月排班!BD42</f>
        <v>0</v>
      </c>
      <c r="BD42" s="552"/>
      <c r="BE42" s="551">
        <f>月排班!BF42</f>
        <v>0</v>
      </c>
      <c r="BF42" s="552"/>
      <c r="BG42" s="551">
        <f>月排班!BH42</f>
        <v>0</v>
      </c>
      <c r="BH42" s="552"/>
      <c r="BI42" s="551">
        <f>月排班!BJ42</f>
        <v>0</v>
      </c>
      <c r="BJ42" s="552"/>
      <c r="BK42" s="551">
        <f>月排班!BL42</f>
        <v>0</v>
      </c>
      <c r="BL42" s="552"/>
      <c r="BM42" s="551">
        <f>月排班!BN42</f>
        <v>0</v>
      </c>
      <c r="BN42" s="552"/>
      <c r="BO42" s="551">
        <f>月排班!BP42</f>
        <v>0</v>
      </c>
      <c r="BP42" s="552"/>
      <c r="BQ42" s="551">
        <f>月排班!BR42</f>
        <v>0</v>
      </c>
      <c r="BR42" s="552"/>
      <c r="BS42" s="551">
        <f>月排班!BT42</f>
        <v>0</v>
      </c>
      <c r="BT42" s="552"/>
      <c r="BU42" s="551">
        <f>月排班!BV42</f>
        <v>0</v>
      </c>
      <c r="BV42" s="552"/>
      <c r="BW42" s="551">
        <f>月排班!BX42</f>
        <v>0</v>
      </c>
      <c r="BX42" s="552"/>
      <c r="BY42" s="551">
        <f>月排班!BZ42</f>
        <v>0</v>
      </c>
      <c r="BZ42" s="552"/>
      <c r="CA42" s="551">
        <f>月排班!CB42</f>
        <v>0</v>
      </c>
      <c r="CB42" s="552"/>
      <c r="CC42" s="551">
        <f>月排班!CD42</f>
        <v>0</v>
      </c>
      <c r="CD42" s="552"/>
      <c r="CE42" s="551">
        <f>月排班!CF42</f>
        <v>0</v>
      </c>
      <c r="CF42" s="552"/>
      <c r="CG42" s="551">
        <f>月排班!CH42</f>
        <v>0</v>
      </c>
      <c r="CH42" s="552"/>
      <c r="CI42" s="551">
        <f>月排班!CJ42</f>
        <v>0</v>
      </c>
      <c r="CJ42" s="552"/>
      <c r="CK42" s="551">
        <f>月排班!CL42</f>
        <v>0</v>
      </c>
      <c r="CL42" s="552"/>
      <c r="CM42" s="551">
        <f>月排班!CN42</f>
        <v>0</v>
      </c>
      <c r="CN42" s="552"/>
      <c r="CO42" s="551">
        <f>月排班!CP42</f>
        <v>0</v>
      </c>
      <c r="CP42" s="552"/>
      <c r="CQ42" s="551">
        <f>月排班!CR42</f>
        <v>0</v>
      </c>
      <c r="CR42" s="552"/>
      <c r="CS42" s="551">
        <f>月排班!CT42</f>
        <v>0</v>
      </c>
      <c r="CT42" s="552"/>
      <c r="CU42" s="551">
        <f>月排班!CV42</f>
        <v>0</v>
      </c>
      <c r="CV42" s="552"/>
      <c r="CW42" s="551">
        <f>月排班!CX42</f>
        <v>0</v>
      </c>
      <c r="CX42" s="552"/>
      <c r="CY42" s="551">
        <f>月排班!CZ42</f>
        <v>0</v>
      </c>
      <c r="CZ42" s="552"/>
      <c r="DA42" s="551">
        <f>月排班!DB42</f>
        <v>0</v>
      </c>
      <c r="DB42" s="552"/>
      <c r="DC42" s="551">
        <f>月排班!DD42</f>
        <v>0</v>
      </c>
      <c r="DD42" s="552"/>
      <c r="DE42" s="551">
        <f>月排班!DF42</f>
        <v>0</v>
      </c>
      <c r="DF42" s="552"/>
      <c r="DG42" s="551">
        <f>月排班!DH42</f>
        <v>0</v>
      </c>
      <c r="DH42" s="552"/>
      <c r="DI42" s="551">
        <f>月排班!DJ42</f>
        <v>0</v>
      </c>
      <c r="DJ42" s="552"/>
      <c r="DK42" s="551">
        <f>月排班!DL42</f>
        <v>0</v>
      </c>
      <c r="DL42" s="552"/>
      <c r="DM42" s="551">
        <f>月排班!DN42</f>
        <v>0</v>
      </c>
      <c r="DN42" s="552"/>
      <c r="DO42" s="551">
        <f>月排班!DP42</f>
        <v>0</v>
      </c>
      <c r="DP42" s="552"/>
      <c r="DQ42" s="551">
        <f>月排班!DR42</f>
        <v>0</v>
      </c>
      <c r="DR42" s="552"/>
      <c r="DS42" s="551">
        <f>月排班!DT42</f>
        <v>0</v>
      </c>
      <c r="DT42" s="552"/>
      <c r="DU42" s="551">
        <f>月排班!DV42</f>
        <v>0</v>
      </c>
      <c r="DV42" s="552"/>
      <c r="DW42" s="551">
        <f>月排班!DX42</f>
        <v>0</v>
      </c>
      <c r="DX42" s="552"/>
      <c r="DY42" s="551">
        <f>月排班!DZ42</f>
        <v>0</v>
      </c>
      <c r="DZ42" s="552"/>
      <c r="EA42" s="551">
        <f>月排班!EB42</f>
        <v>0</v>
      </c>
      <c r="EB42" s="552"/>
      <c r="EC42" s="551">
        <f>月排班!ED42</f>
        <v>0</v>
      </c>
      <c r="ED42" s="552"/>
      <c r="EE42" s="551">
        <f>月排班!EF42</f>
        <v>0</v>
      </c>
      <c r="EF42" s="552"/>
      <c r="EG42" s="551">
        <f>月排班!EH42</f>
        <v>0</v>
      </c>
      <c r="EH42" s="552"/>
      <c r="EI42" s="551">
        <f>月排班!EJ42</f>
        <v>0</v>
      </c>
      <c r="EJ42" s="552"/>
      <c r="EK42" s="551">
        <f>月排班!EL42</f>
        <v>0</v>
      </c>
      <c r="EL42" s="552"/>
      <c r="EM42" s="551">
        <f>月排班!EN42</f>
        <v>0</v>
      </c>
      <c r="EN42" s="552"/>
      <c r="EO42" s="551">
        <f>月排班!EP42</f>
        <v>0</v>
      </c>
      <c r="EP42" s="552"/>
      <c r="EQ42" s="551">
        <f>月排班!ER42</f>
        <v>0</v>
      </c>
      <c r="ER42" s="552"/>
      <c r="ES42" s="551">
        <f>月排班!ET42</f>
        <v>0</v>
      </c>
      <c r="ET42" s="552"/>
      <c r="EU42" s="551">
        <f>月排班!EV42</f>
        <v>0</v>
      </c>
      <c r="EV42" s="552"/>
      <c r="EW42" s="551">
        <f>月排班!EX42</f>
        <v>0</v>
      </c>
      <c r="EX42" s="552"/>
      <c r="EY42" s="551">
        <f>月排班!EZ42</f>
        <v>0</v>
      </c>
      <c r="EZ42" s="552"/>
      <c r="FA42" s="551">
        <f>月排班!FB42</f>
        <v>0</v>
      </c>
      <c r="FB42" s="552"/>
      <c r="FC42" s="551">
        <f>月排班!FD42</f>
        <v>0</v>
      </c>
      <c r="FD42" s="552"/>
      <c r="FE42" s="551">
        <f>月排班!FF42</f>
        <v>0</v>
      </c>
      <c r="FF42" s="552"/>
      <c r="FG42" s="551">
        <f>月排班!FH42</f>
        <v>0</v>
      </c>
      <c r="FH42" s="552"/>
      <c r="FI42" s="551">
        <f>月排班!FJ42</f>
        <v>0</v>
      </c>
      <c r="FJ42" s="552"/>
      <c r="FK42" s="551">
        <f>月排班!FL42</f>
        <v>0</v>
      </c>
      <c r="FL42" s="552"/>
      <c r="FM42" s="551">
        <f>月排班!FN42</f>
        <v>0</v>
      </c>
      <c r="FN42" s="552"/>
      <c r="FO42" s="209"/>
      <c r="FP42" s="58"/>
      <c r="FQ42" s="493"/>
      <c r="FR42" s="210"/>
      <c r="FS42" s="210"/>
      <c r="FT42" s="411"/>
      <c r="FU42" s="484"/>
      <c r="FV42" s="485"/>
      <c r="GA42" s="116">
        <f t="shared" si="0"/>
        <v>85</v>
      </c>
      <c r="GB42" s="161" t="e">
        <f>HLOOKUP(#REF!,$A$5:$T$111,GA42,0)</f>
        <v>#REF!</v>
      </c>
      <c r="GC42" s="116" t="e">
        <f>HLOOKUP(#REF!,$A$5:$P$111,GA42+1,0)</f>
        <v>#REF!</v>
      </c>
      <c r="GQ42" s="116" t="e">
        <f>HLOOKUP(#REF!,$A$5:$FP$111,GA42+1,0)</f>
        <v>#REF!</v>
      </c>
      <c r="GR42" s="116" t="s">
        <v>63</v>
      </c>
      <c r="GT42" s="116" t="s">
        <v>64</v>
      </c>
    </row>
    <row r="43" spans="1:202" ht="9" customHeight="1" thickTop="1" thickBot="1">
      <c r="A43" s="482" t="str">
        <f>IF('0902-0908'!A51=0,"",'0902-0908'!A51)</f>
        <v/>
      </c>
      <c r="B43" s="483"/>
      <c r="C43" s="499"/>
      <c r="D43" s="500"/>
      <c r="E43" s="499"/>
      <c r="F43" s="500"/>
      <c r="G43" s="499"/>
      <c r="H43" s="500"/>
      <c r="I43" s="499"/>
      <c r="J43" s="500"/>
      <c r="K43" s="499"/>
      <c r="L43" s="500"/>
      <c r="M43" s="499"/>
      <c r="N43" s="500"/>
      <c r="O43" s="499"/>
      <c r="P43" s="500"/>
      <c r="Q43" s="499"/>
      <c r="R43" s="500"/>
      <c r="S43" s="499"/>
      <c r="T43" s="500"/>
      <c r="U43" s="499"/>
      <c r="V43" s="500"/>
      <c r="W43" s="499"/>
      <c r="X43" s="500"/>
      <c r="Y43" s="499"/>
      <c r="Z43" s="500"/>
      <c r="AA43" s="499"/>
      <c r="AB43" s="500"/>
      <c r="AC43" s="499" t="str">
        <f>IF(月排班!AB41=0,"",IF(月排班!AC41=0,"",IF((月排班!AC41+24-月排班!AB41)&lt;11,"11小時","")))&amp;IF(COUNTIF(月排班!$AE43:$AR43,$FW$5)&gt;1,"&amp;例休多",IF(COUNTIF(月排班!$AE43:$AR43,$FW$5)=0,"&amp;無例休",""))&amp;IF(COUNTIF(月排班!$AE43:$BE43,$FW$5)&gt;1,IF(COUNTIF(月排班!$AE43:$BE43,$FW$6)&gt;1,"","2周無2例2休"),"2周無2例2休")&amp;IF(AC42=1,IF(AC42&gt;0,"例假上班",""),"")&amp;IF(COUNTIF(Q42:AD42,"0")=0,"無6休1","")&amp;IF(AC42&gt;12,"上班超過12小時&amp;","")</f>
        <v>&amp;無例休2周無2例2休</v>
      </c>
      <c r="AD43" s="500"/>
      <c r="AE43" s="499" t="str">
        <f>IF(月排班!AD41=0,"",IF(月排班!AE41=0,"",IF((月排班!AE41+24-月排班!AD41)&lt;11,"11小時","")))&amp;IF(COUNTIF(月排班!$AE43:$AR43,$FW$5)=0,"&amp;無例休","")&amp;IF(COUNTIF(月排班!$AE43:$BE43,$FW$5)&gt;1,IF(COUNTIF(月排班!$AE43:$BE43,$FW$6)&gt;1,"","2周無2例2休"),"2周無2例2休")&amp;IF(AE41=1,IF(AE42&gt;0,"例假上班",""),"")&amp;IF(AE42&gt;12,"上班超過12小時&amp;","")</f>
        <v>&amp;無例休2周無2例2休</v>
      </c>
      <c r="AF43" s="500"/>
      <c r="AG43" s="499" t="str">
        <f>IF(月排班!AF41=0,"",IF(月排班!AG41=0,"",IF((月排班!AG41+24-月排班!AF41)&lt;11,"11小時","")))&amp;IF(COUNTIF(月排班!$AE43:$AR43,$FW$5)=0,"&amp;無例休","")&amp;IF(COUNTIF(月排班!$AE43:$BE43,$FW$5)&gt;1,IF(COUNTIF(月排班!$AE43:$BE43,$FW$6)&gt;1,"","2周無2例2休"),"2周無2例2休")&amp;IF(AG41=1,IF(AG42&gt;0,"例假上班",""),"")&amp;IF(AG42&gt;12,"上班超過12小時&amp;","")</f>
        <v>&amp;無例休2周無2例2休</v>
      </c>
      <c r="AH43" s="500"/>
      <c r="AI43" s="499" t="str">
        <f>IF(月排班!AH41=0,"",IF(月排班!AI41=0,"",IF((月排班!AI41+24-月排班!AH41)&lt;11,"11小時","")))&amp;IF(COUNTIF(月排班!$AE43:$AR43,$FW$5)=0,"&amp;無例休","")&amp;IF(COUNTIF(月排班!$AE43:$BE43,$FW$5)&gt;1,IF(COUNTIF(月排班!$AE43:$BE43,$FW$6)&gt;1,"","2周無2例2休"),"2周無2例2休")&amp;IF(AI41=1,IF(AI42&gt;0,"例假上班",""),"")&amp;IF(AI42&gt;12,"上班超過12小時&amp;","")</f>
        <v>&amp;無例休2周無2例2休</v>
      </c>
      <c r="AJ43" s="500"/>
      <c r="AK43" s="499" t="str">
        <f>IF(月排班!AJ41=0,"",IF(月排班!AK41=0,"",IF((月排班!AK41+24-月排班!AJ41)&lt;11,"11小時","")))&amp;IF(COUNTIF(月排班!$AE43:$AR43,$FW$5)=0,"&amp;無例休","")&amp;IF(COUNTIF(月排班!$AE43:$BE43,$FW$5)&gt;1,IF(COUNTIF(月排班!$AE43:$BE43,$FW$6)&gt;1,"","2周無2例2休"),"2周無2例2休")&amp;IF(AK41=1,IF(AK42&gt;0,"例假上班",""),"")&amp;IF(AK42&gt;12,"上班超過12小時&amp;","")</f>
        <v>&amp;無例休2周無2例2休</v>
      </c>
      <c r="AL43" s="500"/>
      <c r="AM43" s="499" t="str">
        <f>IF(月排班!AL41=0,"",IF(月排班!AM41=0,"",IF((月排班!AM41+24-月排班!AL41)&lt;11,"11小時","")))&amp;IF(COUNTIF(月排班!$AE43:$AR43,$FW$5)=0,"&amp;無例休","")&amp;IF(COUNTIF(月排班!$AE43:$BE43,$FW$5)&gt;1,IF(COUNTIF(月排班!$AE43:$BE43,$FW$6)&gt;1,"","2周無2例2休"),"2周無2例2休")&amp;IF(AM41=1,IF(AM42&gt;0,"例假上班",""),"")&amp;IF(AM42&gt;12,"上班超過12小時&amp;","")</f>
        <v>&amp;無例休2周無2例2休</v>
      </c>
      <c r="AN43" s="500"/>
      <c r="AO43" s="499" t="str">
        <f>IF(月排班!AN41=0,"",IF(月排班!AO41=0,"",IF((月排班!AO41+24-月排班!AN41)&lt;11,"11小時","")))&amp;IF(COUNTIF(月排班!$AE43:$AR43,$FW$5)=0,"&amp;無例休","")&amp;IF(COUNTIF(月排班!$AE43:$BE43,$FW$5)&gt;1,IF(COUNTIF(月排班!$AE43:$BE43,$FW$6)&gt;1,"","2周無2例2休"),"2周無2例2休")&amp;IF(AO41=1,IF(AO42&gt;0,"例假上班",""),"")&amp;IF(AO42&gt;12,"上班超過12小時&amp;","")</f>
        <v>&amp;無例休2周無2例2休</v>
      </c>
      <c r="AP43" s="500"/>
      <c r="AQ43" s="499" t="str">
        <f>IF(月排班!AP41=0,"",IF(月排班!AQ41=0,"",IF((月排班!AQ41+24-月排班!AP41)&lt;11,"11小時","")))&amp;IF(COUNTIF(月排班!$AE43:$AR43,$FW$5)=0,"&amp;無例休","")&amp;IF(COUNTIF(月排班!$AE43:$BE43,$FW$5)&gt;1,IF(COUNTIF(月排班!$AE43:$BE43,$FW$6)&gt;1,"","2周無2例2休"),"2周無2例2休")&amp;IF(AQ41=1,IF(AQ42&gt;0,"例假上班",""),"")&amp;IF(AQ42&gt;12,"上班超過12小時&amp;","")</f>
        <v>&amp;無例休2周無2例2休</v>
      </c>
      <c r="AR43" s="500"/>
      <c r="AS43" s="499" t="str">
        <f>IF(月排班!AR41=0,"",IF(月排班!AS41=0,"",IF((月排班!AS41+24-月排班!AR41)&lt;11,"11小時","")))&amp;IF(COUNTIF(月排班!$AS43:$BE43,$FW$5)=0,"&amp;無例休","")&amp;IF(COUNTIF(月排班!$AE43:$BE43,$FW$5)&gt;1,IF(COUNTIF(月排班!$AE43:$BE43,$FW$6)&gt;1,"","2周無2例2休"),"2周無2例2休")&amp;IF(AS41=1,IF(AS42&gt;0,"例假上班",""),"")&amp;IF(AS42&gt;12,"上班超過12小時&amp;","")</f>
        <v>&amp;無例休2周無2例2休</v>
      </c>
      <c r="AT43" s="500"/>
      <c r="AU43" s="499" t="str">
        <f>IF(月排班!AT41=0,"",IF(月排班!AU41=0,"",IF((月排班!AU41+24-月排班!AT41)&lt;11,"11小時","")))&amp;IF(COUNTIF(月排班!$AS43:$BE43,$FW$5)=0,"&amp;無例休","")&amp;IF(COUNTIF(月排班!$AE43:$BE43,$FW$5)&gt;1,IF(COUNTIF(月排班!$AE43:$BE43,$FW$6)&gt;1,"","2周無2例2休"),"2周無2例2休")&amp;IF(AU41=1,IF(AU42&gt;0,"例假上班",""),"")&amp;IF(AU42&gt;12,"上班超過12小時&amp;","")</f>
        <v>&amp;無例休2周無2例2休</v>
      </c>
      <c r="AV43" s="500"/>
      <c r="AW43" s="499" t="str">
        <f>IF(月排班!AV41=0,"",IF(月排班!AW41=0,"",IF((月排班!AW41+24-月排班!AV41)&lt;11,"11小時","")))&amp;IF(COUNTIF(月排班!$AS43:$BE43,$FW$5)=0,"&amp;無例休","")&amp;IF(COUNTIF(月排班!$AE43:$BE43,$FW$5)&gt;1,IF(COUNTIF(月排班!$AE43:$BE43,$FW$6)&gt;1,"","2周無2例2休"),"2周無2例2休")&amp;IF(AW41=1,IF(AW42&gt;0,"例假上班",""),"")&amp;IF(AW42&gt;12,"上班超過12小時&amp;","")</f>
        <v>&amp;無例休2周無2例2休</v>
      </c>
      <c r="AX43" s="500"/>
      <c r="AY43" s="499" t="str">
        <f>IF(月排班!AX41=0,"",IF(月排班!AY41=0,"",IF((月排班!AY41+24-月排班!AX41)&lt;11,"11小時","")))&amp;IF(COUNTIF(月排班!$AS43:$BE43,$FW$5)=0,"&amp;無例休","")&amp;IF(COUNTIF(月排班!$AE43:$BE43,$FW$5)&gt;1,IF(COUNTIF(月排班!$AE43:$BE43,$FW$6)&gt;1,"","2周無2例2休"),"2周無2例2休")&amp;IF(AY41=1,IF(AY42&gt;0,"例假上班",""),"")&amp;IF(AY42&gt;12,"上班超過12小時&amp;","")</f>
        <v>&amp;無例休2周無2例2休</v>
      </c>
      <c r="AZ43" s="500"/>
      <c r="BA43" s="499" t="str">
        <f>IF(月排班!AZ41=0,"",IF(月排班!BA41=0,"",IF((月排班!BA41+24-月排班!AZ41)&lt;11,"11小時","")))&amp;IF(COUNTIF(月排班!$AS43:$BE43,$FW$5)=0,"&amp;無例休","")&amp;IF(COUNTIF(月排班!$AE43:$BE43,$FW$5)&gt;1,IF(COUNTIF(月排班!$AE43:$BE43,$FW$6)&gt;1,"","2周無2例2休"),"2周無2例2休")&amp;IF(BA41=1,IF(BA42&gt;0,"例假上班",""),"")&amp;IF(BA42&gt;12,"上班超過12小時&amp;","")</f>
        <v>&amp;無例休2周無2例2休</v>
      </c>
      <c r="BB43" s="500"/>
      <c r="BC43" s="499" t="str">
        <f>IF(月排班!BB41=0,"",IF(月排班!BC41=0,"",IF((月排班!BC41+24-月排班!BB41)&lt;11,"11小時","")))&amp;IF(COUNTIF(月排班!$AS43:$BE43,$FW$5)=0,"&amp;無例休","")&amp;IF(COUNTIF(月排班!$AE43:$BE43,$FW$5)&gt;1,IF(COUNTIF(月排班!$AE43:$BE43,$FW$6)&gt;1,"","2周無2例2休"),"2周無2例2休")&amp;IF(BC41=1,IF(BC42&gt;0,"例假上班",""),"")&amp;IF(BC42&gt;12,"上班超過12小時&amp;","")</f>
        <v>&amp;無例休2周無2例2休</v>
      </c>
      <c r="BD43" s="500"/>
      <c r="BE43" s="499" t="str">
        <f>IF(月排班!BD41=0,"",IF(月排班!BE41=0,"",IF((月排班!BE41+24-月排班!BD41)&lt;11,"11小時","")))&amp;IF(COUNTIF(月排班!$AS43:$BE43,$FW$5)=0,"&amp;無例休","")&amp;IF(COUNTIF(月排班!$AE43:$BE43,$FW$5)&gt;1,IF(COUNTIF(月排班!$AE43:$BE43,$FW$6)&gt;1,"","2周無2例2休"),"2周無2例2休")&amp;IF(BE41=1,IF(BE42&gt;0,"例假上班",""),"")&amp;IF(BE42&gt;12,"上班超過12小時&amp;","")</f>
        <v>&amp;無例休2周無2例2休</v>
      </c>
      <c r="BF43" s="500"/>
      <c r="BG43" s="501" t="str">
        <f>IF(月排班!BF41=0,"",IF(月排班!BG41=0,"",IF((月排班!BG41+24-月排班!BF41)&lt;11,"11小時&amp;","")))&amp;IF(COUNTIF(月排班!$BG43:$BS43,$FW$5)=0,"無例休&amp;","")&amp;IF(COUNTIF(月排班!$BG43:$CG43,$FW$5)&gt;1,IF(COUNTIF(月排班!$BG43:$CG43,$FW$6)&gt;1,"","2周無2例2休&amp;"),"2周無2例2休&amp;")&amp;IF(BG41=1,IF(BG42&gt;0,"例假上班&amp;",""),"")&amp;IF(BG42&gt;12,"上班超過12小時&amp;","")</f>
        <v>無例休&amp;2周無2例2休&amp;</v>
      </c>
      <c r="BH43" s="502"/>
      <c r="BI43" s="501" t="str">
        <f>IF(月排班!BH41=0,"",IF(月排班!BI41=0,"",IF((月排班!BI41+24-月排班!BH41)&lt;11,"11小時&amp;","")))&amp;IF(COUNTIF(月排班!$BG43:$BS43,$FW$5)=0,"無例休&amp;","")&amp;IF(COUNTIF(月排班!$BG43:$CG43,$FW$5)&gt;1,IF(COUNTIF(月排班!$BG43:$CG43,$FW$6)&gt;1,"","2周無2例2休&amp;"),"2周無2例2休&amp;")&amp;IF(BI41=1,IF(BI42&gt;0,"例假上班&amp;",""),"")&amp;IF(BI42&gt;12,"上班超過12小時&amp;","")</f>
        <v>無例休&amp;2周無2例2休&amp;</v>
      </c>
      <c r="BJ43" s="502"/>
      <c r="BK43" s="501" t="str">
        <f>IF(月排班!BJ41=0,"",IF(月排班!BK41=0,"",IF((月排班!BK41+24-月排班!BJ41)&lt;11,"11小時&amp;","")))&amp;IF(COUNTIF(月排班!$BG43:$BS43,$FW$5)=0,"無例休&amp;","")&amp;IF(COUNTIF(月排班!$BG43:$CG43,$FW$5)&gt;1,IF(COUNTIF(月排班!$BG43:$CG43,$FW$6)&gt;1,"","2周無2例2休&amp;"),"2周無2例2休&amp;")&amp;IF(BK41=1,IF(BK42&gt;0,"例假上班&amp;",""),"")&amp;IF(BK42&gt;12,"上班超過12小時&amp;","")</f>
        <v>無例休&amp;2周無2例2休&amp;</v>
      </c>
      <c r="BL43" s="502"/>
      <c r="BM43" s="501" t="str">
        <f>IF(月排班!BL41=0,"",IF(月排班!BM41=0,"",IF((月排班!BM41+24-月排班!BL41)&lt;11,"11小時&amp;","")))&amp;IF(COUNTIF(月排班!$BG43:$BS43,$FW$5)=0,"無例休&amp;","")&amp;IF(COUNTIF(月排班!$BG43:$CG43,$FW$5)&gt;1,IF(COUNTIF(月排班!$BG43:$CG43,$FW$6)&gt;1,"","2周無2例2休&amp;"),"2周無2例2休&amp;")&amp;IF(BM41=1,IF(BM42&gt;0,"例假上班&amp;",""),"")&amp;IF(BM42&gt;12,"上班超過12小時&amp;","")</f>
        <v>無例休&amp;2周無2例2休&amp;</v>
      </c>
      <c r="BN43" s="502"/>
      <c r="BO43" s="501" t="str">
        <f>IF(月排班!BN41=0,"",IF(月排班!BO41=0,"",IF((月排班!BO41+24-月排班!BN41)&lt;11,"11小時&amp;","")))&amp;IF(COUNTIF(月排班!$BG43:$BS43,$FW$5)=0,"無例休&amp;","")&amp;IF(COUNTIF(月排班!$BG43:$CG43,$FW$5)&gt;1,IF(COUNTIF(月排班!$BG43:$CG43,$FW$6)&gt;1,"","2周無2例2休&amp;"),"2周無2例2休&amp;")&amp;IF(BO41=1,IF(BO42&gt;0,"例假上班&amp;",""),"")&amp;IF(BO42&gt;12,"上班超過12小時&amp;","")</f>
        <v>無例休&amp;2周無2例2休&amp;</v>
      </c>
      <c r="BP43" s="502"/>
      <c r="BQ43" s="501" t="str">
        <f>IF(月排班!BP41=0,"",IF(月排班!BQ41=0,"",IF((月排班!BQ41+24-月排班!BP41)&lt;11,"11小時&amp;","")))&amp;IF(COUNTIF(月排班!$BG43:$BS43,$FW$5)=0,"無例休&amp;","")&amp;IF(COUNTIF(月排班!$BG43:$CG43,$FW$5)&gt;1,IF(COUNTIF(月排班!$BG43:$CG43,$FW$6)&gt;1,"","2周無2例2休&amp;"),"2周無2例2休&amp;")&amp;IF(BQ41=1,IF(BQ42&gt;0,"例假上班&amp;",""),"")&amp;IF(BQ42&gt;12,"上班超過12小時&amp;","")</f>
        <v>無例休&amp;2周無2例2休&amp;</v>
      </c>
      <c r="BR43" s="502"/>
      <c r="BS43" s="501" t="str">
        <f>IF(月排班!BR41=0,"",IF(月排班!BS41=0,"",IF((月排班!BS41+24-月排班!BR41)&lt;11,"11小時&amp;","")))&amp;IF(COUNTIF(月排班!$BG43:$BS43,$FW$5)=0,"無例休&amp;","")&amp;IF(COUNTIF(月排班!$BG43:$CG43,$FW$5)&gt;1,IF(COUNTIF(月排班!$BG43:$CG43,$FW$6)&gt;1,"","2周無2例2休&amp;"),"2周無2例2休&amp;")&amp;IF(BS41=1,IF(BS42&gt;0,"例假上班&amp;",""),"")&amp;IF(BS42&gt;12,"上班超過12小時&amp;","")</f>
        <v>無例休&amp;2周無2例2休&amp;</v>
      </c>
      <c r="BT43" s="502"/>
      <c r="BU43" s="499" t="str">
        <f>IF(月排班!BT41=0,"",IF(月排班!BU41=0,"",IF((月排班!BU41+24-月排班!BT41)&lt;11,"11小時&amp;","")))&amp;IF(COUNTIF(月排班!$BU43:$CG43,$FW$5)=0,"無例休&amp;","")&amp;IF(COUNTIF(月排班!$BG43:$CG43,$FW$5)&gt;1,IF(COUNTIF(月排班!$BG43:$CG43,$FW$6)&gt;1,"","2周無2例2休&amp;"),"2周無2例2休&amp;")&amp;IF(BU41=1,IF(BU42&gt;0,"例假上班&amp;",""),"")&amp;IF(BU42&gt;12,"上班超過12小時&amp;","")</f>
        <v>無例休&amp;2周無2例2休&amp;</v>
      </c>
      <c r="BV43" s="500"/>
      <c r="BW43" s="499" t="str">
        <f>IF(月排班!BV41=0,"",IF(月排班!BW41=0,"",IF((月排班!BW41+24-月排班!BV41)&lt;11,"11小時&amp;","")))&amp;IF(COUNTIF(月排班!$BU43:$CG43,$FW$5)=0,"無例休&amp;","")&amp;IF(COUNTIF(月排班!$BG43:$CG43,$FW$5)&gt;1,IF(COUNTIF(月排班!$BG43:$CG43,$FW$6)&gt;1,"","2周無2例2休&amp;"),"2周無2例2休&amp;")&amp;IF(BW41=1,IF(BW42&gt;0,"例假上班&amp;",""),"")&amp;IF(BW42&gt;12,"上班超過12小時&amp;","")</f>
        <v>無例休&amp;2周無2例2休&amp;</v>
      </c>
      <c r="BX43" s="500"/>
      <c r="BY43" s="499" t="str">
        <f>IF(月排班!BX41=0,"",IF(月排班!BY41=0,"",IF((月排班!BY41+24-月排班!BX41)&lt;11,"11小時&amp;","")))&amp;IF(COUNTIF(月排班!$BU43:$CG43,$FW$5)=0,"無例休&amp;","")&amp;IF(COUNTIF(月排班!$BG43:$CG43,$FW$5)&gt;1,IF(COUNTIF(月排班!$BG43:$CG43,$FW$6)&gt;1,"","2周無2例2休&amp;"),"2周無2例2休&amp;")&amp;IF(BY41=1,IF(BY42&gt;0,"例假上班&amp;",""),"")&amp;IF(BY42&gt;12,"上班超過12小時&amp;","")</f>
        <v>無例休&amp;2周無2例2休&amp;</v>
      </c>
      <c r="BZ43" s="500"/>
      <c r="CA43" s="499" t="str">
        <f>IF(月排班!BZ41=0,"",IF(月排班!CA41=0,"",IF((月排班!CA41+24-月排班!BZ41)&lt;11,"11小時&amp;","")))&amp;IF(COUNTIF(月排班!$BU43:$CG43,$FW$5)=0,"無例休&amp;","")&amp;IF(COUNTIF(月排班!$BG43:$CG43,$FW$5)&gt;1,IF(COUNTIF(月排班!$BG43:$CG43,$FW$6)&gt;1,"","2周無2例2休&amp;"),"2周無2例2休&amp;")&amp;IF(CA41=1,IF(CA42&gt;0,"例假上班&amp;",""),"")&amp;IF(CA42&gt;12,"上班超過12小時&amp;","")</f>
        <v>無例休&amp;2周無2例2休&amp;</v>
      </c>
      <c r="CB43" s="500"/>
      <c r="CC43" s="499" t="str">
        <f>IF(月排班!CB41=0,"",IF(月排班!CC41=0,"",IF((月排班!CC41+24-月排班!CB41)&lt;11,"11小時&amp;","")))&amp;IF(COUNTIF(月排班!$BU43:$CG43,$FW$5)=0,"無例休&amp;","")&amp;IF(COUNTIF(月排班!$BG43:$CG43,$FW$5)&gt;1,IF(COUNTIF(月排班!$BG43:$CG43,$FW$6)&gt;1,"","2周無2例2休&amp;"),"2周無2例2休&amp;")&amp;IF(CC41=1,IF(CC42&gt;0,"例假上班&amp;",""),"")&amp;IF(CC42&gt;12,"上班超過12小時&amp;","")</f>
        <v>無例休&amp;2周無2例2休&amp;</v>
      </c>
      <c r="CD43" s="500"/>
      <c r="CE43" s="499" t="str">
        <f>IF(月排班!CD41=0,"",IF(月排班!CE41=0,"",IF((月排班!CE41+24-月排班!CD41)&lt;11,"11小時&amp;","")))&amp;IF(COUNTIF(月排班!$BU43:$CG43,$FW$5)=0,"無例休&amp;","")&amp;IF(COUNTIF(月排班!$BG43:$CG43,$FW$5)&gt;1,IF(COUNTIF(月排班!$BG43:$CG43,$FW$6)&gt;1,"","2周無2例2休&amp;"),"2周無2例2休&amp;")&amp;IF(CE41=1,IF(CE42&gt;0,"例假上班&amp;",""),"")&amp;IF(CE42&gt;12,"上班超過12小時&amp;","")</f>
        <v>無例休&amp;2周無2例2休&amp;</v>
      </c>
      <c r="CF43" s="500"/>
      <c r="CG43" s="499" t="str">
        <f>IF(月排班!CF41=0,"",IF(月排班!CG41=0,"",IF((月排班!CG41+24-月排班!CF41)&lt;11,"11小時&amp;","")))&amp;IF(COUNTIF(月排班!$BU43:$CG43,$FW$5)=0,"無例休&amp;","")&amp;IF(COUNTIF(月排班!$BG43:$CG43,$FW$5)&gt;1,IF(COUNTIF(月排班!$BG43:$CG43,$FW$6)&gt;1,"","2周無2例2休&amp;"),"2周無2例2休&amp;")&amp;IF(CG41=1,IF(CG42&gt;0,"例假上班&amp;",""),"")&amp;IF(CG42&gt;12,"上班超過12小時&amp;","")</f>
        <v>無例休&amp;2周無2例2休&amp;</v>
      </c>
      <c r="CH43" s="500"/>
      <c r="CI43" s="499" t="str">
        <f>IF(月排班!CH41=0,"",IF(月排班!CI41=0,"",IF((月排班!CI41+24-月排班!CH41)&lt;11,"11小時&amp;","")))&amp;IF(COUNTIF(月排班!$CI43:$CU43,$FW$5)=0,"無例休&amp;","")&amp;IF(COUNTIF(月排班!$CI43:$DI43,$FW$5)&gt;1,IF(COUNTIF(月排班!$CI43:$DI43,$FW$6)&gt;1,"","2周無2例2休&amp;"),"2周無2例2休&amp;")&amp;IF(CI41=1,IF(CI42&gt;0,"例假上班&amp;",""),"")&amp;IF(CI42&gt;12,"上班超過12小時&amp;","")</f>
        <v>無例休&amp;2周無2例2休&amp;</v>
      </c>
      <c r="CJ43" s="500"/>
      <c r="CK43" s="499" t="str">
        <f>IF(月排班!CJ41=0,"",IF(月排班!CK41=0,"",IF((月排班!CK41+24-月排班!CJ41)&lt;11,"11小時&amp;","")))&amp;IF(COUNTIF(月排班!$CI43:$CU43,$FW$5)=0,"無例休&amp;","")&amp;IF(COUNTIF(月排班!$CI43:$DI43,$FW$5)&gt;1,IF(COUNTIF(月排班!$CI43:$DI43,$FW$6)&gt;1,"","2周無2例2休&amp;"),"2周無2例2休&amp;")&amp;IF(CK41=1,IF(CK42&gt;0,"例假上班&amp;",""),"")&amp;IF(CK42&gt;12,"上班超過12小時&amp;","")</f>
        <v>無例休&amp;2周無2例2休&amp;</v>
      </c>
      <c r="CL43" s="500"/>
      <c r="CM43" s="499" t="str">
        <f>IF(月排班!CL41=0,"",IF(月排班!CM41=0,"",IF((月排班!CM41+24-月排班!CL41)&lt;11,"11小時&amp;","")))&amp;IF(COUNTIF(月排班!$CI43:$CU43,$FW$5)=0,"無例休&amp;","")&amp;IF(COUNTIF(月排班!$CI43:$DI43,$FW$5)&gt;1,IF(COUNTIF(月排班!$CI43:$DI43,$FW$6)&gt;1,"","2周無2例2休&amp;"),"2周無2例2休&amp;")&amp;IF(CM41=1,IF(CM42&gt;0,"例假上班&amp;",""),"")&amp;IF(CM42&gt;12,"上班超過12小時&amp;","")</f>
        <v>無例休&amp;2周無2例2休&amp;</v>
      </c>
      <c r="CN43" s="500"/>
      <c r="CO43" s="499" t="str">
        <f>IF(月排班!CN41=0,"",IF(月排班!CO41=0,"",IF((月排班!CO41+24-月排班!CN41)&lt;11,"11小時&amp;","")))&amp;IF(COUNTIF(月排班!$CI43:$CU43,$FW$5)=0,"無例休&amp;","")&amp;IF(COUNTIF(月排班!$CI43:$DI43,$FW$5)&gt;1,IF(COUNTIF(月排班!$CI43:$DI43,$FW$6)&gt;1,"","2周無2例2休&amp;"),"2周無2例2休&amp;")&amp;IF(CO41=1,IF(CO42&gt;0,"例假上班&amp;",""),"")&amp;IF(CO42&gt;12,"上班超過12小時&amp;","")</f>
        <v>無例休&amp;2周無2例2休&amp;</v>
      </c>
      <c r="CP43" s="500"/>
      <c r="CQ43" s="499" t="str">
        <f>IF(月排班!CP41=0,"",IF(月排班!CQ41=0,"",IF((月排班!CQ41+24-月排班!CP41)&lt;11,"11小時&amp;","")))&amp;IF(COUNTIF(月排班!$CI43:$CU43,$FW$5)=0,"無例休&amp;","")&amp;IF(COUNTIF(月排班!$CI43:$DI43,$FW$5)&gt;1,IF(COUNTIF(月排班!$CI43:$DI43,$FW$6)&gt;1,"","2周無2例2休&amp;"),"2周無2例2休&amp;")&amp;IF(CQ41=1,IF(CQ42&gt;0,"例假上班&amp;",""),"")&amp;IF(CQ42&gt;12,"上班超過12小時&amp;","")</f>
        <v>無例休&amp;2周無2例2休&amp;</v>
      </c>
      <c r="CR43" s="500"/>
      <c r="CS43" s="499" t="str">
        <f>IF(月排班!CR41=0,"",IF(月排班!CS41=0,"",IF((月排班!CS41+24-月排班!CR41)&lt;11,"11小時&amp;","")))&amp;IF(COUNTIF(月排班!$CI43:$CU43,$FW$5)=0,"無例休&amp;","")&amp;IF(COUNTIF(月排班!$CI43:$DI43,$FW$5)&gt;1,IF(COUNTIF(月排班!$CI43:$DI43,$FW$6)&gt;1,"","2周無2例2休&amp;"),"2周無2例2休&amp;")&amp;IF(CS41=1,IF(CS42&gt;0,"例假上班&amp;",""),"")&amp;IF(CS42&gt;12,"上班超過12小時&amp;","")</f>
        <v>無例休&amp;2周無2例2休&amp;</v>
      </c>
      <c r="CT43" s="500"/>
      <c r="CU43" s="499" t="str">
        <f>IF(月排班!CT41=0,"",IF(月排班!CU41=0,"",IF((月排班!CU41+24-月排班!CT41)&lt;11,"11小時&amp;","")))&amp;IF(COUNTIF(月排班!$CI43:$CU43,$FW$5)=0,"無例休&amp;","")&amp;IF(COUNTIF(月排班!$CI43:$DI43,$FW$5)&gt;1,IF(COUNTIF(月排班!$CI43:$DI43,$FW$6)&gt;1,"","2周無2例2休&amp;"),"2周無2例2休&amp;")&amp;IF(CU41=1,IF(CU42&gt;0,"例假上班&amp;",""),"")&amp;IF(CU42&gt;12,"上班超過12小時&amp;","")</f>
        <v>無例休&amp;2周無2例2休&amp;</v>
      </c>
      <c r="CV43" s="500"/>
      <c r="CW43" s="499" t="str">
        <f>IF(月排班!CV41=0,"",IF(月排班!CW41=0,"",IF((月排班!CW41+24-月排班!CV41)&lt;11,"11小時&amp;","")))&amp;IF(COUNTIF(月排班!$CW43:$DI43,$FW$5)=0,"無例休&amp;","")&amp;IF(COUNTIF(月排班!$CI43:$DI43,$FW$5)&gt;1,IF(COUNTIF(月排班!$CI43:$DI43,$FW$6)&gt;1,"","2周無2例2休&amp;"),"2周無2例2休&amp;")&amp;IF(CW41=1,IF(CW42&gt;0,"例假上班&amp;",""),"")&amp;IF(CW42&gt;12,"上班超過12小時&amp;","")</f>
        <v>無例休&amp;2周無2例2休&amp;</v>
      </c>
      <c r="CX43" s="500"/>
      <c r="CY43" s="499" t="str">
        <f>IF(月排班!CX41=0,"",IF(月排班!CY41=0,"",IF((月排班!CY41+24-月排班!CX41)&lt;11,"11小時&amp;","")))&amp;IF(COUNTIF(月排班!$CW43:$DI43,$FW$5)=0,"無例休&amp;","")&amp;IF(COUNTIF(月排班!$CI43:$DI43,$FW$5)&gt;1,IF(COUNTIF(月排班!$CI43:$DI43,$FW$6)&gt;1,"","2周無2例2休&amp;"),"2周無2例2休&amp;")&amp;IF(CY41=1,IF(CY42&gt;0,"例假上班&amp;",""),"")&amp;IF(CY42&gt;12,"上班超過12小時&amp;","")</f>
        <v>無例休&amp;2周無2例2休&amp;</v>
      </c>
      <c r="CZ43" s="500"/>
      <c r="DA43" s="499" t="str">
        <f>IF(月排班!CZ41=0,"",IF(月排班!DA41=0,"",IF((月排班!DA41+24-月排班!CZ41)&lt;11,"11小時&amp;","")))&amp;IF(COUNTIF(月排班!$CW43:$DI43,$FW$5)=0,"無例休&amp;","")&amp;IF(COUNTIF(月排班!$CI43:$DI43,$FW$5)&gt;1,IF(COUNTIF(月排班!$CI43:$DI43,$FW$6)&gt;1,"","2周無2例2休&amp;"),"2周無2例2休&amp;")&amp;IF(DA41=1,IF(DA42&gt;0,"例假上班&amp;",""),"")&amp;IF(DA42&gt;12,"上班超過12小時&amp;","")</f>
        <v>無例休&amp;2周無2例2休&amp;</v>
      </c>
      <c r="DB43" s="500"/>
      <c r="DC43" s="499" t="str">
        <f>IF(月排班!DB41=0,"",IF(月排班!DC41=0,"",IF((月排班!DC41+24-月排班!DB41)&lt;11,"11小時&amp;","")))&amp;IF(COUNTIF(月排班!$CW43:$DI43,$FW$5)=0,"無例休&amp;","")&amp;IF(COUNTIF(月排班!$CI43:$DI43,$FW$5)&gt;1,IF(COUNTIF(月排班!$CI43:$DI43,$FW$6)&gt;1,"","2周無2例2休&amp;"),"2周無2例2休&amp;")&amp;IF(DC41=1,IF(DC42&gt;0,"例假上班&amp;",""),"")&amp;IF(DC42&gt;12,"上班超過12小時&amp;","")</f>
        <v>無例休&amp;2周無2例2休&amp;</v>
      </c>
      <c r="DD43" s="500"/>
      <c r="DE43" s="499" t="str">
        <f>IF(月排班!DD41=0,"",IF(月排班!DE41=0,"",IF((月排班!DE41+24-月排班!DD41)&lt;11,"11小時&amp;","")))&amp;IF(COUNTIF(月排班!$CW43:$DI43,$FW$5)=0,"無例休&amp;","")&amp;IF(COUNTIF(月排班!$CI43:$DI43,$FW$5)&gt;1,IF(COUNTIF(月排班!$CI43:$DI43,$FW$6)&gt;1,"","2周無2例2休&amp;"),"2周無2例2休&amp;")&amp;IF(DE41=1,IF(DE42&gt;0,"例假上班&amp;",""),"")&amp;IF(DE42&gt;12,"上班超過12小時&amp;","")</f>
        <v>無例休&amp;2周無2例2休&amp;</v>
      </c>
      <c r="DF43" s="500"/>
      <c r="DG43" s="499" t="str">
        <f>IF(月排班!DF41=0,"",IF(月排班!DG41=0,"",IF((月排班!DG41+24-月排班!DF41)&lt;11,"11小時&amp;","")))&amp;IF(COUNTIF(月排班!$CW43:$DI43,$FW$5)=0,"無例休&amp;","")&amp;IF(COUNTIF(月排班!$CI43:$DI43,$FW$5)&gt;1,IF(COUNTIF(月排班!$CI43:$DI43,$FW$6)&gt;1,"","2周無2例2休&amp;"),"2周無2例2休&amp;")&amp;IF(DG41=1,IF(DG42&gt;0,"例假上班&amp;",""),"")&amp;IF(DG42&gt;12,"上班超過12小時&amp;","")</f>
        <v>無例休&amp;2周無2例2休&amp;</v>
      </c>
      <c r="DH43" s="500"/>
      <c r="DI43" s="499" t="str">
        <f>IF(月排班!DH41=0,"",IF(月排班!DI41=0,"",IF((月排班!DI41+24-月排班!DH41)&lt;11,"11小時&amp;","")))&amp;IF(COUNTIF(月排班!$CW43:$DI43,$FW$5)=0,"無例休&amp;","")&amp;IF(COUNTIF(月排班!$CI43:$DI43,$FW$5)&gt;1,IF(COUNTIF(月排班!$CI43:$DI43,$FW$6)&gt;1,"","2周無2例2休&amp;"),"2周無2例2休&amp;")&amp;IF(DI41=1,IF(DI42&gt;0,"例假上班&amp;",""),"")&amp;IF(DI42&gt;12,"上班超過12小時&amp;","")</f>
        <v>無例休&amp;2周無2例2休&amp;</v>
      </c>
      <c r="DJ43" s="500"/>
      <c r="DK43" s="499" t="str">
        <f>IF(月排班!DJ41=0,"",IF(月排班!DK41=0,"",IF((月排班!DK41+24-月排班!DJ41)&lt;11,"11小時&amp;","")))&amp;IF(COUNTIF(月排班!$DK43:$DW43,$FW$5)=0,"無例休&amp;","")&amp;IF(COUNTIF(月排班!$DK43:$EK43,$FW$5)&gt;1,IF(COUNTIF(月排班!$DK43:$EK43,$FW$6)&gt;1,"","2周無2例2休&amp;"),"2周無2例2休&amp;")&amp;IF(DK41=1,IF(DK42&gt;0,"例假上班&amp;",""),"")&amp;IF(DK42&gt;12,"上班超過12小時&amp;","")</f>
        <v>無例休&amp;2周無2例2休&amp;</v>
      </c>
      <c r="DL43" s="500"/>
      <c r="DM43" s="499" t="str">
        <f>IF(月排班!DL41=0,"",IF(月排班!DM41=0,"",IF((月排班!DM41+24-月排班!DL41)&lt;11,"11小時&amp;","")))&amp;IF(COUNTIF(月排班!$DK43:$DW43,$FW$5)=0,"無例休&amp;","")&amp;IF(COUNTIF(月排班!$DK43:$EK43,$FW$5)&gt;1,IF(COUNTIF(月排班!$DK43:$EK43,$FW$6)&gt;1,"","2周無2例2休&amp;"),"2周無2例2休&amp;")&amp;IF(DM41=1,IF(DM42&gt;0,"例假上班&amp;",""),"")&amp;IF(DM42&gt;12,"上班超過12小時&amp;","")</f>
        <v>無例休&amp;2周無2例2休&amp;</v>
      </c>
      <c r="DN43" s="500"/>
      <c r="DO43" s="499" t="str">
        <f>IF(月排班!DN41=0,"",IF(月排班!DO41=0,"",IF((月排班!DO41+24-月排班!DN41)&lt;11,"11小時&amp;","")))&amp;IF(COUNTIF(月排班!$DK43:$DW43,$FW$5)=0,"無例休&amp;","")&amp;IF(COUNTIF(月排班!$DK43:$EK43,$FW$5)&gt;1,IF(COUNTIF(月排班!$DK43:$EK43,$FW$6)&gt;1,"","2周無2例2休&amp;"),"2周無2例2休&amp;")&amp;IF(DO41=1,IF(DO42&gt;0,"例假上班&amp;",""),"")&amp;IF(DO42&gt;12,"上班超過12小時&amp;","")</f>
        <v>無例休&amp;2周無2例2休&amp;</v>
      </c>
      <c r="DP43" s="500"/>
      <c r="DQ43" s="499" t="str">
        <f>IF(月排班!DP41=0,"",IF(月排班!DQ41=0,"",IF((月排班!DQ41+24-月排班!DP41)&lt;11,"11小時&amp;","")))&amp;IF(COUNTIF(月排班!$DK43:$DW43,$FW$5)=0,"無例休&amp;","")&amp;IF(COUNTIF(月排班!$DK43:$EK43,$FW$5)&gt;1,IF(COUNTIF(月排班!$DK43:$EK43,$FW$6)&gt;1,"","2周無2例2休&amp;"),"2周無2例2休&amp;")&amp;IF(DQ41=1,IF(DQ42&gt;0,"例假上班&amp;",""),"")&amp;IF(DQ42&gt;12,"上班超過12小時&amp;","")</f>
        <v>無例休&amp;2周無2例2休&amp;</v>
      </c>
      <c r="DR43" s="500"/>
      <c r="DS43" s="499" t="str">
        <f>IF(月排班!DR41=0,"",IF(月排班!DS41=0,"",IF((月排班!DS41+24-月排班!DR41)&lt;11,"11小時&amp;","")))&amp;IF(COUNTIF(月排班!$DK43:$DW43,$FW$5)=0,"無例休&amp;","")&amp;IF(COUNTIF(月排班!$DK43:$EK43,$FW$5)&gt;1,IF(COUNTIF(月排班!$DK43:$EK43,$FW$6)&gt;1,"","2周無2例2休&amp;"),"2周無2例2休&amp;")&amp;IF(DS41=1,IF(DS42&gt;0,"例假上班&amp;",""),"")&amp;IF(DS42&gt;12,"上班超過12小時&amp;","")</f>
        <v>無例休&amp;2周無2例2休&amp;</v>
      </c>
      <c r="DT43" s="500"/>
      <c r="DU43" s="499" t="str">
        <f>IF(月排班!DT41=0,"",IF(月排班!DU41=0,"",IF((月排班!DU41+24-月排班!DT41)&lt;11,"11小時&amp;","")))&amp;IF(COUNTIF(月排班!$DK43:$DW43,$FW$5)=0,"無例休&amp;","")&amp;IF(COUNTIF(月排班!$DK43:$EK43,$FW$5)&gt;1,IF(COUNTIF(月排班!$DK43:$EK43,$FW$6)&gt;1,"","2周無2例2休&amp;"),"2周無2例2休&amp;")&amp;IF(DU41=1,IF(DU42&gt;0,"例假上班&amp;",""),"")&amp;IF(DU42&gt;12,"上班超過12小時&amp;","")</f>
        <v>無例休&amp;2周無2例2休&amp;</v>
      </c>
      <c r="DV43" s="500"/>
      <c r="DW43" s="499" t="str">
        <f>IF(月排班!DV41=0,"",IF(月排班!DW41=0,"",IF((月排班!DW41+24-月排班!DV41)&lt;11,"11小時&amp;","")))&amp;IF(COUNTIF(月排班!$DK43:$DW43,$FW$5)=0,"無例休&amp;","")&amp;IF(COUNTIF(月排班!$DK43:$EK43,$FW$5)&gt;1,IF(COUNTIF(月排班!$DK43:$EK43,$FW$6)&gt;1,"","2周無2例2休&amp;"),"2周無2例2休&amp;")&amp;IF(DW41=1,IF(DW42&gt;0,"例假上班&amp;",""),"")&amp;IF(DW42&gt;12,"上班超過12小時&amp;","")</f>
        <v>無例休&amp;2周無2例2休&amp;</v>
      </c>
      <c r="DX43" s="500"/>
      <c r="DY43" s="499" t="str">
        <f>IF(月排班!DX41=0,"",IF(月排班!DY41=0,"",IF((月排班!DY41+24-月排班!DX41)&lt;11,"11小時&amp;","")))&amp;IF(COUNTIF(月排班!$DY43:$EK43,$FW$5)=0,"無例休&amp;","")&amp;IF(COUNTIF(月排班!$DK43:$EK43,$FW$5)&gt;1,IF(COUNTIF(月排班!$DK43:$EK43,$FW$6)&gt;1,"","2周無2例2休&amp;"),"2周無2例2休&amp;")&amp;IF(DY41=1,IF(DY42&gt;0,"例假上班&amp;",""),"")&amp;IF(DY42&gt;12,"上班超過12小時&amp;","")</f>
        <v>無例休&amp;2周無2例2休&amp;</v>
      </c>
      <c r="DZ43" s="500"/>
      <c r="EA43" s="499" t="str">
        <f>IF(月排班!DZ41=0,"",IF(月排班!EA41=0,"",IF((月排班!EA41+24-月排班!DZ41)&lt;11,"11小時&amp;","")))&amp;IF(COUNTIF(月排班!$DY43:$EK43,$FW$5)=0,"無例休&amp;","")&amp;IF(COUNTIF(月排班!$DK43:$EK43,$FW$5)&gt;1,IF(COUNTIF(月排班!$DK43:$EK43,$FW$6)&gt;1,"","2周無2例2休&amp;"),"2周無2例2休&amp;")&amp;IF(EA41=1,IF(EA42&gt;0,"例假上班&amp;",""),"")&amp;IF(EA42&gt;12,"上班超過12小時&amp;","")</f>
        <v>無例休&amp;2周無2例2休&amp;</v>
      </c>
      <c r="EB43" s="500"/>
      <c r="EC43" s="499" t="str">
        <f>IF(月排班!EB41=0,"",IF(月排班!EC41=0,"",IF((月排班!EC41+24-月排班!EB41)&lt;11,"11小時&amp;","")))&amp;IF(COUNTIF(月排班!$DY43:$EK43,$FW$5)=0,"無例休&amp;","")&amp;IF(COUNTIF(月排班!$DK43:$EK43,$FW$5)&gt;1,IF(COUNTIF(月排班!$DK43:$EK43,$FW$6)&gt;1,"","2周無2例2休&amp;"),"2周無2例2休&amp;")&amp;IF(EC41=1,IF(EC42&gt;0,"例假上班&amp;",""),"")&amp;IF(EC42&gt;12,"上班超過12小時&amp;","")</f>
        <v>無例休&amp;2周無2例2休&amp;</v>
      </c>
      <c r="ED43" s="500"/>
      <c r="EE43" s="499" t="str">
        <f>IF(月排班!ED41=0,"",IF(月排班!EE41=0,"",IF((月排班!EE41+24-月排班!ED41)&lt;11,"11小時&amp;","")))&amp;IF(COUNTIF(月排班!$DY43:$EK43,$FW$5)=0,"無例休&amp;","")&amp;IF(COUNTIF(月排班!$DK43:$EK43,$FW$5)&gt;1,IF(COUNTIF(月排班!$DK43:$EK43,$FW$6)&gt;1,"","2周無2例2休&amp;"),"2周無2例2休&amp;")&amp;IF(EE41=1,IF(EE42&gt;0,"例假上班&amp;",""),"")&amp;IF(EE42&gt;12,"上班超過12小時&amp;","")</f>
        <v>無例休&amp;2周無2例2休&amp;</v>
      </c>
      <c r="EF43" s="500"/>
      <c r="EG43" s="499" t="str">
        <f>IF(月排班!EF41=0,"",IF(月排班!EG41=0,"",IF((月排班!EG41+24-月排班!EF41)&lt;11,"11小時&amp;","")))&amp;IF(COUNTIF(月排班!$DY43:$EK43,$FW$5)=0,"無例休&amp;","")&amp;IF(COUNTIF(月排班!$DK43:$EK43,$FW$5)&gt;1,IF(COUNTIF(月排班!$DK43:$EK43,$FW$6)&gt;1,"","2周無2例2休&amp;"),"2周無2例2休&amp;")&amp;IF(EG41=1,IF(EG42&gt;0,"例假上班&amp;",""),"")&amp;IF(EG42&gt;12,"上班超過12小時&amp;","")</f>
        <v>無例休&amp;2周無2例2休&amp;</v>
      </c>
      <c r="EH43" s="500"/>
      <c r="EI43" s="499" t="str">
        <f>IF(月排班!EH41=0,"",IF(月排班!EI41=0,"",IF((月排班!EI41+24-月排班!EH41)&lt;11,"11小時&amp;","")))&amp;IF(COUNTIF(月排班!$DY43:$EK43,$FW$5)=0,"無例休&amp;","")&amp;IF(COUNTIF(月排班!$DK43:$EK43,$FW$5)&gt;1,IF(COUNTIF(月排班!$DK43:$EK43,$FW$6)&gt;1,"","2周無2例2休&amp;"),"2周無2例2休&amp;")&amp;IF(EI41=1,IF(EI42&gt;0,"例假上班&amp;",""),"")&amp;IF(EI42&gt;12,"上班超過12小時&amp;","")</f>
        <v>無例休&amp;2周無2例2休&amp;</v>
      </c>
      <c r="EJ43" s="500"/>
      <c r="EK43" s="499" t="str">
        <f>IF(月排班!EJ41=0,"",IF(月排班!EK41=0,"",IF((月排班!EK41+24-月排班!EJ41)&lt;11,"11小時&amp;","")))&amp;IF(COUNTIF(月排班!$DY43:$EK43,$FW$5)=0,"無例休&amp;","")&amp;IF(COUNTIF(月排班!$DK43:$EK43,$FW$5)&gt;1,IF(COUNTIF(月排班!$DK43:$EK43,$FW$6)&gt;1,"","2周無2例2休&amp;"),"2周無2例2休&amp;")&amp;IF(EK41=1,IF(EK42&gt;0,"例假上班&amp;",""),"")&amp;IF(EK42&gt;12,"上班超過12小時&amp;","")</f>
        <v>無例休&amp;2周無2例2休&amp;</v>
      </c>
      <c r="EL43" s="500"/>
      <c r="EM43" s="499" t="str">
        <f>IF(月排班!EL41=0,"",IF(月排班!EM41=0,"",IF((月排班!EM41+24-月排班!EL41)&lt;11,"11小時&amp;","")))&amp;IF(COUNTIF(月排班!$EM43:$EY43,$FW$5)=0,"無例休&amp;","")&amp;IF(COUNTIF(月排班!$EM43:$FM43,$FW$5)&gt;1,IF(COUNTIF(月排班!$EM43:$FM43,$FW$6)&gt;1,"","2周無2例2休&amp;"),"2周無2例2休&amp;")&amp;IF(EM41=1,IF(EM42&gt;0,"例假上班&amp;",""),"")&amp;IF(EM42&gt;12,"上班超過12小時&amp;","")</f>
        <v>無例休&amp;2周無2例2休&amp;</v>
      </c>
      <c r="EN43" s="500"/>
      <c r="EO43" s="499" t="str">
        <f>IF(月排班!EN41=0,"",IF(月排班!EO41=0,"",IF((月排班!EO41+24-月排班!EN41)&lt;11,"11小時&amp;","")))&amp;IF(COUNTIF(月排班!$EM43:$EY43,$FW$5)=0,"無例休&amp;","")&amp;IF(COUNTIF(月排班!$EM43:$FM43,$FW$5)&gt;1,IF(COUNTIF(月排班!$EM43:$FM43,$FW$6)&gt;1,"","2周無2例2休&amp;"),"2周無2例2休&amp;")&amp;IF(EO41=1,IF(EO42&gt;0,"例假上班&amp;",""),"")&amp;IF(EO42&gt;12,"上班超過12小時&amp;","")</f>
        <v>無例休&amp;2周無2例2休&amp;</v>
      </c>
      <c r="EP43" s="500"/>
      <c r="EQ43" s="499" t="str">
        <f>IF(月排班!EP41=0,"",IF(月排班!EQ41=0,"",IF((月排班!EQ41+24-月排班!EP41)&lt;11,"11小時&amp;","")))&amp;IF(COUNTIF(月排班!$EM43:$EY43,$FW$5)=0,"無例休&amp;","")&amp;IF(COUNTIF(月排班!$EM43:$FM43,$FW$5)&gt;1,IF(COUNTIF(月排班!$EM43:$FM43,$FW$6)&gt;1,"","2周無2例2休&amp;"),"2周無2例2休&amp;")&amp;IF(EQ41=1,IF(EQ42&gt;0,"例假上班&amp;",""),"")&amp;IF(EQ42&gt;12,"上班超過12小時&amp;","")</f>
        <v>無例休&amp;2周無2例2休&amp;</v>
      </c>
      <c r="ER43" s="500"/>
      <c r="ES43" s="499" t="str">
        <f>IF(月排班!ER41=0,"",IF(月排班!ES41=0,"",IF((月排班!ES41+24-月排班!ER41)&lt;11,"11小時&amp;","")))&amp;IF(COUNTIF(月排班!$EM43:$EY43,$FW$5)=0,"無例休&amp;","")&amp;IF(COUNTIF(月排班!$EM43:$FM43,$FW$5)&gt;1,IF(COUNTIF(月排班!$EM43:$FM43,$FW$6)&gt;1,"","2周無2例2休&amp;"),"2周無2例2休&amp;")&amp;IF(ES41=1,IF(ES42&gt;0,"例假上班&amp;",""),"")&amp;IF(ES42&gt;12,"上班超過12小時&amp;","")</f>
        <v>無例休&amp;2周無2例2休&amp;</v>
      </c>
      <c r="ET43" s="500"/>
      <c r="EU43" s="499" t="str">
        <f>IF(月排班!ET41=0,"",IF(月排班!EU41=0,"",IF((月排班!EU41+24-月排班!ET41)&lt;11,"11小時&amp;","")))&amp;IF(COUNTIF(月排班!$EM43:$EY43,$FW$5)=0,"無例休&amp;","")&amp;IF(COUNTIF(月排班!$EM43:$FM43,$FW$5)&gt;1,IF(COUNTIF(月排班!$EM43:$FM43,$FW$6)&gt;1,"","2周無2例2休&amp;"),"2周無2例2休&amp;")&amp;IF(EU41=1,IF(EU42&gt;0,"例假上班&amp;",""),"")&amp;IF(EU42&gt;12,"上班超過12小時&amp;","")</f>
        <v>無例休&amp;2周無2例2休&amp;</v>
      </c>
      <c r="EV43" s="500"/>
      <c r="EW43" s="499" t="str">
        <f>IF(月排班!EV41=0,"",IF(月排班!EW41=0,"",IF((月排班!EW41+24-月排班!EV41)&lt;11,"11小時&amp;","")))&amp;IF(COUNTIF(月排班!$EM43:$EY43,$FW$5)=0,"無例休&amp;","")&amp;IF(COUNTIF(月排班!$EM43:$FM43,$FW$5)&gt;1,IF(COUNTIF(月排班!$EM43:$FM43,$FW$6)&gt;1,"","2周無2例2休&amp;"),"2周無2例2休&amp;")&amp;IF(EW41=1,IF(EW42&gt;0,"例假上班&amp;",""),"")&amp;IF(EW42&gt;12,"上班超過12小時&amp;","")</f>
        <v>無例休&amp;2周無2例2休&amp;</v>
      </c>
      <c r="EX43" s="500"/>
      <c r="EY43" s="499" t="str">
        <f>IF(月排班!EX41=0,"",IF(月排班!EY41=0,"",IF((月排班!EY41+24-月排班!EX41)&lt;11,"11小時&amp;","")))&amp;IF(COUNTIF(月排班!$EM43:$EY43,$FW$5)=0,"無例休&amp;","")&amp;IF(COUNTIF(月排班!$EM43:$FM43,$FW$5)&gt;1,IF(COUNTIF(月排班!$EM43:$FM43,$FW$6)&gt;1,"","2周無2例2休&amp;"),"2周無2例2休&amp;")&amp;IF(EY41=1,IF(EY42&gt;0,"例假上班&amp;",""),"")&amp;IF(EY42&gt;12,"上班超過12小時&amp;","")</f>
        <v>無例休&amp;2周無2例2休&amp;</v>
      </c>
      <c r="EZ43" s="500"/>
      <c r="FA43" s="499" t="str">
        <f>IF(月排班!EZ41=0,"",IF(月排班!FA41=0,"",IF((月排班!FA41+24-月排班!EZ41)&lt;11,"11小時&amp;","")))&amp;IF(COUNTIF(月排班!$FA43:$FM43,$FW$5)=0,"無例休&amp;","")&amp;IF(COUNTIF(月排班!$EM43:$FM43,$FW$5)&gt;1,IF(COUNTIF(月排班!$EM43:$FM43,$FW$6)&gt;1,"","2周無2例2休&amp;"),"2周無2例2休&amp;")&amp;IF(FA41=1,IF(FA42&gt;0,"例假上班&amp;",""),"")&amp;IF(FA42&gt;12,"上班超過12小時&amp;","")</f>
        <v>無例休&amp;2周無2例2休&amp;</v>
      </c>
      <c r="FB43" s="500"/>
      <c r="FC43" s="499" t="str">
        <f>IF(月排班!FB41=0,"",IF(月排班!FC41=0,"",IF((月排班!FC41+24-月排班!FB41)&lt;11,"11小時&amp;","")))&amp;IF(COUNTIF(月排班!$FA43:$FM43,$FW$5)=0,"無例休&amp;","")&amp;IF(COUNTIF(月排班!$EM43:$FM43,$FW$5)&gt;1,IF(COUNTIF(月排班!$EM43:$FM43,$FW$6)&gt;1,"","2周無2例2休&amp;"),"2周無2例2休&amp;")&amp;IF(FC41=1,IF(FC42&gt;0,"例假上班&amp;",""),"")&amp;IF(FC42&gt;12,"上班超過12小時&amp;","")</f>
        <v>無例休&amp;2周無2例2休&amp;</v>
      </c>
      <c r="FD43" s="500"/>
      <c r="FE43" s="499" t="str">
        <f>IF(月排班!FD41=0,"",IF(月排班!FE41=0,"",IF((月排班!FE41+24-月排班!FD41)&lt;11,"11小時&amp;","")))&amp;IF(COUNTIF(月排班!$FA43:$FM43,$FW$5)=0,"無例休&amp;","")&amp;IF(COUNTIF(月排班!$EM43:$FM43,$FW$5)&gt;1,IF(COUNTIF(月排班!$EM43:$FM43,$FW$6)&gt;1,"","2周無2例2休&amp;"),"2周無2例2休&amp;")&amp;IF(FE41=1,IF(FE42&gt;0,"例假上班&amp;",""),"")&amp;IF(FE42&gt;12,"上班超過12小時&amp;","")</f>
        <v>無例休&amp;2周無2例2休&amp;</v>
      </c>
      <c r="FF43" s="500"/>
      <c r="FG43" s="499" t="str">
        <f>IF(月排班!FF41=0,"",IF(月排班!FG41=0,"",IF((月排班!FG41+24-月排班!FF41)&lt;11,"11小時&amp;","")))&amp;IF(COUNTIF(月排班!$FA43:$FM43,$FW$5)=0,"無例休&amp;","")&amp;IF(COUNTIF(月排班!$EM43:$FM43,$FW$5)&gt;1,IF(COUNTIF(月排班!$EM43:$FM43,$FW$6)&gt;1,"","2周無2例2休&amp;"),"2周無2例2休&amp;")&amp;IF(FG41=1,IF(FG42&gt;0,"例假上班&amp;",""),"")&amp;IF(FG42&gt;12,"上班超過12小時&amp;","")</f>
        <v>無例休&amp;2周無2例2休&amp;</v>
      </c>
      <c r="FH43" s="500"/>
      <c r="FI43" s="499" t="str">
        <f>IF(月排班!FH41=0,"",IF(月排班!FI41=0,"",IF((月排班!FI41+24-月排班!FH41)&lt;11,"11小時&amp;","")))&amp;IF(COUNTIF(月排班!$FA43:$FM43,$FW$5)=0,"無例休&amp;","")&amp;IF(COUNTIF(月排班!$EM43:$FM43,$FW$5)&gt;1,IF(COUNTIF(月排班!$EM43:$FM43,$FW$6)&gt;1,"","2周無2例2休&amp;"),"2周無2例2休&amp;")&amp;IF(FI41=1,IF(FI42&gt;0,"例假上班&amp;",""),"")&amp;IF(FI42&gt;12,"上班超過12小時&amp;","")</f>
        <v>無例休&amp;2周無2例2休&amp;</v>
      </c>
      <c r="FJ43" s="500"/>
      <c r="FK43" s="499" t="str">
        <f>IF(月排班!FJ41=0,"",IF(月排班!FK41=0,"",IF((月排班!FK41+24-月排班!FJ41)&lt;11,"11小時&amp;","")))&amp;IF(COUNTIF(月排班!$FA43:$FM43,$FW$5)=0,"無例休&amp;","")&amp;IF(COUNTIF(月排班!$EM43:$FM43,$FW$5)&gt;1,IF(COUNTIF(月排班!$EM43:$FM43,$FW$6)&gt;1,"","2周無2例2休&amp;"),"2周無2例2休&amp;")&amp;IF(FK41=1,IF(FK42&gt;0,"例假上班&amp;",""),"")&amp;IF(FK42&gt;12,"上班超過12小時&amp;","")</f>
        <v>無例休&amp;2周無2例2休&amp;</v>
      </c>
      <c r="FL43" s="500"/>
      <c r="FM43" s="499" t="str">
        <f>IF(月排班!FL41=0,"",IF(月排班!FM41=0,"",IF((月排班!FM41+24-月排班!FL41)&lt;11,"11小時&amp;","")))&amp;IF(COUNTIF(月排班!$FA43:$FM43,$FW$5)=0,"無例休&amp;","")&amp;IF(COUNTIF(月排班!$EM43:$FM43,$FW$5)&gt;1,IF(COUNTIF(月排班!$EM43:$FM43,$FW$6)&gt;1,"","2周無2例2休&amp;"),"2周無2例2休&amp;")&amp;IF(FM41=1,IF(FM42&gt;0,"例假上班&amp;",""),"")&amp;IF(FM42&gt;12,"上班超過12小時&amp;","")</f>
        <v>無例休&amp;2周無2例2休&amp;</v>
      </c>
      <c r="FN43" s="500"/>
      <c r="FO43" s="499"/>
      <c r="FP43" s="500"/>
      <c r="FQ43" s="494"/>
      <c r="FR43" s="211"/>
      <c r="FS43" s="211"/>
      <c r="FT43" s="412"/>
      <c r="FU43" s="486"/>
      <c r="FV43" s="487"/>
      <c r="GA43" s="162"/>
      <c r="GB43" s="161"/>
      <c r="GQ43" s="116" t="e">
        <f>HLOOKUP(#REF!,$A$5:$FP$111,GA43+1,0)</f>
        <v>#REF!</v>
      </c>
      <c r="GR43" s="116" t="s">
        <v>65</v>
      </c>
      <c r="GT43" s="116" t="s">
        <v>66</v>
      </c>
    </row>
    <row r="44" spans="1:202" ht="15.75" customHeight="1">
      <c r="A44" s="490" t="str">
        <f>IF('0902-0908'!A52=0,"",'0902-0908'!A52)</f>
        <v/>
      </c>
      <c r="B44" s="491"/>
      <c r="C44" s="549">
        <f>IFERROR(VLOOKUP(月排班!C46,$FW$5:$FX$9,2,0),0)</f>
        <v>0</v>
      </c>
      <c r="D44" s="550"/>
      <c r="E44" s="549">
        <f>IFERROR(VLOOKUP(月排班!E46,$FW$5:$FX$9,2,0),0)</f>
        <v>0</v>
      </c>
      <c r="F44" s="550"/>
      <c r="G44" s="549">
        <f>IFERROR(VLOOKUP(月排班!G46,$FW$5:$FX$9,2,0),0)</f>
        <v>0</v>
      </c>
      <c r="H44" s="550"/>
      <c r="I44" s="549">
        <f>IFERROR(VLOOKUP(月排班!I46,$FW$5:$FX$9,2,0),0)</f>
        <v>0</v>
      </c>
      <c r="J44" s="550"/>
      <c r="K44" s="549">
        <f>IFERROR(VLOOKUP(月排班!K46,$FW$5:$FX$9,2,0),0)</f>
        <v>0</v>
      </c>
      <c r="L44" s="550"/>
      <c r="M44" s="549">
        <f>IFERROR(VLOOKUP(月排班!M46,$FW$5:$FX$9,2,0),0)</f>
        <v>0</v>
      </c>
      <c r="N44" s="550"/>
      <c r="O44" s="549">
        <f>IFERROR(VLOOKUP(月排班!O46,$FW$5:$FX$9,2,0),0)</f>
        <v>0</v>
      </c>
      <c r="P44" s="550"/>
      <c r="Q44" s="549">
        <f>IFERROR(VLOOKUP(月排班!Q46,$FW$5:$FX$9,2,0),0)</f>
        <v>0</v>
      </c>
      <c r="R44" s="550"/>
      <c r="S44" s="549">
        <f>IFERROR(VLOOKUP(月排班!S46,$FW$5:$FX$9,2,0),0)</f>
        <v>0</v>
      </c>
      <c r="T44" s="550"/>
      <c r="U44" s="549">
        <f>IFERROR(VLOOKUP(月排班!U46,$FW$5:$FX$9,2,0),0)</f>
        <v>0</v>
      </c>
      <c r="V44" s="550"/>
      <c r="W44" s="549">
        <f>IFERROR(VLOOKUP(月排班!W46,$FW$5:$FX$9,2,0),0)</f>
        <v>0</v>
      </c>
      <c r="X44" s="550"/>
      <c r="Y44" s="549">
        <f>IFERROR(VLOOKUP(月排班!Y46,$FW$5:$FX$9,2,0),0)</f>
        <v>0</v>
      </c>
      <c r="Z44" s="550"/>
      <c r="AA44" s="549">
        <f>IFERROR(VLOOKUP(月排班!AA46,$FW$5:$FX$9,2,0),0)</f>
        <v>0</v>
      </c>
      <c r="AB44" s="550"/>
      <c r="AC44" s="549">
        <f>IFERROR(VLOOKUP(月排班!AC46,$FW$5:$FX$9,2,0),0)</f>
        <v>0</v>
      </c>
      <c r="AD44" s="550"/>
      <c r="AE44" s="549">
        <f>IFERROR(VLOOKUP(月排班!AE46,$FW$5:$FX$9,2,0),0)</f>
        <v>0</v>
      </c>
      <c r="AF44" s="550"/>
      <c r="AG44" s="549">
        <f>IFERROR(VLOOKUP(月排班!AG46,$FW$5:$FX$9,2,0),0)</f>
        <v>0</v>
      </c>
      <c r="AH44" s="550"/>
      <c r="AI44" s="549">
        <f>IFERROR(VLOOKUP(月排班!AI46,$FW$5:$FX$9,2,0),0)</f>
        <v>0</v>
      </c>
      <c r="AJ44" s="550"/>
      <c r="AK44" s="549">
        <f>IFERROR(VLOOKUP(月排班!AK46,$FW$5:$FX$9,2,0),0)</f>
        <v>0</v>
      </c>
      <c r="AL44" s="550"/>
      <c r="AM44" s="549">
        <f>IFERROR(VLOOKUP(月排班!AM46,$FW$5:$FX$9,2,0),0)</f>
        <v>0</v>
      </c>
      <c r="AN44" s="550"/>
      <c r="AO44" s="549">
        <f>IFERROR(VLOOKUP(月排班!AO46,$FW$5:$FX$9,2,0),0)</f>
        <v>0</v>
      </c>
      <c r="AP44" s="550"/>
      <c r="AQ44" s="549">
        <f>IFERROR(VLOOKUP(月排班!AQ46,$FW$5:$FX$9,2,0),0)</f>
        <v>0</v>
      </c>
      <c r="AR44" s="550"/>
      <c r="AS44" s="549">
        <f>IFERROR(VLOOKUP(月排班!AS46,$FW$5:$FX$9,2,0),0)</f>
        <v>0</v>
      </c>
      <c r="AT44" s="550"/>
      <c r="AU44" s="549">
        <f>IFERROR(VLOOKUP(月排班!AU46,$FW$5:$FX$9,2,0),0)</f>
        <v>0</v>
      </c>
      <c r="AV44" s="550"/>
      <c r="AW44" s="549">
        <f>IFERROR(VLOOKUP(月排班!AW46,$FW$5:$FX$9,2,0),0)</f>
        <v>0</v>
      </c>
      <c r="AX44" s="550"/>
      <c r="AY44" s="549">
        <f>IFERROR(VLOOKUP(月排班!AY46,$FW$5:$FX$9,2,0),0)</f>
        <v>0</v>
      </c>
      <c r="AZ44" s="550"/>
      <c r="BA44" s="549">
        <f>IFERROR(VLOOKUP(月排班!BA46,$FW$5:$FX$9,2,0),0)</f>
        <v>0</v>
      </c>
      <c r="BB44" s="550"/>
      <c r="BC44" s="549">
        <f>IFERROR(VLOOKUP(月排班!BC46,$FW$5:$FX$9,2,0),0)</f>
        <v>0</v>
      </c>
      <c r="BD44" s="550"/>
      <c r="BE44" s="549">
        <f>IFERROR(VLOOKUP(月排班!BE46,$FW$5:$FX$9,2,0),0)</f>
        <v>0</v>
      </c>
      <c r="BF44" s="550"/>
      <c r="BG44" s="549">
        <f>IFERROR(VLOOKUP(月排班!BG46,$FW$5:$FX$9,2,0),0)</f>
        <v>0</v>
      </c>
      <c r="BH44" s="550"/>
      <c r="BI44" s="549">
        <f>IFERROR(VLOOKUP(月排班!BI46,$FW$5:$FX$9,2,0),0)</f>
        <v>0</v>
      </c>
      <c r="BJ44" s="550"/>
      <c r="BK44" s="549">
        <f>IFERROR(VLOOKUP(月排班!BK46,$FW$5:$FX$9,2,0),0)</f>
        <v>0</v>
      </c>
      <c r="BL44" s="550"/>
      <c r="BM44" s="549">
        <f>IFERROR(VLOOKUP(月排班!BM46,$FW$5:$FX$9,2,0),0)</f>
        <v>0</v>
      </c>
      <c r="BN44" s="550"/>
      <c r="BO44" s="549">
        <f>IFERROR(VLOOKUP(月排班!BO46,$FW$5:$FX$9,2,0),0)</f>
        <v>0</v>
      </c>
      <c r="BP44" s="550"/>
      <c r="BQ44" s="549">
        <f>IFERROR(VLOOKUP(月排班!BQ46,$FW$5:$FX$9,2,0),0)</f>
        <v>0</v>
      </c>
      <c r="BR44" s="550"/>
      <c r="BS44" s="549">
        <f>IFERROR(VLOOKUP(月排班!BS46,$FW$5:$FX$9,2,0),0)</f>
        <v>0</v>
      </c>
      <c r="BT44" s="550"/>
      <c r="BU44" s="549">
        <f>IFERROR(VLOOKUP(月排班!BU46,$FW$5:$FX$9,2,0),0)</f>
        <v>0</v>
      </c>
      <c r="BV44" s="550"/>
      <c r="BW44" s="549">
        <f>IFERROR(VLOOKUP(月排班!BW46,$FW$5:$FX$9,2,0),0)</f>
        <v>0</v>
      </c>
      <c r="BX44" s="550"/>
      <c r="BY44" s="549">
        <f>IFERROR(VLOOKUP(月排班!BY46,$FW$5:$FX$9,2,0),0)</f>
        <v>0</v>
      </c>
      <c r="BZ44" s="550"/>
      <c r="CA44" s="549">
        <f>IFERROR(VLOOKUP(月排班!CA46,$FW$5:$FX$9,2,0),0)</f>
        <v>0</v>
      </c>
      <c r="CB44" s="550"/>
      <c r="CC44" s="549">
        <f>IFERROR(VLOOKUP(月排班!CC46,$FW$5:$FX$9,2,0),0)</f>
        <v>0</v>
      </c>
      <c r="CD44" s="550"/>
      <c r="CE44" s="549">
        <f>IFERROR(VLOOKUP(月排班!CE46,$FW$5:$FX$9,2,0),0)</f>
        <v>0</v>
      </c>
      <c r="CF44" s="550"/>
      <c r="CG44" s="549">
        <f>IFERROR(VLOOKUP(月排班!CG46,$FW$5:$FX$9,2,0),0)</f>
        <v>0</v>
      </c>
      <c r="CH44" s="550"/>
      <c r="CI44" s="549">
        <f>IFERROR(VLOOKUP(月排班!CI46,$FW$5:$FX$9,2,0),0)</f>
        <v>0</v>
      </c>
      <c r="CJ44" s="550"/>
      <c r="CK44" s="549">
        <f>IFERROR(VLOOKUP(月排班!CK46,$FW$5:$FX$9,2,0),0)</f>
        <v>0</v>
      </c>
      <c r="CL44" s="550"/>
      <c r="CM44" s="549">
        <f>IFERROR(VLOOKUP(月排班!CM46,$FW$5:$FX$9,2,0),0)</f>
        <v>0</v>
      </c>
      <c r="CN44" s="550"/>
      <c r="CO44" s="549">
        <f>IFERROR(VLOOKUP(月排班!CO46,$FW$5:$FX$9,2,0),0)</f>
        <v>0</v>
      </c>
      <c r="CP44" s="550"/>
      <c r="CQ44" s="549">
        <f>IFERROR(VLOOKUP(月排班!CQ46,$FW$5:$FX$9,2,0),0)</f>
        <v>0</v>
      </c>
      <c r="CR44" s="550"/>
      <c r="CS44" s="549">
        <f>IFERROR(VLOOKUP(月排班!CS46,$FW$5:$FX$9,2,0),0)</f>
        <v>0</v>
      </c>
      <c r="CT44" s="550"/>
      <c r="CU44" s="549">
        <f>IFERROR(VLOOKUP(月排班!CU46,$FW$5:$FX$9,2,0),0)</f>
        <v>0</v>
      </c>
      <c r="CV44" s="550"/>
      <c r="CW44" s="549">
        <f>IFERROR(VLOOKUP(月排班!CW46,$FW$5:$FX$9,2,0),0)</f>
        <v>0</v>
      </c>
      <c r="CX44" s="550"/>
      <c r="CY44" s="549">
        <f>IFERROR(VLOOKUP(月排班!CY46,$FW$5:$FX$9,2,0),0)</f>
        <v>0</v>
      </c>
      <c r="CZ44" s="550"/>
      <c r="DA44" s="549">
        <f>IFERROR(VLOOKUP(月排班!DA46,$FW$5:$FX$9,2,0),0)</f>
        <v>0</v>
      </c>
      <c r="DB44" s="550"/>
      <c r="DC44" s="549">
        <f>IFERROR(VLOOKUP(月排班!DC46,$FW$5:$FX$9,2,0),0)</f>
        <v>0</v>
      </c>
      <c r="DD44" s="550"/>
      <c r="DE44" s="549">
        <f>IFERROR(VLOOKUP(月排班!DE46,$FW$5:$FX$9,2,0),0)</f>
        <v>0</v>
      </c>
      <c r="DF44" s="550"/>
      <c r="DG44" s="549">
        <f>IFERROR(VLOOKUP(月排班!DG46,$FW$5:$FX$9,2,0),0)</f>
        <v>0</v>
      </c>
      <c r="DH44" s="550"/>
      <c r="DI44" s="549">
        <f>IFERROR(VLOOKUP(月排班!DI46,$FW$5:$FX$9,2,0),0)</f>
        <v>0</v>
      </c>
      <c r="DJ44" s="550"/>
      <c r="DK44" s="549">
        <f>IFERROR(VLOOKUP(月排班!DK46,$FW$5:$FX$9,2,0),0)</f>
        <v>0</v>
      </c>
      <c r="DL44" s="550"/>
      <c r="DM44" s="549">
        <f>IFERROR(VLOOKUP(月排班!DM46,$FW$5:$FX$9,2,0),0)</f>
        <v>0</v>
      </c>
      <c r="DN44" s="550"/>
      <c r="DO44" s="549">
        <f>IFERROR(VLOOKUP(月排班!DO46,$FW$5:$FX$9,2,0),0)</f>
        <v>0</v>
      </c>
      <c r="DP44" s="550"/>
      <c r="DQ44" s="549">
        <f>IFERROR(VLOOKUP(月排班!DQ46,$FW$5:$FX$9,2,0),0)</f>
        <v>0</v>
      </c>
      <c r="DR44" s="550"/>
      <c r="DS44" s="549">
        <f>IFERROR(VLOOKUP(月排班!DS46,$FW$5:$FX$9,2,0),0)</f>
        <v>0</v>
      </c>
      <c r="DT44" s="550"/>
      <c r="DU44" s="549">
        <f>IFERROR(VLOOKUP(月排班!DU46,$FW$5:$FX$9,2,0),0)</f>
        <v>0</v>
      </c>
      <c r="DV44" s="550"/>
      <c r="DW44" s="549">
        <f>IFERROR(VLOOKUP(月排班!DW46,$FW$5:$FX$9,2,0),0)</f>
        <v>0</v>
      </c>
      <c r="DX44" s="550"/>
      <c r="DY44" s="549">
        <f>IFERROR(VLOOKUP(月排班!DY46,$FW$5:$FX$9,2,0),0)</f>
        <v>0</v>
      </c>
      <c r="DZ44" s="550"/>
      <c r="EA44" s="549">
        <f>IFERROR(VLOOKUP(月排班!EA46,$FW$5:$FX$9,2,0),0)</f>
        <v>0</v>
      </c>
      <c r="EB44" s="550"/>
      <c r="EC44" s="549">
        <f>IFERROR(VLOOKUP(月排班!EC46,$FW$5:$FX$9,2,0),0)</f>
        <v>0</v>
      </c>
      <c r="ED44" s="550"/>
      <c r="EE44" s="549">
        <f>IFERROR(VLOOKUP(月排班!EE46,$FW$5:$FX$9,2,0),0)</f>
        <v>0</v>
      </c>
      <c r="EF44" s="550"/>
      <c r="EG44" s="549">
        <f>IFERROR(VLOOKUP(月排班!EG46,$FW$5:$FX$9,2,0),0)</f>
        <v>0</v>
      </c>
      <c r="EH44" s="550"/>
      <c r="EI44" s="549">
        <f>IFERROR(VLOOKUP(月排班!EI46,$FW$5:$FX$9,2,0),0)</f>
        <v>0</v>
      </c>
      <c r="EJ44" s="550"/>
      <c r="EK44" s="549">
        <f>IFERROR(VLOOKUP(月排班!EK46,$FW$5:$FX$9,2,0),0)</f>
        <v>0</v>
      </c>
      <c r="EL44" s="550"/>
      <c r="EM44" s="549">
        <f>IFERROR(VLOOKUP(月排班!EM46,$FW$5:$FX$9,2,0),0)</f>
        <v>0</v>
      </c>
      <c r="EN44" s="550"/>
      <c r="EO44" s="549">
        <f>IFERROR(VLOOKUP(月排班!EO46,$FW$5:$FX$9,2,0),0)</f>
        <v>0</v>
      </c>
      <c r="EP44" s="550"/>
      <c r="EQ44" s="549">
        <f>IFERROR(VLOOKUP(月排班!EQ46,$FW$5:$FX$9,2,0),0)</f>
        <v>0</v>
      </c>
      <c r="ER44" s="550"/>
      <c r="ES44" s="549">
        <f>IFERROR(VLOOKUP(月排班!ES46,$FW$5:$FX$9,2,0),0)</f>
        <v>0</v>
      </c>
      <c r="ET44" s="550"/>
      <c r="EU44" s="549">
        <f>IFERROR(VLOOKUP(月排班!EU46,$FW$5:$FX$9,2,0),0)</f>
        <v>0</v>
      </c>
      <c r="EV44" s="550"/>
      <c r="EW44" s="549">
        <f>IFERROR(VLOOKUP(月排班!EW46,$FW$5:$FX$9,2,0),0)</f>
        <v>0</v>
      </c>
      <c r="EX44" s="550"/>
      <c r="EY44" s="549">
        <f>IFERROR(VLOOKUP(月排班!EY46,$FW$5:$FX$9,2,0),0)</f>
        <v>0</v>
      </c>
      <c r="EZ44" s="550"/>
      <c r="FA44" s="549">
        <f>IFERROR(VLOOKUP(月排班!FA46,$FW$5:$FX$9,2,0),0)</f>
        <v>0</v>
      </c>
      <c r="FB44" s="550"/>
      <c r="FC44" s="549">
        <f>IFERROR(VLOOKUP(月排班!FC46,$FW$5:$FX$9,2,0),0)</f>
        <v>0</v>
      </c>
      <c r="FD44" s="550"/>
      <c r="FE44" s="549">
        <f>IFERROR(VLOOKUP(月排班!FE46,$FW$5:$FX$9,2,0),0)</f>
        <v>0</v>
      </c>
      <c r="FF44" s="550"/>
      <c r="FG44" s="549">
        <f>IFERROR(VLOOKUP(月排班!FG46,$FW$5:$FX$9,2,0),0)</f>
        <v>0</v>
      </c>
      <c r="FH44" s="550"/>
      <c r="FI44" s="549">
        <f>IFERROR(VLOOKUP(月排班!FI46,$FW$5:$FX$9,2,0),0)</f>
        <v>0</v>
      </c>
      <c r="FJ44" s="550"/>
      <c r="FK44" s="549">
        <f>IFERROR(VLOOKUP(月排班!FK46,$FW$5:$FX$9,2,0),0)</f>
        <v>0</v>
      </c>
      <c r="FL44" s="550"/>
      <c r="FM44" s="549">
        <f>IFERROR(VLOOKUP(月排班!FM46,$FW$5:$FX$9,2,0),0)</f>
        <v>0</v>
      </c>
      <c r="FN44" s="550"/>
      <c r="FO44" s="206"/>
      <c r="FP44" s="207"/>
      <c r="FQ44" s="492"/>
      <c r="FR44" s="208"/>
      <c r="FS44" s="208"/>
      <c r="FT44" s="410">
        <f>BZ45+CB45+CD45+CF45+CH45+CX45+FP45</f>
        <v>0</v>
      </c>
      <c r="FU44" s="524"/>
      <c r="FV44" s="479"/>
      <c r="GA44" s="162"/>
      <c r="GB44" s="161"/>
      <c r="GQ44" s="116" t="e">
        <f>HLOOKUP(#REF!,$A$5:$FP$111,GA44+1,0)</f>
        <v>#REF!</v>
      </c>
      <c r="GR44" s="116" t="s">
        <v>68</v>
      </c>
    </row>
    <row r="45" spans="1:202" ht="9" customHeight="1" thickBot="1">
      <c r="A45" s="480" t="str">
        <f>IF('0902-0908'!A53=0,"",'0902-0908'!A53)</f>
        <v/>
      </c>
      <c r="B45" s="481"/>
      <c r="C45" s="551">
        <f>月排班!D45</f>
        <v>0</v>
      </c>
      <c r="D45" s="552"/>
      <c r="E45" s="551">
        <f>月排班!F45</f>
        <v>0</v>
      </c>
      <c r="F45" s="552"/>
      <c r="G45" s="551">
        <f>月排班!H45</f>
        <v>0</v>
      </c>
      <c r="H45" s="552"/>
      <c r="I45" s="551">
        <f>月排班!J45</f>
        <v>0</v>
      </c>
      <c r="J45" s="552"/>
      <c r="K45" s="551">
        <f>月排班!L45</f>
        <v>0</v>
      </c>
      <c r="L45" s="552"/>
      <c r="M45" s="551">
        <f>月排班!N45</f>
        <v>0</v>
      </c>
      <c r="N45" s="552"/>
      <c r="O45" s="551">
        <f>月排班!P45</f>
        <v>0</v>
      </c>
      <c r="P45" s="552"/>
      <c r="Q45" s="551">
        <f>月排班!R45</f>
        <v>0</v>
      </c>
      <c r="R45" s="552"/>
      <c r="S45" s="551">
        <f>月排班!T45</f>
        <v>0</v>
      </c>
      <c r="T45" s="552"/>
      <c r="U45" s="551">
        <f>月排班!V45</f>
        <v>0</v>
      </c>
      <c r="V45" s="552"/>
      <c r="W45" s="551">
        <f>月排班!X45</f>
        <v>0</v>
      </c>
      <c r="X45" s="552"/>
      <c r="Y45" s="551">
        <f>月排班!Z45</f>
        <v>0</v>
      </c>
      <c r="Z45" s="552"/>
      <c r="AA45" s="551">
        <f>月排班!AB45</f>
        <v>0</v>
      </c>
      <c r="AB45" s="552"/>
      <c r="AC45" s="551">
        <f>月排班!AD45</f>
        <v>0</v>
      </c>
      <c r="AD45" s="552"/>
      <c r="AE45" s="551">
        <f>月排班!AF45</f>
        <v>0</v>
      </c>
      <c r="AF45" s="552"/>
      <c r="AG45" s="551">
        <f>月排班!AH45</f>
        <v>0</v>
      </c>
      <c r="AH45" s="552"/>
      <c r="AI45" s="551">
        <f>月排班!AJ45</f>
        <v>0</v>
      </c>
      <c r="AJ45" s="552"/>
      <c r="AK45" s="551">
        <f>月排班!AL45</f>
        <v>0</v>
      </c>
      <c r="AL45" s="552"/>
      <c r="AM45" s="551">
        <f>月排班!AN45</f>
        <v>0</v>
      </c>
      <c r="AN45" s="552"/>
      <c r="AO45" s="551">
        <f>月排班!AP45</f>
        <v>0</v>
      </c>
      <c r="AP45" s="552"/>
      <c r="AQ45" s="551">
        <f>月排班!AR45</f>
        <v>0</v>
      </c>
      <c r="AR45" s="552"/>
      <c r="AS45" s="551">
        <f>月排班!AT45</f>
        <v>0</v>
      </c>
      <c r="AT45" s="552"/>
      <c r="AU45" s="551">
        <f>月排班!AV45</f>
        <v>0</v>
      </c>
      <c r="AV45" s="552"/>
      <c r="AW45" s="551">
        <f>月排班!AX45</f>
        <v>0</v>
      </c>
      <c r="AX45" s="552"/>
      <c r="AY45" s="551">
        <f>月排班!AZ45</f>
        <v>0</v>
      </c>
      <c r="AZ45" s="552"/>
      <c r="BA45" s="551">
        <f>月排班!BB45</f>
        <v>0</v>
      </c>
      <c r="BB45" s="552"/>
      <c r="BC45" s="551">
        <f>月排班!BD45</f>
        <v>0</v>
      </c>
      <c r="BD45" s="552"/>
      <c r="BE45" s="551">
        <f>月排班!BF45</f>
        <v>0</v>
      </c>
      <c r="BF45" s="552"/>
      <c r="BG45" s="551">
        <f>月排班!BH45</f>
        <v>0</v>
      </c>
      <c r="BH45" s="552"/>
      <c r="BI45" s="551">
        <f>月排班!BJ45</f>
        <v>0</v>
      </c>
      <c r="BJ45" s="552"/>
      <c r="BK45" s="551">
        <f>月排班!BL45</f>
        <v>0</v>
      </c>
      <c r="BL45" s="552"/>
      <c r="BM45" s="551">
        <f>月排班!BN45</f>
        <v>0</v>
      </c>
      <c r="BN45" s="552"/>
      <c r="BO45" s="551">
        <f>月排班!BP45</f>
        <v>0</v>
      </c>
      <c r="BP45" s="552"/>
      <c r="BQ45" s="551">
        <f>月排班!BR45</f>
        <v>0</v>
      </c>
      <c r="BR45" s="552"/>
      <c r="BS45" s="551">
        <f>月排班!BT45</f>
        <v>0</v>
      </c>
      <c r="BT45" s="552"/>
      <c r="BU45" s="551">
        <f>月排班!BV45</f>
        <v>0</v>
      </c>
      <c r="BV45" s="552"/>
      <c r="BW45" s="551">
        <f>月排班!BX45</f>
        <v>0</v>
      </c>
      <c r="BX45" s="552"/>
      <c r="BY45" s="551">
        <f>月排班!BZ45</f>
        <v>0</v>
      </c>
      <c r="BZ45" s="552"/>
      <c r="CA45" s="551">
        <f>月排班!CB45</f>
        <v>0</v>
      </c>
      <c r="CB45" s="552"/>
      <c r="CC45" s="551">
        <f>月排班!CD45</f>
        <v>0</v>
      </c>
      <c r="CD45" s="552"/>
      <c r="CE45" s="551">
        <f>月排班!CF45</f>
        <v>0</v>
      </c>
      <c r="CF45" s="552"/>
      <c r="CG45" s="551">
        <f>月排班!CH45</f>
        <v>0</v>
      </c>
      <c r="CH45" s="552"/>
      <c r="CI45" s="551">
        <f>月排班!CJ45</f>
        <v>0</v>
      </c>
      <c r="CJ45" s="552"/>
      <c r="CK45" s="551">
        <f>月排班!CL45</f>
        <v>0</v>
      </c>
      <c r="CL45" s="552"/>
      <c r="CM45" s="551">
        <f>月排班!CN45</f>
        <v>0</v>
      </c>
      <c r="CN45" s="552"/>
      <c r="CO45" s="551">
        <f>月排班!CP45</f>
        <v>0</v>
      </c>
      <c r="CP45" s="552"/>
      <c r="CQ45" s="551">
        <f>月排班!CR45</f>
        <v>0</v>
      </c>
      <c r="CR45" s="552"/>
      <c r="CS45" s="551">
        <f>月排班!CT45</f>
        <v>0</v>
      </c>
      <c r="CT45" s="552"/>
      <c r="CU45" s="551">
        <f>月排班!CV45</f>
        <v>0</v>
      </c>
      <c r="CV45" s="552"/>
      <c r="CW45" s="551">
        <f>月排班!CX45</f>
        <v>0</v>
      </c>
      <c r="CX45" s="552"/>
      <c r="CY45" s="551">
        <f>月排班!CZ45</f>
        <v>0</v>
      </c>
      <c r="CZ45" s="552"/>
      <c r="DA45" s="551">
        <f>月排班!DB45</f>
        <v>0</v>
      </c>
      <c r="DB45" s="552"/>
      <c r="DC45" s="551">
        <f>月排班!DD45</f>
        <v>0</v>
      </c>
      <c r="DD45" s="552"/>
      <c r="DE45" s="551">
        <f>月排班!DF45</f>
        <v>0</v>
      </c>
      <c r="DF45" s="552"/>
      <c r="DG45" s="551">
        <f>月排班!DH45</f>
        <v>0</v>
      </c>
      <c r="DH45" s="552"/>
      <c r="DI45" s="551">
        <f>月排班!DJ45</f>
        <v>0</v>
      </c>
      <c r="DJ45" s="552"/>
      <c r="DK45" s="551">
        <f>月排班!DL45</f>
        <v>0</v>
      </c>
      <c r="DL45" s="552"/>
      <c r="DM45" s="551">
        <f>月排班!DN45</f>
        <v>0</v>
      </c>
      <c r="DN45" s="552"/>
      <c r="DO45" s="551">
        <f>月排班!DP45</f>
        <v>0</v>
      </c>
      <c r="DP45" s="552"/>
      <c r="DQ45" s="551">
        <f>月排班!DR45</f>
        <v>0</v>
      </c>
      <c r="DR45" s="552"/>
      <c r="DS45" s="551">
        <f>月排班!DT45</f>
        <v>0</v>
      </c>
      <c r="DT45" s="552"/>
      <c r="DU45" s="551">
        <f>月排班!DV45</f>
        <v>0</v>
      </c>
      <c r="DV45" s="552"/>
      <c r="DW45" s="551">
        <f>月排班!DX45</f>
        <v>0</v>
      </c>
      <c r="DX45" s="552"/>
      <c r="DY45" s="551">
        <f>月排班!DZ45</f>
        <v>0</v>
      </c>
      <c r="DZ45" s="552"/>
      <c r="EA45" s="551">
        <f>月排班!EB45</f>
        <v>0</v>
      </c>
      <c r="EB45" s="552"/>
      <c r="EC45" s="551">
        <f>月排班!ED45</f>
        <v>0</v>
      </c>
      <c r="ED45" s="552"/>
      <c r="EE45" s="551">
        <f>月排班!EF45</f>
        <v>0</v>
      </c>
      <c r="EF45" s="552"/>
      <c r="EG45" s="551">
        <f>月排班!EH45</f>
        <v>0</v>
      </c>
      <c r="EH45" s="552"/>
      <c r="EI45" s="551">
        <f>月排班!EJ45</f>
        <v>0</v>
      </c>
      <c r="EJ45" s="552"/>
      <c r="EK45" s="551">
        <f>月排班!EL45</f>
        <v>0</v>
      </c>
      <c r="EL45" s="552"/>
      <c r="EM45" s="551">
        <f>月排班!EN45</f>
        <v>0</v>
      </c>
      <c r="EN45" s="552"/>
      <c r="EO45" s="551">
        <f>月排班!EP45</f>
        <v>0</v>
      </c>
      <c r="EP45" s="552"/>
      <c r="EQ45" s="551">
        <f>月排班!ER45</f>
        <v>0</v>
      </c>
      <c r="ER45" s="552"/>
      <c r="ES45" s="551">
        <f>月排班!ET45</f>
        <v>0</v>
      </c>
      <c r="ET45" s="552"/>
      <c r="EU45" s="551">
        <f>月排班!EV45</f>
        <v>0</v>
      </c>
      <c r="EV45" s="552"/>
      <c r="EW45" s="551">
        <f>月排班!EX45</f>
        <v>0</v>
      </c>
      <c r="EX45" s="552"/>
      <c r="EY45" s="551">
        <f>月排班!EZ45</f>
        <v>0</v>
      </c>
      <c r="EZ45" s="552"/>
      <c r="FA45" s="551">
        <f>月排班!FB45</f>
        <v>0</v>
      </c>
      <c r="FB45" s="552"/>
      <c r="FC45" s="551">
        <f>月排班!FD45</f>
        <v>0</v>
      </c>
      <c r="FD45" s="552"/>
      <c r="FE45" s="551">
        <f>月排班!FF45</f>
        <v>0</v>
      </c>
      <c r="FF45" s="552"/>
      <c r="FG45" s="551">
        <f>月排班!FH45</f>
        <v>0</v>
      </c>
      <c r="FH45" s="552"/>
      <c r="FI45" s="551">
        <f>月排班!FJ45</f>
        <v>0</v>
      </c>
      <c r="FJ45" s="552"/>
      <c r="FK45" s="551">
        <f>月排班!FL45</f>
        <v>0</v>
      </c>
      <c r="FL45" s="552"/>
      <c r="FM45" s="551">
        <f>月排班!FN45</f>
        <v>0</v>
      </c>
      <c r="FN45" s="552"/>
      <c r="FO45" s="209"/>
      <c r="FP45" s="58"/>
      <c r="FQ45" s="493"/>
      <c r="FR45" s="210"/>
      <c r="FS45" s="210"/>
      <c r="FT45" s="411"/>
      <c r="FU45" s="484"/>
      <c r="FV45" s="485"/>
      <c r="GA45" s="162"/>
      <c r="GB45" s="161"/>
      <c r="GQ45" s="116" t="e">
        <f>HLOOKUP(#REF!,$A$5:$FP$111,GA45+1,0)</f>
        <v>#REF!</v>
      </c>
      <c r="GR45" s="116" t="s">
        <v>69</v>
      </c>
    </row>
    <row r="46" spans="1:202" ht="9" customHeight="1" thickTop="1" thickBot="1">
      <c r="A46" s="482" t="str">
        <f>IF('0902-0908'!A54=0,"",'0902-0908'!A54)</f>
        <v/>
      </c>
      <c r="B46" s="483"/>
      <c r="C46" s="499"/>
      <c r="D46" s="500"/>
      <c r="E46" s="499"/>
      <c r="F46" s="500"/>
      <c r="G46" s="499"/>
      <c r="H46" s="500"/>
      <c r="I46" s="499"/>
      <c r="J46" s="500"/>
      <c r="K46" s="499"/>
      <c r="L46" s="500"/>
      <c r="M46" s="499"/>
      <c r="N46" s="500"/>
      <c r="O46" s="499"/>
      <c r="P46" s="500"/>
      <c r="Q46" s="499"/>
      <c r="R46" s="500"/>
      <c r="S46" s="499"/>
      <c r="T46" s="500"/>
      <c r="U46" s="499"/>
      <c r="V46" s="500"/>
      <c r="W46" s="499"/>
      <c r="X46" s="500"/>
      <c r="Y46" s="499"/>
      <c r="Z46" s="500"/>
      <c r="AA46" s="499"/>
      <c r="AB46" s="500"/>
      <c r="AC46" s="499" t="str">
        <f>IF(月排班!AB44=0,"",IF(月排班!AC44=0,"",IF((月排班!AC44+24-月排班!AB44)&lt;11,"11小時","")))&amp;IF(COUNTIF(月排班!$AE46:$AR46,$FW$5)&gt;1,"&amp;例休多",IF(COUNTIF(月排班!$AE46:$AR46,$FW$5)=0,"&amp;無例休",""))&amp;IF(COUNTIF(月排班!$AE46:$BE46,$FW$5)&gt;1,IF(COUNTIF(月排班!$AE46:$BE46,$FW$6)&gt;1,"","2周無2例2休"),"2周無2例2休")&amp;IF(AC45=1,IF(AC45&gt;0,"例假上班",""),"")&amp;IF(COUNTIF(Q45:AD45,"0")=0,"無6休1","")&amp;IF(AC45&gt;12,"上班超過12小時&amp;","")</f>
        <v>&amp;無例休2周無2例2休</v>
      </c>
      <c r="AD46" s="500"/>
      <c r="AE46" s="499" t="str">
        <f>IF(月排班!AD44=0,"",IF(月排班!AE44=0,"",IF((月排班!AE44+24-月排班!AD44)&lt;11,"11小時","")))&amp;IF(COUNTIF(月排班!$AE46:$AR46,$FW$5)=0,"&amp;無例休","")&amp;IF(COUNTIF(月排班!$AE46:$BE46,$FW$5)&gt;1,IF(COUNTIF(月排班!$AE46:$BE46,$FW$6)&gt;1,"","2周無2例2休"),"2周無2例2休")&amp;IF(AE44=1,IF(AE45&gt;0,"例假上班",""),"")&amp;IF(AE45&gt;12,"上班超過12小時&amp;","")</f>
        <v>&amp;無例休2周無2例2休</v>
      </c>
      <c r="AF46" s="500"/>
      <c r="AG46" s="499" t="str">
        <f>IF(月排班!AF44=0,"",IF(月排班!AG44=0,"",IF((月排班!AG44+24-月排班!AF44)&lt;11,"11小時","")))&amp;IF(COUNTIF(月排班!$AE46:$AR46,$FW$5)=0,"&amp;無例休","")&amp;IF(COUNTIF(月排班!$AE46:$BE46,$FW$5)&gt;1,IF(COUNTIF(月排班!$AE46:$BE46,$FW$6)&gt;1,"","2周無2例2休"),"2周無2例2休")&amp;IF(AG44=1,IF(AG45&gt;0,"例假上班",""),"")&amp;IF(AG45&gt;12,"上班超過12小時&amp;","")</f>
        <v>&amp;無例休2周無2例2休</v>
      </c>
      <c r="AH46" s="500"/>
      <c r="AI46" s="499" t="str">
        <f>IF(月排班!AH44=0,"",IF(月排班!AI44=0,"",IF((月排班!AI44+24-月排班!AH44)&lt;11,"11小時","")))&amp;IF(COUNTIF(月排班!$AE46:$AR46,$FW$5)=0,"&amp;無例休","")&amp;IF(COUNTIF(月排班!$AE46:$BE46,$FW$5)&gt;1,IF(COUNTIF(月排班!$AE46:$BE46,$FW$6)&gt;1,"","2周無2例2休"),"2周無2例2休")&amp;IF(AI44=1,IF(AI45&gt;0,"例假上班",""),"")&amp;IF(AI45&gt;12,"上班超過12小時&amp;","")</f>
        <v>&amp;無例休2周無2例2休</v>
      </c>
      <c r="AJ46" s="500"/>
      <c r="AK46" s="499" t="str">
        <f>IF(月排班!AJ44=0,"",IF(月排班!AK44=0,"",IF((月排班!AK44+24-月排班!AJ44)&lt;11,"11小時","")))&amp;IF(COUNTIF(月排班!$AE46:$AR46,$FW$5)=0,"&amp;無例休","")&amp;IF(COUNTIF(月排班!$AE46:$BE46,$FW$5)&gt;1,IF(COUNTIF(月排班!$AE46:$BE46,$FW$6)&gt;1,"","2周無2例2休"),"2周無2例2休")&amp;IF(AK44=1,IF(AK45&gt;0,"例假上班",""),"")&amp;IF(AK45&gt;12,"上班超過12小時&amp;","")</f>
        <v>&amp;無例休2周無2例2休</v>
      </c>
      <c r="AL46" s="500"/>
      <c r="AM46" s="499" t="str">
        <f>IF(月排班!AL44=0,"",IF(月排班!AM44=0,"",IF((月排班!AM44+24-月排班!AL44)&lt;11,"11小時","")))&amp;IF(COUNTIF(月排班!$AE46:$AR46,$FW$5)=0,"&amp;無例休","")&amp;IF(COUNTIF(月排班!$AE46:$BE46,$FW$5)&gt;1,IF(COUNTIF(月排班!$AE46:$BE46,$FW$6)&gt;1,"","2周無2例2休"),"2周無2例2休")&amp;IF(AM44=1,IF(AM45&gt;0,"例假上班",""),"")&amp;IF(AM45&gt;12,"上班超過12小時&amp;","")</f>
        <v>&amp;無例休2周無2例2休</v>
      </c>
      <c r="AN46" s="500"/>
      <c r="AO46" s="499" t="str">
        <f>IF(月排班!AN44=0,"",IF(月排班!AO44=0,"",IF((月排班!AO44+24-月排班!AN44)&lt;11,"11小時","")))&amp;IF(COUNTIF(月排班!$AE46:$AR46,$FW$5)=0,"&amp;無例休","")&amp;IF(COUNTIF(月排班!$AE46:$BE46,$FW$5)&gt;1,IF(COUNTIF(月排班!$AE46:$BE46,$FW$6)&gt;1,"","2周無2例2休"),"2周無2例2休")&amp;IF(AO44=1,IF(AO45&gt;0,"例假上班",""),"")&amp;IF(AO45&gt;12,"上班超過12小時&amp;","")</f>
        <v>&amp;無例休2周無2例2休</v>
      </c>
      <c r="AP46" s="500"/>
      <c r="AQ46" s="499" t="str">
        <f>IF(月排班!AP44=0,"",IF(月排班!AQ44=0,"",IF((月排班!AQ44+24-月排班!AP44)&lt;11,"11小時","")))&amp;IF(COUNTIF(月排班!$AE46:$AR46,$FW$5)=0,"&amp;無例休","")&amp;IF(COUNTIF(月排班!$AE46:$BE46,$FW$5)&gt;1,IF(COUNTIF(月排班!$AE46:$BE46,$FW$6)&gt;1,"","2周無2例2休"),"2周無2例2休")&amp;IF(AQ44=1,IF(AQ45&gt;0,"例假上班",""),"")&amp;IF(AQ45&gt;12,"上班超過12小時&amp;","")</f>
        <v>&amp;無例休2周無2例2休</v>
      </c>
      <c r="AR46" s="500"/>
      <c r="AS46" s="499" t="str">
        <f>IF(月排班!AR44=0,"",IF(月排班!AS44=0,"",IF((月排班!AS44+24-月排班!AR44)&lt;11,"11小時","")))&amp;IF(COUNTIF(月排班!$AS46:$BE46,$FW$5)=0,"&amp;無例休","")&amp;IF(COUNTIF(月排班!$AE46:$BE46,$FW$5)&gt;1,IF(COUNTIF(月排班!$AE46:$BE46,$FW$6)&gt;1,"","2周無2例2休"),"2周無2例2休")&amp;IF(AS44=1,IF(AS45&gt;0,"例假上班",""),"")&amp;IF(AS45&gt;12,"上班超過12小時&amp;","")</f>
        <v>&amp;無例休2周無2例2休</v>
      </c>
      <c r="AT46" s="500"/>
      <c r="AU46" s="499" t="str">
        <f>IF(月排班!AT44=0,"",IF(月排班!AU44=0,"",IF((月排班!AU44+24-月排班!AT44)&lt;11,"11小時","")))&amp;IF(COUNTIF(月排班!$AS46:$BE46,$FW$5)=0,"&amp;無例休","")&amp;IF(COUNTIF(月排班!$AE46:$BE46,$FW$5)&gt;1,IF(COUNTIF(月排班!$AE46:$BE46,$FW$6)&gt;1,"","2周無2例2休"),"2周無2例2休")&amp;IF(AU44=1,IF(AU45&gt;0,"例假上班",""),"")&amp;IF(AU45&gt;12,"上班超過12小時&amp;","")</f>
        <v>&amp;無例休2周無2例2休</v>
      </c>
      <c r="AV46" s="500"/>
      <c r="AW46" s="499" t="str">
        <f>IF(月排班!AV44=0,"",IF(月排班!AW44=0,"",IF((月排班!AW44+24-月排班!AV44)&lt;11,"11小時","")))&amp;IF(COUNTIF(月排班!$AS46:$BE46,$FW$5)=0,"&amp;無例休","")&amp;IF(COUNTIF(月排班!$AE46:$BE46,$FW$5)&gt;1,IF(COUNTIF(月排班!$AE46:$BE46,$FW$6)&gt;1,"","2周無2例2休"),"2周無2例2休")&amp;IF(AW44=1,IF(AW45&gt;0,"例假上班",""),"")&amp;IF(AW45&gt;12,"上班超過12小時&amp;","")</f>
        <v>&amp;無例休2周無2例2休</v>
      </c>
      <c r="AX46" s="500"/>
      <c r="AY46" s="499" t="str">
        <f>IF(月排班!AX44=0,"",IF(月排班!AY44=0,"",IF((月排班!AY44+24-月排班!AX44)&lt;11,"11小時","")))&amp;IF(COUNTIF(月排班!$AS46:$BE46,$FW$5)=0,"&amp;無例休","")&amp;IF(COUNTIF(月排班!$AE46:$BE46,$FW$5)&gt;1,IF(COUNTIF(月排班!$AE46:$BE46,$FW$6)&gt;1,"","2周無2例2休"),"2周無2例2休")&amp;IF(AY44=1,IF(AY45&gt;0,"例假上班",""),"")&amp;IF(AY45&gt;12,"上班超過12小時&amp;","")</f>
        <v>&amp;無例休2周無2例2休</v>
      </c>
      <c r="AZ46" s="500"/>
      <c r="BA46" s="499" t="str">
        <f>IF(月排班!AZ44=0,"",IF(月排班!BA44=0,"",IF((月排班!BA44+24-月排班!AZ44)&lt;11,"11小時","")))&amp;IF(COUNTIF(月排班!$AS46:$BE46,$FW$5)=0,"&amp;無例休","")&amp;IF(COUNTIF(月排班!$AE46:$BE46,$FW$5)&gt;1,IF(COUNTIF(月排班!$AE46:$BE46,$FW$6)&gt;1,"","2周無2例2休"),"2周無2例2休")&amp;IF(BA44=1,IF(BA45&gt;0,"例假上班",""),"")&amp;IF(BA45&gt;12,"上班超過12小時&amp;","")</f>
        <v>&amp;無例休2周無2例2休</v>
      </c>
      <c r="BB46" s="500"/>
      <c r="BC46" s="499" t="str">
        <f>IF(月排班!BB44=0,"",IF(月排班!BC44=0,"",IF((月排班!BC44+24-月排班!BB44)&lt;11,"11小時","")))&amp;IF(COUNTIF(月排班!$AS46:$BE46,$FW$5)=0,"&amp;無例休","")&amp;IF(COUNTIF(月排班!$AE46:$BE46,$FW$5)&gt;1,IF(COUNTIF(月排班!$AE46:$BE46,$FW$6)&gt;1,"","2周無2例2休"),"2周無2例2休")&amp;IF(BC44=1,IF(BC45&gt;0,"例假上班",""),"")&amp;IF(BC45&gt;12,"上班超過12小時&amp;","")</f>
        <v>&amp;無例休2周無2例2休</v>
      </c>
      <c r="BD46" s="500"/>
      <c r="BE46" s="499" t="str">
        <f>IF(月排班!BD44=0,"",IF(月排班!BE44=0,"",IF((月排班!BE44+24-月排班!BD44)&lt;11,"11小時","")))&amp;IF(COUNTIF(月排班!$AS46:$BE46,$FW$5)=0,"&amp;無例休","")&amp;IF(COUNTIF(月排班!$AE46:$BE46,$FW$5)&gt;1,IF(COUNTIF(月排班!$AE46:$BE46,$FW$6)&gt;1,"","2周無2例2休"),"2周無2例2休")&amp;IF(BE44=1,IF(BE45&gt;0,"例假上班",""),"")&amp;IF(BE45&gt;12,"上班超過12小時&amp;","")</f>
        <v>&amp;無例休2周無2例2休</v>
      </c>
      <c r="BF46" s="500"/>
      <c r="BG46" s="501" t="str">
        <f>IF(月排班!BF44=0,"",IF(月排班!BG44=0,"",IF((月排班!BG44+24-月排班!BF44)&lt;11,"11小時&amp;","")))&amp;IF(COUNTIF(月排班!$BG46:$BS46,$FW$5)=0,"無例休&amp;","")&amp;IF(COUNTIF(月排班!$BG46:$CG46,$FW$5)&gt;1,IF(COUNTIF(月排班!$BG46:$CG46,$FW$6)&gt;1,"","2周無2例2休&amp;"),"2周無2例2休&amp;")&amp;IF(BG44=1,IF(BG45&gt;0,"例假上班&amp;",""),"")&amp;IF(BG45&gt;12,"上班超過12小時&amp;","")</f>
        <v>無例休&amp;2周無2例2休&amp;</v>
      </c>
      <c r="BH46" s="502"/>
      <c r="BI46" s="501" t="str">
        <f>IF(月排班!BH44=0,"",IF(月排班!BI44=0,"",IF((月排班!BI44+24-月排班!BH44)&lt;11,"11小時&amp;","")))&amp;IF(COUNTIF(月排班!$BG46:$BS46,$FW$5)=0,"無例休&amp;","")&amp;IF(COUNTIF(月排班!$BG46:$CG46,$FW$5)&gt;1,IF(COUNTIF(月排班!$BG46:$CG46,$FW$6)&gt;1,"","2周無2例2休&amp;"),"2周無2例2休&amp;")&amp;IF(BI44=1,IF(BI45&gt;0,"例假上班&amp;",""),"")&amp;IF(BI45&gt;12,"上班超過12小時&amp;","")</f>
        <v>無例休&amp;2周無2例2休&amp;</v>
      </c>
      <c r="BJ46" s="502"/>
      <c r="BK46" s="501" t="str">
        <f>IF(月排班!BJ44=0,"",IF(月排班!BK44=0,"",IF((月排班!BK44+24-月排班!BJ44)&lt;11,"11小時&amp;","")))&amp;IF(COUNTIF(月排班!$BG46:$BS46,$FW$5)=0,"無例休&amp;","")&amp;IF(COUNTIF(月排班!$BG46:$CG46,$FW$5)&gt;1,IF(COUNTIF(月排班!$BG46:$CG46,$FW$6)&gt;1,"","2周無2例2休&amp;"),"2周無2例2休&amp;")&amp;IF(BK44=1,IF(BK45&gt;0,"例假上班&amp;",""),"")&amp;IF(BK45&gt;12,"上班超過12小時&amp;","")</f>
        <v>無例休&amp;2周無2例2休&amp;</v>
      </c>
      <c r="BL46" s="502"/>
      <c r="BM46" s="501" t="str">
        <f>IF(月排班!BL44=0,"",IF(月排班!BM44=0,"",IF((月排班!BM44+24-月排班!BL44)&lt;11,"11小時&amp;","")))&amp;IF(COUNTIF(月排班!$BG46:$BS46,$FW$5)=0,"無例休&amp;","")&amp;IF(COUNTIF(月排班!$BG46:$CG46,$FW$5)&gt;1,IF(COUNTIF(月排班!$BG46:$CG46,$FW$6)&gt;1,"","2周無2例2休&amp;"),"2周無2例2休&amp;")&amp;IF(BM44=1,IF(BM45&gt;0,"例假上班&amp;",""),"")&amp;IF(BM45&gt;12,"上班超過12小時&amp;","")</f>
        <v>無例休&amp;2周無2例2休&amp;</v>
      </c>
      <c r="BN46" s="502"/>
      <c r="BO46" s="501" t="str">
        <f>IF(月排班!BN44=0,"",IF(月排班!BO44=0,"",IF((月排班!BO44+24-月排班!BN44)&lt;11,"11小時&amp;","")))&amp;IF(COUNTIF(月排班!$BG46:$BS46,$FW$5)=0,"無例休&amp;","")&amp;IF(COUNTIF(月排班!$BG46:$CG46,$FW$5)&gt;1,IF(COUNTIF(月排班!$BG46:$CG46,$FW$6)&gt;1,"","2周無2例2休&amp;"),"2周無2例2休&amp;")&amp;IF(BO44=1,IF(BO45&gt;0,"例假上班&amp;",""),"")&amp;IF(BO45&gt;12,"上班超過12小時&amp;","")</f>
        <v>無例休&amp;2周無2例2休&amp;</v>
      </c>
      <c r="BP46" s="502"/>
      <c r="BQ46" s="501" t="str">
        <f>IF(月排班!BP44=0,"",IF(月排班!BQ44=0,"",IF((月排班!BQ44+24-月排班!BP44)&lt;11,"11小時&amp;","")))&amp;IF(COUNTIF(月排班!$BG46:$BS46,$FW$5)=0,"無例休&amp;","")&amp;IF(COUNTIF(月排班!$BG46:$CG46,$FW$5)&gt;1,IF(COUNTIF(月排班!$BG46:$CG46,$FW$6)&gt;1,"","2周無2例2休&amp;"),"2周無2例2休&amp;")&amp;IF(BQ44=1,IF(BQ45&gt;0,"例假上班&amp;",""),"")&amp;IF(BQ45&gt;12,"上班超過12小時&amp;","")</f>
        <v>無例休&amp;2周無2例2休&amp;</v>
      </c>
      <c r="BR46" s="502"/>
      <c r="BS46" s="501" t="str">
        <f>IF(月排班!BR44=0,"",IF(月排班!BS44=0,"",IF((月排班!BS44+24-月排班!BR44)&lt;11,"11小時&amp;","")))&amp;IF(COUNTIF(月排班!$BG46:$BS46,$FW$5)=0,"無例休&amp;","")&amp;IF(COUNTIF(月排班!$BG46:$CG46,$FW$5)&gt;1,IF(COUNTIF(月排班!$BG46:$CG46,$FW$6)&gt;1,"","2周無2例2休&amp;"),"2周無2例2休&amp;")&amp;IF(BS44=1,IF(BS45&gt;0,"例假上班&amp;",""),"")&amp;IF(BS45&gt;12,"上班超過12小時&amp;","")</f>
        <v>無例休&amp;2周無2例2休&amp;</v>
      </c>
      <c r="BT46" s="502"/>
      <c r="BU46" s="499" t="str">
        <f>IF(月排班!BT44=0,"",IF(月排班!BU44=0,"",IF((月排班!BU44+24-月排班!BT44)&lt;11,"11小時&amp;","")))&amp;IF(COUNTIF(月排班!$BU46:$CG46,$FW$5)=0,"無例休&amp;","")&amp;IF(COUNTIF(月排班!$BG46:$CG46,$FW$5)&gt;1,IF(COUNTIF(月排班!$BG46:$CG46,$FW$6)&gt;1,"","2周無2例2休&amp;"),"2周無2例2休&amp;")&amp;IF(BU44=1,IF(BU45&gt;0,"例假上班&amp;",""),"")&amp;IF(BU45&gt;12,"上班超過12小時&amp;","")</f>
        <v>無例休&amp;2周無2例2休&amp;</v>
      </c>
      <c r="BV46" s="500"/>
      <c r="BW46" s="499" t="str">
        <f>IF(月排班!BV44=0,"",IF(月排班!BW44=0,"",IF((月排班!BW44+24-月排班!BV44)&lt;11,"11小時&amp;","")))&amp;IF(COUNTIF(月排班!$BU46:$CG46,$FW$5)=0,"無例休&amp;","")&amp;IF(COUNTIF(月排班!$BG46:$CG46,$FW$5)&gt;1,IF(COUNTIF(月排班!$BG46:$CG46,$FW$6)&gt;1,"","2周無2例2休&amp;"),"2周無2例2休&amp;")&amp;IF(BW44=1,IF(BW45&gt;0,"例假上班&amp;",""),"")&amp;IF(BW45&gt;12,"上班超過12小時&amp;","")</f>
        <v>無例休&amp;2周無2例2休&amp;</v>
      </c>
      <c r="BX46" s="500"/>
      <c r="BY46" s="499" t="str">
        <f>IF(月排班!BX44=0,"",IF(月排班!BY44=0,"",IF((月排班!BY44+24-月排班!BX44)&lt;11,"11小時&amp;","")))&amp;IF(COUNTIF(月排班!$BU46:$CG46,$FW$5)=0,"無例休&amp;","")&amp;IF(COUNTIF(月排班!$BG46:$CG46,$FW$5)&gt;1,IF(COUNTIF(月排班!$BG46:$CG46,$FW$6)&gt;1,"","2周無2例2休&amp;"),"2周無2例2休&amp;")&amp;IF(BY44=1,IF(BY45&gt;0,"例假上班&amp;",""),"")&amp;IF(BY45&gt;12,"上班超過12小時&amp;","")</f>
        <v>無例休&amp;2周無2例2休&amp;</v>
      </c>
      <c r="BZ46" s="500"/>
      <c r="CA46" s="499" t="str">
        <f>IF(月排班!BZ44=0,"",IF(月排班!CA44=0,"",IF((月排班!CA44+24-月排班!BZ44)&lt;11,"11小時&amp;","")))&amp;IF(COUNTIF(月排班!$BU46:$CG46,$FW$5)=0,"無例休&amp;","")&amp;IF(COUNTIF(月排班!$BG46:$CG46,$FW$5)&gt;1,IF(COUNTIF(月排班!$BG46:$CG46,$FW$6)&gt;1,"","2周無2例2休&amp;"),"2周無2例2休&amp;")&amp;IF(CA44=1,IF(CA45&gt;0,"例假上班&amp;",""),"")&amp;IF(CA45&gt;12,"上班超過12小時&amp;","")</f>
        <v>無例休&amp;2周無2例2休&amp;</v>
      </c>
      <c r="CB46" s="500"/>
      <c r="CC46" s="499" t="str">
        <f>IF(月排班!CB44=0,"",IF(月排班!CC44=0,"",IF((月排班!CC44+24-月排班!CB44)&lt;11,"11小時&amp;","")))&amp;IF(COUNTIF(月排班!$BU46:$CG46,$FW$5)=0,"無例休&amp;","")&amp;IF(COUNTIF(月排班!$BG46:$CG46,$FW$5)&gt;1,IF(COUNTIF(月排班!$BG46:$CG46,$FW$6)&gt;1,"","2周無2例2休&amp;"),"2周無2例2休&amp;")&amp;IF(CC44=1,IF(CC45&gt;0,"例假上班&amp;",""),"")&amp;IF(CC45&gt;12,"上班超過12小時&amp;","")</f>
        <v>無例休&amp;2周無2例2休&amp;</v>
      </c>
      <c r="CD46" s="500"/>
      <c r="CE46" s="499" t="str">
        <f>IF(月排班!CD44=0,"",IF(月排班!CE44=0,"",IF((月排班!CE44+24-月排班!CD44)&lt;11,"11小時&amp;","")))&amp;IF(COUNTIF(月排班!$BU46:$CG46,$FW$5)=0,"無例休&amp;","")&amp;IF(COUNTIF(月排班!$BG46:$CG46,$FW$5)&gt;1,IF(COUNTIF(月排班!$BG46:$CG46,$FW$6)&gt;1,"","2周無2例2休&amp;"),"2周無2例2休&amp;")&amp;IF(CE44=1,IF(CE45&gt;0,"例假上班&amp;",""),"")&amp;IF(CE45&gt;12,"上班超過12小時&amp;","")</f>
        <v>無例休&amp;2周無2例2休&amp;</v>
      </c>
      <c r="CF46" s="500"/>
      <c r="CG46" s="499" t="str">
        <f>IF(月排班!CF44=0,"",IF(月排班!CG44=0,"",IF((月排班!CG44+24-月排班!CF44)&lt;11,"11小時&amp;","")))&amp;IF(COUNTIF(月排班!$BU46:$CG46,$FW$5)=0,"無例休&amp;","")&amp;IF(COUNTIF(月排班!$BG46:$CG46,$FW$5)&gt;1,IF(COUNTIF(月排班!$BG46:$CG46,$FW$6)&gt;1,"","2周無2例2休&amp;"),"2周無2例2休&amp;")&amp;IF(CG44=1,IF(CG45&gt;0,"例假上班&amp;",""),"")&amp;IF(CG45&gt;12,"上班超過12小時&amp;","")</f>
        <v>無例休&amp;2周無2例2休&amp;</v>
      </c>
      <c r="CH46" s="500"/>
      <c r="CI46" s="499" t="str">
        <f>IF(月排班!CH44=0,"",IF(月排班!CI44=0,"",IF((月排班!CI44+24-月排班!CH44)&lt;11,"11小時&amp;","")))&amp;IF(COUNTIF(月排班!$CI46:$CU46,$FW$5)=0,"無例休&amp;","")&amp;IF(COUNTIF(月排班!$CI46:$DI46,$FW$5)&gt;1,IF(COUNTIF(月排班!$CI46:$DI46,$FW$6)&gt;1,"","2周無2例2休&amp;"),"2周無2例2休&amp;")&amp;IF(CI44=1,IF(CI45&gt;0,"例假上班&amp;",""),"")&amp;IF(CI45&gt;12,"上班超過12小時&amp;","")</f>
        <v>無例休&amp;2周無2例2休&amp;</v>
      </c>
      <c r="CJ46" s="500"/>
      <c r="CK46" s="499" t="str">
        <f>IF(月排班!CJ44=0,"",IF(月排班!CK44=0,"",IF((月排班!CK44+24-月排班!CJ44)&lt;11,"11小時&amp;","")))&amp;IF(COUNTIF(月排班!$CI46:$CU46,$FW$5)=0,"無例休&amp;","")&amp;IF(COUNTIF(月排班!$CI46:$DI46,$FW$5)&gt;1,IF(COUNTIF(月排班!$CI46:$DI46,$FW$6)&gt;1,"","2周無2例2休&amp;"),"2周無2例2休&amp;")&amp;IF(CK44=1,IF(CK45&gt;0,"例假上班&amp;",""),"")&amp;IF(CK45&gt;12,"上班超過12小時&amp;","")</f>
        <v>無例休&amp;2周無2例2休&amp;</v>
      </c>
      <c r="CL46" s="500"/>
      <c r="CM46" s="499" t="str">
        <f>IF(月排班!CL44=0,"",IF(月排班!CM44=0,"",IF((月排班!CM44+24-月排班!CL44)&lt;11,"11小時&amp;","")))&amp;IF(COUNTIF(月排班!$CI46:$CU46,$FW$5)=0,"無例休&amp;","")&amp;IF(COUNTIF(月排班!$CI46:$DI46,$FW$5)&gt;1,IF(COUNTIF(月排班!$CI46:$DI46,$FW$6)&gt;1,"","2周無2例2休&amp;"),"2周無2例2休&amp;")&amp;IF(CM44=1,IF(CM45&gt;0,"例假上班&amp;",""),"")&amp;IF(CM45&gt;12,"上班超過12小時&amp;","")</f>
        <v>無例休&amp;2周無2例2休&amp;</v>
      </c>
      <c r="CN46" s="500"/>
      <c r="CO46" s="499" t="str">
        <f>IF(月排班!CN44=0,"",IF(月排班!CO44=0,"",IF((月排班!CO44+24-月排班!CN44)&lt;11,"11小時&amp;","")))&amp;IF(COUNTIF(月排班!$CI46:$CU46,$FW$5)=0,"無例休&amp;","")&amp;IF(COUNTIF(月排班!$CI46:$DI46,$FW$5)&gt;1,IF(COUNTIF(月排班!$CI46:$DI46,$FW$6)&gt;1,"","2周無2例2休&amp;"),"2周無2例2休&amp;")&amp;IF(CO44=1,IF(CO45&gt;0,"例假上班&amp;",""),"")&amp;IF(CO45&gt;12,"上班超過12小時&amp;","")</f>
        <v>無例休&amp;2周無2例2休&amp;</v>
      </c>
      <c r="CP46" s="500"/>
      <c r="CQ46" s="499" t="str">
        <f>IF(月排班!CP44=0,"",IF(月排班!CQ44=0,"",IF((月排班!CQ44+24-月排班!CP44)&lt;11,"11小時&amp;","")))&amp;IF(COUNTIF(月排班!$CI46:$CU46,$FW$5)=0,"無例休&amp;","")&amp;IF(COUNTIF(月排班!$CI46:$DI46,$FW$5)&gt;1,IF(COUNTIF(月排班!$CI46:$DI46,$FW$6)&gt;1,"","2周無2例2休&amp;"),"2周無2例2休&amp;")&amp;IF(CQ44=1,IF(CQ45&gt;0,"例假上班&amp;",""),"")&amp;IF(CQ45&gt;12,"上班超過12小時&amp;","")</f>
        <v>無例休&amp;2周無2例2休&amp;</v>
      </c>
      <c r="CR46" s="500"/>
      <c r="CS46" s="499" t="str">
        <f>IF(月排班!CR44=0,"",IF(月排班!CS44=0,"",IF((月排班!CS44+24-月排班!CR44)&lt;11,"11小時&amp;","")))&amp;IF(COUNTIF(月排班!$CI46:$CU46,$FW$5)=0,"無例休&amp;","")&amp;IF(COUNTIF(月排班!$CI46:$DI46,$FW$5)&gt;1,IF(COUNTIF(月排班!$CI46:$DI46,$FW$6)&gt;1,"","2周無2例2休&amp;"),"2周無2例2休&amp;")&amp;IF(CS44=1,IF(CS45&gt;0,"例假上班&amp;",""),"")&amp;IF(CS45&gt;12,"上班超過12小時&amp;","")</f>
        <v>無例休&amp;2周無2例2休&amp;</v>
      </c>
      <c r="CT46" s="500"/>
      <c r="CU46" s="499" t="str">
        <f>IF(月排班!CT44=0,"",IF(月排班!CU44=0,"",IF((月排班!CU44+24-月排班!CT44)&lt;11,"11小時&amp;","")))&amp;IF(COUNTIF(月排班!$CI46:$CU46,$FW$5)=0,"無例休&amp;","")&amp;IF(COUNTIF(月排班!$CI46:$DI46,$FW$5)&gt;1,IF(COUNTIF(月排班!$CI46:$DI46,$FW$6)&gt;1,"","2周無2例2休&amp;"),"2周無2例2休&amp;")&amp;IF(CU44=1,IF(CU45&gt;0,"例假上班&amp;",""),"")&amp;IF(CU45&gt;12,"上班超過12小時&amp;","")</f>
        <v>無例休&amp;2周無2例2休&amp;</v>
      </c>
      <c r="CV46" s="500"/>
      <c r="CW46" s="499" t="str">
        <f>IF(月排班!CV44=0,"",IF(月排班!CW44=0,"",IF((月排班!CW44+24-月排班!CV44)&lt;11,"11小時&amp;","")))&amp;IF(COUNTIF(月排班!$CW46:$DI46,$FW$5)=0,"無例休&amp;","")&amp;IF(COUNTIF(月排班!$CI46:$DI46,$FW$5)&gt;1,IF(COUNTIF(月排班!$CI46:$DI46,$FW$6)&gt;1,"","2周無2例2休&amp;"),"2周無2例2休&amp;")&amp;IF(CW44=1,IF(CW45&gt;0,"例假上班&amp;",""),"")&amp;IF(CW45&gt;12,"上班超過12小時&amp;","")</f>
        <v>無例休&amp;2周無2例2休&amp;</v>
      </c>
      <c r="CX46" s="500"/>
      <c r="CY46" s="499" t="str">
        <f>IF(月排班!CX44=0,"",IF(月排班!CY44=0,"",IF((月排班!CY44+24-月排班!CX44)&lt;11,"11小時&amp;","")))&amp;IF(COUNTIF(月排班!$CW46:$DI46,$FW$5)=0,"無例休&amp;","")&amp;IF(COUNTIF(月排班!$CI46:$DI46,$FW$5)&gt;1,IF(COUNTIF(月排班!$CI46:$DI46,$FW$6)&gt;1,"","2周無2例2休&amp;"),"2周無2例2休&amp;")&amp;IF(CY44=1,IF(CY45&gt;0,"例假上班&amp;",""),"")&amp;IF(CY45&gt;12,"上班超過12小時&amp;","")</f>
        <v>無例休&amp;2周無2例2休&amp;</v>
      </c>
      <c r="CZ46" s="500"/>
      <c r="DA46" s="499" t="str">
        <f>IF(月排班!CZ44=0,"",IF(月排班!DA44=0,"",IF((月排班!DA44+24-月排班!CZ44)&lt;11,"11小時&amp;","")))&amp;IF(COUNTIF(月排班!$CW46:$DI46,$FW$5)=0,"無例休&amp;","")&amp;IF(COUNTIF(月排班!$CI46:$DI46,$FW$5)&gt;1,IF(COUNTIF(月排班!$CI46:$DI46,$FW$6)&gt;1,"","2周無2例2休&amp;"),"2周無2例2休&amp;")&amp;IF(DA44=1,IF(DA45&gt;0,"例假上班&amp;",""),"")&amp;IF(DA45&gt;12,"上班超過12小時&amp;","")</f>
        <v>無例休&amp;2周無2例2休&amp;</v>
      </c>
      <c r="DB46" s="500"/>
      <c r="DC46" s="499" t="str">
        <f>IF(月排班!DB44=0,"",IF(月排班!DC44=0,"",IF((月排班!DC44+24-月排班!DB44)&lt;11,"11小時&amp;","")))&amp;IF(COUNTIF(月排班!$CW46:$DI46,$FW$5)=0,"無例休&amp;","")&amp;IF(COUNTIF(月排班!$CI46:$DI46,$FW$5)&gt;1,IF(COUNTIF(月排班!$CI46:$DI46,$FW$6)&gt;1,"","2周無2例2休&amp;"),"2周無2例2休&amp;")&amp;IF(DC44=1,IF(DC45&gt;0,"例假上班&amp;",""),"")&amp;IF(DC45&gt;12,"上班超過12小時&amp;","")</f>
        <v>無例休&amp;2周無2例2休&amp;</v>
      </c>
      <c r="DD46" s="500"/>
      <c r="DE46" s="499" t="str">
        <f>IF(月排班!DD44=0,"",IF(月排班!DE44=0,"",IF((月排班!DE44+24-月排班!DD44)&lt;11,"11小時&amp;","")))&amp;IF(COUNTIF(月排班!$CW46:$DI46,$FW$5)=0,"無例休&amp;","")&amp;IF(COUNTIF(月排班!$CI46:$DI46,$FW$5)&gt;1,IF(COUNTIF(月排班!$CI46:$DI46,$FW$6)&gt;1,"","2周無2例2休&amp;"),"2周無2例2休&amp;")&amp;IF(DE44=1,IF(DE45&gt;0,"例假上班&amp;",""),"")&amp;IF(DE45&gt;12,"上班超過12小時&amp;","")</f>
        <v>無例休&amp;2周無2例2休&amp;</v>
      </c>
      <c r="DF46" s="500"/>
      <c r="DG46" s="499" t="str">
        <f>IF(月排班!DF44=0,"",IF(月排班!DG44=0,"",IF((月排班!DG44+24-月排班!DF44)&lt;11,"11小時&amp;","")))&amp;IF(COUNTIF(月排班!$CW46:$DI46,$FW$5)=0,"無例休&amp;","")&amp;IF(COUNTIF(月排班!$CI46:$DI46,$FW$5)&gt;1,IF(COUNTIF(月排班!$CI46:$DI46,$FW$6)&gt;1,"","2周無2例2休&amp;"),"2周無2例2休&amp;")&amp;IF(DG44=1,IF(DG45&gt;0,"例假上班&amp;",""),"")&amp;IF(DG45&gt;12,"上班超過12小時&amp;","")</f>
        <v>無例休&amp;2周無2例2休&amp;</v>
      </c>
      <c r="DH46" s="500"/>
      <c r="DI46" s="499" t="str">
        <f>IF(月排班!DH44=0,"",IF(月排班!DI44=0,"",IF((月排班!DI44+24-月排班!DH44)&lt;11,"11小時&amp;","")))&amp;IF(COUNTIF(月排班!$CW46:$DI46,$FW$5)=0,"無例休&amp;","")&amp;IF(COUNTIF(月排班!$CI46:$DI46,$FW$5)&gt;1,IF(COUNTIF(月排班!$CI46:$DI46,$FW$6)&gt;1,"","2周無2例2休&amp;"),"2周無2例2休&amp;")&amp;IF(DI44=1,IF(DI45&gt;0,"例假上班&amp;",""),"")&amp;IF(DI45&gt;12,"上班超過12小時&amp;","")</f>
        <v>無例休&amp;2周無2例2休&amp;</v>
      </c>
      <c r="DJ46" s="500"/>
      <c r="DK46" s="499" t="str">
        <f>IF(月排班!DJ44=0,"",IF(月排班!DK44=0,"",IF((月排班!DK44+24-月排班!DJ44)&lt;11,"11小時&amp;","")))&amp;IF(COUNTIF(月排班!$DK46:$DW46,$FW$5)=0,"無例休&amp;","")&amp;IF(COUNTIF(月排班!$DK46:$EK46,$FW$5)&gt;1,IF(COUNTIF(月排班!$DK46:$EK46,$FW$6)&gt;1,"","2周無2例2休&amp;"),"2周無2例2休&amp;")&amp;IF(DK44=1,IF(DK45&gt;0,"例假上班&amp;",""),"")&amp;IF(DK45&gt;12,"上班超過12小時&amp;","")</f>
        <v>無例休&amp;2周無2例2休&amp;</v>
      </c>
      <c r="DL46" s="500"/>
      <c r="DM46" s="499" t="str">
        <f>IF(月排班!DL44=0,"",IF(月排班!DM44=0,"",IF((月排班!DM44+24-月排班!DL44)&lt;11,"11小時&amp;","")))&amp;IF(COUNTIF(月排班!$DK46:$DW46,$FW$5)=0,"無例休&amp;","")&amp;IF(COUNTIF(月排班!$DK46:$EK46,$FW$5)&gt;1,IF(COUNTIF(月排班!$DK46:$EK46,$FW$6)&gt;1,"","2周無2例2休&amp;"),"2周無2例2休&amp;")&amp;IF(DM44=1,IF(DM45&gt;0,"例假上班&amp;",""),"")&amp;IF(DM45&gt;12,"上班超過12小時&amp;","")</f>
        <v>無例休&amp;2周無2例2休&amp;</v>
      </c>
      <c r="DN46" s="500"/>
      <c r="DO46" s="499" t="str">
        <f>IF(月排班!DN44=0,"",IF(月排班!DO44=0,"",IF((月排班!DO44+24-月排班!DN44)&lt;11,"11小時&amp;","")))&amp;IF(COUNTIF(月排班!$DK46:$DW46,$FW$5)=0,"無例休&amp;","")&amp;IF(COUNTIF(月排班!$DK46:$EK46,$FW$5)&gt;1,IF(COUNTIF(月排班!$DK46:$EK46,$FW$6)&gt;1,"","2周無2例2休&amp;"),"2周無2例2休&amp;")&amp;IF(DO44=1,IF(DO45&gt;0,"例假上班&amp;",""),"")&amp;IF(DO45&gt;12,"上班超過12小時&amp;","")</f>
        <v>無例休&amp;2周無2例2休&amp;</v>
      </c>
      <c r="DP46" s="500"/>
      <c r="DQ46" s="499" t="str">
        <f>IF(月排班!DP44=0,"",IF(月排班!DQ44=0,"",IF((月排班!DQ44+24-月排班!DP44)&lt;11,"11小時&amp;","")))&amp;IF(COUNTIF(月排班!$DK46:$DW46,$FW$5)=0,"無例休&amp;","")&amp;IF(COUNTIF(月排班!$DK46:$EK46,$FW$5)&gt;1,IF(COUNTIF(月排班!$DK46:$EK46,$FW$6)&gt;1,"","2周無2例2休&amp;"),"2周無2例2休&amp;")&amp;IF(DQ44=1,IF(DQ45&gt;0,"例假上班&amp;",""),"")&amp;IF(DQ45&gt;12,"上班超過12小時&amp;","")</f>
        <v>無例休&amp;2周無2例2休&amp;</v>
      </c>
      <c r="DR46" s="500"/>
      <c r="DS46" s="499" t="str">
        <f>IF(月排班!DR44=0,"",IF(月排班!DS44=0,"",IF((月排班!DS44+24-月排班!DR44)&lt;11,"11小時&amp;","")))&amp;IF(COUNTIF(月排班!$DK46:$DW46,$FW$5)=0,"無例休&amp;","")&amp;IF(COUNTIF(月排班!$DK46:$EK46,$FW$5)&gt;1,IF(COUNTIF(月排班!$DK46:$EK46,$FW$6)&gt;1,"","2周無2例2休&amp;"),"2周無2例2休&amp;")&amp;IF(DS44=1,IF(DS45&gt;0,"例假上班&amp;",""),"")&amp;IF(DS45&gt;12,"上班超過12小時&amp;","")</f>
        <v>無例休&amp;2周無2例2休&amp;</v>
      </c>
      <c r="DT46" s="500"/>
      <c r="DU46" s="499" t="str">
        <f>IF(月排班!DT44=0,"",IF(月排班!DU44=0,"",IF((月排班!DU44+24-月排班!DT44)&lt;11,"11小時&amp;","")))&amp;IF(COUNTIF(月排班!$DK46:$DW46,$FW$5)=0,"無例休&amp;","")&amp;IF(COUNTIF(月排班!$DK46:$EK46,$FW$5)&gt;1,IF(COUNTIF(月排班!$DK46:$EK46,$FW$6)&gt;1,"","2周無2例2休&amp;"),"2周無2例2休&amp;")&amp;IF(DU44=1,IF(DU45&gt;0,"例假上班&amp;",""),"")&amp;IF(DU45&gt;12,"上班超過12小時&amp;","")</f>
        <v>無例休&amp;2周無2例2休&amp;</v>
      </c>
      <c r="DV46" s="500"/>
      <c r="DW46" s="499" t="str">
        <f>IF(月排班!DV44=0,"",IF(月排班!DW44=0,"",IF((月排班!DW44+24-月排班!DV44)&lt;11,"11小時&amp;","")))&amp;IF(COUNTIF(月排班!$DK46:$DW46,$FW$5)=0,"無例休&amp;","")&amp;IF(COUNTIF(月排班!$DK46:$EK46,$FW$5)&gt;1,IF(COUNTIF(月排班!$DK46:$EK46,$FW$6)&gt;1,"","2周無2例2休&amp;"),"2周無2例2休&amp;")&amp;IF(DW44=1,IF(DW45&gt;0,"例假上班&amp;",""),"")&amp;IF(DW45&gt;12,"上班超過12小時&amp;","")</f>
        <v>無例休&amp;2周無2例2休&amp;</v>
      </c>
      <c r="DX46" s="500"/>
      <c r="DY46" s="499" t="str">
        <f>IF(月排班!DX44=0,"",IF(月排班!DY44=0,"",IF((月排班!DY44+24-月排班!DX44)&lt;11,"11小時&amp;","")))&amp;IF(COUNTIF(月排班!$DY46:$EK46,$FW$5)=0,"無例休&amp;","")&amp;IF(COUNTIF(月排班!$DK46:$EK46,$FW$5)&gt;1,IF(COUNTIF(月排班!$DK46:$EK46,$FW$6)&gt;1,"","2周無2例2休&amp;"),"2周無2例2休&amp;")&amp;IF(DY44=1,IF(DY45&gt;0,"例假上班&amp;",""),"")&amp;IF(DY45&gt;12,"上班超過12小時&amp;","")</f>
        <v>無例休&amp;2周無2例2休&amp;</v>
      </c>
      <c r="DZ46" s="500"/>
      <c r="EA46" s="499" t="str">
        <f>IF(月排班!DZ44=0,"",IF(月排班!EA44=0,"",IF((月排班!EA44+24-月排班!DZ44)&lt;11,"11小時&amp;","")))&amp;IF(COUNTIF(月排班!$DY46:$EK46,$FW$5)=0,"無例休&amp;","")&amp;IF(COUNTIF(月排班!$DK46:$EK46,$FW$5)&gt;1,IF(COUNTIF(月排班!$DK46:$EK46,$FW$6)&gt;1,"","2周無2例2休&amp;"),"2周無2例2休&amp;")&amp;IF(EA44=1,IF(EA45&gt;0,"例假上班&amp;",""),"")&amp;IF(EA45&gt;12,"上班超過12小時&amp;","")</f>
        <v>無例休&amp;2周無2例2休&amp;</v>
      </c>
      <c r="EB46" s="500"/>
      <c r="EC46" s="499" t="str">
        <f>IF(月排班!EB44=0,"",IF(月排班!EC44=0,"",IF((月排班!EC44+24-月排班!EB44)&lt;11,"11小時&amp;","")))&amp;IF(COUNTIF(月排班!$DY46:$EK46,$FW$5)=0,"無例休&amp;","")&amp;IF(COUNTIF(月排班!$DK46:$EK46,$FW$5)&gt;1,IF(COUNTIF(月排班!$DK46:$EK46,$FW$6)&gt;1,"","2周無2例2休&amp;"),"2周無2例2休&amp;")&amp;IF(EC44=1,IF(EC45&gt;0,"例假上班&amp;",""),"")&amp;IF(EC45&gt;12,"上班超過12小時&amp;","")</f>
        <v>無例休&amp;2周無2例2休&amp;</v>
      </c>
      <c r="ED46" s="500"/>
      <c r="EE46" s="499" t="str">
        <f>IF(月排班!ED44=0,"",IF(月排班!EE44=0,"",IF((月排班!EE44+24-月排班!ED44)&lt;11,"11小時&amp;","")))&amp;IF(COUNTIF(月排班!$DY46:$EK46,$FW$5)=0,"無例休&amp;","")&amp;IF(COUNTIF(月排班!$DK46:$EK46,$FW$5)&gt;1,IF(COUNTIF(月排班!$DK46:$EK46,$FW$6)&gt;1,"","2周無2例2休&amp;"),"2周無2例2休&amp;")&amp;IF(EE44=1,IF(EE45&gt;0,"例假上班&amp;",""),"")&amp;IF(EE45&gt;12,"上班超過12小時&amp;","")</f>
        <v>無例休&amp;2周無2例2休&amp;</v>
      </c>
      <c r="EF46" s="500"/>
      <c r="EG46" s="499" t="str">
        <f>IF(月排班!EF44=0,"",IF(月排班!EG44=0,"",IF((月排班!EG44+24-月排班!EF44)&lt;11,"11小時&amp;","")))&amp;IF(COUNTIF(月排班!$DY46:$EK46,$FW$5)=0,"無例休&amp;","")&amp;IF(COUNTIF(月排班!$DK46:$EK46,$FW$5)&gt;1,IF(COUNTIF(月排班!$DK46:$EK46,$FW$6)&gt;1,"","2周無2例2休&amp;"),"2周無2例2休&amp;")&amp;IF(EG44=1,IF(EG45&gt;0,"例假上班&amp;",""),"")&amp;IF(EG45&gt;12,"上班超過12小時&amp;","")</f>
        <v>無例休&amp;2周無2例2休&amp;</v>
      </c>
      <c r="EH46" s="500"/>
      <c r="EI46" s="499" t="str">
        <f>IF(月排班!EH44=0,"",IF(月排班!EI44=0,"",IF((月排班!EI44+24-月排班!EH44)&lt;11,"11小時&amp;","")))&amp;IF(COUNTIF(月排班!$DY46:$EK46,$FW$5)=0,"無例休&amp;","")&amp;IF(COUNTIF(月排班!$DK46:$EK46,$FW$5)&gt;1,IF(COUNTIF(月排班!$DK46:$EK46,$FW$6)&gt;1,"","2周無2例2休&amp;"),"2周無2例2休&amp;")&amp;IF(EI44=1,IF(EI45&gt;0,"例假上班&amp;",""),"")&amp;IF(EI45&gt;12,"上班超過12小時&amp;","")</f>
        <v>無例休&amp;2周無2例2休&amp;</v>
      </c>
      <c r="EJ46" s="500"/>
      <c r="EK46" s="499" t="str">
        <f>IF(月排班!EJ44=0,"",IF(月排班!EK44=0,"",IF((月排班!EK44+24-月排班!EJ44)&lt;11,"11小時&amp;","")))&amp;IF(COUNTIF(月排班!$DY46:$EK46,$FW$5)=0,"無例休&amp;","")&amp;IF(COUNTIF(月排班!$DK46:$EK46,$FW$5)&gt;1,IF(COUNTIF(月排班!$DK46:$EK46,$FW$6)&gt;1,"","2周無2例2休&amp;"),"2周無2例2休&amp;")&amp;IF(EK44=1,IF(EK45&gt;0,"例假上班&amp;",""),"")&amp;IF(EK45&gt;12,"上班超過12小時&amp;","")</f>
        <v>無例休&amp;2周無2例2休&amp;</v>
      </c>
      <c r="EL46" s="500"/>
      <c r="EM46" s="499" t="str">
        <f>IF(月排班!EL44=0,"",IF(月排班!EM44=0,"",IF((月排班!EM44+24-月排班!EL44)&lt;11,"11小時&amp;","")))&amp;IF(COUNTIF(月排班!$EM46:$EY46,$FW$5)=0,"無例休&amp;","")&amp;IF(COUNTIF(月排班!$EM46:$FM46,$FW$5)&gt;1,IF(COUNTIF(月排班!$EM46:$FM46,$FW$6)&gt;1,"","2周無2例2休&amp;"),"2周無2例2休&amp;")&amp;IF(EM44=1,IF(EM45&gt;0,"例假上班&amp;",""),"")&amp;IF(EM45&gt;12,"上班超過12小時&amp;","")</f>
        <v>無例休&amp;2周無2例2休&amp;</v>
      </c>
      <c r="EN46" s="500"/>
      <c r="EO46" s="499" t="str">
        <f>IF(月排班!EN44=0,"",IF(月排班!EO44=0,"",IF((月排班!EO44+24-月排班!EN44)&lt;11,"11小時&amp;","")))&amp;IF(COUNTIF(月排班!$EM46:$EY46,$FW$5)=0,"無例休&amp;","")&amp;IF(COUNTIF(月排班!$EM46:$FM46,$FW$5)&gt;1,IF(COUNTIF(月排班!$EM46:$FM46,$FW$6)&gt;1,"","2周無2例2休&amp;"),"2周無2例2休&amp;")&amp;IF(EO44=1,IF(EO45&gt;0,"例假上班&amp;",""),"")&amp;IF(EO45&gt;12,"上班超過12小時&amp;","")</f>
        <v>無例休&amp;2周無2例2休&amp;</v>
      </c>
      <c r="EP46" s="500"/>
      <c r="EQ46" s="499" t="str">
        <f>IF(月排班!EP44=0,"",IF(月排班!EQ44=0,"",IF((月排班!EQ44+24-月排班!EP44)&lt;11,"11小時&amp;","")))&amp;IF(COUNTIF(月排班!$EM46:$EY46,$FW$5)=0,"無例休&amp;","")&amp;IF(COUNTIF(月排班!$EM46:$FM46,$FW$5)&gt;1,IF(COUNTIF(月排班!$EM46:$FM46,$FW$6)&gt;1,"","2周無2例2休&amp;"),"2周無2例2休&amp;")&amp;IF(EQ44=1,IF(EQ45&gt;0,"例假上班&amp;",""),"")&amp;IF(EQ45&gt;12,"上班超過12小時&amp;","")</f>
        <v>無例休&amp;2周無2例2休&amp;</v>
      </c>
      <c r="ER46" s="500"/>
      <c r="ES46" s="499" t="str">
        <f>IF(月排班!ER44=0,"",IF(月排班!ES44=0,"",IF((月排班!ES44+24-月排班!ER44)&lt;11,"11小時&amp;","")))&amp;IF(COUNTIF(月排班!$EM46:$EY46,$FW$5)=0,"無例休&amp;","")&amp;IF(COUNTIF(月排班!$EM46:$FM46,$FW$5)&gt;1,IF(COUNTIF(月排班!$EM46:$FM46,$FW$6)&gt;1,"","2周無2例2休&amp;"),"2周無2例2休&amp;")&amp;IF(ES44=1,IF(ES45&gt;0,"例假上班&amp;",""),"")&amp;IF(ES45&gt;12,"上班超過12小時&amp;","")</f>
        <v>無例休&amp;2周無2例2休&amp;</v>
      </c>
      <c r="ET46" s="500"/>
      <c r="EU46" s="499" t="str">
        <f>IF(月排班!ET44=0,"",IF(月排班!EU44=0,"",IF((月排班!EU44+24-月排班!ET44)&lt;11,"11小時&amp;","")))&amp;IF(COUNTIF(月排班!$EM46:$EY46,$FW$5)=0,"無例休&amp;","")&amp;IF(COUNTIF(月排班!$EM46:$FM46,$FW$5)&gt;1,IF(COUNTIF(月排班!$EM46:$FM46,$FW$6)&gt;1,"","2周無2例2休&amp;"),"2周無2例2休&amp;")&amp;IF(EU44=1,IF(EU45&gt;0,"例假上班&amp;",""),"")&amp;IF(EU45&gt;12,"上班超過12小時&amp;","")</f>
        <v>無例休&amp;2周無2例2休&amp;</v>
      </c>
      <c r="EV46" s="500"/>
      <c r="EW46" s="499" t="str">
        <f>IF(月排班!EV44=0,"",IF(月排班!EW44=0,"",IF((月排班!EW44+24-月排班!EV44)&lt;11,"11小時&amp;","")))&amp;IF(COUNTIF(月排班!$EM46:$EY46,$FW$5)=0,"無例休&amp;","")&amp;IF(COUNTIF(月排班!$EM46:$FM46,$FW$5)&gt;1,IF(COUNTIF(月排班!$EM46:$FM46,$FW$6)&gt;1,"","2周無2例2休&amp;"),"2周無2例2休&amp;")&amp;IF(EW44=1,IF(EW45&gt;0,"例假上班&amp;",""),"")&amp;IF(EW45&gt;12,"上班超過12小時&amp;","")</f>
        <v>無例休&amp;2周無2例2休&amp;</v>
      </c>
      <c r="EX46" s="500"/>
      <c r="EY46" s="499" t="str">
        <f>IF(月排班!EX44=0,"",IF(月排班!EY44=0,"",IF((月排班!EY44+24-月排班!EX44)&lt;11,"11小時&amp;","")))&amp;IF(COUNTIF(月排班!$EM46:$EY46,$FW$5)=0,"無例休&amp;","")&amp;IF(COUNTIF(月排班!$EM46:$FM46,$FW$5)&gt;1,IF(COUNTIF(月排班!$EM46:$FM46,$FW$6)&gt;1,"","2周無2例2休&amp;"),"2周無2例2休&amp;")&amp;IF(EY44=1,IF(EY45&gt;0,"例假上班&amp;",""),"")&amp;IF(EY45&gt;12,"上班超過12小時&amp;","")</f>
        <v>無例休&amp;2周無2例2休&amp;</v>
      </c>
      <c r="EZ46" s="500"/>
      <c r="FA46" s="499" t="str">
        <f>IF(月排班!EZ44=0,"",IF(月排班!FA44=0,"",IF((月排班!FA44+24-月排班!EZ44)&lt;11,"11小時&amp;","")))&amp;IF(COUNTIF(月排班!$FA46:$FM46,$FW$5)=0,"無例休&amp;","")&amp;IF(COUNTIF(月排班!$EM46:$FM46,$FW$5)&gt;1,IF(COUNTIF(月排班!$EM46:$FM46,$FW$6)&gt;1,"","2周無2例2休&amp;"),"2周無2例2休&amp;")&amp;IF(FA44=1,IF(FA45&gt;0,"例假上班&amp;",""),"")&amp;IF(FA45&gt;12,"上班超過12小時&amp;","")</f>
        <v>無例休&amp;2周無2例2休&amp;</v>
      </c>
      <c r="FB46" s="500"/>
      <c r="FC46" s="499" t="str">
        <f>IF(月排班!FB44=0,"",IF(月排班!FC44=0,"",IF((月排班!FC44+24-月排班!FB44)&lt;11,"11小時&amp;","")))&amp;IF(COUNTIF(月排班!$FA46:$FM46,$FW$5)=0,"無例休&amp;","")&amp;IF(COUNTIF(月排班!$EM46:$FM46,$FW$5)&gt;1,IF(COUNTIF(月排班!$EM46:$FM46,$FW$6)&gt;1,"","2周無2例2休&amp;"),"2周無2例2休&amp;")&amp;IF(FC44=1,IF(FC45&gt;0,"例假上班&amp;",""),"")&amp;IF(FC45&gt;12,"上班超過12小時&amp;","")</f>
        <v>無例休&amp;2周無2例2休&amp;</v>
      </c>
      <c r="FD46" s="500"/>
      <c r="FE46" s="499" t="str">
        <f>IF(月排班!FD44=0,"",IF(月排班!FE44=0,"",IF((月排班!FE44+24-月排班!FD44)&lt;11,"11小時&amp;","")))&amp;IF(COUNTIF(月排班!$FA46:$FM46,$FW$5)=0,"無例休&amp;","")&amp;IF(COUNTIF(月排班!$EM46:$FM46,$FW$5)&gt;1,IF(COUNTIF(月排班!$EM46:$FM46,$FW$6)&gt;1,"","2周無2例2休&amp;"),"2周無2例2休&amp;")&amp;IF(FE44=1,IF(FE45&gt;0,"例假上班&amp;",""),"")&amp;IF(FE45&gt;12,"上班超過12小時&amp;","")</f>
        <v>無例休&amp;2周無2例2休&amp;</v>
      </c>
      <c r="FF46" s="500"/>
      <c r="FG46" s="499" t="str">
        <f>IF(月排班!FF44=0,"",IF(月排班!FG44=0,"",IF((月排班!FG44+24-月排班!FF44)&lt;11,"11小時&amp;","")))&amp;IF(COUNTIF(月排班!$FA46:$FM46,$FW$5)=0,"無例休&amp;","")&amp;IF(COUNTIF(月排班!$EM46:$FM46,$FW$5)&gt;1,IF(COUNTIF(月排班!$EM46:$FM46,$FW$6)&gt;1,"","2周無2例2休&amp;"),"2周無2例2休&amp;")&amp;IF(FG44=1,IF(FG45&gt;0,"例假上班&amp;",""),"")&amp;IF(FG45&gt;12,"上班超過12小時&amp;","")</f>
        <v>無例休&amp;2周無2例2休&amp;</v>
      </c>
      <c r="FH46" s="500"/>
      <c r="FI46" s="499" t="str">
        <f>IF(月排班!FH44=0,"",IF(月排班!FI44=0,"",IF((月排班!FI44+24-月排班!FH44)&lt;11,"11小時&amp;","")))&amp;IF(COUNTIF(月排班!$FA46:$FM46,$FW$5)=0,"無例休&amp;","")&amp;IF(COUNTIF(月排班!$EM46:$FM46,$FW$5)&gt;1,IF(COUNTIF(月排班!$EM46:$FM46,$FW$6)&gt;1,"","2周無2例2休&amp;"),"2周無2例2休&amp;")&amp;IF(FI44=1,IF(FI45&gt;0,"例假上班&amp;",""),"")&amp;IF(FI45&gt;12,"上班超過12小時&amp;","")</f>
        <v>無例休&amp;2周無2例2休&amp;</v>
      </c>
      <c r="FJ46" s="500"/>
      <c r="FK46" s="499" t="str">
        <f>IF(月排班!FJ44=0,"",IF(月排班!FK44=0,"",IF((月排班!FK44+24-月排班!FJ44)&lt;11,"11小時&amp;","")))&amp;IF(COUNTIF(月排班!$FA46:$FM46,$FW$5)=0,"無例休&amp;","")&amp;IF(COUNTIF(月排班!$EM46:$FM46,$FW$5)&gt;1,IF(COUNTIF(月排班!$EM46:$FM46,$FW$6)&gt;1,"","2周無2例2休&amp;"),"2周無2例2休&amp;")&amp;IF(FK44=1,IF(FK45&gt;0,"例假上班&amp;",""),"")&amp;IF(FK45&gt;12,"上班超過12小時&amp;","")</f>
        <v>無例休&amp;2周無2例2休&amp;</v>
      </c>
      <c r="FL46" s="500"/>
      <c r="FM46" s="499" t="str">
        <f>IF(月排班!FL44=0,"",IF(月排班!FM44=0,"",IF((月排班!FM44+24-月排班!FL44)&lt;11,"11小時&amp;","")))&amp;IF(COUNTIF(月排班!$FA46:$FM46,$FW$5)=0,"無例休&amp;","")&amp;IF(COUNTIF(月排班!$EM46:$FM46,$FW$5)&gt;1,IF(COUNTIF(月排班!$EM46:$FM46,$FW$6)&gt;1,"","2周無2例2休&amp;"),"2周無2例2休&amp;")&amp;IF(FM44=1,IF(FM45&gt;0,"例假上班&amp;",""),"")&amp;IF(FM45&gt;12,"上班超過12小時&amp;","")</f>
        <v>無例休&amp;2周無2例2休&amp;</v>
      </c>
      <c r="FN46" s="500"/>
      <c r="FO46" s="499"/>
      <c r="FP46" s="500"/>
      <c r="FQ46" s="494"/>
      <c r="FR46" s="211"/>
      <c r="FS46" s="211"/>
      <c r="FT46" s="412"/>
      <c r="FU46" s="486"/>
      <c r="FV46" s="487"/>
      <c r="GA46" s="162"/>
      <c r="GB46" s="161"/>
      <c r="GQ46" s="116" t="e">
        <f>HLOOKUP(#REF!,$A$5:$FP$111,GA46+1,0)</f>
        <v>#REF!</v>
      </c>
      <c r="GR46" s="116" t="s">
        <v>70</v>
      </c>
    </row>
    <row r="47" spans="1:202" ht="15.75" customHeight="1">
      <c r="A47" s="490" t="str">
        <f>IF('0902-0908'!A55=0,"",'0902-0908'!A55)</f>
        <v/>
      </c>
      <c r="B47" s="491"/>
      <c r="C47" s="549">
        <f>IFERROR(VLOOKUP(月排班!C49,$FW$5:$FX$9,2,0),0)</f>
        <v>0</v>
      </c>
      <c r="D47" s="550"/>
      <c r="E47" s="549">
        <f>IFERROR(VLOOKUP(月排班!E49,$FW$5:$FX$9,2,0),0)</f>
        <v>0</v>
      </c>
      <c r="F47" s="550"/>
      <c r="G47" s="549">
        <f>IFERROR(VLOOKUP(月排班!G49,$FW$5:$FX$9,2,0),0)</f>
        <v>0</v>
      </c>
      <c r="H47" s="550"/>
      <c r="I47" s="549">
        <f>IFERROR(VLOOKUP(月排班!I49,$FW$5:$FX$9,2,0),0)</f>
        <v>0</v>
      </c>
      <c r="J47" s="550"/>
      <c r="K47" s="549">
        <f>IFERROR(VLOOKUP(月排班!K49,$FW$5:$FX$9,2,0),0)</f>
        <v>0</v>
      </c>
      <c r="L47" s="550"/>
      <c r="M47" s="549">
        <f>IFERROR(VLOOKUP(月排班!M49,$FW$5:$FX$9,2,0),0)</f>
        <v>0</v>
      </c>
      <c r="N47" s="550"/>
      <c r="O47" s="549">
        <f>IFERROR(VLOOKUP(月排班!O49,$FW$5:$FX$9,2,0),0)</f>
        <v>0</v>
      </c>
      <c r="P47" s="550"/>
      <c r="Q47" s="549">
        <f>IFERROR(VLOOKUP(月排班!Q49,$FW$5:$FX$9,2,0),0)</f>
        <v>0</v>
      </c>
      <c r="R47" s="550"/>
      <c r="S47" s="549">
        <f>IFERROR(VLOOKUP(月排班!S49,$FW$5:$FX$9,2,0),0)</f>
        <v>0</v>
      </c>
      <c r="T47" s="550"/>
      <c r="U47" s="549">
        <f>IFERROR(VLOOKUP(月排班!U49,$FW$5:$FX$9,2,0),0)</f>
        <v>0</v>
      </c>
      <c r="V47" s="550"/>
      <c r="W47" s="549">
        <f>IFERROR(VLOOKUP(月排班!W49,$FW$5:$FX$9,2,0),0)</f>
        <v>0</v>
      </c>
      <c r="X47" s="550"/>
      <c r="Y47" s="549">
        <f>IFERROR(VLOOKUP(月排班!Y49,$FW$5:$FX$9,2,0),0)</f>
        <v>0</v>
      </c>
      <c r="Z47" s="550"/>
      <c r="AA47" s="549">
        <f>IFERROR(VLOOKUP(月排班!AA49,$FW$5:$FX$9,2,0),0)</f>
        <v>0</v>
      </c>
      <c r="AB47" s="550"/>
      <c r="AC47" s="549">
        <f>IFERROR(VLOOKUP(月排班!AC49,$FW$5:$FX$9,2,0),0)</f>
        <v>0</v>
      </c>
      <c r="AD47" s="550"/>
      <c r="AE47" s="549">
        <f>IFERROR(VLOOKUP(月排班!AE49,$FW$5:$FX$9,2,0),0)</f>
        <v>0</v>
      </c>
      <c r="AF47" s="550"/>
      <c r="AG47" s="549">
        <f>IFERROR(VLOOKUP(月排班!AG49,$FW$5:$FX$9,2,0),0)</f>
        <v>0</v>
      </c>
      <c r="AH47" s="550"/>
      <c r="AI47" s="549">
        <f>IFERROR(VLOOKUP(月排班!AI49,$FW$5:$FX$9,2,0),0)</f>
        <v>0</v>
      </c>
      <c r="AJ47" s="550"/>
      <c r="AK47" s="549">
        <f>IFERROR(VLOOKUP(月排班!AK49,$FW$5:$FX$9,2,0),0)</f>
        <v>0</v>
      </c>
      <c r="AL47" s="550"/>
      <c r="AM47" s="549">
        <f>IFERROR(VLOOKUP(月排班!AM49,$FW$5:$FX$9,2,0),0)</f>
        <v>0</v>
      </c>
      <c r="AN47" s="550"/>
      <c r="AO47" s="549">
        <f>IFERROR(VLOOKUP(月排班!AO49,$FW$5:$FX$9,2,0),0)</f>
        <v>0</v>
      </c>
      <c r="AP47" s="550"/>
      <c r="AQ47" s="549">
        <f>IFERROR(VLOOKUP(月排班!AQ49,$FW$5:$FX$9,2,0),0)</f>
        <v>0</v>
      </c>
      <c r="AR47" s="550"/>
      <c r="AS47" s="549">
        <f>IFERROR(VLOOKUP(月排班!AS49,$FW$5:$FX$9,2,0),0)</f>
        <v>0</v>
      </c>
      <c r="AT47" s="550"/>
      <c r="AU47" s="549">
        <f>IFERROR(VLOOKUP(月排班!AU49,$FW$5:$FX$9,2,0),0)</f>
        <v>0</v>
      </c>
      <c r="AV47" s="550"/>
      <c r="AW47" s="549">
        <f>IFERROR(VLOOKUP(月排班!AW49,$FW$5:$FX$9,2,0),0)</f>
        <v>0</v>
      </c>
      <c r="AX47" s="550"/>
      <c r="AY47" s="549">
        <f>IFERROR(VLOOKUP(月排班!AY49,$FW$5:$FX$9,2,0),0)</f>
        <v>0</v>
      </c>
      <c r="AZ47" s="550"/>
      <c r="BA47" s="549">
        <f>IFERROR(VLOOKUP(月排班!BA49,$FW$5:$FX$9,2,0),0)</f>
        <v>0</v>
      </c>
      <c r="BB47" s="550"/>
      <c r="BC47" s="549">
        <f>IFERROR(VLOOKUP(月排班!BC49,$FW$5:$FX$9,2,0),0)</f>
        <v>0</v>
      </c>
      <c r="BD47" s="550"/>
      <c r="BE47" s="549">
        <f>IFERROR(VLOOKUP(月排班!BE49,$FW$5:$FX$9,2,0),0)</f>
        <v>0</v>
      </c>
      <c r="BF47" s="550"/>
      <c r="BG47" s="549">
        <f>IFERROR(VLOOKUP(月排班!BG49,$FW$5:$FX$9,2,0),0)</f>
        <v>0</v>
      </c>
      <c r="BH47" s="550"/>
      <c r="BI47" s="549">
        <f>IFERROR(VLOOKUP(月排班!BI49,$FW$5:$FX$9,2,0),0)</f>
        <v>0</v>
      </c>
      <c r="BJ47" s="550"/>
      <c r="BK47" s="549">
        <f>IFERROR(VLOOKUP(月排班!BK49,$FW$5:$FX$9,2,0),0)</f>
        <v>0</v>
      </c>
      <c r="BL47" s="550"/>
      <c r="BM47" s="549">
        <f>IFERROR(VLOOKUP(月排班!BM49,$FW$5:$FX$9,2,0),0)</f>
        <v>0</v>
      </c>
      <c r="BN47" s="550"/>
      <c r="BO47" s="549">
        <f>IFERROR(VLOOKUP(月排班!BO49,$FW$5:$FX$9,2,0),0)</f>
        <v>0</v>
      </c>
      <c r="BP47" s="550"/>
      <c r="BQ47" s="549">
        <f>IFERROR(VLOOKUP(月排班!BQ49,$FW$5:$FX$9,2,0),0)</f>
        <v>0</v>
      </c>
      <c r="BR47" s="550"/>
      <c r="BS47" s="549">
        <f>IFERROR(VLOOKUP(月排班!BS49,$FW$5:$FX$9,2,0),0)</f>
        <v>0</v>
      </c>
      <c r="BT47" s="550"/>
      <c r="BU47" s="549">
        <f>IFERROR(VLOOKUP(月排班!BU49,$FW$5:$FX$9,2,0),0)</f>
        <v>0</v>
      </c>
      <c r="BV47" s="550"/>
      <c r="BW47" s="549">
        <f>IFERROR(VLOOKUP(月排班!BW49,$FW$5:$FX$9,2,0),0)</f>
        <v>0</v>
      </c>
      <c r="BX47" s="550"/>
      <c r="BY47" s="549">
        <f>IFERROR(VLOOKUP(月排班!BY49,$FW$5:$FX$9,2,0),0)</f>
        <v>0</v>
      </c>
      <c r="BZ47" s="550"/>
      <c r="CA47" s="549">
        <f>IFERROR(VLOOKUP(月排班!CA49,$FW$5:$FX$9,2,0),0)</f>
        <v>0</v>
      </c>
      <c r="CB47" s="550"/>
      <c r="CC47" s="549">
        <f>IFERROR(VLOOKUP(月排班!CC49,$FW$5:$FX$9,2,0),0)</f>
        <v>0</v>
      </c>
      <c r="CD47" s="550"/>
      <c r="CE47" s="549">
        <f>IFERROR(VLOOKUP(月排班!CE49,$FW$5:$FX$9,2,0),0)</f>
        <v>0</v>
      </c>
      <c r="CF47" s="550"/>
      <c r="CG47" s="549">
        <f>IFERROR(VLOOKUP(月排班!CG49,$FW$5:$FX$9,2,0),0)</f>
        <v>0</v>
      </c>
      <c r="CH47" s="550"/>
      <c r="CI47" s="549">
        <f>IFERROR(VLOOKUP(月排班!CI49,$FW$5:$FX$9,2,0),0)</f>
        <v>0</v>
      </c>
      <c r="CJ47" s="550"/>
      <c r="CK47" s="549">
        <f>IFERROR(VLOOKUP(月排班!CK49,$FW$5:$FX$9,2,0),0)</f>
        <v>0</v>
      </c>
      <c r="CL47" s="550"/>
      <c r="CM47" s="549">
        <f>IFERROR(VLOOKUP(月排班!CM49,$FW$5:$FX$9,2,0),0)</f>
        <v>0</v>
      </c>
      <c r="CN47" s="550"/>
      <c r="CO47" s="549">
        <f>IFERROR(VLOOKUP(月排班!CO49,$FW$5:$FX$9,2,0),0)</f>
        <v>0</v>
      </c>
      <c r="CP47" s="550"/>
      <c r="CQ47" s="549">
        <f>IFERROR(VLOOKUP(月排班!CQ49,$FW$5:$FX$9,2,0),0)</f>
        <v>0</v>
      </c>
      <c r="CR47" s="550"/>
      <c r="CS47" s="549">
        <f>IFERROR(VLOOKUP(月排班!CS49,$FW$5:$FX$9,2,0),0)</f>
        <v>0</v>
      </c>
      <c r="CT47" s="550"/>
      <c r="CU47" s="549">
        <f>IFERROR(VLOOKUP(月排班!CU49,$FW$5:$FX$9,2,0),0)</f>
        <v>0</v>
      </c>
      <c r="CV47" s="550"/>
      <c r="CW47" s="549">
        <f>IFERROR(VLOOKUP(月排班!CW49,$FW$5:$FX$9,2,0),0)</f>
        <v>0</v>
      </c>
      <c r="CX47" s="550"/>
      <c r="CY47" s="549">
        <f>IFERROR(VLOOKUP(月排班!CY49,$FW$5:$FX$9,2,0),0)</f>
        <v>0</v>
      </c>
      <c r="CZ47" s="550"/>
      <c r="DA47" s="549">
        <f>IFERROR(VLOOKUP(月排班!DA49,$FW$5:$FX$9,2,0),0)</f>
        <v>0</v>
      </c>
      <c r="DB47" s="550"/>
      <c r="DC47" s="549">
        <f>IFERROR(VLOOKUP(月排班!DC49,$FW$5:$FX$9,2,0),0)</f>
        <v>0</v>
      </c>
      <c r="DD47" s="550"/>
      <c r="DE47" s="549">
        <f>IFERROR(VLOOKUP(月排班!DE49,$FW$5:$FX$9,2,0),0)</f>
        <v>0</v>
      </c>
      <c r="DF47" s="550"/>
      <c r="DG47" s="549">
        <f>IFERROR(VLOOKUP(月排班!DG49,$FW$5:$FX$9,2,0),0)</f>
        <v>0</v>
      </c>
      <c r="DH47" s="550"/>
      <c r="DI47" s="549">
        <f>IFERROR(VLOOKUP(月排班!DI49,$FW$5:$FX$9,2,0),0)</f>
        <v>0</v>
      </c>
      <c r="DJ47" s="550"/>
      <c r="DK47" s="549">
        <f>IFERROR(VLOOKUP(月排班!DK49,$FW$5:$FX$9,2,0),0)</f>
        <v>0</v>
      </c>
      <c r="DL47" s="550"/>
      <c r="DM47" s="549">
        <f>IFERROR(VLOOKUP(月排班!DM49,$FW$5:$FX$9,2,0),0)</f>
        <v>0</v>
      </c>
      <c r="DN47" s="550"/>
      <c r="DO47" s="549">
        <f>IFERROR(VLOOKUP(月排班!DO49,$FW$5:$FX$9,2,0),0)</f>
        <v>0</v>
      </c>
      <c r="DP47" s="550"/>
      <c r="DQ47" s="549">
        <f>IFERROR(VLOOKUP(月排班!DQ49,$FW$5:$FX$9,2,0),0)</f>
        <v>0</v>
      </c>
      <c r="DR47" s="550"/>
      <c r="DS47" s="549">
        <f>IFERROR(VLOOKUP(月排班!DS49,$FW$5:$FX$9,2,0),0)</f>
        <v>0</v>
      </c>
      <c r="DT47" s="550"/>
      <c r="DU47" s="549">
        <f>IFERROR(VLOOKUP(月排班!DU49,$FW$5:$FX$9,2,0),0)</f>
        <v>0</v>
      </c>
      <c r="DV47" s="550"/>
      <c r="DW47" s="549">
        <f>IFERROR(VLOOKUP(月排班!DW49,$FW$5:$FX$9,2,0),0)</f>
        <v>0</v>
      </c>
      <c r="DX47" s="550"/>
      <c r="DY47" s="549">
        <f>IFERROR(VLOOKUP(月排班!DY49,$FW$5:$FX$9,2,0),0)</f>
        <v>0</v>
      </c>
      <c r="DZ47" s="550"/>
      <c r="EA47" s="549">
        <f>IFERROR(VLOOKUP(月排班!EA49,$FW$5:$FX$9,2,0),0)</f>
        <v>0</v>
      </c>
      <c r="EB47" s="550"/>
      <c r="EC47" s="549">
        <f>IFERROR(VLOOKUP(月排班!EC49,$FW$5:$FX$9,2,0),0)</f>
        <v>0</v>
      </c>
      <c r="ED47" s="550"/>
      <c r="EE47" s="549">
        <f>IFERROR(VLOOKUP(月排班!EE49,$FW$5:$FX$9,2,0),0)</f>
        <v>0</v>
      </c>
      <c r="EF47" s="550"/>
      <c r="EG47" s="549">
        <f>IFERROR(VLOOKUP(月排班!EG49,$FW$5:$FX$9,2,0),0)</f>
        <v>0</v>
      </c>
      <c r="EH47" s="550"/>
      <c r="EI47" s="549">
        <f>IFERROR(VLOOKUP(月排班!EI49,$FW$5:$FX$9,2,0),0)</f>
        <v>0</v>
      </c>
      <c r="EJ47" s="550"/>
      <c r="EK47" s="549">
        <f>IFERROR(VLOOKUP(月排班!EK49,$FW$5:$FX$9,2,0),0)</f>
        <v>0</v>
      </c>
      <c r="EL47" s="550"/>
      <c r="EM47" s="549">
        <f>IFERROR(VLOOKUP(月排班!EM49,$FW$5:$FX$9,2,0),0)</f>
        <v>0</v>
      </c>
      <c r="EN47" s="550"/>
      <c r="EO47" s="549">
        <f>IFERROR(VLOOKUP(月排班!EO49,$FW$5:$FX$9,2,0),0)</f>
        <v>0</v>
      </c>
      <c r="EP47" s="550"/>
      <c r="EQ47" s="549">
        <f>IFERROR(VLOOKUP(月排班!EQ49,$FW$5:$FX$9,2,0),0)</f>
        <v>0</v>
      </c>
      <c r="ER47" s="550"/>
      <c r="ES47" s="549">
        <f>IFERROR(VLOOKUP(月排班!ES49,$FW$5:$FX$9,2,0),0)</f>
        <v>0</v>
      </c>
      <c r="ET47" s="550"/>
      <c r="EU47" s="549">
        <f>IFERROR(VLOOKUP(月排班!EU49,$FW$5:$FX$9,2,0),0)</f>
        <v>0</v>
      </c>
      <c r="EV47" s="550"/>
      <c r="EW47" s="549">
        <f>IFERROR(VLOOKUP(月排班!EW49,$FW$5:$FX$9,2,0),0)</f>
        <v>0</v>
      </c>
      <c r="EX47" s="550"/>
      <c r="EY47" s="549">
        <f>IFERROR(VLOOKUP(月排班!EY49,$FW$5:$FX$9,2,0),0)</f>
        <v>0</v>
      </c>
      <c r="EZ47" s="550"/>
      <c r="FA47" s="549">
        <f>IFERROR(VLOOKUP(月排班!FA49,$FW$5:$FX$9,2,0),0)</f>
        <v>0</v>
      </c>
      <c r="FB47" s="550"/>
      <c r="FC47" s="549">
        <f>IFERROR(VLOOKUP(月排班!FC49,$FW$5:$FX$9,2,0),0)</f>
        <v>0</v>
      </c>
      <c r="FD47" s="550"/>
      <c r="FE47" s="549">
        <f>IFERROR(VLOOKUP(月排班!FE49,$FW$5:$FX$9,2,0),0)</f>
        <v>0</v>
      </c>
      <c r="FF47" s="550"/>
      <c r="FG47" s="549">
        <f>IFERROR(VLOOKUP(月排班!FG49,$FW$5:$FX$9,2,0),0)</f>
        <v>0</v>
      </c>
      <c r="FH47" s="550"/>
      <c r="FI47" s="549">
        <f>IFERROR(VLOOKUP(月排班!FI49,$FW$5:$FX$9,2,0),0)</f>
        <v>0</v>
      </c>
      <c r="FJ47" s="550"/>
      <c r="FK47" s="549">
        <f>IFERROR(VLOOKUP(月排班!FK49,$FW$5:$FX$9,2,0),0)</f>
        <v>0</v>
      </c>
      <c r="FL47" s="550"/>
      <c r="FM47" s="549">
        <f>IFERROR(VLOOKUP(月排班!FM49,$FW$5:$FX$9,2,0),0)</f>
        <v>0</v>
      </c>
      <c r="FN47" s="550"/>
      <c r="FO47" s="206"/>
      <c r="FP47" s="207"/>
      <c r="FQ47" s="492"/>
      <c r="FR47" s="208"/>
      <c r="FS47" s="208"/>
      <c r="FT47" s="410">
        <f>BZ48+CB48+CD48+CF48+CH48+CX48+FP48</f>
        <v>0</v>
      </c>
      <c r="FU47" s="524"/>
      <c r="FV47" s="479"/>
      <c r="GA47" s="162"/>
      <c r="GB47" s="161"/>
      <c r="GQ47" s="116" t="e">
        <f>HLOOKUP(#REF!,$A$5:$FP$111,GA47+1,0)</f>
        <v>#REF!</v>
      </c>
      <c r="GR47" s="116" t="s">
        <v>71</v>
      </c>
    </row>
    <row r="48" spans="1:202" ht="9.75" customHeight="1" thickBot="1">
      <c r="A48" s="480" t="str">
        <f>IF('0902-0908'!A56=0,"",'0902-0908'!A56)</f>
        <v/>
      </c>
      <c r="B48" s="481"/>
      <c r="C48" s="551">
        <f>月排班!D48</f>
        <v>0</v>
      </c>
      <c r="D48" s="552"/>
      <c r="E48" s="551">
        <f>月排班!F48</f>
        <v>0</v>
      </c>
      <c r="F48" s="552"/>
      <c r="G48" s="551">
        <f>月排班!H48</f>
        <v>0</v>
      </c>
      <c r="H48" s="552"/>
      <c r="I48" s="551">
        <f>月排班!J48</f>
        <v>0</v>
      </c>
      <c r="J48" s="552"/>
      <c r="K48" s="551">
        <f>月排班!L48</f>
        <v>0</v>
      </c>
      <c r="L48" s="552"/>
      <c r="M48" s="551">
        <f>月排班!N48</f>
        <v>0</v>
      </c>
      <c r="N48" s="552"/>
      <c r="O48" s="551">
        <f>月排班!P48</f>
        <v>0</v>
      </c>
      <c r="P48" s="552"/>
      <c r="Q48" s="551">
        <f>月排班!R48</f>
        <v>0</v>
      </c>
      <c r="R48" s="552"/>
      <c r="S48" s="551">
        <f>月排班!T48</f>
        <v>0</v>
      </c>
      <c r="T48" s="552"/>
      <c r="U48" s="551">
        <f>月排班!V48</f>
        <v>0</v>
      </c>
      <c r="V48" s="552"/>
      <c r="W48" s="551">
        <f>月排班!X48</f>
        <v>0</v>
      </c>
      <c r="X48" s="552"/>
      <c r="Y48" s="551">
        <f>月排班!Z48</f>
        <v>0</v>
      </c>
      <c r="Z48" s="552"/>
      <c r="AA48" s="551">
        <f>月排班!AB48</f>
        <v>0</v>
      </c>
      <c r="AB48" s="552"/>
      <c r="AC48" s="551">
        <f>月排班!AD48</f>
        <v>0</v>
      </c>
      <c r="AD48" s="552"/>
      <c r="AE48" s="551">
        <f>月排班!AF48</f>
        <v>0</v>
      </c>
      <c r="AF48" s="552"/>
      <c r="AG48" s="551">
        <f>月排班!AH48</f>
        <v>0</v>
      </c>
      <c r="AH48" s="552"/>
      <c r="AI48" s="551">
        <f>月排班!AJ48</f>
        <v>0</v>
      </c>
      <c r="AJ48" s="552"/>
      <c r="AK48" s="551">
        <f>月排班!AL48</f>
        <v>0</v>
      </c>
      <c r="AL48" s="552"/>
      <c r="AM48" s="551">
        <f>月排班!AN48</f>
        <v>0</v>
      </c>
      <c r="AN48" s="552"/>
      <c r="AO48" s="551">
        <f>月排班!AP48</f>
        <v>0</v>
      </c>
      <c r="AP48" s="552"/>
      <c r="AQ48" s="551">
        <f>月排班!AR48</f>
        <v>0</v>
      </c>
      <c r="AR48" s="552"/>
      <c r="AS48" s="551">
        <f>月排班!AT48</f>
        <v>0</v>
      </c>
      <c r="AT48" s="552"/>
      <c r="AU48" s="551">
        <f>月排班!AV48</f>
        <v>0</v>
      </c>
      <c r="AV48" s="552"/>
      <c r="AW48" s="551">
        <f>月排班!AX48</f>
        <v>0</v>
      </c>
      <c r="AX48" s="552"/>
      <c r="AY48" s="551">
        <f>月排班!AZ48</f>
        <v>0</v>
      </c>
      <c r="AZ48" s="552"/>
      <c r="BA48" s="551">
        <f>月排班!BB48</f>
        <v>0</v>
      </c>
      <c r="BB48" s="552"/>
      <c r="BC48" s="551">
        <f>月排班!BD48</f>
        <v>0</v>
      </c>
      <c r="BD48" s="552"/>
      <c r="BE48" s="551">
        <f>月排班!BF48</f>
        <v>0</v>
      </c>
      <c r="BF48" s="552"/>
      <c r="BG48" s="551">
        <f>月排班!BH48</f>
        <v>0</v>
      </c>
      <c r="BH48" s="552"/>
      <c r="BI48" s="551">
        <f>月排班!BJ48</f>
        <v>0</v>
      </c>
      <c r="BJ48" s="552"/>
      <c r="BK48" s="551">
        <f>月排班!BL48</f>
        <v>0</v>
      </c>
      <c r="BL48" s="552"/>
      <c r="BM48" s="551">
        <f>月排班!BN48</f>
        <v>0</v>
      </c>
      <c r="BN48" s="552"/>
      <c r="BO48" s="551">
        <f>月排班!BP48</f>
        <v>0</v>
      </c>
      <c r="BP48" s="552"/>
      <c r="BQ48" s="551">
        <f>月排班!BR48</f>
        <v>0</v>
      </c>
      <c r="BR48" s="552"/>
      <c r="BS48" s="551">
        <f>月排班!BT48</f>
        <v>0</v>
      </c>
      <c r="BT48" s="552"/>
      <c r="BU48" s="551">
        <f>月排班!BV48</f>
        <v>0</v>
      </c>
      <c r="BV48" s="552"/>
      <c r="BW48" s="551">
        <f>月排班!BX48</f>
        <v>0</v>
      </c>
      <c r="BX48" s="552"/>
      <c r="BY48" s="551">
        <f>月排班!BZ48</f>
        <v>0</v>
      </c>
      <c r="BZ48" s="552"/>
      <c r="CA48" s="551">
        <f>月排班!CB48</f>
        <v>0</v>
      </c>
      <c r="CB48" s="552"/>
      <c r="CC48" s="551">
        <f>月排班!CD48</f>
        <v>0</v>
      </c>
      <c r="CD48" s="552"/>
      <c r="CE48" s="551">
        <f>月排班!CF48</f>
        <v>0</v>
      </c>
      <c r="CF48" s="552"/>
      <c r="CG48" s="551">
        <f>月排班!CH48</f>
        <v>0</v>
      </c>
      <c r="CH48" s="552"/>
      <c r="CI48" s="551">
        <f>月排班!CJ48</f>
        <v>0</v>
      </c>
      <c r="CJ48" s="552"/>
      <c r="CK48" s="551">
        <f>月排班!CL48</f>
        <v>0</v>
      </c>
      <c r="CL48" s="552"/>
      <c r="CM48" s="551">
        <f>月排班!CN48</f>
        <v>0</v>
      </c>
      <c r="CN48" s="552"/>
      <c r="CO48" s="551">
        <f>月排班!CP48</f>
        <v>0</v>
      </c>
      <c r="CP48" s="552"/>
      <c r="CQ48" s="551">
        <f>月排班!CR48</f>
        <v>0</v>
      </c>
      <c r="CR48" s="552"/>
      <c r="CS48" s="551">
        <f>月排班!CT48</f>
        <v>0</v>
      </c>
      <c r="CT48" s="552"/>
      <c r="CU48" s="551">
        <f>月排班!CV48</f>
        <v>0</v>
      </c>
      <c r="CV48" s="552"/>
      <c r="CW48" s="551">
        <f>月排班!CX48</f>
        <v>0</v>
      </c>
      <c r="CX48" s="552"/>
      <c r="CY48" s="551">
        <f>月排班!CZ48</f>
        <v>0</v>
      </c>
      <c r="CZ48" s="552"/>
      <c r="DA48" s="551">
        <f>月排班!DB48</f>
        <v>0</v>
      </c>
      <c r="DB48" s="552"/>
      <c r="DC48" s="551">
        <f>月排班!DD48</f>
        <v>0</v>
      </c>
      <c r="DD48" s="552"/>
      <c r="DE48" s="551">
        <f>月排班!DF48</f>
        <v>0</v>
      </c>
      <c r="DF48" s="552"/>
      <c r="DG48" s="551">
        <f>月排班!DH48</f>
        <v>0</v>
      </c>
      <c r="DH48" s="552"/>
      <c r="DI48" s="551">
        <f>月排班!DJ48</f>
        <v>0</v>
      </c>
      <c r="DJ48" s="552"/>
      <c r="DK48" s="551">
        <f>月排班!DL48</f>
        <v>0</v>
      </c>
      <c r="DL48" s="552"/>
      <c r="DM48" s="551">
        <f>月排班!DN48</f>
        <v>0</v>
      </c>
      <c r="DN48" s="552"/>
      <c r="DO48" s="551">
        <f>月排班!DP48</f>
        <v>0</v>
      </c>
      <c r="DP48" s="552"/>
      <c r="DQ48" s="551">
        <f>月排班!DR48</f>
        <v>0</v>
      </c>
      <c r="DR48" s="552"/>
      <c r="DS48" s="551">
        <f>月排班!DT48</f>
        <v>0</v>
      </c>
      <c r="DT48" s="552"/>
      <c r="DU48" s="551">
        <f>月排班!DV48</f>
        <v>0</v>
      </c>
      <c r="DV48" s="552"/>
      <c r="DW48" s="551">
        <f>月排班!DX48</f>
        <v>0</v>
      </c>
      <c r="DX48" s="552"/>
      <c r="DY48" s="551">
        <f>月排班!DZ48</f>
        <v>0</v>
      </c>
      <c r="DZ48" s="552"/>
      <c r="EA48" s="551">
        <f>月排班!EB48</f>
        <v>0</v>
      </c>
      <c r="EB48" s="552"/>
      <c r="EC48" s="551">
        <f>月排班!ED48</f>
        <v>0</v>
      </c>
      <c r="ED48" s="552"/>
      <c r="EE48" s="551">
        <f>月排班!EF48</f>
        <v>0</v>
      </c>
      <c r="EF48" s="552"/>
      <c r="EG48" s="551">
        <f>月排班!EH48</f>
        <v>0</v>
      </c>
      <c r="EH48" s="552"/>
      <c r="EI48" s="551">
        <f>月排班!EJ48</f>
        <v>0</v>
      </c>
      <c r="EJ48" s="552"/>
      <c r="EK48" s="551">
        <f>月排班!EL48</f>
        <v>0</v>
      </c>
      <c r="EL48" s="552"/>
      <c r="EM48" s="551">
        <f>月排班!EN48</f>
        <v>0</v>
      </c>
      <c r="EN48" s="552"/>
      <c r="EO48" s="551">
        <f>月排班!EP48</f>
        <v>0</v>
      </c>
      <c r="EP48" s="552"/>
      <c r="EQ48" s="551">
        <f>月排班!ER48</f>
        <v>0</v>
      </c>
      <c r="ER48" s="552"/>
      <c r="ES48" s="551">
        <f>月排班!ET48</f>
        <v>0</v>
      </c>
      <c r="ET48" s="552"/>
      <c r="EU48" s="551">
        <f>月排班!EV48</f>
        <v>0</v>
      </c>
      <c r="EV48" s="552"/>
      <c r="EW48" s="551">
        <f>月排班!EX48</f>
        <v>0</v>
      </c>
      <c r="EX48" s="552"/>
      <c r="EY48" s="551">
        <f>月排班!EZ48</f>
        <v>0</v>
      </c>
      <c r="EZ48" s="552"/>
      <c r="FA48" s="551">
        <f>月排班!FB48</f>
        <v>0</v>
      </c>
      <c r="FB48" s="552"/>
      <c r="FC48" s="551">
        <f>月排班!FD48</f>
        <v>0</v>
      </c>
      <c r="FD48" s="552"/>
      <c r="FE48" s="551">
        <f>月排班!FF48</f>
        <v>0</v>
      </c>
      <c r="FF48" s="552"/>
      <c r="FG48" s="551">
        <f>月排班!FH48</f>
        <v>0</v>
      </c>
      <c r="FH48" s="552"/>
      <c r="FI48" s="551">
        <f>月排班!FJ48</f>
        <v>0</v>
      </c>
      <c r="FJ48" s="552"/>
      <c r="FK48" s="551">
        <f>月排班!FL48</f>
        <v>0</v>
      </c>
      <c r="FL48" s="552"/>
      <c r="FM48" s="551">
        <f>月排班!FN48</f>
        <v>0</v>
      </c>
      <c r="FN48" s="552"/>
      <c r="FO48" s="209"/>
      <c r="FP48" s="58"/>
      <c r="FQ48" s="493"/>
      <c r="FR48" s="210"/>
      <c r="FS48" s="210"/>
      <c r="FT48" s="411"/>
      <c r="FU48" s="484"/>
      <c r="FV48" s="485"/>
      <c r="GA48" s="162"/>
      <c r="GB48" s="161"/>
      <c r="GQ48" s="116" t="e">
        <f>HLOOKUP(#REF!,$A$5:$FP$111,GA48+1,0)</f>
        <v>#REF!</v>
      </c>
      <c r="GR48" s="116" t="s">
        <v>72</v>
      </c>
    </row>
    <row r="49" spans="1:200" ht="9" customHeight="1" thickTop="1" thickBot="1">
      <c r="A49" s="482" t="str">
        <f>IF('0902-0908'!A57=0,"",'0902-0908'!A57)</f>
        <v/>
      </c>
      <c r="B49" s="483"/>
      <c r="C49" s="499"/>
      <c r="D49" s="500"/>
      <c r="E49" s="499"/>
      <c r="F49" s="500"/>
      <c r="G49" s="499"/>
      <c r="H49" s="500"/>
      <c r="I49" s="499"/>
      <c r="J49" s="500"/>
      <c r="K49" s="499"/>
      <c r="L49" s="500"/>
      <c r="M49" s="499"/>
      <c r="N49" s="500"/>
      <c r="O49" s="499"/>
      <c r="P49" s="500"/>
      <c r="Q49" s="499"/>
      <c r="R49" s="500"/>
      <c r="S49" s="499"/>
      <c r="T49" s="500"/>
      <c r="U49" s="499"/>
      <c r="V49" s="500"/>
      <c r="W49" s="499"/>
      <c r="X49" s="500"/>
      <c r="Y49" s="499"/>
      <c r="Z49" s="500"/>
      <c r="AA49" s="499"/>
      <c r="AB49" s="500"/>
      <c r="AC49" s="499" t="str">
        <f>IF(月排班!AB47=0,"",IF(月排班!AC47=0,"",IF((月排班!AC47+24-月排班!AB47)&lt;11,"11小時","")))&amp;IF(COUNTIF(月排班!$AE49:$AR49,$FW$5)&gt;1,"&amp;例休多",IF(COUNTIF(月排班!$AE49:$AR49,$FW$5)=0,"&amp;無例休",""))&amp;IF(COUNTIF(月排班!$AE49:$BE49,$FW$5)&gt;1,IF(COUNTIF(月排班!$AE49:$BE49,$FW$6)&gt;1,"","2周無2例2休"),"2周無2例2休")&amp;IF(AC48=1,IF(AC48&gt;0,"例假上班",""),"")&amp;IF(COUNTIF(Q48:AD48,"0")=0,"無6休1","")&amp;IF(AC48&gt;12,"上班超過12小時&amp;","")</f>
        <v>&amp;無例休2周無2例2休</v>
      </c>
      <c r="AD49" s="500"/>
      <c r="AE49" s="499" t="str">
        <f>IF(月排班!AD47=0,"",IF(月排班!AE47=0,"",IF((月排班!AE47+24-月排班!AD47)&lt;11,"11小時","")))&amp;IF(COUNTIF(月排班!$AE49:$AR49,$FW$5)=0,"&amp;無例休","")&amp;IF(COUNTIF(月排班!$AE49:$BE49,$FW$5)&gt;1,IF(COUNTIF(月排班!$AE49:$BE49,$FW$6)&gt;1,"","2周無2例2休"),"2周無2例2休")&amp;IF(AE47=1,IF(AE48&gt;0,"例假上班",""),"")&amp;IF(AE48&gt;12,"上班超過12小時&amp;","")</f>
        <v>&amp;無例休2周無2例2休</v>
      </c>
      <c r="AF49" s="500"/>
      <c r="AG49" s="499" t="str">
        <f>IF(月排班!AF47=0,"",IF(月排班!AG47=0,"",IF((月排班!AG47+24-月排班!AF47)&lt;11,"11小時","")))&amp;IF(COUNTIF(月排班!$AE49:$AR49,$FW$5)=0,"&amp;無例休","")&amp;IF(COUNTIF(月排班!$AE49:$BE49,$FW$5)&gt;1,IF(COUNTIF(月排班!$AE49:$BE49,$FW$6)&gt;1,"","2周無2例2休"),"2周無2例2休")&amp;IF(AG47=1,IF(AG48&gt;0,"例假上班",""),"")&amp;IF(AG48&gt;12,"上班超過12小時&amp;","")</f>
        <v>&amp;無例休2周無2例2休</v>
      </c>
      <c r="AH49" s="500"/>
      <c r="AI49" s="499" t="str">
        <f>IF(月排班!AH47=0,"",IF(月排班!AI47=0,"",IF((月排班!AI47+24-月排班!AH47)&lt;11,"11小時","")))&amp;IF(COUNTIF(月排班!$AE49:$AR49,$FW$5)=0,"&amp;無例休","")&amp;IF(COUNTIF(月排班!$AE49:$BE49,$FW$5)&gt;1,IF(COUNTIF(月排班!$AE49:$BE49,$FW$6)&gt;1,"","2周無2例2休"),"2周無2例2休")&amp;IF(AI47=1,IF(AI48&gt;0,"例假上班",""),"")&amp;IF(AI48&gt;12,"上班超過12小時&amp;","")</f>
        <v>&amp;無例休2周無2例2休</v>
      </c>
      <c r="AJ49" s="500"/>
      <c r="AK49" s="499" t="str">
        <f>IF(月排班!AJ47=0,"",IF(月排班!AK47=0,"",IF((月排班!AK47+24-月排班!AJ47)&lt;11,"11小時","")))&amp;IF(COUNTIF(月排班!$AE49:$AR49,$FW$5)=0,"&amp;無例休","")&amp;IF(COUNTIF(月排班!$AE49:$BE49,$FW$5)&gt;1,IF(COUNTIF(月排班!$AE49:$BE49,$FW$6)&gt;1,"","2周無2例2休"),"2周無2例2休")&amp;IF(AK47=1,IF(AK48&gt;0,"例假上班",""),"")&amp;IF(AK48&gt;12,"上班超過12小時&amp;","")</f>
        <v>&amp;無例休2周無2例2休</v>
      </c>
      <c r="AL49" s="500"/>
      <c r="AM49" s="499" t="str">
        <f>IF(月排班!AL47=0,"",IF(月排班!AM47=0,"",IF((月排班!AM47+24-月排班!AL47)&lt;11,"11小時","")))&amp;IF(COUNTIF(月排班!$AE49:$AR49,$FW$5)=0,"&amp;無例休","")&amp;IF(COUNTIF(月排班!$AE49:$BE49,$FW$5)&gt;1,IF(COUNTIF(月排班!$AE49:$BE49,$FW$6)&gt;1,"","2周無2例2休"),"2周無2例2休")&amp;IF(AM47=1,IF(AM48&gt;0,"例假上班",""),"")&amp;IF(AM48&gt;12,"上班超過12小時&amp;","")</f>
        <v>&amp;無例休2周無2例2休</v>
      </c>
      <c r="AN49" s="500"/>
      <c r="AO49" s="499" t="str">
        <f>IF(月排班!AN47=0,"",IF(月排班!AO47=0,"",IF((月排班!AO47+24-月排班!AN47)&lt;11,"11小時","")))&amp;IF(COUNTIF(月排班!$AE49:$AR49,$FW$5)=0,"&amp;無例休","")&amp;IF(COUNTIF(月排班!$AE49:$BE49,$FW$5)&gt;1,IF(COUNTIF(月排班!$AE49:$BE49,$FW$6)&gt;1,"","2周無2例2休"),"2周無2例2休")&amp;IF(AO47=1,IF(AO48&gt;0,"例假上班",""),"")&amp;IF(AO48&gt;12,"上班超過12小時&amp;","")</f>
        <v>&amp;無例休2周無2例2休</v>
      </c>
      <c r="AP49" s="500"/>
      <c r="AQ49" s="499" t="str">
        <f>IF(月排班!AP47=0,"",IF(月排班!AQ47=0,"",IF((月排班!AQ47+24-月排班!AP47)&lt;11,"11小時","")))&amp;IF(COUNTIF(月排班!$AE49:$AR49,$FW$5)=0,"&amp;無例休","")&amp;IF(COUNTIF(月排班!$AE49:$BE49,$FW$5)&gt;1,IF(COUNTIF(月排班!$AE49:$BE49,$FW$6)&gt;1,"","2周無2例2休"),"2周無2例2休")&amp;IF(AQ47=1,IF(AQ48&gt;0,"例假上班",""),"")&amp;IF(AQ48&gt;12,"上班超過12小時&amp;","")</f>
        <v>&amp;無例休2周無2例2休</v>
      </c>
      <c r="AR49" s="500"/>
      <c r="AS49" s="499" t="str">
        <f>IF(月排班!AR47=0,"",IF(月排班!AS47=0,"",IF((月排班!AS47+24-月排班!AR47)&lt;11,"11小時","")))&amp;IF(COUNTIF(月排班!$AS49:$BE49,$FW$5)=0,"&amp;無例休","")&amp;IF(COUNTIF(月排班!$AE49:$BE49,$FW$5)&gt;1,IF(COUNTIF(月排班!$AE49:$BE49,$FW$6)&gt;1,"","2周無2例2休"),"2周無2例2休")&amp;IF(AS47=1,IF(AS48&gt;0,"例假上班",""),"")&amp;IF(AS48&gt;12,"上班超過12小時&amp;","")</f>
        <v>&amp;無例休2周無2例2休</v>
      </c>
      <c r="AT49" s="500"/>
      <c r="AU49" s="499" t="str">
        <f>IF(月排班!AT47=0,"",IF(月排班!AU47=0,"",IF((月排班!AU47+24-月排班!AT47)&lt;11,"11小時","")))&amp;IF(COUNTIF(月排班!$AS49:$BE49,$FW$5)=0,"&amp;無例休","")&amp;IF(COUNTIF(月排班!$AE49:$BE49,$FW$5)&gt;1,IF(COUNTIF(月排班!$AE49:$BE49,$FW$6)&gt;1,"","2周無2例2休"),"2周無2例2休")&amp;IF(AU47=1,IF(AU48&gt;0,"例假上班",""),"")&amp;IF(AU48&gt;12,"上班超過12小時&amp;","")</f>
        <v>&amp;無例休2周無2例2休</v>
      </c>
      <c r="AV49" s="500"/>
      <c r="AW49" s="499" t="str">
        <f>IF(月排班!AV47=0,"",IF(月排班!AW47=0,"",IF((月排班!AW47+24-月排班!AV47)&lt;11,"11小時","")))&amp;IF(COUNTIF(月排班!$AS49:$BE49,$FW$5)=0,"&amp;無例休","")&amp;IF(COUNTIF(月排班!$AE49:$BE49,$FW$5)&gt;1,IF(COUNTIF(月排班!$AE49:$BE49,$FW$6)&gt;1,"","2周無2例2休"),"2周無2例2休")&amp;IF(AW47=1,IF(AW48&gt;0,"例假上班",""),"")&amp;IF(AW48&gt;12,"上班超過12小時&amp;","")</f>
        <v>&amp;無例休2周無2例2休</v>
      </c>
      <c r="AX49" s="500"/>
      <c r="AY49" s="499" t="str">
        <f>IF(月排班!AX47=0,"",IF(月排班!AY47=0,"",IF((月排班!AY47+24-月排班!AX47)&lt;11,"11小時","")))&amp;IF(COUNTIF(月排班!$AS49:$BE49,$FW$5)=0,"&amp;無例休","")&amp;IF(COUNTIF(月排班!$AE49:$BE49,$FW$5)&gt;1,IF(COUNTIF(月排班!$AE49:$BE49,$FW$6)&gt;1,"","2周無2例2休"),"2周無2例2休")&amp;IF(AY47=1,IF(AY48&gt;0,"例假上班",""),"")&amp;IF(AY48&gt;12,"上班超過12小時&amp;","")</f>
        <v>&amp;無例休2周無2例2休</v>
      </c>
      <c r="AZ49" s="500"/>
      <c r="BA49" s="499" t="str">
        <f>IF(月排班!AZ47=0,"",IF(月排班!BA47=0,"",IF((月排班!BA47+24-月排班!AZ47)&lt;11,"11小時","")))&amp;IF(COUNTIF(月排班!$AS49:$BE49,$FW$5)=0,"&amp;無例休","")&amp;IF(COUNTIF(月排班!$AE49:$BE49,$FW$5)&gt;1,IF(COUNTIF(月排班!$AE49:$BE49,$FW$6)&gt;1,"","2周無2例2休"),"2周無2例2休")&amp;IF(BA47=1,IF(BA48&gt;0,"例假上班",""),"")&amp;IF(BA48&gt;12,"上班超過12小時&amp;","")</f>
        <v>&amp;無例休2周無2例2休</v>
      </c>
      <c r="BB49" s="500"/>
      <c r="BC49" s="499" t="str">
        <f>IF(月排班!BB47=0,"",IF(月排班!BC47=0,"",IF((月排班!BC47+24-月排班!BB47)&lt;11,"11小時","")))&amp;IF(COUNTIF(月排班!$AS49:$BE49,$FW$5)=0,"&amp;無例休","")&amp;IF(COUNTIF(月排班!$AE49:$BE49,$FW$5)&gt;1,IF(COUNTIF(月排班!$AE49:$BE49,$FW$6)&gt;1,"","2周無2例2休"),"2周無2例2休")&amp;IF(BC47=1,IF(BC48&gt;0,"例假上班",""),"")&amp;IF(BC48&gt;12,"上班超過12小時&amp;","")</f>
        <v>&amp;無例休2周無2例2休</v>
      </c>
      <c r="BD49" s="500"/>
      <c r="BE49" s="499" t="str">
        <f>IF(月排班!BD47=0,"",IF(月排班!BE47=0,"",IF((月排班!BE47+24-月排班!BD47)&lt;11,"11小時","")))&amp;IF(COUNTIF(月排班!$AS49:$BE49,$FW$5)=0,"&amp;無例休","")&amp;IF(COUNTIF(月排班!$AE49:$BE49,$FW$5)&gt;1,IF(COUNTIF(月排班!$AE49:$BE49,$FW$6)&gt;1,"","2周無2例2休"),"2周無2例2休")&amp;IF(BE47=1,IF(BE48&gt;0,"例假上班",""),"")&amp;IF(BE48&gt;12,"上班超過12小時&amp;","")</f>
        <v>&amp;無例休2周無2例2休</v>
      </c>
      <c r="BF49" s="500"/>
      <c r="BG49" s="501" t="str">
        <f>IF(月排班!BF47=0,"",IF(月排班!BG47=0,"",IF((月排班!BG47+24-月排班!BF47)&lt;11,"11小時&amp;","")))&amp;IF(COUNTIF(月排班!$BG49:$BS49,$FW$5)=0,"無例休&amp;","")&amp;IF(COUNTIF(月排班!$BG49:$CG49,$FW$5)&gt;1,IF(COUNTIF(月排班!$BG49:$CG49,$FW$6)&gt;1,"","2周無2例2休&amp;"),"2周無2例2休&amp;")&amp;IF(BG47=1,IF(BG48&gt;0,"例假上班&amp;",""),"")&amp;IF(BG48&gt;12,"上班超過12小時&amp;","")</f>
        <v>無例休&amp;2周無2例2休&amp;</v>
      </c>
      <c r="BH49" s="502"/>
      <c r="BI49" s="501" t="str">
        <f>IF(月排班!BH47=0,"",IF(月排班!BI47=0,"",IF((月排班!BI47+24-月排班!BH47)&lt;11,"11小時&amp;","")))&amp;IF(COUNTIF(月排班!$BG49:$BS49,$FW$5)=0,"無例休&amp;","")&amp;IF(COUNTIF(月排班!$BG49:$CG49,$FW$5)&gt;1,IF(COUNTIF(月排班!$BG49:$CG49,$FW$6)&gt;1,"","2周無2例2休&amp;"),"2周無2例2休&amp;")&amp;IF(BI47=1,IF(BI48&gt;0,"例假上班&amp;",""),"")&amp;IF(BI48&gt;12,"上班超過12小時&amp;","")</f>
        <v>無例休&amp;2周無2例2休&amp;</v>
      </c>
      <c r="BJ49" s="502"/>
      <c r="BK49" s="501" t="str">
        <f>IF(月排班!BJ47=0,"",IF(月排班!BK47=0,"",IF((月排班!BK47+24-月排班!BJ47)&lt;11,"11小時&amp;","")))&amp;IF(COUNTIF(月排班!$BG49:$BS49,$FW$5)=0,"無例休&amp;","")&amp;IF(COUNTIF(月排班!$BG49:$CG49,$FW$5)&gt;1,IF(COUNTIF(月排班!$BG49:$CG49,$FW$6)&gt;1,"","2周無2例2休&amp;"),"2周無2例2休&amp;")&amp;IF(BK47=1,IF(BK48&gt;0,"例假上班&amp;",""),"")&amp;IF(BK48&gt;12,"上班超過12小時&amp;","")</f>
        <v>無例休&amp;2周無2例2休&amp;</v>
      </c>
      <c r="BL49" s="502"/>
      <c r="BM49" s="501" t="str">
        <f>IF(月排班!BL47=0,"",IF(月排班!BM47=0,"",IF((月排班!BM47+24-月排班!BL47)&lt;11,"11小時&amp;","")))&amp;IF(COUNTIF(月排班!$BG49:$BS49,$FW$5)=0,"無例休&amp;","")&amp;IF(COUNTIF(月排班!$BG49:$CG49,$FW$5)&gt;1,IF(COUNTIF(月排班!$BG49:$CG49,$FW$6)&gt;1,"","2周無2例2休&amp;"),"2周無2例2休&amp;")&amp;IF(BM47=1,IF(BM48&gt;0,"例假上班&amp;",""),"")&amp;IF(BM48&gt;12,"上班超過12小時&amp;","")</f>
        <v>無例休&amp;2周無2例2休&amp;</v>
      </c>
      <c r="BN49" s="502"/>
      <c r="BO49" s="501" t="str">
        <f>IF(月排班!BN47=0,"",IF(月排班!BO47=0,"",IF((月排班!BO47+24-月排班!BN47)&lt;11,"11小時&amp;","")))&amp;IF(COUNTIF(月排班!$BG49:$BS49,$FW$5)=0,"無例休&amp;","")&amp;IF(COUNTIF(月排班!$BG49:$CG49,$FW$5)&gt;1,IF(COUNTIF(月排班!$BG49:$CG49,$FW$6)&gt;1,"","2周無2例2休&amp;"),"2周無2例2休&amp;")&amp;IF(BO47=1,IF(BO48&gt;0,"例假上班&amp;",""),"")&amp;IF(BO48&gt;12,"上班超過12小時&amp;","")</f>
        <v>無例休&amp;2周無2例2休&amp;</v>
      </c>
      <c r="BP49" s="502"/>
      <c r="BQ49" s="501" t="str">
        <f>IF(月排班!BP47=0,"",IF(月排班!BQ47=0,"",IF((月排班!BQ47+24-月排班!BP47)&lt;11,"11小時&amp;","")))&amp;IF(COUNTIF(月排班!$BG49:$BS49,$FW$5)=0,"無例休&amp;","")&amp;IF(COUNTIF(月排班!$BG49:$CG49,$FW$5)&gt;1,IF(COUNTIF(月排班!$BG49:$CG49,$FW$6)&gt;1,"","2周無2例2休&amp;"),"2周無2例2休&amp;")&amp;IF(BQ47=1,IF(BQ48&gt;0,"例假上班&amp;",""),"")&amp;IF(BQ48&gt;12,"上班超過12小時&amp;","")</f>
        <v>無例休&amp;2周無2例2休&amp;</v>
      </c>
      <c r="BR49" s="502"/>
      <c r="BS49" s="501" t="str">
        <f>IF(月排班!BR47=0,"",IF(月排班!BS47=0,"",IF((月排班!BS47+24-月排班!BR47)&lt;11,"11小時&amp;","")))&amp;IF(COUNTIF(月排班!$BG49:$BS49,$FW$5)=0,"無例休&amp;","")&amp;IF(COUNTIF(月排班!$BG49:$CG49,$FW$5)&gt;1,IF(COUNTIF(月排班!$BG49:$CG49,$FW$6)&gt;1,"","2周無2例2休&amp;"),"2周無2例2休&amp;")&amp;IF(BS47=1,IF(BS48&gt;0,"例假上班&amp;",""),"")&amp;IF(BS48&gt;12,"上班超過12小時&amp;","")</f>
        <v>無例休&amp;2周無2例2休&amp;</v>
      </c>
      <c r="BT49" s="502"/>
      <c r="BU49" s="499" t="str">
        <f>IF(月排班!BT47=0,"",IF(月排班!BU47=0,"",IF((月排班!BU47+24-月排班!BT47)&lt;11,"11小時&amp;","")))&amp;IF(COUNTIF(月排班!$BU49:$CG49,$FW$5)=0,"無例休&amp;","")&amp;IF(COUNTIF(月排班!$BG49:$CG49,$FW$5)&gt;1,IF(COUNTIF(月排班!$BG49:$CG49,$FW$6)&gt;1,"","2周無2例2休&amp;"),"2周無2例2休&amp;")&amp;IF(BU47=1,IF(BU48&gt;0,"例假上班&amp;",""),"")&amp;IF(BU48&gt;12,"上班超過12小時&amp;","")</f>
        <v>無例休&amp;2周無2例2休&amp;</v>
      </c>
      <c r="BV49" s="500"/>
      <c r="BW49" s="499" t="str">
        <f>IF(月排班!BV47=0,"",IF(月排班!BW47=0,"",IF((月排班!BW47+24-月排班!BV47)&lt;11,"11小時&amp;","")))&amp;IF(COUNTIF(月排班!$BU49:$CG49,$FW$5)=0,"無例休&amp;","")&amp;IF(COUNTIF(月排班!$BG49:$CG49,$FW$5)&gt;1,IF(COUNTIF(月排班!$BG49:$CG49,$FW$6)&gt;1,"","2周無2例2休&amp;"),"2周無2例2休&amp;")&amp;IF(BW47=1,IF(BW48&gt;0,"例假上班&amp;",""),"")&amp;IF(BW48&gt;12,"上班超過12小時&amp;","")</f>
        <v>無例休&amp;2周無2例2休&amp;</v>
      </c>
      <c r="BX49" s="500"/>
      <c r="BY49" s="499" t="str">
        <f>IF(月排班!BX47=0,"",IF(月排班!BY47=0,"",IF((月排班!BY47+24-月排班!BX47)&lt;11,"11小時&amp;","")))&amp;IF(COUNTIF(月排班!$BU49:$CG49,$FW$5)=0,"無例休&amp;","")&amp;IF(COUNTIF(月排班!$BG49:$CG49,$FW$5)&gt;1,IF(COUNTIF(月排班!$BG49:$CG49,$FW$6)&gt;1,"","2周無2例2休&amp;"),"2周無2例2休&amp;")&amp;IF(BY47=1,IF(BY48&gt;0,"例假上班&amp;",""),"")&amp;IF(BY48&gt;12,"上班超過12小時&amp;","")</f>
        <v>無例休&amp;2周無2例2休&amp;</v>
      </c>
      <c r="BZ49" s="500"/>
      <c r="CA49" s="499" t="str">
        <f>IF(月排班!BZ47=0,"",IF(月排班!CA47=0,"",IF((月排班!CA47+24-月排班!BZ47)&lt;11,"11小時&amp;","")))&amp;IF(COUNTIF(月排班!$BU49:$CG49,$FW$5)=0,"無例休&amp;","")&amp;IF(COUNTIF(月排班!$BG49:$CG49,$FW$5)&gt;1,IF(COUNTIF(月排班!$BG49:$CG49,$FW$6)&gt;1,"","2周無2例2休&amp;"),"2周無2例2休&amp;")&amp;IF(CA47=1,IF(CA48&gt;0,"例假上班&amp;",""),"")&amp;IF(CA48&gt;12,"上班超過12小時&amp;","")</f>
        <v>無例休&amp;2周無2例2休&amp;</v>
      </c>
      <c r="CB49" s="500"/>
      <c r="CC49" s="499" t="str">
        <f>IF(月排班!CB47=0,"",IF(月排班!CC47=0,"",IF((月排班!CC47+24-月排班!CB47)&lt;11,"11小時&amp;","")))&amp;IF(COUNTIF(月排班!$BU49:$CG49,$FW$5)=0,"無例休&amp;","")&amp;IF(COUNTIF(月排班!$BG49:$CG49,$FW$5)&gt;1,IF(COUNTIF(月排班!$BG49:$CG49,$FW$6)&gt;1,"","2周無2例2休&amp;"),"2周無2例2休&amp;")&amp;IF(CC47=1,IF(CC48&gt;0,"例假上班&amp;",""),"")&amp;IF(CC48&gt;12,"上班超過12小時&amp;","")</f>
        <v>無例休&amp;2周無2例2休&amp;</v>
      </c>
      <c r="CD49" s="500"/>
      <c r="CE49" s="499" t="str">
        <f>IF(月排班!CD47=0,"",IF(月排班!CE47=0,"",IF((月排班!CE47+24-月排班!CD47)&lt;11,"11小時&amp;","")))&amp;IF(COUNTIF(月排班!$BU49:$CG49,$FW$5)=0,"無例休&amp;","")&amp;IF(COUNTIF(月排班!$BG49:$CG49,$FW$5)&gt;1,IF(COUNTIF(月排班!$BG49:$CG49,$FW$6)&gt;1,"","2周無2例2休&amp;"),"2周無2例2休&amp;")&amp;IF(CE47=1,IF(CE48&gt;0,"例假上班&amp;",""),"")&amp;IF(CE48&gt;12,"上班超過12小時&amp;","")</f>
        <v>無例休&amp;2周無2例2休&amp;</v>
      </c>
      <c r="CF49" s="500"/>
      <c r="CG49" s="499" t="str">
        <f>IF(月排班!CF47=0,"",IF(月排班!CG47=0,"",IF((月排班!CG47+24-月排班!CF47)&lt;11,"11小時&amp;","")))&amp;IF(COUNTIF(月排班!$BU49:$CG49,$FW$5)=0,"無例休&amp;","")&amp;IF(COUNTIF(月排班!$BG49:$CG49,$FW$5)&gt;1,IF(COUNTIF(月排班!$BG49:$CG49,$FW$6)&gt;1,"","2周無2例2休&amp;"),"2周無2例2休&amp;")&amp;IF(CG47=1,IF(CG48&gt;0,"例假上班&amp;",""),"")&amp;IF(CG48&gt;12,"上班超過12小時&amp;","")</f>
        <v>無例休&amp;2周無2例2休&amp;</v>
      </c>
      <c r="CH49" s="500"/>
      <c r="CI49" s="499" t="str">
        <f>IF(月排班!CH47=0,"",IF(月排班!CI47=0,"",IF((月排班!CI47+24-月排班!CH47)&lt;11,"11小時&amp;","")))&amp;IF(COUNTIF(月排班!$CI49:$CU49,$FW$5)=0,"無例休&amp;","")&amp;IF(COUNTIF(月排班!$CI49:$DI49,$FW$5)&gt;1,IF(COUNTIF(月排班!$CI49:$DI49,$FW$6)&gt;1,"","2周無2例2休&amp;"),"2周無2例2休&amp;")&amp;IF(CI47=1,IF(CI48&gt;0,"例假上班&amp;",""),"")&amp;IF(CI48&gt;12,"上班超過12小時&amp;","")</f>
        <v>無例休&amp;2周無2例2休&amp;</v>
      </c>
      <c r="CJ49" s="500"/>
      <c r="CK49" s="499" t="str">
        <f>IF(月排班!CJ47=0,"",IF(月排班!CK47=0,"",IF((月排班!CK47+24-月排班!CJ47)&lt;11,"11小時&amp;","")))&amp;IF(COUNTIF(月排班!$CI49:$CU49,$FW$5)=0,"無例休&amp;","")&amp;IF(COUNTIF(月排班!$CI49:$DI49,$FW$5)&gt;1,IF(COUNTIF(月排班!$CI49:$DI49,$FW$6)&gt;1,"","2周無2例2休&amp;"),"2周無2例2休&amp;")&amp;IF(CK47=1,IF(CK48&gt;0,"例假上班&amp;",""),"")&amp;IF(CK48&gt;12,"上班超過12小時&amp;","")</f>
        <v>無例休&amp;2周無2例2休&amp;</v>
      </c>
      <c r="CL49" s="500"/>
      <c r="CM49" s="499" t="str">
        <f>IF(月排班!CL47=0,"",IF(月排班!CM47=0,"",IF((月排班!CM47+24-月排班!CL47)&lt;11,"11小時&amp;","")))&amp;IF(COUNTIF(月排班!$CI49:$CU49,$FW$5)=0,"無例休&amp;","")&amp;IF(COUNTIF(月排班!$CI49:$DI49,$FW$5)&gt;1,IF(COUNTIF(月排班!$CI49:$DI49,$FW$6)&gt;1,"","2周無2例2休&amp;"),"2周無2例2休&amp;")&amp;IF(CM47=1,IF(CM48&gt;0,"例假上班&amp;",""),"")&amp;IF(CM48&gt;12,"上班超過12小時&amp;","")</f>
        <v>無例休&amp;2周無2例2休&amp;</v>
      </c>
      <c r="CN49" s="500"/>
      <c r="CO49" s="499" t="str">
        <f>IF(月排班!CN47=0,"",IF(月排班!CO47=0,"",IF((月排班!CO47+24-月排班!CN47)&lt;11,"11小時&amp;","")))&amp;IF(COUNTIF(月排班!$CI49:$CU49,$FW$5)=0,"無例休&amp;","")&amp;IF(COUNTIF(月排班!$CI49:$DI49,$FW$5)&gt;1,IF(COUNTIF(月排班!$CI49:$DI49,$FW$6)&gt;1,"","2周無2例2休&amp;"),"2周無2例2休&amp;")&amp;IF(CO47=1,IF(CO48&gt;0,"例假上班&amp;",""),"")&amp;IF(CO48&gt;12,"上班超過12小時&amp;","")</f>
        <v>無例休&amp;2周無2例2休&amp;</v>
      </c>
      <c r="CP49" s="500"/>
      <c r="CQ49" s="499" t="str">
        <f>IF(月排班!CP47=0,"",IF(月排班!CQ47=0,"",IF((月排班!CQ47+24-月排班!CP47)&lt;11,"11小時&amp;","")))&amp;IF(COUNTIF(月排班!$CI49:$CU49,$FW$5)=0,"無例休&amp;","")&amp;IF(COUNTIF(月排班!$CI49:$DI49,$FW$5)&gt;1,IF(COUNTIF(月排班!$CI49:$DI49,$FW$6)&gt;1,"","2周無2例2休&amp;"),"2周無2例2休&amp;")&amp;IF(CQ47=1,IF(CQ48&gt;0,"例假上班&amp;",""),"")&amp;IF(CQ48&gt;12,"上班超過12小時&amp;","")</f>
        <v>無例休&amp;2周無2例2休&amp;</v>
      </c>
      <c r="CR49" s="500"/>
      <c r="CS49" s="499" t="str">
        <f>IF(月排班!CR47=0,"",IF(月排班!CS47=0,"",IF((月排班!CS47+24-月排班!CR47)&lt;11,"11小時&amp;","")))&amp;IF(COUNTIF(月排班!$CI49:$CU49,$FW$5)=0,"無例休&amp;","")&amp;IF(COUNTIF(月排班!$CI49:$DI49,$FW$5)&gt;1,IF(COUNTIF(月排班!$CI49:$DI49,$FW$6)&gt;1,"","2周無2例2休&amp;"),"2周無2例2休&amp;")&amp;IF(CS47=1,IF(CS48&gt;0,"例假上班&amp;",""),"")&amp;IF(CS48&gt;12,"上班超過12小時&amp;","")</f>
        <v>無例休&amp;2周無2例2休&amp;</v>
      </c>
      <c r="CT49" s="500"/>
      <c r="CU49" s="499" t="str">
        <f>IF(月排班!CT47=0,"",IF(月排班!CU47=0,"",IF((月排班!CU47+24-月排班!CT47)&lt;11,"11小時&amp;","")))&amp;IF(COUNTIF(月排班!$CI49:$CU49,$FW$5)=0,"無例休&amp;","")&amp;IF(COUNTIF(月排班!$CI49:$DI49,$FW$5)&gt;1,IF(COUNTIF(月排班!$CI49:$DI49,$FW$6)&gt;1,"","2周無2例2休&amp;"),"2周無2例2休&amp;")&amp;IF(CU47=1,IF(CU48&gt;0,"例假上班&amp;",""),"")&amp;IF(CU48&gt;12,"上班超過12小時&amp;","")</f>
        <v>無例休&amp;2周無2例2休&amp;</v>
      </c>
      <c r="CV49" s="500"/>
      <c r="CW49" s="499" t="str">
        <f>IF(月排班!CV47=0,"",IF(月排班!CW47=0,"",IF((月排班!CW47+24-月排班!CV47)&lt;11,"11小時&amp;","")))&amp;IF(COUNTIF(月排班!$CW49:$DI49,$FW$5)=0,"無例休&amp;","")&amp;IF(COUNTIF(月排班!$CI49:$DI49,$FW$5)&gt;1,IF(COUNTIF(月排班!$CI49:$DI49,$FW$6)&gt;1,"","2周無2例2休&amp;"),"2周無2例2休&amp;")&amp;IF(CW47=1,IF(CW48&gt;0,"例假上班&amp;",""),"")&amp;IF(CW48&gt;12,"上班超過12小時&amp;","")</f>
        <v>無例休&amp;2周無2例2休&amp;</v>
      </c>
      <c r="CX49" s="500"/>
      <c r="CY49" s="499" t="str">
        <f>IF(月排班!CX47=0,"",IF(月排班!CY47=0,"",IF((月排班!CY47+24-月排班!CX47)&lt;11,"11小時&amp;","")))&amp;IF(COUNTIF(月排班!$CW49:$DI49,$FW$5)=0,"無例休&amp;","")&amp;IF(COUNTIF(月排班!$CI49:$DI49,$FW$5)&gt;1,IF(COUNTIF(月排班!$CI49:$DI49,$FW$6)&gt;1,"","2周無2例2休&amp;"),"2周無2例2休&amp;")&amp;IF(CY47=1,IF(CY48&gt;0,"例假上班&amp;",""),"")&amp;IF(CY48&gt;12,"上班超過12小時&amp;","")</f>
        <v>無例休&amp;2周無2例2休&amp;</v>
      </c>
      <c r="CZ49" s="500"/>
      <c r="DA49" s="499" t="str">
        <f>IF(月排班!CZ47=0,"",IF(月排班!DA47=0,"",IF((月排班!DA47+24-月排班!CZ47)&lt;11,"11小時&amp;","")))&amp;IF(COUNTIF(月排班!$CW49:$DI49,$FW$5)=0,"無例休&amp;","")&amp;IF(COUNTIF(月排班!$CI49:$DI49,$FW$5)&gt;1,IF(COUNTIF(月排班!$CI49:$DI49,$FW$6)&gt;1,"","2周無2例2休&amp;"),"2周無2例2休&amp;")&amp;IF(DA47=1,IF(DA48&gt;0,"例假上班&amp;",""),"")&amp;IF(DA48&gt;12,"上班超過12小時&amp;","")</f>
        <v>無例休&amp;2周無2例2休&amp;</v>
      </c>
      <c r="DB49" s="500"/>
      <c r="DC49" s="499" t="str">
        <f>IF(月排班!DB47=0,"",IF(月排班!DC47=0,"",IF((月排班!DC47+24-月排班!DB47)&lt;11,"11小時&amp;","")))&amp;IF(COUNTIF(月排班!$CW49:$DI49,$FW$5)=0,"無例休&amp;","")&amp;IF(COUNTIF(月排班!$CI49:$DI49,$FW$5)&gt;1,IF(COUNTIF(月排班!$CI49:$DI49,$FW$6)&gt;1,"","2周無2例2休&amp;"),"2周無2例2休&amp;")&amp;IF(DC47=1,IF(DC48&gt;0,"例假上班&amp;",""),"")&amp;IF(DC48&gt;12,"上班超過12小時&amp;","")</f>
        <v>無例休&amp;2周無2例2休&amp;</v>
      </c>
      <c r="DD49" s="500"/>
      <c r="DE49" s="499" t="str">
        <f>IF(月排班!DD47=0,"",IF(月排班!DE47=0,"",IF((月排班!DE47+24-月排班!DD47)&lt;11,"11小時&amp;","")))&amp;IF(COUNTIF(月排班!$CW49:$DI49,$FW$5)=0,"無例休&amp;","")&amp;IF(COUNTIF(月排班!$CI49:$DI49,$FW$5)&gt;1,IF(COUNTIF(月排班!$CI49:$DI49,$FW$6)&gt;1,"","2周無2例2休&amp;"),"2周無2例2休&amp;")&amp;IF(DE47=1,IF(DE48&gt;0,"例假上班&amp;",""),"")&amp;IF(DE48&gt;12,"上班超過12小時&amp;","")</f>
        <v>無例休&amp;2周無2例2休&amp;</v>
      </c>
      <c r="DF49" s="500"/>
      <c r="DG49" s="499" t="str">
        <f>IF(月排班!DF47=0,"",IF(月排班!DG47=0,"",IF((月排班!DG47+24-月排班!DF47)&lt;11,"11小時&amp;","")))&amp;IF(COUNTIF(月排班!$CW49:$DI49,$FW$5)=0,"無例休&amp;","")&amp;IF(COUNTIF(月排班!$CI49:$DI49,$FW$5)&gt;1,IF(COUNTIF(月排班!$CI49:$DI49,$FW$6)&gt;1,"","2周無2例2休&amp;"),"2周無2例2休&amp;")&amp;IF(DG47=1,IF(DG48&gt;0,"例假上班&amp;",""),"")&amp;IF(DG48&gt;12,"上班超過12小時&amp;","")</f>
        <v>無例休&amp;2周無2例2休&amp;</v>
      </c>
      <c r="DH49" s="500"/>
      <c r="DI49" s="499" t="str">
        <f>IF(月排班!DH47=0,"",IF(月排班!DI47=0,"",IF((月排班!DI47+24-月排班!DH47)&lt;11,"11小時&amp;","")))&amp;IF(COUNTIF(月排班!$CW49:$DI49,$FW$5)=0,"無例休&amp;","")&amp;IF(COUNTIF(月排班!$CI49:$DI49,$FW$5)&gt;1,IF(COUNTIF(月排班!$CI49:$DI49,$FW$6)&gt;1,"","2周無2例2休&amp;"),"2周無2例2休&amp;")&amp;IF(DI47=1,IF(DI48&gt;0,"例假上班&amp;",""),"")&amp;IF(DI48&gt;12,"上班超過12小時&amp;","")</f>
        <v>無例休&amp;2周無2例2休&amp;</v>
      </c>
      <c r="DJ49" s="500"/>
      <c r="DK49" s="499" t="str">
        <f>IF(月排班!DJ47=0,"",IF(月排班!DK47=0,"",IF((月排班!DK47+24-月排班!DJ47)&lt;11,"11小時&amp;","")))&amp;IF(COUNTIF(月排班!$DK49:$DW49,$FW$5)=0,"無例休&amp;","")&amp;IF(COUNTIF(月排班!$DK49:$EK49,$FW$5)&gt;1,IF(COUNTIF(月排班!$DK49:$EK49,$FW$6)&gt;1,"","2周無2例2休&amp;"),"2周無2例2休&amp;")&amp;IF(DK47=1,IF(DK48&gt;0,"例假上班&amp;",""),"")&amp;IF(DK48&gt;12,"上班超過12小時&amp;","")</f>
        <v>無例休&amp;2周無2例2休&amp;</v>
      </c>
      <c r="DL49" s="500"/>
      <c r="DM49" s="499" t="str">
        <f>IF(月排班!DL47=0,"",IF(月排班!DM47=0,"",IF((月排班!DM47+24-月排班!DL47)&lt;11,"11小時&amp;","")))&amp;IF(COUNTIF(月排班!$DK49:$DW49,$FW$5)=0,"無例休&amp;","")&amp;IF(COUNTIF(月排班!$DK49:$EK49,$FW$5)&gt;1,IF(COUNTIF(月排班!$DK49:$EK49,$FW$6)&gt;1,"","2周無2例2休&amp;"),"2周無2例2休&amp;")&amp;IF(DM47=1,IF(DM48&gt;0,"例假上班&amp;",""),"")&amp;IF(DM48&gt;12,"上班超過12小時&amp;","")</f>
        <v>無例休&amp;2周無2例2休&amp;</v>
      </c>
      <c r="DN49" s="500"/>
      <c r="DO49" s="499" t="str">
        <f>IF(月排班!DN47=0,"",IF(月排班!DO47=0,"",IF((月排班!DO47+24-月排班!DN47)&lt;11,"11小時&amp;","")))&amp;IF(COUNTIF(月排班!$DK49:$DW49,$FW$5)=0,"無例休&amp;","")&amp;IF(COUNTIF(月排班!$DK49:$EK49,$FW$5)&gt;1,IF(COUNTIF(月排班!$DK49:$EK49,$FW$6)&gt;1,"","2周無2例2休&amp;"),"2周無2例2休&amp;")&amp;IF(DO47=1,IF(DO48&gt;0,"例假上班&amp;",""),"")&amp;IF(DO48&gt;12,"上班超過12小時&amp;","")</f>
        <v>無例休&amp;2周無2例2休&amp;</v>
      </c>
      <c r="DP49" s="500"/>
      <c r="DQ49" s="499" t="str">
        <f>IF(月排班!DP47=0,"",IF(月排班!DQ47=0,"",IF((月排班!DQ47+24-月排班!DP47)&lt;11,"11小時&amp;","")))&amp;IF(COUNTIF(月排班!$DK49:$DW49,$FW$5)=0,"無例休&amp;","")&amp;IF(COUNTIF(月排班!$DK49:$EK49,$FW$5)&gt;1,IF(COUNTIF(月排班!$DK49:$EK49,$FW$6)&gt;1,"","2周無2例2休&amp;"),"2周無2例2休&amp;")&amp;IF(DQ47=1,IF(DQ48&gt;0,"例假上班&amp;",""),"")&amp;IF(DQ48&gt;12,"上班超過12小時&amp;","")</f>
        <v>無例休&amp;2周無2例2休&amp;</v>
      </c>
      <c r="DR49" s="500"/>
      <c r="DS49" s="499" t="str">
        <f>IF(月排班!DR47=0,"",IF(月排班!DS47=0,"",IF((月排班!DS47+24-月排班!DR47)&lt;11,"11小時&amp;","")))&amp;IF(COUNTIF(月排班!$DK49:$DW49,$FW$5)=0,"無例休&amp;","")&amp;IF(COUNTIF(月排班!$DK49:$EK49,$FW$5)&gt;1,IF(COUNTIF(月排班!$DK49:$EK49,$FW$6)&gt;1,"","2周無2例2休&amp;"),"2周無2例2休&amp;")&amp;IF(DS47=1,IF(DS48&gt;0,"例假上班&amp;",""),"")&amp;IF(DS48&gt;12,"上班超過12小時&amp;","")</f>
        <v>無例休&amp;2周無2例2休&amp;</v>
      </c>
      <c r="DT49" s="500"/>
      <c r="DU49" s="499" t="str">
        <f>IF(月排班!DT47=0,"",IF(月排班!DU47=0,"",IF((月排班!DU47+24-月排班!DT47)&lt;11,"11小時&amp;","")))&amp;IF(COUNTIF(月排班!$DK49:$DW49,$FW$5)=0,"無例休&amp;","")&amp;IF(COUNTIF(月排班!$DK49:$EK49,$FW$5)&gt;1,IF(COUNTIF(月排班!$DK49:$EK49,$FW$6)&gt;1,"","2周無2例2休&amp;"),"2周無2例2休&amp;")&amp;IF(DU47=1,IF(DU48&gt;0,"例假上班&amp;",""),"")&amp;IF(DU48&gt;12,"上班超過12小時&amp;","")</f>
        <v>無例休&amp;2周無2例2休&amp;</v>
      </c>
      <c r="DV49" s="500"/>
      <c r="DW49" s="499" t="str">
        <f>IF(月排班!DV47=0,"",IF(月排班!DW47=0,"",IF((月排班!DW47+24-月排班!DV47)&lt;11,"11小時&amp;","")))&amp;IF(COUNTIF(月排班!$DK49:$DW49,$FW$5)=0,"無例休&amp;","")&amp;IF(COUNTIF(月排班!$DK49:$EK49,$FW$5)&gt;1,IF(COUNTIF(月排班!$DK49:$EK49,$FW$6)&gt;1,"","2周無2例2休&amp;"),"2周無2例2休&amp;")&amp;IF(DW47=1,IF(DW48&gt;0,"例假上班&amp;",""),"")&amp;IF(DW48&gt;12,"上班超過12小時&amp;","")</f>
        <v>無例休&amp;2周無2例2休&amp;</v>
      </c>
      <c r="DX49" s="500"/>
      <c r="DY49" s="499" t="str">
        <f>IF(月排班!DX47=0,"",IF(月排班!DY47=0,"",IF((月排班!DY47+24-月排班!DX47)&lt;11,"11小時&amp;","")))&amp;IF(COUNTIF(月排班!$DY49:$EK49,$FW$5)=0,"無例休&amp;","")&amp;IF(COUNTIF(月排班!$DK49:$EK49,$FW$5)&gt;1,IF(COUNTIF(月排班!$DK49:$EK49,$FW$6)&gt;1,"","2周無2例2休&amp;"),"2周無2例2休&amp;")&amp;IF(DY47=1,IF(DY48&gt;0,"例假上班&amp;",""),"")&amp;IF(DY48&gt;12,"上班超過12小時&amp;","")</f>
        <v>無例休&amp;2周無2例2休&amp;</v>
      </c>
      <c r="DZ49" s="500"/>
      <c r="EA49" s="499" t="str">
        <f>IF(月排班!DZ47=0,"",IF(月排班!EA47=0,"",IF((月排班!EA47+24-月排班!DZ47)&lt;11,"11小時&amp;","")))&amp;IF(COUNTIF(月排班!$DY49:$EK49,$FW$5)=0,"無例休&amp;","")&amp;IF(COUNTIF(月排班!$DK49:$EK49,$FW$5)&gt;1,IF(COUNTIF(月排班!$DK49:$EK49,$FW$6)&gt;1,"","2周無2例2休&amp;"),"2周無2例2休&amp;")&amp;IF(EA47=1,IF(EA48&gt;0,"例假上班&amp;",""),"")&amp;IF(EA48&gt;12,"上班超過12小時&amp;","")</f>
        <v>無例休&amp;2周無2例2休&amp;</v>
      </c>
      <c r="EB49" s="500"/>
      <c r="EC49" s="499" t="str">
        <f>IF(月排班!EB47=0,"",IF(月排班!EC47=0,"",IF((月排班!EC47+24-月排班!EB47)&lt;11,"11小時&amp;","")))&amp;IF(COUNTIF(月排班!$DY49:$EK49,$FW$5)=0,"無例休&amp;","")&amp;IF(COUNTIF(月排班!$DK49:$EK49,$FW$5)&gt;1,IF(COUNTIF(月排班!$DK49:$EK49,$FW$6)&gt;1,"","2周無2例2休&amp;"),"2周無2例2休&amp;")&amp;IF(EC47=1,IF(EC48&gt;0,"例假上班&amp;",""),"")&amp;IF(EC48&gt;12,"上班超過12小時&amp;","")</f>
        <v>無例休&amp;2周無2例2休&amp;</v>
      </c>
      <c r="ED49" s="500"/>
      <c r="EE49" s="499" t="str">
        <f>IF(月排班!ED47=0,"",IF(月排班!EE47=0,"",IF((月排班!EE47+24-月排班!ED47)&lt;11,"11小時&amp;","")))&amp;IF(COUNTIF(月排班!$DY49:$EK49,$FW$5)=0,"無例休&amp;","")&amp;IF(COUNTIF(月排班!$DK49:$EK49,$FW$5)&gt;1,IF(COUNTIF(月排班!$DK49:$EK49,$FW$6)&gt;1,"","2周無2例2休&amp;"),"2周無2例2休&amp;")&amp;IF(EE47=1,IF(EE48&gt;0,"例假上班&amp;",""),"")&amp;IF(EE48&gt;12,"上班超過12小時&amp;","")</f>
        <v>無例休&amp;2周無2例2休&amp;</v>
      </c>
      <c r="EF49" s="500"/>
      <c r="EG49" s="499" t="str">
        <f>IF(月排班!EF47=0,"",IF(月排班!EG47=0,"",IF((月排班!EG47+24-月排班!EF47)&lt;11,"11小時&amp;","")))&amp;IF(COUNTIF(月排班!$DY49:$EK49,$FW$5)=0,"無例休&amp;","")&amp;IF(COUNTIF(月排班!$DK49:$EK49,$FW$5)&gt;1,IF(COUNTIF(月排班!$DK49:$EK49,$FW$6)&gt;1,"","2周無2例2休&amp;"),"2周無2例2休&amp;")&amp;IF(EG47=1,IF(EG48&gt;0,"例假上班&amp;",""),"")&amp;IF(EG48&gt;12,"上班超過12小時&amp;","")</f>
        <v>無例休&amp;2周無2例2休&amp;</v>
      </c>
      <c r="EH49" s="500"/>
      <c r="EI49" s="499" t="str">
        <f>IF(月排班!EH47=0,"",IF(月排班!EI47=0,"",IF((月排班!EI47+24-月排班!EH47)&lt;11,"11小時&amp;","")))&amp;IF(COUNTIF(月排班!$DY49:$EK49,$FW$5)=0,"無例休&amp;","")&amp;IF(COUNTIF(月排班!$DK49:$EK49,$FW$5)&gt;1,IF(COUNTIF(月排班!$DK49:$EK49,$FW$6)&gt;1,"","2周無2例2休&amp;"),"2周無2例2休&amp;")&amp;IF(EI47=1,IF(EI48&gt;0,"例假上班&amp;",""),"")&amp;IF(EI48&gt;12,"上班超過12小時&amp;","")</f>
        <v>無例休&amp;2周無2例2休&amp;</v>
      </c>
      <c r="EJ49" s="500"/>
      <c r="EK49" s="499" t="str">
        <f>IF(月排班!EJ47=0,"",IF(月排班!EK47=0,"",IF((月排班!EK47+24-月排班!EJ47)&lt;11,"11小時&amp;","")))&amp;IF(COUNTIF(月排班!$DY49:$EK49,$FW$5)=0,"無例休&amp;","")&amp;IF(COUNTIF(月排班!$DK49:$EK49,$FW$5)&gt;1,IF(COUNTIF(月排班!$DK49:$EK49,$FW$6)&gt;1,"","2周無2例2休&amp;"),"2周無2例2休&amp;")&amp;IF(EK47=1,IF(EK48&gt;0,"例假上班&amp;",""),"")&amp;IF(EK48&gt;12,"上班超過12小時&amp;","")</f>
        <v>無例休&amp;2周無2例2休&amp;</v>
      </c>
      <c r="EL49" s="500"/>
      <c r="EM49" s="499" t="str">
        <f>IF(月排班!EL47=0,"",IF(月排班!EM47=0,"",IF((月排班!EM47+24-月排班!EL47)&lt;11,"11小時&amp;","")))&amp;IF(COUNTIF(月排班!$EM49:$EY49,$FW$5)=0,"無例休&amp;","")&amp;IF(COUNTIF(月排班!$EM49:$FM49,$FW$5)&gt;1,IF(COUNTIF(月排班!$EM49:$FM49,$FW$6)&gt;1,"","2周無2例2休&amp;"),"2周無2例2休&amp;")&amp;IF(EM47=1,IF(EM48&gt;0,"例假上班&amp;",""),"")&amp;IF(EM48&gt;12,"上班超過12小時&amp;","")</f>
        <v>無例休&amp;2周無2例2休&amp;</v>
      </c>
      <c r="EN49" s="500"/>
      <c r="EO49" s="499" t="str">
        <f>IF(月排班!EN47=0,"",IF(月排班!EO47=0,"",IF((月排班!EO47+24-月排班!EN47)&lt;11,"11小時&amp;","")))&amp;IF(COUNTIF(月排班!$EM49:$EY49,$FW$5)=0,"無例休&amp;","")&amp;IF(COUNTIF(月排班!$EM49:$FM49,$FW$5)&gt;1,IF(COUNTIF(月排班!$EM49:$FM49,$FW$6)&gt;1,"","2周無2例2休&amp;"),"2周無2例2休&amp;")&amp;IF(EO47=1,IF(EO48&gt;0,"例假上班&amp;",""),"")&amp;IF(EO48&gt;12,"上班超過12小時&amp;","")</f>
        <v>無例休&amp;2周無2例2休&amp;</v>
      </c>
      <c r="EP49" s="500"/>
      <c r="EQ49" s="499" t="str">
        <f>IF(月排班!EP47=0,"",IF(月排班!EQ47=0,"",IF((月排班!EQ47+24-月排班!EP47)&lt;11,"11小時&amp;","")))&amp;IF(COUNTIF(月排班!$EM49:$EY49,$FW$5)=0,"無例休&amp;","")&amp;IF(COUNTIF(月排班!$EM49:$FM49,$FW$5)&gt;1,IF(COUNTIF(月排班!$EM49:$FM49,$FW$6)&gt;1,"","2周無2例2休&amp;"),"2周無2例2休&amp;")&amp;IF(EQ47=1,IF(EQ48&gt;0,"例假上班&amp;",""),"")&amp;IF(EQ48&gt;12,"上班超過12小時&amp;","")</f>
        <v>無例休&amp;2周無2例2休&amp;</v>
      </c>
      <c r="ER49" s="500"/>
      <c r="ES49" s="499" t="str">
        <f>IF(月排班!ER47=0,"",IF(月排班!ES47=0,"",IF((月排班!ES47+24-月排班!ER47)&lt;11,"11小時&amp;","")))&amp;IF(COUNTIF(月排班!$EM49:$EY49,$FW$5)=0,"無例休&amp;","")&amp;IF(COUNTIF(月排班!$EM49:$FM49,$FW$5)&gt;1,IF(COUNTIF(月排班!$EM49:$FM49,$FW$6)&gt;1,"","2周無2例2休&amp;"),"2周無2例2休&amp;")&amp;IF(ES47=1,IF(ES48&gt;0,"例假上班&amp;",""),"")&amp;IF(ES48&gt;12,"上班超過12小時&amp;","")</f>
        <v>無例休&amp;2周無2例2休&amp;</v>
      </c>
      <c r="ET49" s="500"/>
      <c r="EU49" s="499" t="str">
        <f>IF(月排班!ET47=0,"",IF(月排班!EU47=0,"",IF((月排班!EU47+24-月排班!ET47)&lt;11,"11小時&amp;","")))&amp;IF(COUNTIF(月排班!$EM49:$EY49,$FW$5)=0,"無例休&amp;","")&amp;IF(COUNTIF(月排班!$EM49:$FM49,$FW$5)&gt;1,IF(COUNTIF(月排班!$EM49:$FM49,$FW$6)&gt;1,"","2周無2例2休&amp;"),"2周無2例2休&amp;")&amp;IF(EU47=1,IF(EU48&gt;0,"例假上班&amp;",""),"")&amp;IF(EU48&gt;12,"上班超過12小時&amp;","")</f>
        <v>無例休&amp;2周無2例2休&amp;</v>
      </c>
      <c r="EV49" s="500"/>
      <c r="EW49" s="499" t="str">
        <f>IF(月排班!EV47=0,"",IF(月排班!EW47=0,"",IF((月排班!EW47+24-月排班!EV47)&lt;11,"11小時&amp;","")))&amp;IF(COUNTIF(月排班!$EM49:$EY49,$FW$5)=0,"無例休&amp;","")&amp;IF(COUNTIF(月排班!$EM49:$FM49,$FW$5)&gt;1,IF(COUNTIF(月排班!$EM49:$FM49,$FW$6)&gt;1,"","2周無2例2休&amp;"),"2周無2例2休&amp;")&amp;IF(EW47=1,IF(EW48&gt;0,"例假上班&amp;",""),"")&amp;IF(EW48&gt;12,"上班超過12小時&amp;","")</f>
        <v>無例休&amp;2周無2例2休&amp;</v>
      </c>
      <c r="EX49" s="500"/>
      <c r="EY49" s="499" t="str">
        <f>IF(月排班!EX47=0,"",IF(月排班!EY47=0,"",IF((月排班!EY47+24-月排班!EX47)&lt;11,"11小時&amp;","")))&amp;IF(COUNTIF(月排班!$EM49:$EY49,$FW$5)=0,"無例休&amp;","")&amp;IF(COUNTIF(月排班!$EM49:$FM49,$FW$5)&gt;1,IF(COUNTIF(月排班!$EM49:$FM49,$FW$6)&gt;1,"","2周無2例2休&amp;"),"2周無2例2休&amp;")&amp;IF(EY47=1,IF(EY48&gt;0,"例假上班&amp;",""),"")&amp;IF(EY48&gt;12,"上班超過12小時&amp;","")</f>
        <v>無例休&amp;2周無2例2休&amp;</v>
      </c>
      <c r="EZ49" s="500"/>
      <c r="FA49" s="499" t="str">
        <f>IF(月排班!EZ47=0,"",IF(月排班!FA47=0,"",IF((月排班!FA47+24-月排班!EZ47)&lt;11,"11小時&amp;","")))&amp;IF(COUNTIF(月排班!$FA49:$FM49,$FW$5)=0,"無例休&amp;","")&amp;IF(COUNTIF(月排班!$EM49:$FM49,$FW$5)&gt;1,IF(COUNTIF(月排班!$EM49:$FM49,$FW$6)&gt;1,"","2周無2例2休&amp;"),"2周無2例2休&amp;")&amp;IF(FA47=1,IF(FA48&gt;0,"例假上班&amp;",""),"")&amp;IF(FA48&gt;12,"上班超過12小時&amp;","")</f>
        <v>無例休&amp;2周無2例2休&amp;</v>
      </c>
      <c r="FB49" s="500"/>
      <c r="FC49" s="499" t="str">
        <f>IF(月排班!FB47=0,"",IF(月排班!FC47=0,"",IF((月排班!FC47+24-月排班!FB47)&lt;11,"11小時&amp;","")))&amp;IF(COUNTIF(月排班!$FA49:$FM49,$FW$5)=0,"無例休&amp;","")&amp;IF(COUNTIF(月排班!$EM49:$FM49,$FW$5)&gt;1,IF(COUNTIF(月排班!$EM49:$FM49,$FW$6)&gt;1,"","2周無2例2休&amp;"),"2周無2例2休&amp;")&amp;IF(FC47=1,IF(FC48&gt;0,"例假上班&amp;",""),"")&amp;IF(FC48&gt;12,"上班超過12小時&amp;","")</f>
        <v>無例休&amp;2周無2例2休&amp;</v>
      </c>
      <c r="FD49" s="500"/>
      <c r="FE49" s="499" t="str">
        <f>IF(月排班!FD47=0,"",IF(月排班!FE47=0,"",IF((月排班!FE47+24-月排班!FD47)&lt;11,"11小時&amp;","")))&amp;IF(COUNTIF(月排班!$FA49:$FM49,$FW$5)=0,"無例休&amp;","")&amp;IF(COUNTIF(月排班!$EM49:$FM49,$FW$5)&gt;1,IF(COUNTIF(月排班!$EM49:$FM49,$FW$6)&gt;1,"","2周無2例2休&amp;"),"2周無2例2休&amp;")&amp;IF(FE47=1,IF(FE48&gt;0,"例假上班&amp;",""),"")&amp;IF(FE48&gt;12,"上班超過12小時&amp;","")</f>
        <v>無例休&amp;2周無2例2休&amp;</v>
      </c>
      <c r="FF49" s="500"/>
      <c r="FG49" s="499" t="str">
        <f>IF(月排班!FF47=0,"",IF(月排班!FG47=0,"",IF((月排班!FG47+24-月排班!FF47)&lt;11,"11小時&amp;","")))&amp;IF(COUNTIF(月排班!$FA49:$FM49,$FW$5)=0,"無例休&amp;","")&amp;IF(COUNTIF(月排班!$EM49:$FM49,$FW$5)&gt;1,IF(COUNTIF(月排班!$EM49:$FM49,$FW$6)&gt;1,"","2周無2例2休&amp;"),"2周無2例2休&amp;")&amp;IF(FG47=1,IF(FG48&gt;0,"例假上班&amp;",""),"")&amp;IF(FG48&gt;12,"上班超過12小時&amp;","")</f>
        <v>無例休&amp;2周無2例2休&amp;</v>
      </c>
      <c r="FH49" s="500"/>
      <c r="FI49" s="499" t="str">
        <f>IF(月排班!FH47=0,"",IF(月排班!FI47=0,"",IF((月排班!FI47+24-月排班!FH47)&lt;11,"11小時&amp;","")))&amp;IF(COUNTIF(月排班!$FA49:$FM49,$FW$5)=0,"無例休&amp;","")&amp;IF(COUNTIF(月排班!$EM49:$FM49,$FW$5)&gt;1,IF(COUNTIF(月排班!$EM49:$FM49,$FW$6)&gt;1,"","2周無2例2休&amp;"),"2周無2例2休&amp;")&amp;IF(FI47=1,IF(FI48&gt;0,"例假上班&amp;",""),"")&amp;IF(FI48&gt;12,"上班超過12小時&amp;","")</f>
        <v>無例休&amp;2周無2例2休&amp;</v>
      </c>
      <c r="FJ49" s="500"/>
      <c r="FK49" s="499" t="str">
        <f>IF(月排班!FJ47=0,"",IF(月排班!FK47=0,"",IF((月排班!FK47+24-月排班!FJ47)&lt;11,"11小時&amp;","")))&amp;IF(COUNTIF(月排班!$FA49:$FM49,$FW$5)=0,"無例休&amp;","")&amp;IF(COUNTIF(月排班!$EM49:$FM49,$FW$5)&gt;1,IF(COUNTIF(月排班!$EM49:$FM49,$FW$6)&gt;1,"","2周無2例2休&amp;"),"2周無2例2休&amp;")&amp;IF(FK47=1,IF(FK48&gt;0,"例假上班&amp;",""),"")&amp;IF(FK48&gt;12,"上班超過12小時&amp;","")</f>
        <v>無例休&amp;2周無2例2休&amp;</v>
      </c>
      <c r="FL49" s="500"/>
      <c r="FM49" s="499" t="str">
        <f>IF(月排班!FL47=0,"",IF(月排班!FM47=0,"",IF((月排班!FM47+24-月排班!FL47)&lt;11,"11小時&amp;","")))&amp;IF(COUNTIF(月排班!$FA49:$FM49,$FW$5)=0,"無例休&amp;","")&amp;IF(COUNTIF(月排班!$EM49:$FM49,$FW$5)&gt;1,IF(COUNTIF(月排班!$EM49:$FM49,$FW$6)&gt;1,"","2周無2例2休&amp;"),"2周無2例2休&amp;")&amp;IF(FM47=1,IF(FM48&gt;0,"例假上班&amp;",""),"")&amp;IF(FM48&gt;12,"上班超過12小時&amp;","")</f>
        <v>無例休&amp;2周無2例2休&amp;</v>
      </c>
      <c r="FN49" s="500"/>
      <c r="FO49" s="499"/>
      <c r="FP49" s="500"/>
      <c r="FQ49" s="494"/>
      <c r="FR49" s="211"/>
      <c r="FS49" s="211"/>
      <c r="FT49" s="412"/>
      <c r="FU49" s="486"/>
      <c r="FV49" s="487"/>
      <c r="GA49" s="162"/>
      <c r="GB49" s="161"/>
      <c r="GQ49" s="116" t="e">
        <f>HLOOKUP(#REF!,$A$5:$FP$111,GA49+1,0)</f>
        <v>#REF!</v>
      </c>
      <c r="GR49" s="116" t="s">
        <v>73</v>
      </c>
    </row>
    <row r="50" spans="1:200" ht="11.25" customHeight="1" thickBot="1">
      <c r="A50" s="539" t="s">
        <v>80</v>
      </c>
      <c r="B50" s="508"/>
      <c r="C50" s="215"/>
      <c r="D50" s="215"/>
      <c r="E50" s="215"/>
      <c r="F50" s="215"/>
      <c r="G50" s="215"/>
      <c r="H50" s="215"/>
      <c r="I50" s="215"/>
      <c r="J50" s="215"/>
      <c r="K50" s="215"/>
      <c r="L50" s="215"/>
      <c r="M50" s="215"/>
      <c r="N50" s="215"/>
      <c r="O50" s="215"/>
      <c r="P50" s="215"/>
      <c r="Q50" s="215"/>
      <c r="R50" s="215"/>
      <c r="S50" s="215"/>
      <c r="T50" s="215"/>
      <c r="U50" s="215"/>
      <c r="V50" s="215"/>
      <c r="W50" s="215"/>
      <c r="X50" s="215"/>
      <c r="Y50" s="215"/>
      <c r="Z50" s="215"/>
      <c r="AA50" s="215"/>
      <c r="AB50" s="215"/>
      <c r="AC50" s="215"/>
      <c r="AD50" s="215"/>
      <c r="AE50" s="215"/>
      <c r="AF50" s="215"/>
      <c r="AG50" s="215"/>
      <c r="AH50" s="215"/>
      <c r="AI50" s="506"/>
      <c r="AJ50" s="507"/>
      <c r="AK50" s="507"/>
      <c r="AL50" s="507"/>
      <c r="AM50" s="507"/>
      <c r="AN50" s="507"/>
      <c r="AO50" s="507"/>
      <c r="AP50" s="507"/>
      <c r="AQ50" s="507"/>
      <c r="AR50" s="507"/>
      <c r="AS50" s="507"/>
      <c r="AT50" s="507"/>
      <c r="AU50" s="507"/>
      <c r="AV50" s="508"/>
      <c r="AW50" s="506"/>
      <c r="AX50" s="507"/>
      <c r="AY50" s="507"/>
      <c r="AZ50" s="507"/>
      <c r="BA50" s="507"/>
      <c r="BB50" s="507"/>
      <c r="BC50" s="507"/>
      <c r="BD50" s="507"/>
      <c r="BE50" s="507"/>
      <c r="BF50" s="507"/>
      <c r="BG50" s="507"/>
      <c r="BH50" s="507"/>
      <c r="BI50" s="507"/>
      <c r="BJ50" s="508"/>
      <c r="BK50" s="506"/>
      <c r="BL50" s="507"/>
      <c r="BM50" s="507"/>
      <c r="BN50" s="507"/>
      <c r="BO50" s="507"/>
      <c r="BP50" s="507"/>
      <c r="BQ50" s="507"/>
      <c r="BR50" s="507"/>
      <c r="BS50" s="507"/>
      <c r="BT50" s="507"/>
      <c r="BU50" s="507"/>
      <c r="BV50" s="507"/>
      <c r="BW50" s="507"/>
      <c r="BX50" s="508"/>
      <c r="BY50" s="506"/>
      <c r="BZ50" s="507"/>
      <c r="CA50" s="507"/>
      <c r="CB50" s="507"/>
      <c r="CC50" s="507"/>
      <c r="CD50" s="507"/>
      <c r="CE50" s="507"/>
      <c r="CF50" s="507"/>
      <c r="CG50" s="507"/>
      <c r="CH50" s="507"/>
      <c r="CI50" s="507"/>
      <c r="CJ50" s="507"/>
      <c r="CK50" s="507"/>
      <c r="CL50" s="507"/>
      <c r="CM50" s="507"/>
      <c r="CN50" s="507"/>
      <c r="CO50" s="507"/>
      <c r="CP50" s="507"/>
      <c r="CQ50" s="507"/>
      <c r="CR50" s="507"/>
      <c r="CS50" s="507"/>
      <c r="CT50" s="507"/>
      <c r="CU50" s="507"/>
      <c r="CV50" s="507"/>
      <c r="CW50" s="507"/>
      <c r="CX50" s="507"/>
      <c r="CY50" s="507"/>
      <c r="CZ50" s="507"/>
      <c r="DA50" s="507"/>
      <c r="DB50" s="507"/>
      <c r="DC50" s="507"/>
      <c r="DD50" s="507"/>
      <c r="DE50" s="507"/>
      <c r="DF50" s="507"/>
      <c r="DG50" s="507"/>
      <c r="DH50" s="507"/>
      <c r="DI50" s="507"/>
      <c r="DJ50" s="507"/>
      <c r="DK50" s="507"/>
      <c r="DL50" s="507"/>
      <c r="DM50" s="507"/>
      <c r="DN50" s="507"/>
      <c r="DO50" s="507"/>
      <c r="DP50" s="507"/>
      <c r="DQ50" s="507"/>
      <c r="DR50" s="507"/>
      <c r="DS50" s="507"/>
      <c r="DT50" s="507"/>
      <c r="DU50" s="507"/>
      <c r="DV50" s="507"/>
      <c r="DW50" s="507"/>
      <c r="DX50" s="507"/>
      <c r="DY50" s="507"/>
      <c r="DZ50" s="507"/>
      <c r="EA50" s="507"/>
      <c r="EB50" s="507"/>
      <c r="EC50" s="507"/>
      <c r="ED50" s="507"/>
      <c r="EE50" s="507"/>
      <c r="EF50" s="507"/>
      <c r="EG50" s="507"/>
      <c r="EH50" s="507"/>
      <c r="EI50" s="507"/>
      <c r="EJ50" s="507"/>
      <c r="EK50" s="507"/>
      <c r="EL50" s="507"/>
      <c r="EM50" s="507"/>
      <c r="EN50" s="507"/>
      <c r="EO50" s="507"/>
      <c r="EP50" s="507"/>
      <c r="EQ50" s="507"/>
      <c r="ER50" s="507"/>
      <c r="ES50" s="507"/>
      <c r="ET50" s="507"/>
      <c r="EU50" s="507"/>
      <c r="EV50" s="507"/>
      <c r="EW50" s="507"/>
      <c r="EX50" s="507"/>
      <c r="EY50" s="507"/>
      <c r="EZ50" s="507"/>
      <c r="FA50" s="507"/>
      <c r="FB50" s="507"/>
      <c r="FC50" s="507"/>
      <c r="FD50" s="507"/>
      <c r="FE50" s="507"/>
      <c r="FF50" s="507"/>
      <c r="FG50" s="507"/>
      <c r="FH50" s="507"/>
      <c r="FI50" s="507"/>
      <c r="FJ50" s="507"/>
      <c r="FK50" s="507"/>
      <c r="FL50" s="507"/>
      <c r="FM50" s="507"/>
      <c r="FN50" s="507"/>
      <c r="FO50" s="507"/>
      <c r="FP50" s="508"/>
      <c r="FQ50" s="216" t="s">
        <v>81</v>
      </c>
      <c r="FR50" s="216"/>
      <c r="FS50" s="216"/>
      <c r="FT50" s="216" t="s">
        <v>82</v>
      </c>
      <c r="FU50" s="506"/>
      <c r="FV50" s="540"/>
    </row>
    <row r="51" spans="1:200" ht="15.75" customHeight="1">
      <c r="A51" s="490" t="str">
        <f>IF('0902-0908'!A59=0,"",'0902-0908'!A59)</f>
        <v/>
      </c>
      <c r="B51" s="491"/>
      <c r="C51" s="549">
        <f>IFERROR(VLOOKUP(月排班!C53,$FW$5:$FX$9,2,0),0)</f>
        <v>0</v>
      </c>
      <c r="D51" s="550"/>
      <c r="E51" s="549">
        <f>IFERROR(VLOOKUP(月排班!E53,$FW$5:$FX$9,2,0),0)</f>
        <v>0</v>
      </c>
      <c r="F51" s="550"/>
      <c r="G51" s="549">
        <f>IFERROR(VLOOKUP(月排班!G53,$FW$5:$FX$9,2,0),0)</f>
        <v>0</v>
      </c>
      <c r="H51" s="550"/>
      <c r="I51" s="549">
        <f>IFERROR(VLOOKUP(月排班!I53,$FW$5:$FX$9,2,0),0)</f>
        <v>0</v>
      </c>
      <c r="J51" s="550"/>
      <c r="K51" s="549">
        <f>IFERROR(VLOOKUP(月排班!K53,$FW$5:$FX$9,2,0),0)</f>
        <v>0</v>
      </c>
      <c r="L51" s="550"/>
      <c r="M51" s="549">
        <f>IFERROR(VLOOKUP(月排班!M53,$FW$5:$FX$9,2,0),0)</f>
        <v>0</v>
      </c>
      <c r="N51" s="550"/>
      <c r="O51" s="549">
        <f>IFERROR(VLOOKUP(月排班!O53,$FW$5:$FX$9,2,0),0)</f>
        <v>0</v>
      </c>
      <c r="P51" s="550"/>
      <c r="Q51" s="549">
        <f>IFERROR(VLOOKUP(月排班!Q53,$FW$5:$FX$9,2,0),0)</f>
        <v>0</v>
      </c>
      <c r="R51" s="550"/>
      <c r="S51" s="549">
        <f>IFERROR(VLOOKUP(月排班!S53,$FW$5:$FX$9,2,0),0)</f>
        <v>0</v>
      </c>
      <c r="T51" s="550"/>
      <c r="U51" s="549">
        <f>IFERROR(VLOOKUP(月排班!U53,$FW$5:$FX$9,2,0),0)</f>
        <v>0</v>
      </c>
      <c r="V51" s="550"/>
      <c r="W51" s="549">
        <f>IFERROR(VLOOKUP(月排班!W53,$FW$5:$FX$9,2,0),0)</f>
        <v>0</v>
      </c>
      <c r="X51" s="550"/>
      <c r="Y51" s="549">
        <f>IFERROR(VLOOKUP(月排班!Y53,$FW$5:$FX$9,2,0),0)</f>
        <v>0</v>
      </c>
      <c r="Z51" s="550"/>
      <c r="AA51" s="549">
        <f>IFERROR(VLOOKUP(月排班!AA53,$FW$5:$FX$9,2,0),0)</f>
        <v>0</v>
      </c>
      <c r="AB51" s="550"/>
      <c r="AC51" s="549">
        <f>IFERROR(VLOOKUP(月排班!AC53,$FW$5:$FX$9,2,0),0)</f>
        <v>0</v>
      </c>
      <c r="AD51" s="550"/>
      <c r="AE51" s="549">
        <f>IFERROR(VLOOKUP(月排班!AE53,$FW$5:$FX$9,2,0),0)</f>
        <v>0</v>
      </c>
      <c r="AF51" s="550"/>
      <c r="AG51" s="549">
        <f>IFERROR(VLOOKUP(月排班!AG53,$FW$5:$FX$9,2,0),0)</f>
        <v>0</v>
      </c>
      <c r="AH51" s="550"/>
      <c r="AI51" s="549">
        <f>IFERROR(VLOOKUP(月排班!AI53,$FW$5:$FX$9,2,0),0)</f>
        <v>0</v>
      </c>
      <c r="AJ51" s="550"/>
      <c r="AK51" s="549">
        <f>IFERROR(VLOOKUP(月排班!AK53,$FW$5:$FX$9,2,0),0)</f>
        <v>0</v>
      </c>
      <c r="AL51" s="550"/>
      <c r="AM51" s="549">
        <f>IFERROR(VLOOKUP(月排班!AM53,$FW$5:$FX$9,2,0),0)</f>
        <v>0</v>
      </c>
      <c r="AN51" s="550"/>
      <c r="AO51" s="549">
        <f>IFERROR(VLOOKUP(月排班!AO53,$FW$5:$FX$9,2,0),0)</f>
        <v>0</v>
      </c>
      <c r="AP51" s="550"/>
      <c r="AQ51" s="549">
        <f>IFERROR(VLOOKUP(月排班!AQ53,$FW$5:$FX$9,2,0),0)</f>
        <v>0</v>
      </c>
      <c r="AR51" s="550"/>
      <c r="AS51" s="549">
        <f>IFERROR(VLOOKUP(月排班!AS53,$FW$5:$FX$9,2,0),0)</f>
        <v>0</v>
      </c>
      <c r="AT51" s="550"/>
      <c r="AU51" s="549">
        <f>IFERROR(VLOOKUP(月排班!AU53,$FW$5:$FX$9,2,0),0)</f>
        <v>0</v>
      </c>
      <c r="AV51" s="550"/>
      <c r="AW51" s="549">
        <f>IFERROR(VLOOKUP(月排班!AW53,$FW$5:$FX$9,2,0),0)</f>
        <v>0</v>
      </c>
      <c r="AX51" s="550"/>
      <c r="AY51" s="549">
        <f>IFERROR(VLOOKUP(月排班!AY53,$FW$5:$FX$9,2,0),0)</f>
        <v>0</v>
      </c>
      <c r="AZ51" s="550"/>
      <c r="BA51" s="549">
        <f>IFERROR(VLOOKUP(月排班!BA53,$FW$5:$FX$9,2,0),0)</f>
        <v>0</v>
      </c>
      <c r="BB51" s="550"/>
      <c r="BC51" s="549">
        <f>IFERROR(VLOOKUP(月排班!BC53,$FW$5:$FX$9,2,0),0)</f>
        <v>0</v>
      </c>
      <c r="BD51" s="550"/>
      <c r="BE51" s="549">
        <f>IFERROR(VLOOKUP(月排班!BE53,$FW$5:$FX$9,2,0),0)</f>
        <v>0</v>
      </c>
      <c r="BF51" s="550"/>
      <c r="BG51" s="549">
        <f>IFERROR(VLOOKUP(月排班!BG53,$FW$5:$FX$9,2,0),0)</f>
        <v>0</v>
      </c>
      <c r="BH51" s="550"/>
      <c r="BI51" s="549">
        <f>IFERROR(VLOOKUP(月排班!BI53,$FW$5:$FX$9,2,0),0)</f>
        <v>0</v>
      </c>
      <c r="BJ51" s="550"/>
      <c r="BK51" s="549">
        <f>IFERROR(VLOOKUP(月排班!BK53,$FW$5:$FX$9,2,0),0)</f>
        <v>0</v>
      </c>
      <c r="BL51" s="550"/>
      <c r="BM51" s="549">
        <f>IFERROR(VLOOKUP(月排班!BM53,$FW$5:$FX$9,2,0),0)</f>
        <v>0</v>
      </c>
      <c r="BN51" s="550"/>
      <c r="BO51" s="549">
        <f>IFERROR(VLOOKUP(月排班!BO53,$FW$5:$FX$9,2,0),0)</f>
        <v>0</v>
      </c>
      <c r="BP51" s="550"/>
      <c r="BQ51" s="549">
        <f>IFERROR(VLOOKUP(月排班!BQ53,$FW$5:$FX$9,2,0),0)</f>
        <v>0</v>
      </c>
      <c r="BR51" s="550"/>
      <c r="BS51" s="549">
        <f>IFERROR(VLOOKUP(月排班!BS53,$FW$5:$FX$9,2,0),0)</f>
        <v>0</v>
      </c>
      <c r="BT51" s="550"/>
      <c r="BU51" s="549">
        <f>IFERROR(VLOOKUP(月排班!BU53,$FW$5:$FX$9,2,0),0)</f>
        <v>0</v>
      </c>
      <c r="BV51" s="550"/>
      <c r="BW51" s="549">
        <f>IFERROR(VLOOKUP(月排班!BW53,$FW$5:$FX$9,2,0),0)</f>
        <v>0</v>
      </c>
      <c r="BX51" s="550"/>
      <c r="BY51" s="549">
        <f>IFERROR(VLOOKUP(月排班!BY53,$FW$5:$FX$9,2,0),0)</f>
        <v>0</v>
      </c>
      <c r="BZ51" s="550"/>
      <c r="CA51" s="549">
        <f>IFERROR(VLOOKUP(月排班!CA53,$FW$5:$FX$9,2,0),0)</f>
        <v>0</v>
      </c>
      <c r="CB51" s="550"/>
      <c r="CC51" s="549">
        <f>IFERROR(VLOOKUP(月排班!CC53,$FW$5:$FX$9,2,0),0)</f>
        <v>0</v>
      </c>
      <c r="CD51" s="550"/>
      <c r="CE51" s="549">
        <f>IFERROR(VLOOKUP(月排班!CE53,$FW$5:$FX$9,2,0),0)</f>
        <v>0</v>
      </c>
      <c r="CF51" s="550"/>
      <c r="CG51" s="549">
        <f>IFERROR(VLOOKUP(月排班!CG53,$FW$5:$FX$9,2,0),0)</f>
        <v>0</v>
      </c>
      <c r="CH51" s="550"/>
      <c r="CI51" s="549">
        <f>IFERROR(VLOOKUP(月排班!CI53,$FW$5:$FX$9,2,0),0)</f>
        <v>0</v>
      </c>
      <c r="CJ51" s="550"/>
      <c r="CK51" s="549">
        <f>IFERROR(VLOOKUP(月排班!CK53,$FW$5:$FX$9,2,0),0)</f>
        <v>0</v>
      </c>
      <c r="CL51" s="550"/>
      <c r="CM51" s="549">
        <f>IFERROR(VLOOKUP(月排班!CM53,$FW$5:$FX$9,2,0),0)</f>
        <v>0</v>
      </c>
      <c r="CN51" s="550"/>
      <c r="CO51" s="549">
        <f>IFERROR(VLOOKUP(月排班!CO53,$FW$5:$FX$9,2,0),0)</f>
        <v>0</v>
      </c>
      <c r="CP51" s="550"/>
      <c r="CQ51" s="549">
        <f>IFERROR(VLOOKUP(月排班!CQ53,$FW$5:$FX$9,2,0),0)</f>
        <v>0</v>
      </c>
      <c r="CR51" s="550"/>
      <c r="CS51" s="549">
        <f>IFERROR(VLOOKUP(月排班!CS53,$FW$5:$FX$9,2,0),0)</f>
        <v>0</v>
      </c>
      <c r="CT51" s="550"/>
      <c r="CU51" s="549">
        <f>IFERROR(VLOOKUP(月排班!CU53,$FW$5:$FX$9,2,0),0)</f>
        <v>0</v>
      </c>
      <c r="CV51" s="550"/>
      <c r="CW51" s="549">
        <f>IFERROR(VLOOKUP(月排班!CW53,$FW$5:$FX$9,2,0),0)</f>
        <v>0</v>
      </c>
      <c r="CX51" s="550"/>
      <c r="CY51" s="549">
        <f>IFERROR(VLOOKUP(月排班!CY53,$FW$5:$FX$9,2,0),0)</f>
        <v>0</v>
      </c>
      <c r="CZ51" s="550"/>
      <c r="DA51" s="549">
        <f>IFERROR(VLOOKUP(月排班!DA53,$FW$5:$FX$9,2,0),0)</f>
        <v>0</v>
      </c>
      <c r="DB51" s="550"/>
      <c r="DC51" s="549">
        <f>IFERROR(VLOOKUP(月排班!DC53,$FW$5:$FX$9,2,0),0)</f>
        <v>0</v>
      </c>
      <c r="DD51" s="550"/>
      <c r="DE51" s="549">
        <f>IFERROR(VLOOKUP(月排班!DE53,$FW$5:$FX$9,2,0),0)</f>
        <v>0</v>
      </c>
      <c r="DF51" s="550"/>
      <c r="DG51" s="549">
        <f>IFERROR(VLOOKUP(月排班!DG53,$FW$5:$FX$9,2,0),0)</f>
        <v>0</v>
      </c>
      <c r="DH51" s="550"/>
      <c r="DI51" s="549">
        <f>IFERROR(VLOOKUP(月排班!DI53,$FW$5:$FX$9,2,0),0)</f>
        <v>0</v>
      </c>
      <c r="DJ51" s="550"/>
      <c r="DK51" s="549">
        <f>IFERROR(VLOOKUP(月排班!DK53,$FW$5:$FX$9,2,0),0)</f>
        <v>0</v>
      </c>
      <c r="DL51" s="550"/>
      <c r="DM51" s="549">
        <f>IFERROR(VLOOKUP(月排班!DM53,$FW$5:$FX$9,2,0),0)</f>
        <v>0</v>
      </c>
      <c r="DN51" s="550"/>
      <c r="DO51" s="549">
        <f>IFERROR(VLOOKUP(月排班!DO53,$FW$5:$FX$9,2,0),0)</f>
        <v>0</v>
      </c>
      <c r="DP51" s="550"/>
      <c r="DQ51" s="549">
        <f>IFERROR(VLOOKUP(月排班!DQ53,$FW$5:$FX$9,2,0),0)</f>
        <v>0</v>
      </c>
      <c r="DR51" s="550"/>
      <c r="DS51" s="549">
        <f>IFERROR(VLOOKUP(月排班!DS53,$FW$5:$FX$9,2,0),0)</f>
        <v>0</v>
      </c>
      <c r="DT51" s="550"/>
      <c r="DU51" s="549">
        <f>IFERROR(VLOOKUP(月排班!DU53,$FW$5:$FX$9,2,0),0)</f>
        <v>0</v>
      </c>
      <c r="DV51" s="550"/>
      <c r="DW51" s="549">
        <f>IFERROR(VLOOKUP(月排班!DW53,$FW$5:$FX$9,2,0),0)</f>
        <v>0</v>
      </c>
      <c r="DX51" s="550"/>
      <c r="DY51" s="549">
        <f>IFERROR(VLOOKUP(月排班!DY53,$FW$5:$FX$9,2,0),0)</f>
        <v>0</v>
      </c>
      <c r="DZ51" s="550"/>
      <c r="EA51" s="549">
        <f>IFERROR(VLOOKUP(月排班!EA53,$FW$5:$FX$9,2,0),0)</f>
        <v>0</v>
      </c>
      <c r="EB51" s="550"/>
      <c r="EC51" s="549">
        <f>IFERROR(VLOOKUP(月排班!EC53,$FW$5:$FX$9,2,0),0)</f>
        <v>0</v>
      </c>
      <c r="ED51" s="550"/>
      <c r="EE51" s="549">
        <f>IFERROR(VLOOKUP(月排班!EE53,$FW$5:$FX$9,2,0),0)</f>
        <v>0</v>
      </c>
      <c r="EF51" s="550"/>
      <c r="EG51" s="549">
        <f>IFERROR(VLOOKUP(月排班!EG53,$FW$5:$FX$9,2,0),0)</f>
        <v>0</v>
      </c>
      <c r="EH51" s="550"/>
      <c r="EI51" s="549">
        <f>IFERROR(VLOOKUP(月排班!EI53,$FW$5:$FX$9,2,0),0)</f>
        <v>0</v>
      </c>
      <c r="EJ51" s="550"/>
      <c r="EK51" s="549">
        <f>IFERROR(VLOOKUP(月排班!EK53,$FW$5:$FX$9,2,0),0)</f>
        <v>0</v>
      </c>
      <c r="EL51" s="550"/>
      <c r="EM51" s="549">
        <f>IFERROR(VLOOKUP(月排班!EM53,$FW$5:$FX$9,2,0),0)</f>
        <v>0</v>
      </c>
      <c r="EN51" s="550"/>
      <c r="EO51" s="549">
        <f>IFERROR(VLOOKUP(月排班!EO53,$FW$5:$FX$9,2,0),0)</f>
        <v>2</v>
      </c>
      <c r="EP51" s="550"/>
      <c r="EQ51" s="549">
        <f>IFERROR(VLOOKUP(月排班!EQ53,$FW$5:$FX$9,2,0),0)</f>
        <v>0</v>
      </c>
      <c r="ER51" s="550"/>
      <c r="ES51" s="549">
        <f>IFERROR(VLOOKUP(月排班!ES53,$FW$5:$FX$9,2,0),0)</f>
        <v>0</v>
      </c>
      <c r="ET51" s="550"/>
      <c r="EU51" s="549">
        <f>IFERROR(VLOOKUP(月排班!EU53,$FW$5:$FX$9,2,0),0)</f>
        <v>0</v>
      </c>
      <c r="EV51" s="550"/>
      <c r="EW51" s="549">
        <f>IFERROR(VLOOKUP(月排班!EW53,$FW$5:$FX$9,2,0),0)</f>
        <v>0</v>
      </c>
      <c r="EX51" s="550"/>
      <c r="EY51" s="549">
        <f>IFERROR(VLOOKUP(月排班!EY53,$FW$5:$FX$9,2,0),0)</f>
        <v>0</v>
      </c>
      <c r="EZ51" s="550"/>
      <c r="FA51" s="549">
        <f>IFERROR(VLOOKUP(月排班!FA53,$FW$5:$FX$9,2,0),0)</f>
        <v>0</v>
      </c>
      <c r="FB51" s="550"/>
      <c r="FC51" s="549">
        <f>IFERROR(VLOOKUP(月排班!FC53,$FW$5:$FX$9,2,0),0)</f>
        <v>0</v>
      </c>
      <c r="FD51" s="550"/>
      <c r="FE51" s="549">
        <f>IFERROR(VLOOKUP(月排班!FE53,$FW$5:$FX$9,2,0),0)</f>
        <v>0</v>
      </c>
      <c r="FF51" s="550"/>
      <c r="FG51" s="549">
        <f>IFERROR(VLOOKUP(月排班!FG53,$FW$5:$FX$9,2,0),0)</f>
        <v>0</v>
      </c>
      <c r="FH51" s="550"/>
      <c r="FI51" s="549">
        <f>IFERROR(VLOOKUP(月排班!FI53,$FW$5:$FX$9,2,0),0)</f>
        <v>0</v>
      </c>
      <c r="FJ51" s="550"/>
      <c r="FK51" s="549">
        <f>IFERROR(VLOOKUP(月排班!FK53,$FW$5:$FX$9,2,0),0)</f>
        <v>0</v>
      </c>
      <c r="FL51" s="550"/>
      <c r="FM51" s="549">
        <f>IFERROR(VLOOKUP(月排班!FM53,$FW$5:$FX$9,2,0),0)</f>
        <v>0</v>
      </c>
      <c r="FN51" s="550"/>
      <c r="FO51" s="206"/>
      <c r="FP51" s="207"/>
      <c r="FQ51" s="493"/>
      <c r="FR51" s="210"/>
      <c r="FS51" s="210"/>
      <c r="FT51" s="379">
        <f>BZ52+CB52+CD52+CF52+CH52+CX52+FP52</f>
        <v>0</v>
      </c>
      <c r="FU51" s="495"/>
      <c r="FV51" s="496"/>
    </row>
    <row r="52" spans="1:200" ht="9" customHeight="1" thickBot="1">
      <c r="A52" s="480" t="str">
        <f>IF('0902-0908'!A60=0,"",'0902-0908'!A60)</f>
        <v/>
      </c>
      <c r="B52" s="481"/>
      <c r="C52" s="551">
        <f>月排班!D52</f>
        <v>0</v>
      </c>
      <c r="D52" s="552"/>
      <c r="E52" s="551">
        <f>月排班!F52</f>
        <v>0</v>
      </c>
      <c r="F52" s="552"/>
      <c r="G52" s="551">
        <f>月排班!H52</f>
        <v>0</v>
      </c>
      <c r="H52" s="552"/>
      <c r="I52" s="551">
        <f>月排班!J52</f>
        <v>0</v>
      </c>
      <c r="J52" s="552"/>
      <c r="K52" s="551">
        <f>月排班!L52</f>
        <v>0</v>
      </c>
      <c r="L52" s="552"/>
      <c r="M52" s="551">
        <f>月排班!N52</f>
        <v>0</v>
      </c>
      <c r="N52" s="552"/>
      <c r="O52" s="551">
        <f>月排班!P52</f>
        <v>0</v>
      </c>
      <c r="P52" s="552"/>
      <c r="Q52" s="551">
        <f>月排班!R52</f>
        <v>0</v>
      </c>
      <c r="R52" s="552"/>
      <c r="S52" s="551">
        <f>月排班!T52</f>
        <v>0</v>
      </c>
      <c r="T52" s="552"/>
      <c r="U52" s="551">
        <f>月排班!V52</f>
        <v>0</v>
      </c>
      <c r="V52" s="552"/>
      <c r="W52" s="551">
        <f>月排班!X52</f>
        <v>0</v>
      </c>
      <c r="X52" s="552"/>
      <c r="Y52" s="551">
        <f>月排班!Z52</f>
        <v>0</v>
      </c>
      <c r="Z52" s="552"/>
      <c r="AA52" s="551">
        <f>月排班!AB52</f>
        <v>0</v>
      </c>
      <c r="AB52" s="552"/>
      <c r="AC52" s="551">
        <f>月排班!AD52</f>
        <v>9</v>
      </c>
      <c r="AD52" s="552"/>
      <c r="AE52" s="551">
        <f>月排班!AF52</f>
        <v>0</v>
      </c>
      <c r="AF52" s="552"/>
      <c r="AG52" s="551">
        <f>月排班!AH52</f>
        <v>0</v>
      </c>
      <c r="AH52" s="552"/>
      <c r="AI52" s="551">
        <f>月排班!AJ52</f>
        <v>0</v>
      </c>
      <c r="AJ52" s="552"/>
      <c r="AK52" s="551">
        <f>月排班!AL52</f>
        <v>0</v>
      </c>
      <c r="AL52" s="552"/>
      <c r="AM52" s="551">
        <f>月排班!AN52</f>
        <v>0</v>
      </c>
      <c r="AN52" s="552"/>
      <c r="AO52" s="551">
        <f>月排班!AP52</f>
        <v>0</v>
      </c>
      <c r="AP52" s="552"/>
      <c r="AQ52" s="551">
        <f>月排班!AR52</f>
        <v>0</v>
      </c>
      <c r="AR52" s="552"/>
      <c r="AS52" s="551">
        <f>月排班!AT52</f>
        <v>0</v>
      </c>
      <c r="AT52" s="552"/>
      <c r="AU52" s="551">
        <f>月排班!AV52</f>
        <v>0</v>
      </c>
      <c r="AV52" s="552"/>
      <c r="AW52" s="551">
        <f>月排班!AX52</f>
        <v>0</v>
      </c>
      <c r="AX52" s="552"/>
      <c r="AY52" s="551">
        <f>月排班!AZ52</f>
        <v>0</v>
      </c>
      <c r="AZ52" s="552"/>
      <c r="BA52" s="551">
        <f>月排班!BB52</f>
        <v>0</v>
      </c>
      <c r="BB52" s="552"/>
      <c r="BC52" s="551">
        <f>月排班!BD52</f>
        <v>0</v>
      </c>
      <c r="BD52" s="552"/>
      <c r="BE52" s="551">
        <f>月排班!BF52</f>
        <v>0</v>
      </c>
      <c r="BF52" s="552"/>
      <c r="BG52" s="551">
        <f>月排班!BH52</f>
        <v>0</v>
      </c>
      <c r="BH52" s="552"/>
      <c r="BI52" s="551">
        <f>月排班!BJ52</f>
        <v>0</v>
      </c>
      <c r="BJ52" s="552"/>
      <c r="BK52" s="551">
        <f>月排班!BL52</f>
        <v>0</v>
      </c>
      <c r="BL52" s="552"/>
      <c r="BM52" s="551">
        <f>月排班!BN52</f>
        <v>0</v>
      </c>
      <c r="BN52" s="552"/>
      <c r="BO52" s="551">
        <f>月排班!BP52</f>
        <v>0</v>
      </c>
      <c r="BP52" s="552"/>
      <c r="BQ52" s="551">
        <f>月排班!BR52</f>
        <v>0</v>
      </c>
      <c r="BR52" s="552"/>
      <c r="BS52" s="551">
        <f>月排班!BT52</f>
        <v>0</v>
      </c>
      <c r="BT52" s="552"/>
      <c r="BU52" s="551">
        <f>月排班!BV52</f>
        <v>0</v>
      </c>
      <c r="BV52" s="552"/>
      <c r="BW52" s="551">
        <f>月排班!BX52</f>
        <v>0</v>
      </c>
      <c r="BX52" s="552"/>
      <c r="BY52" s="551">
        <f>月排班!BZ52</f>
        <v>0</v>
      </c>
      <c r="BZ52" s="552"/>
      <c r="CA52" s="551">
        <f>月排班!CB52</f>
        <v>0</v>
      </c>
      <c r="CB52" s="552"/>
      <c r="CC52" s="551">
        <f>月排班!CD52</f>
        <v>0</v>
      </c>
      <c r="CD52" s="552"/>
      <c r="CE52" s="551">
        <f>月排班!CF52</f>
        <v>0</v>
      </c>
      <c r="CF52" s="552"/>
      <c r="CG52" s="551">
        <f>月排班!CH52</f>
        <v>0</v>
      </c>
      <c r="CH52" s="552"/>
      <c r="CI52" s="551">
        <f>月排班!CJ52</f>
        <v>0</v>
      </c>
      <c r="CJ52" s="552"/>
      <c r="CK52" s="551">
        <f>月排班!CL52</f>
        <v>0</v>
      </c>
      <c r="CL52" s="552"/>
      <c r="CM52" s="551">
        <f>月排班!CN52</f>
        <v>0</v>
      </c>
      <c r="CN52" s="552"/>
      <c r="CO52" s="551">
        <f>月排班!CP52</f>
        <v>0</v>
      </c>
      <c r="CP52" s="552"/>
      <c r="CQ52" s="551">
        <f>月排班!CR52</f>
        <v>0</v>
      </c>
      <c r="CR52" s="552"/>
      <c r="CS52" s="551">
        <f>月排班!CT52</f>
        <v>0</v>
      </c>
      <c r="CT52" s="552"/>
      <c r="CU52" s="551">
        <f>月排班!CV52</f>
        <v>0</v>
      </c>
      <c r="CV52" s="552"/>
      <c r="CW52" s="551">
        <f>月排班!CX52</f>
        <v>0</v>
      </c>
      <c r="CX52" s="552"/>
      <c r="CY52" s="551">
        <f>月排班!CZ52</f>
        <v>0</v>
      </c>
      <c r="CZ52" s="552"/>
      <c r="DA52" s="551">
        <f>月排班!DB52</f>
        <v>0</v>
      </c>
      <c r="DB52" s="552"/>
      <c r="DC52" s="551">
        <f>月排班!DD52</f>
        <v>0</v>
      </c>
      <c r="DD52" s="552"/>
      <c r="DE52" s="551">
        <f>月排班!DF52</f>
        <v>0</v>
      </c>
      <c r="DF52" s="552"/>
      <c r="DG52" s="551">
        <f>月排班!DH52</f>
        <v>0</v>
      </c>
      <c r="DH52" s="552"/>
      <c r="DI52" s="551">
        <f>月排班!DJ52</f>
        <v>0</v>
      </c>
      <c r="DJ52" s="552"/>
      <c r="DK52" s="551">
        <f>月排班!DL52</f>
        <v>0</v>
      </c>
      <c r="DL52" s="552"/>
      <c r="DM52" s="551">
        <f>月排班!DN52</f>
        <v>0</v>
      </c>
      <c r="DN52" s="552"/>
      <c r="DO52" s="551">
        <f>月排班!DP52</f>
        <v>0</v>
      </c>
      <c r="DP52" s="552"/>
      <c r="DQ52" s="551">
        <f>月排班!DR52</f>
        <v>0</v>
      </c>
      <c r="DR52" s="552"/>
      <c r="DS52" s="551">
        <f>月排班!DT52</f>
        <v>0</v>
      </c>
      <c r="DT52" s="552"/>
      <c r="DU52" s="551">
        <f>月排班!DV52</f>
        <v>0</v>
      </c>
      <c r="DV52" s="552"/>
      <c r="DW52" s="551">
        <f>月排班!DX52</f>
        <v>0</v>
      </c>
      <c r="DX52" s="552"/>
      <c r="DY52" s="551">
        <f>月排班!DZ52</f>
        <v>0</v>
      </c>
      <c r="DZ52" s="552"/>
      <c r="EA52" s="551">
        <f>月排班!EB52</f>
        <v>0</v>
      </c>
      <c r="EB52" s="552"/>
      <c r="EC52" s="551">
        <f>月排班!ED52</f>
        <v>0</v>
      </c>
      <c r="ED52" s="552"/>
      <c r="EE52" s="551">
        <f>月排班!EF52</f>
        <v>0</v>
      </c>
      <c r="EF52" s="552"/>
      <c r="EG52" s="551">
        <f>月排班!EH52</f>
        <v>0</v>
      </c>
      <c r="EH52" s="552"/>
      <c r="EI52" s="551">
        <f>月排班!EJ52</f>
        <v>0</v>
      </c>
      <c r="EJ52" s="552"/>
      <c r="EK52" s="551">
        <f>月排班!EL52</f>
        <v>0</v>
      </c>
      <c r="EL52" s="552"/>
      <c r="EM52" s="551">
        <f>月排班!EN52</f>
        <v>0</v>
      </c>
      <c r="EN52" s="552"/>
      <c r="EO52" s="551">
        <f>月排班!EP52</f>
        <v>0</v>
      </c>
      <c r="EP52" s="552"/>
      <c r="EQ52" s="551">
        <f>月排班!ER52</f>
        <v>0</v>
      </c>
      <c r="ER52" s="552"/>
      <c r="ES52" s="551">
        <f>月排班!ET52</f>
        <v>0</v>
      </c>
      <c r="ET52" s="552"/>
      <c r="EU52" s="551">
        <f>月排班!EV52</f>
        <v>0</v>
      </c>
      <c r="EV52" s="552"/>
      <c r="EW52" s="551">
        <f>月排班!EX52</f>
        <v>0</v>
      </c>
      <c r="EX52" s="552"/>
      <c r="EY52" s="551">
        <f>月排班!EZ52</f>
        <v>0</v>
      </c>
      <c r="EZ52" s="552"/>
      <c r="FA52" s="551">
        <f>月排班!FB52</f>
        <v>0</v>
      </c>
      <c r="FB52" s="552"/>
      <c r="FC52" s="551">
        <f>月排班!FD52</f>
        <v>0</v>
      </c>
      <c r="FD52" s="552"/>
      <c r="FE52" s="551">
        <f>月排班!FF52</f>
        <v>0</v>
      </c>
      <c r="FF52" s="552"/>
      <c r="FG52" s="551">
        <f>月排班!FH52</f>
        <v>0</v>
      </c>
      <c r="FH52" s="552"/>
      <c r="FI52" s="551">
        <f>月排班!FJ52</f>
        <v>0</v>
      </c>
      <c r="FJ52" s="552"/>
      <c r="FK52" s="551">
        <f>月排班!FL52</f>
        <v>0</v>
      </c>
      <c r="FL52" s="552"/>
      <c r="FM52" s="551">
        <f>月排班!FN52</f>
        <v>0</v>
      </c>
      <c r="FN52" s="552"/>
      <c r="FO52" s="217"/>
      <c r="FP52" s="6">
        <f>IF(FO51="",0,FP51-FO51-FO52)</f>
        <v>0</v>
      </c>
      <c r="FQ52" s="493"/>
      <c r="FR52" s="210"/>
      <c r="FS52" s="210"/>
      <c r="FT52" s="379"/>
      <c r="FU52" s="484"/>
      <c r="FV52" s="485"/>
    </row>
    <row r="53" spans="1:200" ht="9" customHeight="1" thickTop="1" thickBot="1">
      <c r="A53" s="482" t="str">
        <f>IF('0902-0908'!A61=0,"",'0902-0908'!A61)</f>
        <v/>
      </c>
      <c r="B53" s="483"/>
      <c r="C53" s="499"/>
      <c r="D53" s="500"/>
      <c r="E53" s="499"/>
      <c r="F53" s="500"/>
      <c r="G53" s="499"/>
      <c r="H53" s="500"/>
      <c r="I53" s="499"/>
      <c r="J53" s="500"/>
      <c r="K53" s="499"/>
      <c r="L53" s="500"/>
      <c r="M53" s="499"/>
      <c r="N53" s="500"/>
      <c r="O53" s="499"/>
      <c r="P53" s="500"/>
      <c r="Q53" s="499"/>
      <c r="R53" s="500"/>
      <c r="S53" s="499"/>
      <c r="T53" s="500"/>
      <c r="U53" s="499"/>
      <c r="V53" s="500"/>
      <c r="W53" s="499"/>
      <c r="X53" s="500"/>
      <c r="Y53" s="499"/>
      <c r="Z53" s="500"/>
      <c r="AA53" s="499"/>
      <c r="AB53" s="500"/>
      <c r="AC53" s="499" t="str">
        <f>IF(月排班!AB51=0,"",IF(月排班!AC51=0,"",IF((月排班!AC51+24-月排班!AB51)&lt;11,"11小時","")))&amp;IF(COUNTIF(月排班!$AE53:$AR53,$FW$5)&gt;1,"&amp;例休多",IF(COUNTIF(月排班!$AE53:$AR53,$FW$5)=0,"&amp;無例休",""))&amp;IF(COUNTIF(月排班!$AE53:$BE53,$FW$5)&gt;1,IF(COUNTIF(月排班!$AE53:$BE53,$FW$6)&gt;1,"","2周無2例2休"),"2周無2例2休")&amp;IF(AC52=1,IF(AC52&gt;0,"例假上班",""),"")&amp;IF(COUNTIF(Q52:AD52,"0")=0,"無6休1","")&amp;IF(AC52&gt;12,"上班超過12小時&amp;","")</f>
        <v>&amp;無例休2周無2例2休</v>
      </c>
      <c r="AD53" s="500"/>
      <c r="AE53" s="499" t="str">
        <f>IF(月排班!AD51=0,"",IF(月排班!AE51=0,"",IF((月排班!AE51+24-月排班!AD51)&lt;11,"11小時","")))&amp;IF(COUNTIF(月排班!$AE53:$AR53,$FW$5)=1,IF(COUNTIF(月排班!$AE53:$AR53,$FW$6)=1,"","1周無1例1休"),"1周無1例1休")&amp;IF(AE52=1,IF(AE52&gt;0,"例假上班",""),"")&amp;IF(AE52&gt;12,"上班超過12小時&amp;","")&amp;IF(COUNTIF(U52:AF52,"&gt;0")=6,"連6天上班","")&amp;IF(AE51=1,IF(AE52&gt;0,"例假上班",""),"")</f>
        <v>1周無1例1休</v>
      </c>
      <c r="AF53" s="500"/>
      <c r="AG53" s="499" t="str">
        <f>IF(月排班!AF51=0,"",IF(月排班!AG51=0,"",IF((月排班!AG51+24-月排班!AF51)&lt;11,"11小時","")))&amp;IF(COUNTIF(月排班!$AE53:$AR53,$FW$5)=1,IF(COUNTIF(月排班!$AE53:$AR53,$FW$6)=1,"","1周無1例1休"),"1周無1例1休")&amp;IF(AG52=1,IF(AG52&gt;0,"例假上班",""),"")&amp;IF(AG52&gt;12,"上班超過12小時&amp;","")&amp;IF(COUNTIF(W52:AH52,"&gt;0")=6,"連6天上班","")&amp;IF(AG51=1,IF(AG52&gt;0,"例假上班",""),"")</f>
        <v>1周無1例1休</v>
      </c>
      <c r="AH53" s="500"/>
      <c r="AI53" s="499" t="str">
        <f>IF(月排班!AH51=0,"",IF(月排班!AI51=0,"",IF((月排班!AI51+24-月排班!AH51)&lt;11,"11小時","")))&amp;IF(COUNTIF(月排班!$AE53:$AR53,$FW$5)=1,IF(COUNTIF(月排班!$AE53:$AR53,$FW$6)=1,"","1周無1例1休"),"1周無1例1休")&amp;IF(AI52=1,IF(AI52&gt;0,"例假上班",""),"")&amp;IF(AI52&gt;12,"上班超過12小時&amp;","")&amp;IF(COUNTIF(Y52:AJ52,"&gt;0")=6,"連6天上班","")&amp;IF(AI51=1,IF(AI52&gt;0,"例假上班",""),"")</f>
        <v>1周無1例1休</v>
      </c>
      <c r="AJ53" s="500"/>
      <c r="AK53" s="499" t="str">
        <f>IF(月排班!AJ51=0,"",IF(月排班!AK51=0,"",IF((月排班!AK51+24-月排班!AJ51)&lt;11,"11小時","")))&amp;IF(COUNTIF(月排班!$AE53:$AR53,$FW$5)=1,IF(COUNTIF(月排班!$AE53:$AR53,$FW$6)=1,"","1周無1例1休"),"1周無1例1休")&amp;IF(AK52=1,IF(AK52&gt;0,"例假上班",""),"")&amp;IF(AK52&gt;12,"上班超過12小時&amp;","")&amp;IF(COUNTIF(AA52:AL52,"&gt;0")=6,"連6天上班","")&amp;IF(AK51=1,IF(AK52&gt;0,"例假上班",""),"")</f>
        <v>1周無1例1休</v>
      </c>
      <c r="AL53" s="500"/>
      <c r="AM53" s="499" t="str">
        <f>IF(月排班!AL51=0,"",IF(月排班!AM51=0,"",IF((月排班!AM51+24-月排班!AL51)&lt;11,"11小時","")))&amp;IF(COUNTIF(月排班!$AE53:$AR53,$FW$5)=1,IF(COUNTIF(月排班!$AE53:$AR53,$FW$6)=1,"","1周無1例1休"),"1周無1例1休")&amp;IF(AM52=1,IF(AM52&gt;0,"例假上班",""),"")&amp;IF(AM52&gt;12,"上班超過12小時&amp;","")&amp;IF(COUNTIF(AC52:AN52,"&gt;0")=6,"連6天上班","")&amp;IF(AM51=1,IF(AM52&gt;0,"例假上班",""),"")</f>
        <v>1周無1例1休</v>
      </c>
      <c r="AN53" s="500"/>
      <c r="AO53" s="499" t="str">
        <f>IF(月排班!AN51=0,"",IF(月排班!AO51=0,"",IF((月排班!AO51+24-月排班!AN51)&lt;11,"11小時","")))&amp;IF(COUNTIF(月排班!$AE53:$AR53,$FW$5)=1,IF(COUNTIF(月排班!$AE53:$AR53,$FW$6)=1,"","1周無1例1休"),"1周無1例1休")&amp;IF(AO52=1,IF(AO52&gt;0,"例假上班",""),"")&amp;IF(AO52&gt;12,"上班超過12小時&amp;","")&amp;IF(COUNTIF(AE52:AP52,"&gt;0")=6,"連6天上班","")&amp;IF(AO51=1,IF(AO52&gt;0,"例假上班",""),"")</f>
        <v>1周無1例1休</v>
      </c>
      <c r="AP53" s="500"/>
      <c r="AQ53" s="499" t="str">
        <f>IF(月排班!AP51=0,"",IF(月排班!AQ51=0,"",IF((月排班!AQ51+24-月排班!AP51)&lt;11,"11小時","")))&amp;IF(COUNTIF(月排班!$AE53:$AR53,$FW$5)=1,IF(COUNTIF(月排班!$AE53:$AR53,$FW$6)=1,"","1周無1例1休"),"1周無1例1休")&amp;IF(AQ52=1,IF(AQ52&gt;0,"例假上班",""),"")&amp;IF(AQ52&gt;12,"上班超過12小時&amp;","")&amp;IF(COUNTIF(AG52:AR52,"&gt;0")=6,"連6天上班","")&amp;IF(AQ51=1,IF(AQ52&gt;0,"例假上班",""),"")</f>
        <v>1周無1例1休</v>
      </c>
      <c r="AR53" s="500"/>
      <c r="AS53" s="499" t="str">
        <f>IF(月排班!AR51=0,"",IF(月排班!AS51=0,"",IF((月排班!AS51+24-月排班!AR51)&lt;11,"11小時","")))&amp;IF(COUNTIF(月排班!$AS53:$BE53,$FW$5)=1,IF(COUNTIF(月排班!$AS53:$BE53,$FW$6)=1,"","1周無1例1休"),"1周無1例1休")&amp;IF(AS52=1,IF(AS52&gt;0,"例假上班",""),"")&amp;IF(AS52&gt;12,"上班超過12小時&amp;","")&amp;IF(COUNTIF(AI52:AT52,"&gt;0")=6,"連6天上班","")&amp;IF(AS51=1,IF(AS52&gt;0,"例假上班",""),"")</f>
        <v>1周無1例1休</v>
      </c>
      <c r="AT53" s="500"/>
      <c r="AU53" s="499" t="str">
        <f>IF(月排班!AT51=0,"",IF(月排班!AU51=0,"",IF((月排班!AU51+24-月排班!AT51)&lt;11,"11小時","")))&amp;IF(COUNTIF(月排班!$AS53:$BE53,$FW$5)=1,IF(COUNTIF(月排班!$AS53:$BE53,$FW$6)=1,"","1周無1例1休"),"1周無1例1休")&amp;IF(AU52=1,IF(AU52&gt;0,"例假上班",""),"")&amp;IF(AU52&gt;12,"上班超過12小時&amp;","")&amp;IF(COUNTIF(AK52:AV52,"&gt;0")=6,"連6天上班","")&amp;IF(AU51=1,IF(AU52&gt;0,"例假上班",""),"")</f>
        <v>1周無1例1休</v>
      </c>
      <c r="AV53" s="500"/>
      <c r="AW53" s="499" t="str">
        <f>IF(月排班!AV51=0,"",IF(月排班!AW51=0,"",IF((月排班!AW51+24-月排班!AV51)&lt;11,"11小時","")))&amp;IF(COUNTIF(月排班!$AS53:$BE53,$FW$5)=1,IF(COUNTIF(月排班!$AS53:$BE53,$FW$6)=1,"","1周無1例1休"),"1周無1例1休")&amp;IF(AW52=1,IF(AW52&gt;0,"例假上班",""),"")&amp;IF(AW52&gt;12,"上班超過12小時&amp;","")&amp;IF(COUNTIF(AM52:AX52,"&gt;0")=6,"連6天上班","")&amp;IF(AW51=1,IF(AW52&gt;0,"例假上班",""),"")</f>
        <v>1周無1例1休</v>
      </c>
      <c r="AX53" s="500"/>
      <c r="AY53" s="499" t="str">
        <f>IF(月排班!AX51=0,"",IF(月排班!AY51=0,"",IF((月排班!AY51+24-月排班!AX51)&lt;11,"11小時","")))&amp;IF(COUNTIF(月排班!$AS53:$BE53,$FW$5)=1,IF(COUNTIF(月排班!$AS53:$BE53,$FW$6)=1,"","1周無1例1休"),"1周無1例1休")&amp;IF(AY52=1,IF(AY52&gt;0,"例假上班",""),"")&amp;IF(AY52&gt;12,"上班超過12小時&amp;","")&amp;IF(COUNTIF(AO52:AZ52,"&gt;0")=6,"連6天上班","")&amp;IF(AY51=1,IF(AY52&gt;0,"例假上班",""),"")</f>
        <v>1周無1例1休</v>
      </c>
      <c r="AZ53" s="500"/>
      <c r="BA53" s="499" t="str">
        <f>IF(月排班!AZ51=0,"",IF(月排班!BA51=0,"",IF((月排班!BA51+24-月排班!AZ51)&lt;11,"11小時","")))&amp;IF(COUNTIF(月排班!$AS53:$BE53,$FW$5)=1,IF(COUNTIF(月排班!$AS53:$BE53,$FW$6)=1,"","1周無1例1休"),"1周無1例1休")&amp;IF(BA52=1,IF(BA52&gt;0,"例假上班",""),"")&amp;IF(BA52&gt;12,"上班超過12小時&amp;","")&amp;IF(COUNTIF(AQ52:BB52,"&gt;0")=6,"連6天上班","")&amp;IF(BA51=1,IF(BA52&gt;0,"例假上班",""),"")</f>
        <v>1周無1例1休</v>
      </c>
      <c r="BB53" s="500"/>
      <c r="BC53" s="499" t="str">
        <f>IF(月排班!BB51=0,"",IF(月排班!BC51=0,"",IF((月排班!BC51+24-月排班!BB51)&lt;11,"11小時","")))&amp;IF(COUNTIF(月排班!$AS53:$BE53,$FW$5)=1,IF(COUNTIF(月排班!$AS53:$BE53,$FW$6)=1,"","1周無1例1休"),"1周無1例1休")&amp;IF(BC52=1,IF(BC52&gt;0,"例假上班",""),"")&amp;IF(BC52&gt;12,"上班超過12小時&amp;","")&amp;IF(COUNTIF(AS52:BD52,"&gt;0")=6,"連6天上班","")&amp;IF(BC51=1,IF(BC52&gt;0,"例假上班",""),"")</f>
        <v>1周無1例1休</v>
      </c>
      <c r="BD53" s="500"/>
      <c r="BE53" s="499" t="str">
        <f>IF(月排班!BD51=0,"",IF(月排班!BE51=0,"",IF((月排班!BE51+24-月排班!BD51)&lt;11,"11小時","")))&amp;IF(COUNTIF(月排班!$AS53:$BE53,$FW$5)=1,IF(COUNTIF(月排班!$AS53:$BE53,$FW$6)=1,"","1周無1例1休"),"1周無1例1休")&amp;IF(BE52=1,IF(BE52&gt;0,"例假上班",""),"")&amp;IF(BE52&gt;12,"上班超過12小時&amp;","")&amp;IF(COUNTIF(AU52:BF52,"&gt;0")=6,"連6天上班","")&amp;IF(BE51=1,IF(BE52&gt;0,"例假上班",""),"")</f>
        <v>1周無1例1休</v>
      </c>
      <c r="BF53" s="500"/>
      <c r="BG53" s="499" t="str">
        <f>IF(月排班!BF51=0,"",IF(月排班!BG51=0,"",IF((月排班!BG51+24-月排班!BF51)&lt;11,"11小時","")))&amp;IF(COUNTIF(月排班!$BG53:$BS53,$FW$5)=1,IF(COUNTIF(月排班!$BG53:$BS53,$FW$6)=1,"","1周無1例1休"),"1周無1例1休")&amp;IF(BG52=1,IF(BG52&gt;0,"例假上班",""),"")&amp;IF(BG52&gt;12,"上班超過12小時&amp;","")&amp;IF(COUNTIF(AW52:BH52,"&gt;0")=6,"連6天上班","")&amp;IF(BG51=1,IF(BG52&gt;0,"例假上班",""),"")</f>
        <v>1周無1例1休</v>
      </c>
      <c r="BH53" s="500"/>
      <c r="BI53" s="499" t="str">
        <f>IF(月排班!BH51=0,"",IF(月排班!BI51=0,"",IF((月排班!BI51+24-月排班!BH51)&lt;11,"11小時","")))&amp;IF(COUNTIF(月排班!$BG53:$BS53,$FW$5)=1,IF(COUNTIF(月排班!$BG53:$BS53,$FW$6)=1,"","1周無1例1休"),"1周無1例1休")&amp;IF(BI52=1,IF(BI52&gt;0,"例假上班",""),"")&amp;IF(BI52&gt;12,"上班超過12小時&amp;","")&amp;IF(COUNTIF(AY52:BJ52,"&gt;0")=6,"連6天上班","")&amp;IF(BI51=1,IF(BI52&gt;0,"例假上班",""),"")</f>
        <v>1周無1例1休</v>
      </c>
      <c r="BJ53" s="500"/>
      <c r="BK53" s="499" t="str">
        <f>IF(月排班!BJ51=0,"",IF(月排班!BK51=0,"",IF((月排班!BK51+24-月排班!BJ51)&lt;11,"11小時","")))&amp;IF(COUNTIF(月排班!$BG53:$BS53,$FW$5)=1,IF(COUNTIF(月排班!$BG53:$BS53,$FW$6)=1,"","1周無1例1休"),"1周無1例1休")&amp;IF(BK52=1,IF(BK52&gt;0,"例假上班",""),"")&amp;IF(BK52&gt;12,"上班超過12小時&amp;","")&amp;IF(COUNTIF(BA52:BL52,"&gt;0")=6,"連6天上班","")&amp;IF(BK51=1,IF(BK52&gt;0,"例假上班",""),"")</f>
        <v>1周無1例1休</v>
      </c>
      <c r="BL53" s="500"/>
      <c r="BM53" s="499" t="str">
        <f>IF(月排班!BL51=0,"",IF(月排班!BM51=0,"",IF((月排班!BM51+24-月排班!BL51)&lt;11,"11小時","")))&amp;IF(COUNTIF(月排班!$BG53:$BS53,$FW$5)=1,IF(COUNTIF(月排班!$BG53:$BS53,$FW$6)=1,"","1周無1例1休"),"1周無1例1休")&amp;IF(BM52=1,IF(BM52&gt;0,"例假上班",""),"")&amp;IF(BM52&gt;12,"上班超過12小時&amp;","")&amp;IF(COUNTIF(BC52:BN52,"&gt;0")=6,"連6天上班","")&amp;IF(BM51=1,IF(BM52&gt;0,"例假上班",""),"")</f>
        <v>1周無1例1休</v>
      </c>
      <c r="BN53" s="500"/>
      <c r="BO53" s="499" t="str">
        <f>IF(月排班!BN51=0,"",IF(月排班!BO51=0,"",IF((月排班!BO51+24-月排班!BN51)&lt;11,"11小時","")))&amp;IF(COUNTIF(月排班!$BG53:$BS53,$FW$5)=1,IF(COUNTIF(月排班!$BG53:$BS53,$FW$6)=1,"","1周無1例1休"),"1周無1例1休")&amp;IF(BO52=1,IF(BO52&gt;0,"例假上班",""),"")&amp;IF(BO52&gt;12,"上班超過12小時&amp;","")&amp;IF(COUNTIF(BE52:BP52,"&gt;0")=6,"連6天上班","")&amp;IF(BO51=1,IF(BO52&gt;0,"例假上班",""),"")</f>
        <v>1周無1例1休</v>
      </c>
      <c r="BP53" s="500"/>
      <c r="BQ53" s="499" t="str">
        <f>IF(月排班!BP51=0,"",IF(月排班!BQ51=0,"",IF((月排班!BQ51+24-月排班!BP51)&lt;11,"11小時","")))&amp;IF(COUNTIF(月排班!$BG53:$BS53,$FW$5)=1,IF(COUNTIF(月排班!$BG53:$BS53,$FW$6)=1,"","1周無1例1休"),"1周無1例1休")&amp;IF(BQ52=1,IF(BQ52&gt;0,"例假上班",""),"")&amp;IF(BQ52&gt;12,"上班超過12小時&amp;","")&amp;IF(COUNTIF(BG52:BR52,"&gt;0")=6,"連6天上班","")&amp;IF(BQ51=1,IF(BQ52&gt;0,"例假上班",""),"")</f>
        <v>1周無1例1休</v>
      </c>
      <c r="BR53" s="500"/>
      <c r="BS53" s="499" t="str">
        <f>IF(月排班!BR51=0,"",IF(月排班!BS51=0,"",IF((月排班!BS51+24-月排班!BR51)&lt;11,"11小時","")))&amp;IF(COUNTIF(月排班!$BG53:$BS53,$FW$5)=1,IF(COUNTIF(月排班!$BG53:$BS53,$FW$6)=1,"","1周無1例1休"),"1周無1例1休")&amp;IF(BS52=1,IF(BS52&gt;0,"例假上班",""),"")&amp;IF(BS52&gt;12,"上班超過12小時&amp;","")&amp;IF(COUNTIF(BI52:BT52,"&gt;0")=6,"連6天上班","")&amp;IF(BS51=1,IF(BS52&gt;0,"例假上班",""),"")</f>
        <v>1周無1例1休</v>
      </c>
      <c r="BT53" s="500"/>
      <c r="BU53" s="499" t="str">
        <f>IF(月排班!BT51=0,"",IF(月排班!BU51=0,"",IF((月排班!BU51+24-月排班!BT51)&lt;11,"11小時","")))&amp;IF(COUNTIF(月排班!$BU53:$CG53,$FW$5)=1,IF(COUNTIF(月排班!$BU53:$CG53,$FW$6)=1,"","1周無1例1休"),"1周無1例1休")&amp;IF(BU52=1,IF(BU52&gt;0,"例假上班",""),"")&amp;IF(BU52&gt;12,"上班超過12小時&amp;","")&amp;IF(COUNTIF(BK52:BV52,"&gt;0")=6,"連6天上班","")&amp;IF(BU51=1,IF(BU52&gt;0,"例假上班",""),"")</f>
        <v>1周無1例1休</v>
      </c>
      <c r="BV53" s="500"/>
      <c r="BW53" s="499" t="str">
        <f>IF(月排班!BV51=0,"",IF(月排班!BW51=0,"",IF((月排班!BW51+24-月排班!BV51)&lt;11,"11小時","")))&amp;IF(COUNTIF(月排班!$BU53:$CG53,$FW$5)=1,IF(COUNTIF(月排班!$BU53:$CG53,$FW$6)=1,"","1周無1例1休"),"1周無1例1休")&amp;IF(BW52=1,IF(BW52&gt;0,"例假上班",""),"")&amp;IF(BW52&gt;12,"上班超過12小時&amp;","")&amp;IF(COUNTIF(BM52:BX52,"&gt;0")=6,"連6天上班","")&amp;IF(BW51=1,IF(BW52&gt;0,"例假上班",""),"")</f>
        <v>1周無1例1休</v>
      </c>
      <c r="BX53" s="500"/>
      <c r="BY53" s="499" t="str">
        <f>IF(月排班!BX51=0,"",IF(月排班!BY51=0,"",IF((月排班!BY51+24-月排班!BX51)&lt;11,"11小時","")))&amp;IF(COUNTIF(月排班!$BU53:$CG53,$FW$5)=1,IF(COUNTIF(月排班!$BU53:$CG53,$FW$6)=1,"","1周無1例1休"),"1周無1例1休")&amp;IF(BY52=1,IF(BY52&gt;0,"例假上班",""),"")&amp;IF(BY52&gt;12,"上班超過12小時&amp;","")&amp;IF(COUNTIF(BO52:BZ52,"&gt;0")=6,"連6天上班","")&amp;IF(BY51=1,IF(BY52&gt;0,"例假上班",""),"")</f>
        <v>1周無1例1休</v>
      </c>
      <c r="BZ53" s="500"/>
      <c r="CA53" s="499" t="str">
        <f>IF(月排班!BZ51=0,"",IF(月排班!CA51=0,"",IF((月排班!CA51+24-月排班!BZ51)&lt;11,"11小時","")))&amp;IF(COUNTIF(月排班!$BU53:$CG53,$FW$5)=1,IF(COUNTIF(月排班!$BU53:$CG53,$FW$6)=1,"","1周無1例1休"),"1周無1例1休")&amp;IF(CA52=1,IF(CA52&gt;0,"例假上班",""),"")&amp;IF(CA52&gt;12,"上班超過12小時&amp;","")&amp;IF(COUNTIF(BQ52:CB52,"&gt;0")=6,"連6天上班","")&amp;IF(CA51=1,IF(CA52&gt;0,"例假上班",""),"")</f>
        <v>1周無1例1休</v>
      </c>
      <c r="CB53" s="500"/>
      <c r="CC53" s="499" t="str">
        <f>IF(月排班!CB51=0,"",IF(月排班!CC51=0,"",IF((月排班!CC51+24-月排班!CB51)&lt;11,"11小時","")))&amp;IF(COUNTIF(月排班!$BU53:$CG53,$FW$5)=1,IF(COUNTIF(月排班!$BU53:$CG53,$FW$6)=1,"","1周無1例1休"),"1周無1例1休")&amp;IF(CC52=1,IF(CC52&gt;0,"例假上班",""),"")&amp;IF(CC52&gt;12,"上班超過12小時&amp;","")&amp;IF(COUNTIF(BS52:CD52,"&gt;0")=6,"連6天上班","")&amp;IF(CC51=1,IF(CC52&gt;0,"例假上班",""),"")</f>
        <v>1周無1例1休</v>
      </c>
      <c r="CD53" s="500"/>
      <c r="CE53" s="499" t="str">
        <f>IF(月排班!CD51=0,"",IF(月排班!CE51=0,"",IF((月排班!CE51+24-月排班!CD51)&lt;11,"11小時","")))&amp;IF(COUNTIF(月排班!$BU53:$CG53,$FW$5)=1,IF(COUNTIF(月排班!$BU53:$CG53,$FW$6)=1,"","1周無1例1休"),"1周無1例1休")&amp;IF(CE52=1,IF(CE52&gt;0,"例假上班",""),"")&amp;IF(CE52&gt;12,"上班超過12小時&amp;","")&amp;IF(COUNTIF(BU52:CF52,"&gt;0")=6,"連6天上班","")&amp;IF(CE51=1,IF(CE52&gt;0,"例假上班",""),"")</f>
        <v>1周無1例1休</v>
      </c>
      <c r="CF53" s="500"/>
      <c r="CG53" s="499" t="str">
        <f>IF(月排班!CF51=0,"",IF(月排班!CG51=0,"",IF((月排班!CG51+24-月排班!CF51)&lt;11,"11小時","")))&amp;IF(COUNTIF(月排班!$BU53:$CG53,$FW$5)=1,IF(COUNTIF(月排班!$BU53:$CG53,$FW$6)=1,"","1周無1例1休"),"1周無1例1休")&amp;IF(CG52=1,IF(CG52&gt;0,"例假上班",""),"")&amp;IF(CG52&gt;12,"上班超過12小時&amp;","")&amp;IF(COUNTIF(BW52:CH52,"&gt;0")=6,"連6天上班","")&amp;IF(CG51=1,IF(CG52&gt;0,"例假上班",""),"")</f>
        <v>1周無1例1休</v>
      </c>
      <c r="CH53" s="500"/>
      <c r="CI53" s="499" t="str">
        <f>IF(月排班!CH51=0,"",IF(月排班!CI51=0,"",IF((月排班!CI51+24-月排班!CH51)&lt;11,"11小時","")))&amp;IF(COUNTIF(月排班!$CI53:$CU53,$FW$5)=1,IF(COUNTIF(月排班!$CI53:$CU53,$FW$6)=1,"","1周無1例1休"),"1周無1例1休")&amp;IF(CI52=1,IF(CI52&gt;0,"例假上班",""),"")&amp;IF(CI52&gt;12,"上班超過12小時&amp;","")&amp;IF(COUNTIF(BY52:CJ52,"&gt;0")=6,"連6天上班","")&amp;IF(CI51=1,IF(CI52&gt;0,"例假上班",""),"")</f>
        <v>1周無1例1休</v>
      </c>
      <c r="CJ53" s="500"/>
      <c r="CK53" s="499" t="str">
        <f>IF(月排班!CJ51=0,"",IF(月排班!CK51=0,"",IF((月排班!CK51+24-月排班!CJ51)&lt;11,"11小時","")))&amp;IF(COUNTIF(月排班!$CI53:$CU53,$FW$5)=1,IF(COUNTIF(月排班!$CI53:$CU53,$FW$6)=1,"","1周無1例1休"),"1周無1例1休")&amp;IF(CK52=1,IF(CK52&gt;0,"例假上班",""),"")&amp;IF(CK52&gt;12,"上班超過12小時&amp;","")&amp;IF(COUNTIF(CA52:CL52,"&gt;0")=6,"連6天上班","")&amp;IF(CK51=1,IF(CK52&gt;0,"例假上班",""),"")</f>
        <v>1周無1例1休</v>
      </c>
      <c r="CL53" s="500"/>
      <c r="CM53" s="499" t="str">
        <f>IF(月排班!CL51=0,"",IF(月排班!CM51=0,"",IF((月排班!CM51+24-月排班!CL51)&lt;11,"11小時","")))&amp;IF(COUNTIF(月排班!$CI53:$CU53,$FW$5)=1,IF(COUNTIF(月排班!$CI53:$CU53,$FW$6)=1,"","1周無1例1休"),"1周無1例1休")&amp;IF(CM52=1,IF(CM52&gt;0,"例假上班",""),"")&amp;IF(CM52&gt;12,"上班超過12小時&amp;","")&amp;IF(COUNTIF(CC52:CN52,"&gt;0")=6,"連6天上班","")&amp;IF(CM51=1,IF(CM52&gt;0,"例假上班",""),"")</f>
        <v>1周無1例1休</v>
      </c>
      <c r="CN53" s="500"/>
      <c r="CO53" s="499" t="str">
        <f>IF(月排班!CN51=0,"",IF(月排班!CO51=0,"",IF((月排班!CO51+24-月排班!CN51)&lt;11,"11小時","")))&amp;IF(COUNTIF(月排班!$CI53:$CU53,$FW$5)=1,IF(COUNTIF(月排班!$CI53:$CU53,$FW$6)=1,"","1周無1例1休"),"1周無1例1休")&amp;IF(CO52=1,IF(CO52&gt;0,"例假上班",""),"")&amp;IF(CO52&gt;12,"上班超過12小時&amp;","")&amp;IF(COUNTIF(CE52:CP52,"&gt;0")=6,"連6天上班","")&amp;IF(CO51=1,IF(CO52&gt;0,"例假上班",""),"")</f>
        <v>1周無1例1休</v>
      </c>
      <c r="CP53" s="500"/>
      <c r="CQ53" s="499" t="str">
        <f>IF(月排班!CP51=0,"",IF(月排班!CQ51=0,"",IF((月排班!CQ51+24-月排班!CP51)&lt;11,"11小時","")))&amp;IF(COUNTIF(月排班!$CI53:$CU53,$FW$5)=1,IF(COUNTIF(月排班!$CI53:$CU53,$FW$6)=1,"","1周無1例1休"),"1周無1例1休")&amp;IF(CQ52=1,IF(CQ52&gt;0,"例假上班",""),"")&amp;IF(CQ52&gt;12,"上班超過12小時&amp;","")&amp;IF(COUNTIF(CG52:CR52,"&gt;0")=6,"連6天上班","")&amp;IF(CQ51=1,IF(CQ52&gt;0,"例假上班",""),"")</f>
        <v>1周無1例1休</v>
      </c>
      <c r="CR53" s="500"/>
      <c r="CS53" s="499" t="str">
        <f>IF(月排班!CR51=0,"",IF(月排班!CS51=0,"",IF((月排班!CS51+24-月排班!CR51)&lt;11,"11小時","")))&amp;IF(COUNTIF(月排班!$CI53:$CU53,$FW$5)=1,IF(COUNTIF(月排班!$CI53:$CU53,$FW$6)=1,"","1周無1例1休"),"1周無1例1休")&amp;IF(CS52=1,IF(CS52&gt;0,"例假上班",""),"")&amp;IF(CS52&gt;12,"上班超過12小時&amp;","")&amp;IF(COUNTIF(CI52:CT52,"&gt;0")=6,"連6天上班","")&amp;IF(CS51=1,IF(CS52&gt;0,"例假上班",""),"")</f>
        <v>1周無1例1休</v>
      </c>
      <c r="CT53" s="500"/>
      <c r="CU53" s="499" t="str">
        <f>IF(月排班!CT51=0,"",IF(月排班!CU51=0,"",IF((月排班!CU51+24-月排班!CT51)&lt;11,"11小時","")))&amp;IF(COUNTIF(月排班!$CI53:$CU53,$FW$5)=1,IF(COUNTIF(月排班!$CI53:$CU53,$FW$6)=1,"","1周無1例1休"),"1周無1例1休")&amp;IF(CU52=1,IF(CU52&gt;0,"例假上班",""),"")&amp;IF(CU52&gt;12,"上班超過12小時&amp;","")&amp;IF(COUNTIF(CK52:CV52,"&gt;0")=6,"連6天上班","")&amp;IF(CU51=1,IF(CU52&gt;0,"例假上班",""),"")</f>
        <v>1周無1例1休</v>
      </c>
      <c r="CV53" s="500"/>
      <c r="CW53" s="499" t="str">
        <f>IF(月排班!CV51=0,"",IF(月排班!CW51=0,"",IF((月排班!CW51+24-月排班!CV51)&lt;11,"11小時","")))&amp;IF(COUNTIF(月排班!$CW53:$DI53,$FW$5)=1,IF(COUNTIF(月排班!$CW53:$DI53,$FW$6)=1,"","1周無1例1休"),"1周無1例1休")&amp;IF(CW52=1,IF(CW52&gt;0,"例假上班",""),"")&amp;IF(CW52&gt;12,"上班超過12小時&amp;","")&amp;IF(COUNTIF(CM52:CX52,"&gt;0")=6,"連6天上班","")&amp;IF(CW51=1,IF(CW52&gt;0,"例假上班",""),"")</f>
        <v>1周無1例1休</v>
      </c>
      <c r="CX53" s="500"/>
      <c r="CY53" s="499" t="str">
        <f>IF(月排班!CX51=0,"",IF(月排班!CY51=0,"",IF((月排班!CY51+24-月排班!CX51)&lt;11,"11小時","")))&amp;IF(COUNTIF(月排班!$CW53:$DI53,$FW$5)=1,IF(COUNTIF(月排班!$CW53:$DI53,$FW$6)=1,"","1周無1例1休"),"1周無1例1休")&amp;IF(CY52=1,IF(CY52&gt;0,"例假上班",""),"")&amp;IF(CY52&gt;12,"上班超過12小時&amp;","")&amp;IF(COUNTIF(CO52:CZ52,"&gt;0")=6,"連6天上班","")&amp;IF(CY51=1,IF(CY52&gt;0,"例假上班",""),"")</f>
        <v>1周無1例1休</v>
      </c>
      <c r="CZ53" s="500"/>
      <c r="DA53" s="499" t="str">
        <f>IF(月排班!CZ51=0,"",IF(月排班!DA51=0,"",IF((月排班!DA51+24-月排班!CZ51)&lt;11,"11小時","")))&amp;IF(COUNTIF(月排班!$CW53:$DI53,$FW$5)=1,IF(COUNTIF(月排班!$CW53:$DI53,$FW$6)=1,"","1周無1例1休"),"1周無1例1休")&amp;IF(DA52=1,IF(DA52&gt;0,"例假上班",""),"")&amp;IF(DA52&gt;12,"上班超過12小時&amp;","")&amp;IF(COUNTIF(CQ52:DB52,"&gt;0")=6,"連6天上班","")&amp;IF(DA51=1,IF(DA52&gt;0,"例假上班",""),"")</f>
        <v>1周無1例1休</v>
      </c>
      <c r="DB53" s="500"/>
      <c r="DC53" s="499" t="str">
        <f>IF(月排班!DB51=0,"",IF(月排班!DC51=0,"",IF((月排班!DC51+24-月排班!DB51)&lt;11,"11小時","")))&amp;IF(COUNTIF(月排班!$CW53:$DI53,$FW$5)=1,IF(COUNTIF(月排班!$CW53:$DI53,$FW$6)=1,"","1周無1例1休"),"1周無1例1休")&amp;IF(DC52=1,IF(DC52&gt;0,"例假上班",""),"")&amp;IF(DC52&gt;12,"上班超過12小時&amp;","")&amp;IF(COUNTIF(CS52:DD52,"&gt;0")=6,"連6天上班","")&amp;IF(DC51=1,IF(DC52&gt;0,"例假上班",""),"")</f>
        <v>1周無1例1休</v>
      </c>
      <c r="DD53" s="500"/>
      <c r="DE53" s="499" t="str">
        <f>IF(月排班!DD51=0,"",IF(月排班!DE51=0,"",IF((月排班!DE51+24-月排班!DD51)&lt;11,"11小時","")))&amp;IF(COUNTIF(月排班!$CW53:$DI53,$FW$5)=1,IF(COUNTIF(月排班!$CW53:$DI53,$FW$6)=1,"","1周無1例1休"),"1周無1例1休")&amp;IF(DE52=1,IF(DE52&gt;0,"例假上班",""),"")&amp;IF(DE52&gt;12,"上班超過12小時&amp;","")&amp;IF(COUNTIF(CU52:DF52,"&gt;0")=6,"連6天上班","")&amp;IF(DE51=1,IF(DE52&gt;0,"例假上班",""),"")</f>
        <v>1周無1例1休</v>
      </c>
      <c r="DF53" s="500"/>
      <c r="DG53" s="499" t="str">
        <f>IF(月排班!DF51=0,"",IF(月排班!DG51=0,"",IF((月排班!DG51+24-月排班!DF51)&lt;11,"11小時","")))&amp;IF(COUNTIF(月排班!$CW53:$DI53,$FW$5)=1,IF(COUNTIF(月排班!$CW53:$DI53,$FW$6)=1,"","1周無1例1休"),"1周無1例1休")&amp;IF(DG52=1,IF(DG52&gt;0,"例假上班",""),"")&amp;IF(DG52&gt;12,"上班超過12小時&amp;","")&amp;IF(COUNTIF(CW52:DH52,"&gt;0")=6,"連6天上班","")&amp;IF(DG51=1,IF(DG52&gt;0,"例假上班",""),"")</f>
        <v>1周無1例1休</v>
      </c>
      <c r="DH53" s="500"/>
      <c r="DI53" s="499" t="str">
        <f>IF(月排班!DH51=0,"",IF(月排班!DI51=0,"",IF((月排班!DI51+24-月排班!DH51)&lt;11,"11小時","")))&amp;IF(COUNTIF(月排班!$CW53:$DI53,$FW$5)=1,IF(COUNTIF(月排班!$CW53:$DI53,$FW$6)=1,"","1周無1例1休"),"1周無1例1休")&amp;IF(DI52=1,IF(DI52&gt;0,"例假上班",""),"")&amp;IF(DI52&gt;12,"上班超過12小時&amp;","")&amp;IF(COUNTIF(CY52:DJ52,"&gt;0")=6,"連6天上班","")&amp;IF(DI51=1,IF(DI52&gt;0,"例假上班",""),"")</f>
        <v>1周無1例1休</v>
      </c>
      <c r="DJ53" s="500"/>
      <c r="DK53" s="499" t="str">
        <f>IF(月排班!DJ51=0,"",IF(月排班!DK51=0,"",IF((月排班!DK51+24-月排班!DJ51)&lt;11,"11小時","")))&amp;IF(COUNTIF(月排班!$DK53:$DW53,$FW$5)=1,IF(COUNTIF(月排班!$DK53:$DW53,$FW$6)=1,"","1周無1例1休"),"1周無1例1休")&amp;IF(DK52=1,IF(DK52&gt;0,"例假上班",""),"")&amp;IF(DK52&gt;12,"上班超過12小時&amp;","")&amp;IF(COUNTIF(DA52:DL52,"&gt;0")=6,"連6天上班","")&amp;IF(DK51=1,IF(DK52&gt;0,"例假上班",""),"")</f>
        <v>1周無1例1休</v>
      </c>
      <c r="DL53" s="500"/>
      <c r="DM53" s="499" t="str">
        <f>IF(月排班!DL51=0,"",IF(月排班!DM51=0,"",IF((月排班!DM51+24-月排班!DL51)&lt;11,"11小時","")))&amp;IF(COUNTIF(月排班!$DK53:$DW53,$FW$5)=1,IF(COUNTIF(月排班!$DK53:$DW53,$FW$6)=1,"","1周無1例1休"),"1周無1例1休")&amp;IF(DM52=1,IF(DM52&gt;0,"例假上班",""),"")&amp;IF(DM52&gt;12,"上班超過12小時&amp;","")&amp;IF(COUNTIF(DC52:DN52,"&gt;0")=6,"連6天上班","")&amp;IF(DM51=1,IF(DM52&gt;0,"例假上班",""),"")</f>
        <v>1周無1例1休</v>
      </c>
      <c r="DN53" s="500"/>
      <c r="DO53" s="499" t="str">
        <f>IF(月排班!DN51=0,"",IF(月排班!DO51=0,"",IF((月排班!DO51+24-月排班!DN51)&lt;11,"11小時","")))&amp;IF(COUNTIF(月排班!$DK53:$DW53,$FW$5)=1,IF(COUNTIF(月排班!$DK53:$DW53,$FW$6)=1,"","1周無1例1休"),"1周無1例1休")&amp;IF(DO52=1,IF(DO52&gt;0,"例假上班",""),"")&amp;IF(DO52&gt;12,"上班超過12小時&amp;","")&amp;IF(COUNTIF(DE52:DP52,"&gt;0")=6,"連6天上班","")&amp;IF(DO51=1,IF(DO52&gt;0,"例假上班",""),"")</f>
        <v>1周無1例1休</v>
      </c>
      <c r="DP53" s="500"/>
      <c r="DQ53" s="499" t="str">
        <f>IF(月排班!DP51=0,"",IF(月排班!DQ51=0,"",IF((月排班!DQ51+24-月排班!DP51)&lt;11,"11小時","")))&amp;IF(COUNTIF(月排班!$DK53:$DW53,$FW$5)=1,IF(COUNTIF(月排班!$DK53:$DW53,$FW$6)=1,"","1周無1例1休"),"1周無1例1休")&amp;IF(DQ52=1,IF(DQ52&gt;0,"例假上班",""),"")&amp;IF(DQ52&gt;12,"上班超過12小時&amp;","")&amp;IF(COUNTIF(DG52:DR52,"&gt;0")=6,"連6天上班","")&amp;IF(DQ51=1,IF(DQ52&gt;0,"例假上班",""),"")</f>
        <v>1周無1例1休</v>
      </c>
      <c r="DR53" s="500"/>
      <c r="DS53" s="499" t="str">
        <f>IF(月排班!DR51=0,"",IF(月排班!DS51=0,"",IF((月排班!DS51+24-月排班!DR51)&lt;11,"11小時","")))&amp;IF(COUNTIF(月排班!$DK53:$DW53,$FW$5)=1,IF(COUNTIF(月排班!$DK53:$DW53,$FW$6)=1,"","1周無1例1休"),"1周無1例1休")&amp;IF(DS52=1,IF(DS52&gt;0,"例假上班",""),"")&amp;IF(DS52&gt;12,"上班超過12小時&amp;","")&amp;IF(COUNTIF(DI52:DT52,"&gt;0")=6,"連6天上班","")&amp;IF(DS51=1,IF(DS52&gt;0,"例假上班",""),"")</f>
        <v>1周無1例1休</v>
      </c>
      <c r="DT53" s="500"/>
      <c r="DU53" s="499" t="str">
        <f>IF(月排班!DT51=0,"",IF(月排班!DU51=0,"",IF((月排班!DU51+24-月排班!DT51)&lt;11,"11小時","")))&amp;IF(COUNTIF(月排班!$DK53:$DW53,$FW$5)=1,IF(COUNTIF(月排班!$DK53:$DW53,$FW$6)=1,"","1周無1例1休"),"1周無1例1休")&amp;IF(DU52=1,IF(DU52&gt;0,"例假上班",""),"")&amp;IF(DU52&gt;12,"上班超過12小時&amp;","")&amp;IF(COUNTIF(DK52:DV52,"&gt;0")=6,"連6天上班","")&amp;IF(DU51=1,IF(DU52&gt;0,"例假上班",""),"")</f>
        <v>1周無1例1休</v>
      </c>
      <c r="DV53" s="500"/>
      <c r="DW53" s="499" t="str">
        <f>IF(月排班!DV51=0,"",IF(月排班!DW51=0,"",IF((月排班!DW51+24-月排班!DV51)&lt;11,"11小時","")))&amp;IF(COUNTIF(月排班!$DK53:$DW53,$FW$5)=1,IF(COUNTIF(月排班!$DK53:$DW53,$FW$6)=1,"","1周無1例1休"),"1周無1例1休")&amp;IF(DW52=1,IF(DW52&gt;0,"例假上班",""),"")&amp;IF(DW52&gt;12,"上班超過12小時&amp;","")&amp;IF(COUNTIF(DM52:DX52,"&gt;0")=6,"連6天上班","")&amp;IF(DW51=1,IF(DW52&gt;0,"例假上班",""),"")</f>
        <v>1周無1例1休</v>
      </c>
      <c r="DX53" s="500"/>
      <c r="DY53" s="499" t="str">
        <f>IF(月排班!DX51=0,"",IF(月排班!DY51=0,"",IF((月排班!DY51+24-月排班!DX51)&lt;11,"11小時","")))&amp;IF(COUNTIF(月排班!$DY53:$EK53,$FW$5)=1,IF(COUNTIF(月排班!$DY53:$EK53,$FW$6)=1,"","1周無1例1休"),"1周無1例1休")&amp;IF(DY52=1,IF(DY52&gt;0,"例假上班",""),"")&amp;IF(DY52&gt;12,"上班超過12小時&amp;","")&amp;IF(COUNTIF(DO52:DZ52,"&gt;0")=6,"連6天上班","")&amp;IF(DY51=1,IF(DY52&gt;0,"例假上班",""),"")</f>
        <v>1周無1例1休</v>
      </c>
      <c r="DZ53" s="500"/>
      <c r="EA53" s="499" t="str">
        <f>IF(月排班!DZ51=0,"",IF(月排班!EA51=0,"",IF((月排班!EA51+24-月排班!DZ51)&lt;11,"11小時","")))&amp;IF(COUNTIF(月排班!$DY53:$EK53,$FW$5)=1,IF(COUNTIF(月排班!$DY53:$EK53,$FW$6)=1,"","1周無1例1休"),"1周無1例1休")&amp;IF(EA52=1,IF(EA52&gt;0,"例假上班",""),"")&amp;IF(EA52&gt;12,"上班超過12小時&amp;","")&amp;IF(COUNTIF(DQ52:EB52,"&gt;0")=6,"連6天上班","")&amp;IF(EA51=1,IF(EA52&gt;0,"例假上班",""),"")</f>
        <v>1周無1例1休</v>
      </c>
      <c r="EB53" s="500"/>
      <c r="EC53" s="499" t="str">
        <f>IF(月排班!EB51=0,"",IF(月排班!EC51=0,"",IF((月排班!EC51+24-月排班!EB51)&lt;11,"11小時","")))&amp;IF(COUNTIF(月排班!$DY53:$EK53,$FW$5)=1,IF(COUNTIF(月排班!$DY53:$EK53,$FW$6)=1,"","1周無1例1休"),"1周無1例1休")&amp;IF(EC52=1,IF(EC52&gt;0,"例假上班",""),"")&amp;IF(EC52&gt;12,"上班超過12小時&amp;","")&amp;IF(COUNTIF(DS52:ED52,"&gt;0")=6,"連6天上班","")&amp;IF(EC51=1,IF(EC52&gt;0,"例假上班",""),"")</f>
        <v>1周無1例1休</v>
      </c>
      <c r="ED53" s="500"/>
      <c r="EE53" s="499" t="str">
        <f>IF(月排班!ED51=0,"",IF(月排班!EE51=0,"",IF((月排班!EE51+24-月排班!ED51)&lt;11,"11小時","")))&amp;IF(COUNTIF(月排班!$DY53:$EK53,$FW$5)=1,IF(COUNTIF(月排班!$DY53:$EK53,$FW$6)=1,"","1周無1例1休"),"1周無1例1休")&amp;IF(EE52=1,IF(EE52&gt;0,"例假上班",""),"")&amp;IF(EE52&gt;12,"上班超過12小時&amp;","")&amp;IF(COUNTIF(DU52:EF52,"&gt;0")=6,"連6天上班","")&amp;IF(EE51=1,IF(EE52&gt;0,"例假上班",""),"")</f>
        <v>1周無1例1休</v>
      </c>
      <c r="EF53" s="500"/>
      <c r="EG53" s="499" t="str">
        <f>IF(月排班!EF51=0,"",IF(月排班!EG51=0,"",IF((月排班!EG51+24-月排班!EF51)&lt;11,"11小時","")))&amp;IF(COUNTIF(月排班!$DY53:$EK53,$FW$5)=1,IF(COUNTIF(月排班!$DY53:$EK53,$FW$6)=1,"","1周無1例1休"),"1周無1例1休")&amp;IF(EG52=1,IF(EG52&gt;0,"例假上班",""),"")&amp;IF(EG52&gt;12,"上班超過12小時&amp;","")&amp;IF(COUNTIF(DW52:EH52,"&gt;0")=6,"連6天上班","")&amp;IF(EG51=1,IF(EG52&gt;0,"例假上班",""),"")</f>
        <v>1周無1例1休</v>
      </c>
      <c r="EH53" s="500"/>
      <c r="EI53" s="499" t="str">
        <f>IF(月排班!EH51=0,"",IF(月排班!EI51=0,"",IF((月排班!EI51+24-月排班!EH51)&lt;11,"11小時","")))&amp;IF(COUNTIF(月排班!$DY53:$EK53,$FW$5)=1,IF(COUNTIF(月排班!$DY53:$EK53,$FW$6)=1,"","1周無1例1休"),"1周無1例1休")&amp;IF(EI52=1,IF(EI52&gt;0,"例假上班",""),"")&amp;IF(EI52&gt;12,"上班超過12小時&amp;","")&amp;IF(COUNTIF(DY52:EJ52,"&gt;0")=6,"連6天上班","")&amp;IF(EI51=1,IF(EI52&gt;0,"例假上班",""),"")</f>
        <v>1周無1例1休</v>
      </c>
      <c r="EJ53" s="500"/>
      <c r="EK53" s="499" t="str">
        <f>IF(月排班!EJ51=0,"",IF(月排班!EK51=0,"",IF((月排班!EK51+24-月排班!EJ51)&lt;11,"11小時","")))&amp;IF(COUNTIF(月排班!$DY53:$EK53,$FW$5)=1,IF(COUNTIF(月排班!$DY53:$EK53,$FW$6)=1,"","1周無1例1休"),"1周無1例1休")&amp;IF(EK52=1,IF(EK52&gt;0,"例假上班",""),"")&amp;IF(EK52&gt;12,"上班超過12小時&amp;","")&amp;IF(COUNTIF(EA52:EL52,"&gt;0")=6,"連6天上班","")&amp;IF(EK51=1,IF(EK52&gt;0,"例假上班",""),"")</f>
        <v>1周無1例1休</v>
      </c>
      <c r="EL53" s="500"/>
      <c r="EM53" s="499" t="str">
        <f>IF(月排班!EL51=0,"",IF(月排班!EM51=0,"",IF((月排班!EM51+24-月排班!EL51)&lt;11,"11小時","")))&amp;IF(COUNTIF(月排班!$EM53:$EY53,$FW$5)=1,IF(COUNTIF(月排班!$EM53:$EY53,$FW$6)=1,"","1周無1例1休"),"1周無1例1休")&amp;IF(EM52=1,IF(EM52&gt;0,"例假上班",""),"")&amp;IF(EM52&gt;12,"上班超過12小時&amp;","")&amp;IF(COUNTIF(EC52:EN52,"&gt;0")=6,"連6天上班","")&amp;IF(EM51=1,IF(EM52&gt;0,"例假上班",""),"")</f>
        <v>1周無1例1休</v>
      </c>
      <c r="EN53" s="500"/>
      <c r="EO53" s="499" t="str">
        <f>IF(月排班!EN51=0,"",IF(月排班!EO51=0,"",IF((月排班!EO51+24-月排班!EN51)&lt;11,"11小時","")))&amp;IF(COUNTIF(月排班!$EM53:$EY53,$FW$5)=1,IF(COUNTIF(月排班!$EM53:$EY53,$FW$6)=1,"","1周無1例1休"),"1周無1例1休")&amp;IF(EO52=1,IF(EO52&gt;0,"例假上班",""),"")&amp;IF(EO52&gt;12,"上班超過12小時&amp;","")&amp;IF(COUNTIF(EE52:EP52,"&gt;0")=6,"連6天上班","")&amp;IF(EO51=1,IF(EO52&gt;0,"例假上班",""),"")</f>
        <v>1周無1例1休</v>
      </c>
      <c r="EP53" s="500"/>
      <c r="EQ53" s="499" t="str">
        <f>IF(月排班!EP51=0,"",IF(月排班!EQ51=0,"",IF((月排班!EQ51+24-月排班!EP51)&lt;11,"11小時","")))&amp;IF(COUNTIF(月排班!$EM53:$EY53,$FW$5)=1,IF(COUNTIF(月排班!$EM53:$EY53,$FW$6)=1,"","1周無1例1休"),"1周無1例1休")&amp;IF(EQ52=1,IF(EQ52&gt;0,"例假上班",""),"")&amp;IF(EQ52&gt;12,"上班超過12小時&amp;","")&amp;IF(COUNTIF(EG52:ER52,"&gt;0")=6,"連6天上班","")&amp;IF(EQ51=1,IF(EQ52&gt;0,"例假上班",""),"")</f>
        <v>1周無1例1休</v>
      </c>
      <c r="ER53" s="500"/>
      <c r="ES53" s="499" t="str">
        <f>IF(月排班!ER51=0,"",IF(月排班!ES51=0,"",IF((月排班!ES51+24-月排班!ER51)&lt;11,"11小時","")))&amp;IF(COUNTIF(月排班!$EM53:$EY53,$FW$5)=1,IF(COUNTIF(月排班!$EM53:$EY53,$FW$6)=1,"","1周無1例1休"),"1周無1例1休")&amp;IF(ES52=1,IF(ES52&gt;0,"例假上班",""),"")&amp;IF(ES52&gt;12,"上班超過12小時&amp;","")&amp;IF(COUNTIF(EI52:ET52,"&gt;0")=6,"連6天上班","")&amp;IF(ES51=1,IF(ES52&gt;0,"例假上班",""),"")</f>
        <v>1周無1例1休</v>
      </c>
      <c r="ET53" s="500"/>
      <c r="EU53" s="499" t="str">
        <f>IF(月排班!ET51=0,"",IF(月排班!EU51=0,"",IF((月排班!EU51+24-月排班!ET51)&lt;11,"11小時","")))&amp;IF(COUNTIF(月排班!$EM53:$EY53,$FW$5)=1,IF(COUNTIF(月排班!$EM53:$EY53,$FW$6)=1,"","1周無1例1休"),"1周無1例1休")&amp;IF(EU52=1,IF(EU52&gt;0,"例假上班",""),"")&amp;IF(EU52&gt;12,"上班超過12小時&amp;","")&amp;IF(COUNTIF(EK52:EV52,"&gt;0")=6,"連6天上班","")&amp;IF(EU51=1,IF(EU52&gt;0,"例假上班",""),"")</f>
        <v>1周無1例1休</v>
      </c>
      <c r="EV53" s="500"/>
      <c r="EW53" s="499" t="str">
        <f>IF(月排班!EV51=0,"",IF(月排班!EW51=0,"",IF((月排班!EW51+24-月排班!EV51)&lt;11,"11小時","")))&amp;IF(COUNTIF(月排班!$EM53:$EY53,$FW$5)=1,IF(COUNTIF(月排班!$EM53:$EY53,$FW$6)=1,"","1周無1例1休"),"1周無1例1休")&amp;IF(EW52=1,IF(EW52&gt;0,"例假上班",""),"")&amp;IF(EW52&gt;12,"上班超過12小時&amp;","")&amp;IF(COUNTIF(EM52:EX52,"&gt;0")=6,"連6天上班","")&amp;IF(EW51=1,IF(EW52&gt;0,"例假上班",""),"")</f>
        <v>1周無1例1休</v>
      </c>
      <c r="EX53" s="500"/>
      <c r="EY53" s="499" t="str">
        <f>IF(月排班!EX51=0,"",IF(月排班!EY51=0,"",IF((月排班!EY51+24-月排班!EX51)&lt;11,"11小時","")))&amp;IF(COUNTIF(月排班!$EM53:$EY53,$FW$5)=1,IF(COUNTIF(月排班!$EM53:$EY53,$FW$6)=1,"","1周無1例1休"),"1周無1例1休")&amp;IF(EY52=1,IF(EY52&gt;0,"例假上班",""),"")&amp;IF(EY52&gt;12,"上班超過12小時&amp;","")&amp;IF(COUNTIF(EO52:EZ52,"&gt;0")=6,"連6天上班","")&amp;IF(EY51=1,IF(EY52&gt;0,"例假上班",""),"")</f>
        <v>1周無1例1休</v>
      </c>
      <c r="EZ53" s="500"/>
      <c r="FA53" s="499" t="str">
        <f>IF(月排班!EZ51=0,"",IF(月排班!FA51=0,"",IF((月排班!FA51+24-月排班!EZ51)&lt;11,"11小時","")))&amp;IF(COUNTIF(月排班!$FA53:$FM53,$FW$5)=1,IF(COUNTIF(月排班!$FA53:$FM53,$FW$6)=1,"","1周無1例1休"),"1周無1例1休")&amp;IF(FA52=1,IF(FA52&gt;0,"例假上班",""),"")&amp;IF(FA52&gt;12,"上班超過12小時&amp;","")&amp;IF(COUNTIF(EQ52:FB52,"&gt;0")=6,"連6天上班","")&amp;IF(FA51=1,IF(FA52&gt;0,"例假上班",""),"")</f>
        <v>1周無1例1休</v>
      </c>
      <c r="FB53" s="500"/>
      <c r="FC53" s="499" t="str">
        <f>IF(月排班!FB51=0,"",IF(月排班!FC51=0,"",IF((月排班!FC51+24-月排班!FB51)&lt;11,"11小時","")))&amp;IF(COUNTIF(月排班!$FA53:$FM53,$FW$5)=1,IF(COUNTIF(月排班!$FA53:$FM53,$FW$6)=1,"","1周無1例1休"),"1周無1例1休")&amp;IF(FC52=1,IF(FC52&gt;0,"例假上班",""),"")&amp;IF(FC52&gt;12,"上班超過12小時&amp;","")&amp;IF(COUNTIF(ES52:FD52,"&gt;0")=6,"連6天上班","")&amp;IF(FC51=1,IF(FC52&gt;0,"例假上班",""),"")</f>
        <v>1周無1例1休</v>
      </c>
      <c r="FD53" s="500"/>
      <c r="FE53" s="499" t="str">
        <f>IF(月排班!FD51=0,"",IF(月排班!FE51=0,"",IF((月排班!FE51+24-月排班!FD51)&lt;11,"11小時","")))&amp;IF(COUNTIF(月排班!$FA53:$FM53,$FW$5)=1,IF(COUNTIF(月排班!$FA53:$FM53,$FW$6)=1,"","1周無1例1休"),"1周無1例1休")&amp;IF(FE52=1,IF(FE52&gt;0,"例假上班",""),"")&amp;IF(FE52&gt;12,"上班超過12小時&amp;","")&amp;IF(COUNTIF(EU52:FF52,"&gt;0")=6,"連6天上班","")&amp;IF(FE51=1,IF(FE52&gt;0,"例假上班",""),"")</f>
        <v>1周無1例1休</v>
      </c>
      <c r="FF53" s="500"/>
      <c r="FG53" s="499" t="str">
        <f>IF(月排班!FF51=0,"",IF(月排班!FG51=0,"",IF((月排班!FG51+24-月排班!FF51)&lt;11,"11小時","")))&amp;IF(COUNTIF(月排班!$FA53:$FM53,$FW$5)=1,IF(COUNTIF(月排班!$FA53:$FM53,$FW$6)=1,"","1周無1例1休"),"1周無1例1休")&amp;IF(FG52=1,IF(FG52&gt;0,"例假上班",""),"")&amp;IF(FG52&gt;12,"上班超過12小時&amp;","")&amp;IF(COUNTIF(EW52:FH52,"&gt;0")=6,"連6天上班","")&amp;IF(FG51=1,IF(FG52&gt;0,"例假上班",""),"")</f>
        <v>1周無1例1休</v>
      </c>
      <c r="FH53" s="500"/>
      <c r="FI53" s="499" t="str">
        <f>IF(月排班!FH51=0,"",IF(月排班!FI51=0,"",IF((月排班!FI51+24-月排班!FH51)&lt;11,"11小時","")))&amp;IF(COUNTIF(月排班!$FA53:$FM53,$FW$5)=1,IF(COUNTIF(月排班!$FA53:$FM53,$FW$6)=1,"","1周無1例1休"),"1周無1例1休")&amp;IF(FI52=1,IF(FI52&gt;0,"例假上班",""),"")&amp;IF(FI52&gt;12,"上班超過12小時&amp;","")&amp;IF(COUNTIF(EY52:FJ52,"&gt;0")=6,"連6天上班","")&amp;IF(FI51=1,IF(FI52&gt;0,"例假上班",""),"")</f>
        <v>1周無1例1休</v>
      </c>
      <c r="FJ53" s="500"/>
      <c r="FK53" s="499" t="str">
        <f>IF(月排班!FJ51=0,"",IF(月排班!FK51=0,"",IF((月排班!FK51+24-月排班!FJ51)&lt;11,"11小時","")))&amp;IF(COUNTIF(月排班!$FA53:$FM53,$FW$5)=1,IF(COUNTIF(月排班!$FA53:$FM53,$FW$6)=1,"","1周無1例1休"),"1周無1例1休")&amp;IF(FK52=1,IF(FK52&gt;0,"例假上班",""),"")&amp;IF(FK52&gt;12,"上班超過12小時&amp;","")&amp;IF(COUNTIF(FA52:FL52,"&gt;0")=6,"連6天上班","")&amp;IF(FK51=1,IF(FK52&gt;0,"例假上班",""),"")</f>
        <v>1周無1例1休</v>
      </c>
      <c r="FL53" s="500"/>
      <c r="FM53" s="499" t="str">
        <f>IF(月排班!FL51=0,"",IF(月排班!FM51=0,"",IF((月排班!FM51+24-月排班!FL51)&lt;11,"11小時","")))&amp;IF(COUNTIF(月排班!$FA53:$FM53,$FW$5)=1,IF(COUNTIF(月排班!$FA53:$FM53,$FW$6)=1,"","1周無1例1休"),"1周無1例1休")&amp;IF(FM52=1,IF(FM52&gt;0,"例假上班",""),"")&amp;IF(FM52&gt;12,"上班超過12小時&amp;","")&amp;IF(COUNTIF(FC52:FN52,"&gt;0")=6,"連6天上班","")&amp;IF(FM51=1,IF(FM52&gt;0,"例假上班",""),"")</f>
        <v>1周無1例1休</v>
      </c>
      <c r="FN53" s="500"/>
      <c r="FO53" s="497"/>
      <c r="FP53" s="498"/>
      <c r="FQ53" s="493"/>
      <c r="FR53" s="210"/>
      <c r="FS53" s="210"/>
      <c r="FT53" s="379"/>
      <c r="FU53" s="486"/>
      <c r="FV53" s="487"/>
    </row>
    <row r="54" spans="1:200" ht="9" customHeight="1">
      <c r="A54" s="490" t="str">
        <f>IF('0902-0908'!A62=0,"",'0902-0908'!A62)</f>
        <v/>
      </c>
      <c r="B54" s="491"/>
      <c r="C54" s="218"/>
      <c r="D54" s="219"/>
      <c r="E54" s="218"/>
      <c r="F54" s="219"/>
      <c r="G54" s="218"/>
      <c r="H54" s="219"/>
      <c r="I54" s="218"/>
      <c r="J54" s="219"/>
      <c r="K54" s="218"/>
      <c r="L54" s="219"/>
      <c r="M54" s="218"/>
      <c r="N54" s="219"/>
      <c r="O54" s="218"/>
      <c r="P54" s="219"/>
      <c r="Q54" s="218"/>
      <c r="R54" s="219"/>
      <c r="S54" s="218"/>
      <c r="T54" s="219"/>
      <c r="U54" s="218"/>
      <c r="V54" s="219"/>
      <c r="W54" s="218"/>
      <c r="X54" s="219"/>
      <c r="Y54" s="218"/>
      <c r="Z54" s="219"/>
      <c r="AA54" s="218"/>
      <c r="AB54" s="219"/>
      <c r="AC54" s="218"/>
      <c r="AD54" s="219"/>
      <c r="AE54" s="549">
        <f>IFERROR(VLOOKUP(月排班!AE56,$FW$5:$FX$9,2,0),0)</f>
        <v>0</v>
      </c>
      <c r="AF54" s="550"/>
      <c r="AG54" s="549">
        <f>IFERROR(VLOOKUP(月排班!AG56,$FW$5:$FX$9,2,0),0)</f>
        <v>0</v>
      </c>
      <c r="AH54" s="550"/>
      <c r="AI54" s="549">
        <f>IFERROR(VLOOKUP(月排班!AI56,$FW$5:$FX$9,2,0),0)</f>
        <v>0</v>
      </c>
      <c r="AJ54" s="550"/>
      <c r="AK54" s="549">
        <f>IFERROR(VLOOKUP(月排班!AK56,$FW$5:$FX$9,2,0),0)</f>
        <v>0</v>
      </c>
      <c r="AL54" s="550"/>
      <c r="AM54" s="549">
        <f>IFERROR(VLOOKUP(月排班!AM56,$FW$5:$FX$9,2,0),0)</f>
        <v>0</v>
      </c>
      <c r="AN54" s="550"/>
      <c r="AO54" s="549">
        <f>IFERROR(VLOOKUP(月排班!AO56,$FW$5:$FX$9,2,0),0)</f>
        <v>0</v>
      </c>
      <c r="AP54" s="550"/>
      <c r="AQ54" s="549">
        <f>IFERROR(VLOOKUP(月排班!AQ56,$FW$5:$FX$9,2,0),0)</f>
        <v>0</v>
      </c>
      <c r="AR54" s="550"/>
      <c r="AS54" s="549">
        <f>IFERROR(VLOOKUP(月排班!AS56,$FW$5:$FX$9,2,0),0)</f>
        <v>0</v>
      </c>
      <c r="AT54" s="550"/>
      <c r="AU54" s="549">
        <f>IFERROR(VLOOKUP(月排班!AU56,$FW$5:$FX$9,2,0),0)</f>
        <v>0</v>
      </c>
      <c r="AV54" s="550"/>
      <c r="AW54" s="549">
        <f>IFERROR(VLOOKUP(月排班!AW56,$FW$5:$FX$9,2,0),0)</f>
        <v>0</v>
      </c>
      <c r="AX54" s="550"/>
      <c r="AY54" s="549">
        <f>IFERROR(VLOOKUP(月排班!AY56,$FW$5:$FX$9,2,0),0)</f>
        <v>0</v>
      </c>
      <c r="AZ54" s="550"/>
      <c r="BA54" s="549">
        <f>IFERROR(VLOOKUP(月排班!BA56,$FW$5:$FX$9,2,0),0)</f>
        <v>0</v>
      </c>
      <c r="BB54" s="550"/>
      <c r="BC54" s="549">
        <f>IFERROR(VLOOKUP(月排班!BC56,$FW$5:$FX$9,2,0),0)</f>
        <v>0</v>
      </c>
      <c r="BD54" s="550"/>
      <c r="BE54" s="549">
        <f>IFERROR(VLOOKUP(月排班!BE56,$FW$5:$FX$9,2,0),0)</f>
        <v>0</v>
      </c>
      <c r="BF54" s="550"/>
      <c r="BG54" s="549">
        <f>IFERROR(VLOOKUP(月排班!BG56,$FW$5:$FX$9,2,0),0)</f>
        <v>0</v>
      </c>
      <c r="BH54" s="550"/>
      <c r="BI54" s="549">
        <f>IFERROR(VLOOKUP(月排班!BI56,$FW$5:$FX$9,2,0),0)</f>
        <v>0</v>
      </c>
      <c r="BJ54" s="550"/>
      <c r="BK54" s="549">
        <f>IFERROR(VLOOKUP(月排班!BK56,$FW$5:$FX$9,2,0),0)</f>
        <v>0</v>
      </c>
      <c r="BL54" s="550"/>
      <c r="BM54" s="549">
        <f>IFERROR(VLOOKUP(月排班!BM56,$FW$5:$FX$9,2,0),0)</f>
        <v>0</v>
      </c>
      <c r="BN54" s="550"/>
      <c r="BO54" s="549">
        <f>IFERROR(VLOOKUP(月排班!BO56,$FW$5:$FX$9,2,0),0)</f>
        <v>0</v>
      </c>
      <c r="BP54" s="550"/>
      <c r="BQ54" s="549">
        <f>IFERROR(VLOOKUP(月排班!BQ56,$FW$5:$FX$9,2,0),0)</f>
        <v>0</v>
      </c>
      <c r="BR54" s="550"/>
      <c r="BS54" s="549">
        <f>IFERROR(VLOOKUP(月排班!BS56,$FW$5:$FX$9,2,0),0)</f>
        <v>0</v>
      </c>
      <c r="BT54" s="550"/>
      <c r="BU54" s="549">
        <f>IFERROR(VLOOKUP(月排班!BU56,$FW$5:$FX$9,2,0),0)</f>
        <v>0</v>
      </c>
      <c r="BV54" s="550"/>
      <c r="BW54" s="549">
        <f>IFERROR(VLOOKUP(月排班!BW56,$FW$5:$FX$9,2,0),0)</f>
        <v>0</v>
      </c>
      <c r="BX54" s="550"/>
      <c r="BY54" s="549">
        <f>IFERROR(VLOOKUP(月排班!BY56,$FW$5:$FX$9,2,0),0)</f>
        <v>0</v>
      </c>
      <c r="BZ54" s="550"/>
      <c r="CA54" s="549">
        <f>IFERROR(VLOOKUP(月排班!CA56,$FW$5:$FX$9,2,0),0)</f>
        <v>0</v>
      </c>
      <c r="CB54" s="550"/>
      <c r="CC54" s="549">
        <f>IFERROR(VLOOKUP(月排班!CC56,$FW$5:$FX$9,2,0),0)</f>
        <v>0</v>
      </c>
      <c r="CD54" s="550"/>
      <c r="CE54" s="549">
        <f>IFERROR(VLOOKUP(月排班!CE56,$FW$5:$FX$9,2,0),0)</f>
        <v>0</v>
      </c>
      <c r="CF54" s="550"/>
      <c r="CG54" s="549">
        <f>IFERROR(VLOOKUP(月排班!CG56,$FW$5:$FX$9,2,0),0)</f>
        <v>0</v>
      </c>
      <c r="CH54" s="550"/>
      <c r="CI54" s="549">
        <f>IFERROR(VLOOKUP(月排班!CI56,$FW$5:$FX$9,2,0),0)</f>
        <v>0</v>
      </c>
      <c r="CJ54" s="550"/>
      <c r="CK54" s="549">
        <f>IFERROR(VLOOKUP(月排班!CK56,$FW$5:$FX$9,2,0),0)</f>
        <v>0</v>
      </c>
      <c r="CL54" s="550"/>
      <c r="CM54" s="549">
        <f>IFERROR(VLOOKUP(月排班!CM56,$FW$5:$FX$9,2,0),0)</f>
        <v>0</v>
      </c>
      <c r="CN54" s="550"/>
      <c r="CO54" s="549">
        <f>IFERROR(VLOOKUP(月排班!CO56,$FW$5:$FX$9,2,0),0)</f>
        <v>0</v>
      </c>
      <c r="CP54" s="550"/>
      <c r="CQ54" s="549">
        <f>IFERROR(VLOOKUP(月排班!CQ56,$FW$5:$FX$9,2,0),0)</f>
        <v>0</v>
      </c>
      <c r="CR54" s="550"/>
      <c r="CS54" s="549">
        <f>IFERROR(VLOOKUP(月排班!CS56,$FW$5:$FX$9,2,0),0)</f>
        <v>0</v>
      </c>
      <c r="CT54" s="550"/>
      <c r="CU54" s="549">
        <f>IFERROR(VLOOKUP(月排班!CU56,$FW$5:$FX$9,2,0),0)</f>
        <v>0</v>
      </c>
      <c r="CV54" s="550"/>
      <c r="CW54" s="549">
        <f>IFERROR(VLOOKUP(月排班!CW56,$FW$5:$FX$9,2,0),0)</f>
        <v>0</v>
      </c>
      <c r="CX54" s="550"/>
      <c r="CY54" s="549">
        <f>IFERROR(VLOOKUP(月排班!CY56,$FW$5:$FX$9,2,0),0)</f>
        <v>0</v>
      </c>
      <c r="CZ54" s="550"/>
      <c r="DA54" s="549">
        <f>IFERROR(VLOOKUP(月排班!DA56,$FW$5:$FX$9,2,0),0)</f>
        <v>0</v>
      </c>
      <c r="DB54" s="550"/>
      <c r="DC54" s="549">
        <f>IFERROR(VLOOKUP(月排班!DC56,$FW$5:$FX$9,2,0),0)</f>
        <v>0</v>
      </c>
      <c r="DD54" s="550"/>
      <c r="DE54" s="549">
        <f>IFERROR(VLOOKUP(月排班!DE56,$FW$5:$FX$9,2,0),0)</f>
        <v>0</v>
      </c>
      <c r="DF54" s="550"/>
      <c r="DG54" s="549">
        <f>IFERROR(VLOOKUP(月排班!DG56,$FW$5:$FX$9,2,0),0)</f>
        <v>0</v>
      </c>
      <c r="DH54" s="550"/>
      <c r="DI54" s="549">
        <f>IFERROR(VLOOKUP(月排班!DI56,$FW$5:$FX$9,2,0),0)</f>
        <v>0</v>
      </c>
      <c r="DJ54" s="550"/>
      <c r="DK54" s="549">
        <f>IFERROR(VLOOKUP(月排班!DK56,$FW$5:$FX$9,2,0),0)</f>
        <v>0</v>
      </c>
      <c r="DL54" s="550"/>
      <c r="DM54" s="549">
        <f>IFERROR(VLOOKUP(月排班!DM56,$FW$5:$FX$9,2,0),0)</f>
        <v>0</v>
      </c>
      <c r="DN54" s="550"/>
      <c r="DO54" s="549">
        <f>IFERROR(VLOOKUP(月排班!DO56,$FW$5:$FX$9,2,0),0)</f>
        <v>0</v>
      </c>
      <c r="DP54" s="550"/>
      <c r="DQ54" s="549">
        <f>IFERROR(VLOOKUP(月排班!DQ56,$FW$5:$FX$9,2,0),0)</f>
        <v>0</v>
      </c>
      <c r="DR54" s="550"/>
      <c r="DS54" s="549">
        <f>IFERROR(VLOOKUP(月排班!DS56,$FW$5:$FX$9,2,0),0)</f>
        <v>0</v>
      </c>
      <c r="DT54" s="550"/>
      <c r="DU54" s="549">
        <f>IFERROR(VLOOKUP(月排班!DU56,$FW$5:$FX$9,2,0),0)</f>
        <v>0</v>
      </c>
      <c r="DV54" s="550"/>
      <c r="DW54" s="549">
        <f>IFERROR(VLOOKUP(月排班!DW56,$FW$5:$FX$9,2,0),0)</f>
        <v>0</v>
      </c>
      <c r="DX54" s="550"/>
      <c r="DY54" s="549">
        <f>IFERROR(VLOOKUP(月排班!DY56,$FW$5:$FX$9,2,0),0)</f>
        <v>0</v>
      </c>
      <c r="DZ54" s="550"/>
      <c r="EA54" s="549">
        <f>IFERROR(VLOOKUP(月排班!EA56,$FW$5:$FX$9,2,0),0)</f>
        <v>0</v>
      </c>
      <c r="EB54" s="550"/>
      <c r="EC54" s="549">
        <f>IFERROR(VLOOKUP(月排班!EC56,$FW$5:$FX$9,2,0),0)</f>
        <v>0</v>
      </c>
      <c r="ED54" s="550"/>
      <c r="EE54" s="549">
        <f>IFERROR(VLOOKUP(月排班!EE56,$FW$5:$FX$9,2,0),0)</f>
        <v>0</v>
      </c>
      <c r="EF54" s="550"/>
      <c r="EG54" s="549">
        <f>IFERROR(VLOOKUP(月排班!EG56,$FW$5:$FX$9,2,0),0)</f>
        <v>0</v>
      </c>
      <c r="EH54" s="550"/>
      <c r="EI54" s="549">
        <f>IFERROR(VLOOKUP(月排班!EI56,$FW$5:$FX$9,2,0),0)</f>
        <v>0</v>
      </c>
      <c r="EJ54" s="550"/>
      <c r="EK54" s="549">
        <f>IFERROR(VLOOKUP(月排班!EK56,$FW$5:$FX$9,2,0),0)</f>
        <v>0</v>
      </c>
      <c r="EL54" s="550"/>
      <c r="EM54" s="549">
        <f>IFERROR(VLOOKUP(月排班!EM56,$FW$5:$FX$9,2,0),0)</f>
        <v>0</v>
      </c>
      <c r="EN54" s="550"/>
      <c r="EO54" s="549">
        <f>IFERROR(VLOOKUP(月排班!EO56,$FW$5:$FX$9,2,0),0)</f>
        <v>0</v>
      </c>
      <c r="EP54" s="550"/>
      <c r="EQ54" s="549">
        <f>IFERROR(VLOOKUP(月排班!EQ56,$FW$5:$FX$9,2,0),0)</f>
        <v>0</v>
      </c>
      <c r="ER54" s="550"/>
      <c r="ES54" s="549">
        <f>IFERROR(VLOOKUP(月排班!ES56,$FW$5:$FX$9,2,0),0)</f>
        <v>0</v>
      </c>
      <c r="ET54" s="550"/>
      <c r="EU54" s="549">
        <f>IFERROR(VLOOKUP(月排班!EU56,$FW$5:$FX$9,2,0),0)</f>
        <v>0</v>
      </c>
      <c r="EV54" s="550"/>
      <c r="EW54" s="549">
        <f>IFERROR(VLOOKUP(月排班!EW56,$FW$5:$FX$9,2,0),0)</f>
        <v>0</v>
      </c>
      <c r="EX54" s="550"/>
      <c r="EY54" s="549">
        <f>IFERROR(VLOOKUP(月排班!EY56,$FW$5:$FX$9,2,0),0)</f>
        <v>0</v>
      </c>
      <c r="EZ54" s="550"/>
      <c r="FA54" s="549">
        <f>IFERROR(VLOOKUP(月排班!FA56,$FW$5:$FX$9,2,0),0)</f>
        <v>0</v>
      </c>
      <c r="FB54" s="550"/>
      <c r="FC54" s="549">
        <f>IFERROR(VLOOKUP(月排班!FC56,$FW$5:$FX$9,2,0),0)</f>
        <v>0</v>
      </c>
      <c r="FD54" s="550"/>
      <c r="FE54" s="549">
        <f>IFERROR(VLOOKUP(月排班!FE56,$FW$5:$FX$9,2,0),0)</f>
        <v>0</v>
      </c>
      <c r="FF54" s="550"/>
      <c r="FG54" s="549">
        <f>IFERROR(VLOOKUP(月排班!FG56,$FW$5:$FX$9,2,0),0)</f>
        <v>0</v>
      </c>
      <c r="FH54" s="550"/>
      <c r="FI54" s="549">
        <f>IFERROR(VLOOKUP(月排班!FI56,$FW$5:$FX$9,2,0),0)</f>
        <v>0</v>
      </c>
      <c r="FJ54" s="550"/>
      <c r="FK54" s="549">
        <f>IFERROR(VLOOKUP(月排班!FK56,$FW$5:$FX$9,2,0),0)</f>
        <v>0</v>
      </c>
      <c r="FL54" s="550"/>
      <c r="FM54" s="549">
        <f>IFERROR(VLOOKUP(月排班!FM56,$FW$5:$FX$9,2,0),0)</f>
        <v>0</v>
      </c>
      <c r="FN54" s="550"/>
      <c r="FO54" s="220"/>
      <c r="FP54" s="221"/>
      <c r="FQ54" s="210"/>
      <c r="FR54" s="210"/>
      <c r="FS54" s="210"/>
      <c r="FT54" s="194"/>
      <c r="FU54" s="222"/>
      <c r="FV54" s="223"/>
    </row>
    <row r="55" spans="1:200" ht="9" customHeight="1" thickBot="1">
      <c r="A55" s="480" t="str">
        <f>IF('0902-0908'!A63=0,"",'0902-0908'!A63)</f>
        <v/>
      </c>
      <c r="B55" s="481"/>
      <c r="C55" s="218"/>
      <c r="D55" s="219"/>
      <c r="E55" s="218"/>
      <c r="F55" s="219"/>
      <c r="G55" s="218"/>
      <c r="H55" s="219"/>
      <c r="I55" s="218"/>
      <c r="J55" s="219"/>
      <c r="K55" s="218"/>
      <c r="L55" s="219"/>
      <c r="M55" s="218"/>
      <c r="N55" s="219"/>
      <c r="O55" s="218"/>
      <c r="P55" s="219"/>
      <c r="Q55" s="218"/>
      <c r="R55" s="219"/>
      <c r="S55" s="218"/>
      <c r="T55" s="219"/>
      <c r="U55" s="218"/>
      <c r="V55" s="219"/>
      <c r="W55" s="218"/>
      <c r="X55" s="219"/>
      <c r="Y55" s="218"/>
      <c r="Z55" s="219"/>
      <c r="AA55" s="218"/>
      <c r="AB55" s="219"/>
      <c r="AC55" s="218"/>
      <c r="AD55" s="219"/>
      <c r="AE55" s="551">
        <f>月排班!AF55</f>
        <v>0</v>
      </c>
      <c r="AF55" s="552"/>
      <c r="AG55" s="551">
        <f>月排班!AH55</f>
        <v>0</v>
      </c>
      <c r="AH55" s="552"/>
      <c r="AI55" s="551">
        <f>月排班!AJ55</f>
        <v>0</v>
      </c>
      <c r="AJ55" s="552"/>
      <c r="AK55" s="551">
        <f>月排班!AL55</f>
        <v>0</v>
      </c>
      <c r="AL55" s="552"/>
      <c r="AM55" s="551">
        <f>月排班!AN55</f>
        <v>0</v>
      </c>
      <c r="AN55" s="552"/>
      <c r="AO55" s="551">
        <f>月排班!AP55</f>
        <v>0</v>
      </c>
      <c r="AP55" s="552"/>
      <c r="AQ55" s="551">
        <f>月排班!AR55</f>
        <v>0</v>
      </c>
      <c r="AR55" s="552"/>
      <c r="AS55" s="551">
        <f>月排班!AT55</f>
        <v>0</v>
      </c>
      <c r="AT55" s="552"/>
      <c r="AU55" s="551">
        <f>月排班!AV55</f>
        <v>0</v>
      </c>
      <c r="AV55" s="552"/>
      <c r="AW55" s="551">
        <f>月排班!AX55</f>
        <v>0</v>
      </c>
      <c r="AX55" s="552"/>
      <c r="AY55" s="551">
        <f>月排班!AZ55</f>
        <v>0</v>
      </c>
      <c r="AZ55" s="552"/>
      <c r="BA55" s="551">
        <f>月排班!BB55</f>
        <v>0</v>
      </c>
      <c r="BB55" s="552"/>
      <c r="BC55" s="551">
        <f>月排班!BD55</f>
        <v>0</v>
      </c>
      <c r="BD55" s="552"/>
      <c r="BE55" s="551">
        <f>月排班!BF55</f>
        <v>0</v>
      </c>
      <c r="BF55" s="552"/>
      <c r="BG55" s="551">
        <f>月排班!BH55</f>
        <v>0</v>
      </c>
      <c r="BH55" s="552"/>
      <c r="BI55" s="551">
        <f>月排班!BJ55</f>
        <v>0</v>
      </c>
      <c r="BJ55" s="552"/>
      <c r="BK55" s="551">
        <f>月排班!BL55</f>
        <v>0</v>
      </c>
      <c r="BL55" s="552"/>
      <c r="BM55" s="551">
        <f>月排班!BN55</f>
        <v>0</v>
      </c>
      <c r="BN55" s="552"/>
      <c r="BO55" s="551">
        <f>月排班!BP55</f>
        <v>0</v>
      </c>
      <c r="BP55" s="552"/>
      <c r="BQ55" s="551">
        <f>月排班!BR55</f>
        <v>0</v>
      </c>
      <c r="BR55" s="552"/>
      <c r="BS55" s="551">
        <f>月排班!BT55</f>
        <v>0</v>
      </c>
      <c r="BT55" s="552"/>
      <c r="BU55" s="551">
        <f>月排班!BV55</f>
        <v>0</v>
      </c>
      <c r="BV55" s="552"/>
      <c r="BW55" s="551">
        <f>月排班!BX55</f>
        <v>0</v>
      </c>
      <c r="BX55" s="552"/>
      <c r="BY55" s="551">
        <f>月排班!BZ55</f>
        <v>0</v>
      </c>
      <c r="BZ55" s="552"/>
      <c r="CA55" s="551">
        <f>月排班!CB55</f>
        <v>0</v>
      </c>
      <c r="CB55" s="552"/>
      <c r="CC55" s="551">
        <f>月排班!CD55</f>
        <v>0</v>
      </c>
      <c r="CD55" s="552"/>
      <c r="CE55" s="551">
        <f>月排班!CF55</f>
        <v>0</v>
      </c>
      <c r="CF55" s="552"/>
      <c r="CG55" s="551">
        <f>月排班!CH55</f>
        <v>0</v>
      </c>
      <c r="CH55" s="552"/>
      <c r="CI55" s="551">
        <f>月排班!CJ55</f>
        <v>0</v>
      </c>
      <c r="CJ55" s="552"/>
      <c r="CK55" s="551">
        <f>月排班!CL55</f>
        <v>0</v>
      </c>
      <c r="CL55" s="552"/>
      <c r="CM55" s="551">
        <f>月排班!CN55</f>
        <v>0</v>
      </c>
      <c r="CN55" s="552"/>
      <c r="CO55" s="551">
        <f>月排班!CP55</f>
        <v>0</v>
      </c>
      <c r="CP55" s="552"/>
      <c r="CQ55" s="551">
        <f>月排班!CR55</f>
        <v>0</v>
      </c>
      <c r="CR55" s="552"/>
      <c r="CS55" s="551">
        <f>月排班!CT55</f>
        <v>0</v>
      </c>
      <c r="CT55" s="552"/>
      <c r="CU55" s="551">
        <f>月排班!CV55</f>
        <v>0</v>
      </c>
      <c r="CV55" s="552"/>
      <c r="CW55" s="551">
        <f>月排班!CX55</f>
        <v>0</v>
      </c>
      <c r="CX55" s="552"/>
      <c r="CY55" s="551">
        <f>月排班!CZ55</f>
        <v>0</v>
      </c>
      <c r="CZ55" s="552"/>
      <c r="DA55" s="551">
        <f>月排班!DB55</f>
        <v>0</v>
      </c>
      <c r="DB55" s="552"/>
      <c r="DC55" s="551">
        <f>月排班!DD55</f>
        <v>0</v>
      </c>
      <c r="DD55" s="552"/>
      <c r="DE55" s="551">
        <f>月排班!DF55</f>
        <v>0</v>
      </c>
      <c r="DF55" s="552"/>
      <c r="DG55" s="551">
        <f>月排班!DH55</f>
        <v>0</v>
      </c>
      <c r="DH55" s="552"/>
      <c r="DI55" s="551">
        <f>月排班!DJ55</f>
        <v>0</v>
      </c>
      <c r="DJ55" s="552"/>
      <c r="DK55" s="551">
        <f>月排班!DL55</f>
        <v>0</v>
      </c>
      <c r="DL55" s="552"/>
      <c r="DM55" s="551">
        <f>月排班!DN55</f>
        <v>0</v>
      </c>
      <c r="DN55" s="552"/>
      <c r="DO55" s="551">
        <f>月排班!DP55</f>
        <v>0</v>
      </c>
      <c r="DP55" s="552"/>
      <c r="DQ55" s="551">
        <f>月排班!DR55</f>
        <v>0</v>
      </c>
      <c r="DR55" s="552"/>
      <c r="DS55" s="551">
        <f>月排班!DT55</f>
        <v>0</v>
      </c>
      <c r="DT55" s="552"/>
      <c r="DU55" s="551">
        <f>月排班!DV55</f>
        <v>0</v>
      </c>
      <c r="DV55" s="552"/>
      <c r="DW55" s="551">
        <f>月排班!DX55</f>
        <v>0</v>
      </c>
      <c r="DX55" s="552"/>
      <c r="DY55" s="551">
        <f>月排班!DZ55</f>
        <v>0</v>
      </c>
      <c r="DZ55" s="552"/>
      <c r="EA55" s="551">
        <f>月排班!EB55</f>
        <v>0</v>
      </c>
      <c r="EB55" s="552"/>
      <c r="EC55" s="551">
        <f>月排班!ED55</f>
        <v>0</v>
      </c>
      <c r="ED55" s="552"/>
      <c r="EE55" s="551">
        <f>月排班!EF55</f>
        <v>0</v>
      </c>
      <c r="EF55" s="552"/>
      <c r="EG55" s="551">
        <f>月排班!EH55</f>
        <v>0</v>
      </c>
      <c r="EH55" s="552"/>
      <c r="EI55" s="551">
        <f>月排班!EJ55</f>
        <v>0</v>
      </c>
      <c r="EJ55" s="552"/>
      <c r="EK55" s="551">
        <f>月排班!EL55</f>
        <v>0</v>
      </c>
      <c r="EL55" s="552"/>
      <c r="EM55" s="551">
        <f>月排班!EN55</f>
        <v>0</v>
      </c>
      <c r="EN55" s="552"/>
      <c r="EO55" s="551">
        <f>月排班!EP55</f>
        <v>0</v>
      </c>
      <c r="EP55" s="552"/>
      <c r="EQ55" s="551">
        <f>月排班!ER55</f>
        <v>0</v>
      </c>
      <c r="ER55" s="552"/>
      <c r="ES55" s="551">
        <f>月排班!ET55</f>
        <v>0</v>
      </c>
      <c r="ET55" s="552"/>
      <c r="EU55" s="551">
        <f>月排班!EV55</f>
        <v>0</v>
      </c>
      <c r="EV55" s="552"/>
      <c r="EW55" s="551">
        <f>月排班!EX55</f>
        <v>0</v>
      </c>
      <c r="EX55" s="552"/>
      <c r="EY55" s="551">
        <f>月排班!EZ55</f>
        <v>0</v>
      </c>
      <c r="EZ55" s="552"/>
      <c r="FA55" s="551">
        <f>月排班!FB55</f>
        <v>0</v>
      </c>
      <c r="FB55" s="552"/>
      <c r="FC55" s="551">
        <f>月排班!FD55</f>
        <v>0</v>
      </c>
      <c r="FD55" s="552"/>
      <c r="FE55" s="551">
        <f>月排班!FF55</f>
        <v>0</v>
      </c>
      <c r="FF55" s="552"/>
      <c r="FG55" s="551">
        <f>月排班!FH55</f>
        <v>0</v>
      </c>
      <c r="FH55" s="552"/>
      <c r="FI55" s="551">
        <f>月排班!FJ55</f>
        <v>0</v>
      </c>
      <c r="FJ55" s="552"/>
      <c r="FK55" s="551">
        <f>月排班!FL55</f>
        <v>0</v>
      </c>
      <c r="FL55" s="552"/>
      <c r="FM55" s="551">
        <f>月排班!FN55</f>
        <v>0</v>
      </c>
      <c r="FN55" s="552"/>
      <c r="FO55" s="220"/>
      <c r="FP55" s="221"/>
      <c r="FQ55" s="210"/>
      <c r="FR55" s="210"/>
      <c r="FS55" s="210"/>
      <c r="FT55" s="194"/>
      <c r="FU55" s="222"/>
      <c r="FV55" s="223"/>
    </row>
    <row r="56" spans="1:200" ht="9" customHeight="1" thickTop="1" thickBot="1">
      <c r="A56" s="482" t="str">
        <f>IF('0902-0908'!A64=0,"",'0902-0908'!A64)</f>
        <v/>
      </c>
      <c r="B56" s="483"/>
      <c r="C56" s="218"/>
      <c r="D56" s="219"/>
      <c r="E56" s="218"/>
      <c r="F56" s="219"/>
      <c r="G56" s="218"/>
      <c r="H56" s="219"/>
      <c r="I56" s="218"/>
      <c r="J56" s="219"/>
      <c r="K56" s="218"/>
      <c r="L56" s="219"/>
      <c r="M56" s="218"/>
      <c r="N56" s="219"/>
      <c r="O56" s="218"/>
      <c r="P56" s="219"/>
      <c r="Q56" s="218"/>
      <c r="R56" s="219"/>
      <c r="S56" s="218"/>
      <c r="T56" s="219"/>
      <c r="U56" s="218"/>
      <c r="V56" s="219"/>
      <c r="W56" s="218"/>
      <c r="X56" s="219"/>
      <c r="Y56" s="218"/>
      <c r="Z56" s="219"/>
      <c r="AA56" s="218"/>
      <c r="AB56" s="219"/>
      <c r="AC56" s="218"/>
      <c r="AD56" s="219"/>
      <c r="AE56" s="499" t="str">
        <f>IF(月排班!AD54=0,"",IF(月排班!AE54=0,"",IF((月排班!AE54+24-月排班!AD54)&lt;11,"11小時","")))&amp;IF(COUNTIF(月排班!$AE56:$AR56,$FW$5)=1,IF(COUNTIF(月排班!$AE56:$AR56,$FW$6)=1,"","1周無1例1休"),"1周無1例1休")&amp;IF(AE55=1,IF(AE55&gt;0,"例假上班",""),"")&amp;IF(AE55&gt;12,"上班超過12小時&amp;","")&amp;IF(COUNTIF(U55:AF55,"&gt;0")=6,"連6天上班","")&amp;IF(AE54=1,IF(AE55&gt;0,"例假上班",""),"")</f>
        <v>1周無1例1休</v>
      </c>
      <c r="AF56" s="500"/>
      <c r="AG56" s="499" t="str">
        <f>IF(月排班!AF54=0,"",IF(月排班!AG54=0,"",IF((月排班!AG54+24-月排班!AF54)&lt;11,"11小時","")))&amp;IF(COUNTIF(月排班!$AE56:$AR56,$FW$5)=1,IF(COUNTIF(月排班!$AE56:$AR56,$FW$6)=1,"","1周無1例1休"),"1周無1例1休")&amp;IF(AG55=1,IF(AG55&gt;0,"例假上班",""),"")&amp;IF(AG55&gt;12,"上班超過12小時&amp;","")&amp;IF(COUNTIF(W55:AH55,"&gt;0")=6,"連6天上班","")&amp;IF(AG54=1,IF(AG55&gt;0,"例假上班",""),"")</f>
        <v>1周無1例1休</v>
      </c>
      <c r="AH56" s="500"/>
      <c r="AI56" s="499" t="str">
        <f>IF(月排班!AH54=0,"",IF(月排班!AI54=0,"",IF((月排班!AI54+24-月排班!AH54)&lt;11,"11小時","")))&amp;IF(COUNTIF(月排班!$AE56:$AR56,$FW$5)=1,IF(COUNTIF(月排班!$AE56:$AR56,$FW$6)=1,"","1周無1例1休"),"1周無1例1休")&amp;IF(AI55=1,IF(AI55&gt;0,"例假上班",""),"")&amp;IF(AI55&gt;12,"上班超過12小時&amp;","")&amp;IF(COUNTIF(Y55:AJ55,"&gt;0")=6,"連6天上班","")&amp;IF(AI54=1,IF(AI55&gt;0,"例假上班",""),"")</f>
        <v>1周無1例1休</v>
      </c>
      <c r="AJ56" s="500"/>
      <c r="AK56" s="499" t="str">
        <f>IF(月排班!AJ54=0,"",IF(月排班!AK54=0,"",IF((月排班!AK54+24-月排班!AJ54)&lt;11,"11小時","")))&amp;IF(COUNTIF(月排班!$AE56:$AR56,$FW$5)=1,IF(COUNTIF(月排班!$AE56:$AR56,$FW$6)=1,"","1周無1例1休"),"1周無1例1休")&amp;IF(AK55=1,IF(AK55&gt;0,"例假上班",""),"")&amp;IF(AK55&gt;12,"上班超過12小時&amp;","")&amp;IF(COUNTIF(AA55:AL55,"&gt;0")=6,"連6天上班","")&amp;IF(AK54=1,IF(AK55&gt;0,"例假上班",""),"")</f>
        <v>1周無1例1休</v>
      </c>
      <c r="AL56" s="500"/>
      <c r="AM56" s="499" t="str">
        <f>IF(月排班!AL54=0,"",IF(月排班!AM54=0,"",IF((月排班!AM54+24-月排班!AL54)&lt;11,"11小時","")))&amp;IF(COUNTIF(月排班!$AE56:$AR56,$FW$5)=1,IF(COUNTIF(月排班!$AE56:$AR56,$FW$6)=1,"","1周無1例1休"),"1周無1例1休")&amp;IF(AM55=1,IF(AM55&gt;0,"例假上班",""),"")&amp;IF(AM55&gt;12,"上班超過12小時&amp;","")&amp;IF(COUNTIF(AC55:AN55,"&gt;0")=6,"連6天上班","")&amp;IF(AM54=1,IF(AM55&gt;0,"例假上班",""),"")</f>
        <v>1周無1例1休</v>
      </c>
      <c r="AN56" s="500"/>
      <c r="AO56" s="499" t="str">
        <f>IF(月排班!AN54=0,"",IF(月排班!AO54=0,"",IF((月排班!AO54+24-月排班!AN54)&lt;11,"11小時","")))&amp;IF(COUNTIF(月排班!$AE56:$AR56,$FW$5)=1,IF(COUNTIF(月排班!$AE56:$AR56,$FW$6)=1,"","1周無1例1休"),"1周無1例1休")&amp;IF(AO55=1,IF(AO55&gt;0,"例假上班",""),"")&amp;IF(AO55&gt;12,"上班超過12小時&amp;","")&amp;IF(COUNTIF(AE55:AP55,"&gt;0")=6,"連6天上班","")&amp;IF(AO54=1,IF(AO55&gt;0,"例假上班",""),"")</f>
        <v>1周無1例1休</v>
      </c>
      <c r="AP56" s="500"/>
      <c r="AQ56" s="499" t="str">
        <f>IF(月排班!AP54=0,"",IF(月排班!AQ54=0,"",IF((月排班!AQ54+24-月排班!AP54)&lt;11,"11小時","")))&amp;IF(COUNTIF(月排班!$AE56:$AR56,$FW$5)=1,IF(COUNTIF(月排班!$AE56:$AR56,$FW$6)=1,"","1周無1例1休"),"1周無1例1休")&amp;IF(AQ55=1,IF(AQ55&gt;0,"例假上班",""),"")&amp;IF(AQ55&gt;12,"上班超過12小時&amp;","")&amp;IF(COUNTIF(AG55:AR55,"&gt;0")=6,"連6天上班","")&amp;IF(AQ54=1,IF(AQ55&gt;0,"例假上班",""),"")</f>
        <v>1周無1例1休</v>
      </c>
      <c r="AR56" s="500"/>
      <c r="AS56" s="499" t="str">
        <f>IF(月排班!AR54=0,"",IF(月排班!AS54=0,"",IF((月排班!AS54+24-月排班!AR54)&lt;11,"11小時","")))&amp;IF(COUNTIF(月排班!$AS56:$BE56,$FW$5)=1,IF(COUNTIF(月排班!$AS56:$BE56,$FW$6)=1,"","1周無1例1休"),"1周無1例1休")&amp;IF(AS55=1,IF(AS55&gt;0,"例假上班",""),"")&amp;IF(AS55&gt;12,"上班超過12小時&amp;","")&amp;IF(COUNTIF(AI55:AT55,"&gt;0")=6,"連6天上班","")&amp;IF(AS54=1,IF(AS55&gt;0,"例假上班",""),"")</f>
        <v>1周無1例1休</v>
      </c>
      <c r="AT56" s="500"/>
      <c r="AU56" s="499" t="str">
        <f>IF(月排班!AT54=0,"",IF(月排班!AU54=0,"",IF((月排班!AU54+24-月排班!AT54)&lt;11,"11小時","")))&amp;IF(COUNTIF(月排班!$AS56:$BE56,$FW$5)=1,IF(COUNTIF(月排班!$AS56:$BE56,$FW$6)=1,"","1周無1例1休"),"1周無1例1休")&amp;IF(AU55=1,IF(AU55&gt;0,"例假上班",""),"")&amp;IF(AU55&gt;12,"上班超過12小時&amp;","")&amp;IF(COUNTIF(AK55:AV55,"&gt;0")=6,"連6天上班","")&amp;IF(AU54=1,IF(AU55&gt;0,"例假上班",""),"")</f>
        <v>1周無1例1休</v>
      </c>
      <c r="AV56" s="500"/>
      <c r="AW56" s="499" t="str">
        <f>IF(月排班!AV54=0,"",IF(月排班!AW54=0,"",IF((月排班!AW54+24-月排班!AV54)&lt;11,"11小時","")))&amp;IF(COUNTIF(月排班!$AS56:$BE56,$FW$5)=1,IF(COUNTIF(月排班!$AS56:$BE56,$FW$6)=1,"","1周無1例1休"),"1周無1例1休")&amp;IF(AW55=1,IF(AW55&gt;0,"例假上班",""),"")&amp;IF(AW55&gt;12,"上班超過12小時&amp;","")&amp;IF(COUNTIF(AM55:AX55,"&gt;0")=6,"連6天上班","")&amp;IF(AW54=1,IF(AW55&gt;0,"例假上班",""),"")</f>
        <v>1周無1例1休</v>
      </c>
      <c r="AX56" s="500"/>
      <c r="AY56" s="499" t="str">
        <f>IF(月排班!AX54=0,"",IF(月排班!AY54=0,"",IF((月排班!AY54+24-月排班!AX54)&lt;11,"11小時","")))&amp;IF(COUNTIF(月排班!$AS56:$BE56,$FW$5)=1,IF(COUNTIF(月排班!$AS56:$BE56,$FW$6)=1,"","1周無1例1休"),"1周無1例1休")&amp;IF(AY55=1,IF(AY55&gt;0,"例假上班",""),"")&amp;IF(AY55&gt;12,"上班超過12小時&amp;","")&amp;IF(COUNTIF(AO55:AZ55,"&gt;0")=6,"連6天上班","")&amp;IF(AY54=1,IF(AY55&gt;0,"例假上班",""),"")</f>
        <v>1周無1例1休</v>
      </c>
      <c r="AZ56" s="500"/>
      <c r="BA56" s="499" t="str">
        <f>IF(月排班!AZ54=0,"",IF(月排班!BA54=0,"",IF((月排班!BA54+24-月排班!AZ54)&lt;11,"11小時","")))&amp;IF(COUNTIF(月排班!$AS56:$BE56,$FW$5)=1,IF(COUNTIF(月排班!$AS56:$BE56,$FW$6)=1,"","1周無1例1休"),"1周無1例1休")&amp;IF(BA55=1,IF(BA55&gt;0,"例假上班",""),"")&amp;IF(BA55&gt;12,"上班超過12小時&amp;","")&amp;IF(COUNTIF(AQ55:BB55,"&gt;0")=6,"連6天上班","")&amp;IF(BA54=1,IF(BA55&gt;0,"例假上班",""),"")</f>
        <v>1周無1例1休</v>
      </c>
      <c r="BB56" s="500"/>
      <c r="BC56" s="499" t="str">
        <f>IF(月排班!BB54=0,"",IF(月排班!BC54=0,"",IF((月排班!BC54+24-月排班!BB54)&lt;11,"11小時","")))&amp;IF(COUNTIF(月排班!$AS56:$BE56,$FW$5)=1,IF(COUNTIF(月排班!$AS56:$BE56,$FW$6)=1,"","1周無1例1休"),"1周無1例1休")&amp;IF(BC55=1,IF(BC55&gt;0,"例假上班",""),"")&amp;IF(BC55&gt;12,"上班超過12小時&amp;","")&amp;IF(COUNTIF(AS55:BD55,"&gt;0")=6,"連6天上班","")&amp;IF(BC54=1,IF(BC55&gt;0,"例假上班",""),"")</f>
        <v>1周無1例1休</v>
      </c>
      <c r="BD56" s="500"/>
      <c r="BE56" s="499" t="str">
        <f>IF(月排班!BD54=0,"",IF(月排班!BE54=0,"",IF((月排班!BE54+24-月排班!BD54)&lt;11,"11小時","")))&amp;IF(COUNTIF(月排班!$AS56:$BE56,$FW$5)=1,IF(COUNTIF(月排班!$AS56:$BE56,$FW$6)=1,"","1周無1例1休"),"1周無1例1休")&amp;IF(BE55=1,IF(BE55&gt;0,"例假上班",""),"")&amp;IF(BE55&gt;12,"上班超過12小時&amp;","")&amp;IF(COUNTIF(AU55:BF55,"&gt;0")=6,"連6天上班","")&amp;IF(BE54=1,IF(BE55&gt;0,"例假上班",""),"")</f>
        <v>1周無1例1休</v>
      </c>
      <c r="BF56" s="500"/>
      <c r="BG56" s="499" t="str">
        <f>IF(月排班!BF54=0,"",IF(月排班!BG54=0,"",IF((月排班!BG54+24-月排班!BF54)&lt;11,"11小時","")))&amp;IF(COUNTIF(月排班!$BG56:$BS56,$FW$5)=1,IF(COUNTIF(月排班!$BG56:$BS56,$FW$6)=1,"","1周無1例1休"),"1周無1例1休")&amp;IF(BG55=1,IF(BG55&gt;0,"例假上班",""),"")&amp;IF(BG55&gt;12,"上班超過12小時&amp;","")&amp;IF(COUNTIF(AW55:BH55,"&gt;0")=6,"連6天上班","")&amp;IF(BG54=1,IF(BG55&gt;0,"例假上班",""),"")</f>
        <v>1周無1例1休</v>
      </c>
      <c r="BH56" s="500"/>
      <c r="BI56" s="499" t="str">
        <f>IF(月排班!BH54=0,"",IF(月排班!BI54=0,"",IF((月排班!BI54+24-月排班!BH54)&lt;11,"11小時","")))&amp;IF(COUNTIF(月排班!$BG56:$BS56,$FW$5)=1,IF(COUNTIF(月排班!$BG56:$BS56,$FW$6)=1,"","1周無1例1休"),"1周無1例1休")&amp;IF(BI55=1,IF(BI55&gt;0,"例假上班",""),"")&amp;IF(BI55&gt;12,"上班超過12小時&amp;","")&amp;IF(COUNTIF(AY55:BJ55,"&gt;0")=6,"連6天上班","")&amp;IF(BI54=1,IF(BI55&gt;0,"例假上班",""),"")</f>
        <v>1周無1例1休</v>
      </c>
      <c r="BJ56" s="500"/>
      <c r="BK56" s="499" t="str">
        <f>IF(月排班!BJ54=0,"",IF(月排班!BK54=0,"",IF((月排班!BK54+24-月排班!BJ54)&lt;11,"11小時","")))&amp;IF(COUNTIF(月排班!$BG56:$BS56,$FW$5)=1,IF(COUNTIF(月排班!$BG56:$BS56,$FW$6)=1,"","1周無1例1休"),"1周無1例1休")&amp;IF(BK55=1,IF(BK55&gt;0,"例假上班",""),"")&amp;IF(BK55&gt;12,"上班超過12小時&amp;","")&amp;IF(COUNTIF(BA55:BL55,"&gt;0")=6,"連6天上班","")&amp;IF(BK54=1,IF(BK55&gt;0,"例假上班",""),"")</f>
        <v>1周無1例1休</v>
      </c>
      <c r="BL56" s="500"/>
      <c r="BM56" s="499" t="str">
        <f>IF(月排班!BL54=0,"",IF(月排班!BM54=0,"",IF((月排班!BM54+24-月排班!BL54)&lt;11,"11小時","")))&amp;IF(COUNTIF(月排班!$BG56:$BS56,$FW$5)=1,IF(COUNTIF(月排班!$BG56:$BS56,$FW$6)=1,"","1周無1例1休"),"1周無1例1休")&amp;IF(BM55=1,IF(BM55&gt;0,"例假上班",""),"")&amp;IF(BM55&gt;12,"上班超過12小時&amp;","")&amp;IF(COUNTIF(BC55:BN55,"&gt;0")=6,"連6天上班","")&amp;IF(BM54=1,IF(BM55&gt;0,"例假上班",""),"")</f>
        <v>1周無1例1休</v>
      </c>
      <c r="BN56" s="500"/>
      <c r="BO56" s="499" t="str">
        <f>IF(月排班!BN54=0,"",IF(月排班!BO54=0,"",IF((月排班!BO54+24-月排班!BN54)&lt;11,"11小時","")))&amp;IF(COUNTIF(月排班!$BG56:$BS56,$FW$5)=1,IF(COUNTIF(月排班!$BG56:$BS56,$FW$6)=1,"","1周無1例1休"),"1周無1例1休")&amp;IF(BO55=1,IF(BO55&gt;0,"例假上班",""),"")&amp;IF(BO55&gt;12,"上班超過12小時&amp;","")&amp;IF(COUNTIF(BE55:BP55,"&gt;0")=6,"連6天上班","")&amp;IF(BO54=1,IF(BO55&gt;0,"例假上班",""),"")</f>
        <v>1周無1例1休</v>
      </c>
      <c r="BP56" s="500"/>
      <c r="BQ56" s="499" t="str">
        <f>IF(月排班!BP54=0,"",IF(月排班!BQ54=0,"",IF((月排班!BQ54+24-月排班!BP54)&lt;11,"11小時","")))&amp;IF(COUNTIF(月排班!$BG56:$BS56,$FW$5)=1,IF(COUNTIF(月排班!$BG56:$BS56,$FW$6)=1,"","1周無1例1休"),"1周無1例1休")&amp;IF(BQ55=1,IF(BQ55&gt;0,"例假上班",""),"")&amp;IF(BQ55&gt;12,"上班超過12小時&amp;","")&amp;IF(COUNTIF(BG55:BR55,"&gt;0")=6,"連6天上班","")&amp;IF(BQ54=1,IF(BQ55&gt;0,"例假上班",""),"")</f>
        <v>1周無1例1休</v>
      </c>
      <c r="BR56" s="500"/>
      <c r="BS56" s="499" t="str">
        <f>IF(月排班!BR54=0,"",IF(月排班!BS54=0,"",IF((月排班!BS54+24-月排班!BR54)&lt;11,"11小時","")))&amp;IF(COUNTIF(月排班!$BG56:$BS56,$FW$5)=1,IF(COUNTIF(月排班!$BG56:$BS56,$FW$6)=1,"","1周無1例1休"),"1周無1例1休")&amp;IF(BS55=1,IF(BS55&gt;0,"例假上班",""),"")&amp;IF(BS55&gt;12,"上班超過12小時&amp;","")&amp;IF(COUNTIF(BI55:BT55,"&gt;0")=6,"連6天上班","")&amp;IF(BS54=1,IF(BS55&gt;0,"例假上班",""),"")</f>
        <v>1周無1例1休</v>
      </c>
      <c r="BT56" s="500"/>
      <c r="BU56" s="499" t="str">
        <f>IF(月排班!BT54=0,"",IF(月排班!BU54=0,"",IF((月排班!BU54+24-月排班!BT54)&lt;11,"11小時","")))&amp;IF(COUNTIF(月排班!$BU56:$CG56,$FW$5)=1,IF(COUNTIF(月排班!$BU56:$CG56,$FW$6)=1,"","1周無1例1休"),"1周無1例1休")&amp;IF(BU55=1,IF(BU55&gt;0,"例假上班",""),"")&amp;IF(BU55&gt;12,"上班超過12小時&amp;","")&amp;IF(COUNTIF(BK55:BV55,"&gt;0")=6,"連6天上班","")&amp;IF(BU54=1,IF(BU55&gt;0,"例假上班",""),"")</f>
        <v>1周無1例1休</v>
      </c>
      <c r="BV56" s="500"/>
      <c r="BW56" s="499" t="str">
        <f>IF(月排班!BV54=0,"",IF(月排班!BW54=0,"",IF((月排班!BW54+24-月排班!BV54)&lt;11,"11小時","")))&amp;IF(COUNTIF(月排班!$BU56:$CG56,$FW$5)=1,IF(COUNTIF(月排班!$BU56:$CG56,$FW$6)=1,"","1周無1例1休"),"1周無1例1休")&amp;IF(BW55=1,IF(BW55&gt;0,"例假上班",""),"")&amp;IF(BW55&gt;12,"上班超過12小時&amp;","")&amp;IF(COUNTIF(BM55:BX55,"&gt;0")=6,"連6天上班","")&amp;IF(BW54=1,IF(BW55&gt;0,"例假上班",""),"")</f>
        <v>1周無1例1休</v>
      </c>
      <c r="BX56" s="500"/>
      <c r="BY56" s="499" t="str">
        <f>IF(月排班!BX54=0,"",IF(月排班!BY54=0,"",IF((月排班!BY54+24-月排班!BX54)&lt;11,"11小時","")))&amp;IF(COUNTIF(月排班!$BU56:$CG56,$FW$5)=1,IF(COUNTIF(月排班!$BU56:$CG56,$FW$6)=1,"","1周無1例1休"),"1周無1例1休")&amp;IF(BY55=1,IF(BY55&gt;0,"例假上班",""),"")&amp;IF(BY55&gt;12,"上班超過12小時&amp;","")&amp;IF(COUNTIF(BO55:BZ55,"&gt;0")=6,"連6天上班","")&amp;IF(BY54=1,IF(BY55&gt;0,"例假上班",""),"")</f>
        <v>1周無1例1休</v>
      </c>
      <c r="BZ56" s="500"/>
      <c r="CA56" s="499" t="str">
        <f>IF(月排班!BZ54=0,"",IF(月排班!CA54=0,"",IF((月排班!CA54+24-月排班!BZ54)&lt;11,"11小時","")))&amp;IF(COUNTIF(月排班!$BU56:$CG56,$FW$5)=1,IF(COUNTIF(月排班!$BU56:$CG56,$FW$6)=1,"","1周無1例1休"),"1周無1例1休")&amp;IF(CA55=1,IF(CA55&gt;0,"例假上班",""),"")&amp;IF(CA55&gt;12,"上班超過12小時&amp;","")&amp;IF(COUNTIF(BQ55:CB55,"&gt;0")=6,"連6天上班","")&amp;IF(CA54=1,IF(CA55&gt;0,"例假上班",""),"")</f>
        <v>1周無1例1休</v>
      </c>
      <c r="CB56" s="500"/>
      <c r="CC56" s="499" t="str">
        <f>IF(月排班!CB54=0,"",IF(月排班!CC54=0,"",IF((月排班!CC54+24-月排班!CB54)&lt;11,"11小時","")))&amp;IF(COUNTIF(月排班!$BU56:$CG56,$FW$5)=1,IF(COUNTIF(月排班!$BU56:$CG56,$FW$6)=1,"","1周無1例1休"),"1周無1例1休")&amp;IF(CC55=1,IF(CC55&gt;0,"例假上班",""),"")&amp;IF(CC55&gt;12,"上班超過12小時&amp;","")&amp;IF(COUNTIF(BS55:CD55,"&gt;0")=6,"連6天上班","")&amp;IF(CC54=1,IF(CC55&gt;0,"例假上班",""),"")</f>
        <v>1周無1例1休</v>
      </c>
      <c r="CD56" s="500"/>
      <c r="CE56" s="499" t="str">
        <f>IF(月排班!CD54=0,"",IF(月排班!CE54=0,"",IF((月排班!CE54+24-月排班!CD54)&lt;11,"11小時","")))&amp;IF(COUNTIF(月排班!$BU56:$CG56,$FW$5)=1,IF(COUNTIF(月排班!$BU56:$CG56,$FW$6)=1,"","1周無1例1休"),"1周無1例1休")&amp;IF(CE55=1,IF(CE55&gt;0,"例假上班",""),"")&amp;IF(CE55&gt;12,"上班超過12小時&amp;","")&amp;IF(COUNTIF(BU55:CF55,"&gt;0")=6,"連6天上班","")&amp;IF(CE54=1,IF(CE55&gt;0,"例假上班",""),"")</f>
        <v>1周無1例1休</v>
      </c>
      <c r="CF56" s="500"/>
      <c r="CG56" s="499" t="str">
        <f>IF(月排班!CF54=0,"",IF(月排班!CG54=0,"",IF((月排班!CG54+24-月排班!CF54)&lt;11,"11小時","")))&amp;IF(COUNTIF(月排班!$BU56:$CG56,$FW$5)=1,IF(COUNTIF(月排班!$BU56:$CG56,$FW$6)=1,"","1周無1例1休"),"1周無1例1休")&amp;IF(CG55=1,IF(CG55&gt;0,"例假上班",""),"")&amp;IF(CG55&gt;12,"上班超過12小時&amp;","")&amp;IF(COUNTIF(BW55:CH55,"&gt;0")=6,"連6天上班","")&amp;IF(CG54=1,IF(CG55&gt;0,"例假上班",""),"")</f>
        <v>1周無1例1休</v>
      </c>
      <c r="CH56" s="500"/>
      <c r="CI56" s="499" t="str">
        <f>IF(月排班!CH54=0,"",IF(月排班!CI54=0,"",IF((月排班!CI54+24-月排班!CH54)&lt;11,"11小時","")))&amp;IF(COUNTIF(月排班!$CI56:$CU56,$FW$5)=1,IF(COUNTIF(月排班!$CI56:$CU56,$FW$6)=1,"","1周無1例1休"),"1周無1例1休")&amp;IF(CI55=1,IF(CI55&gt;0,"例假上班",""),"")&amp;IF(CI55&gt;12,"上班超過12小時&amp;","")&amp;IF(COUNTIF(BY55:CJ55,"&gt;0")=6,"連6天上班","")&amp;IF(CI54=1,IF(CI55&gt;0,"例假上班",""),"")</f>
        <v>1周無1例1休</v>
      </c>
      <c r="CJ56" s="500"/>
      <c r="CK56" s="499" t="str">
        <f>IF(月排班!CJ54=0,"",IF(月排班!CK54=0,"",IF((月排班!CK54+24-月排班!CJ54)&lt;11,"11小時","")))&amp;IF(COUNTIF(月排班!$CI56:$CU56,$FW$5)=1,IF(COUNTIF(月排班!$CI56:$CU56,$FW$6)=1,"","1周無1例1休"),"1周無1例1休")&amp;IF(CK55=1,IF(CK55&gt;0,"例假上班",""),"")&amp;IF(CK55&gt;12,"上班超過12小時&amp;","")&amp;IF(COUNTIF(CA55:CL55,"&gt;0")=6,"連6天上班","")&amp;IF(CK54=1,IF(CK55&gt;0,"例假上班",""),"")</f>
        <v>1周無1例1休</v>
      </c>
      <c r="CL56" s="500"/>
      <c r="CM56" s="499" t="str">
        <f>IF(月排班!CL54=0,"",IF(月排班!CM54=0,"",IF((月排班!CM54+24-月排班!CL54)&lt;11,"11小時","")))&amp;IF(COUNTIF(月排班!$CI56:$CU56,$FW$5)=1,IF(COUNTIF(月排班!$CI56:$CU56,$FW$6)=1,"","1周無1例1休"),"1周無1例1休")&amp;IF(CM55=1,IF(CM55&gt;0,"例假上班",""),"")&amp;IF(CM55&gt;12,"上班超過12小時&amp;","")&amp;IF(COUNTIF(CC55:CN55,"&gt;0")=6,"連6天上班","")&amp;IF(CM54=1,IF(CM55&gt;0,"例假上班",""),"")</f>
        <v>1周無1例1休</v>
      </c>
      <c r="CN56" s="500"/>
      <c r="CO56" s="499" t="str">
        <f>IF(月排班!CN54=0,"",IF(月排班!CO54=0,"",IF((月排班!CO54+24-月排班!CN54)&lt;11,"11小時","")))&amp;IF(COUNTIF(月排班!$CI56:$CU56,$FW$5)=1,IF(COUNTIF(月排班!$CI56:$CU56,$FW$6)=1,"","1周無1例1休"),"1周無1例1休")&amp;IF(CO55=1,IF(CO55&gt;0,"例假上班",""),"")&amp;IF(CO55&gt;12,"上班超過12小時&amp;","")&amp;IF(COUNTIF(CE55:CP55,"&gt;0")=6,"連6天上班","")&amp;IF(CO54=1,IF(CO55&gt;0,"例假上班",""),"")</f>
        <v>1周無1例1休</v>
      </c>
      <c r="CP56" s="500"/>
      <c r="CQ56" s="499" t="str">
        <f>IF(月排班!CP54=0,"",IF(月排班!CQ54=0,"",IF((月排班!CQ54+24-月排班!CP54)&lt;11,"11小時","")))&amp;IF(COUNTIF(月排班!$CI56:$CU56,$FW$5)=1,IF(COUNTIF(月排班!$CI56:$CU56,$FW$6)=1,"","1周無1例1休"),"1周無1例1休")&amp;IF(CQ55=1,IF(CQ55&gt;0,"例假上班",""),"")&amp;IF(CQ55&gt;12,"上班超過12小時&amp;","")&amp;IF(COUNTIF(CG55:CR55,"&gt;0")=6,"連6天上班","")&amp;IF(CQ54=1,IF(CQ55&gt;0,"例假上班",""),"")</f>
        <v>1周無1例1休</v>
      </c>
      <c r="CR56" s="500"/>
      <c r="CS56" s="499" t="str">
        <f>IF(月排班!CR54=0,"",IF(月排班!CS54=0,"",IF((月排班!CS54+24-月排班!CR54)&lt;11,"11小時","")))&amp;IF(COUNTIF(月排班!$CI56:$CU56,$FW$5)=1,IF(COUNTIF(月排班!$CI56:$CU56,$FW$6)=1,"","1周無1例1休"),"1周無1例1休")&amp;IF(CS55=1,IF(CS55&gt;0,"例假上班",""),"")&amp;IF(CS55&gt;12,"上班超過12小時&amp;","")&amp;IF(COUNTIF(CI55:CT55,"&gt;0")=6,"連6天上班","")&amp;IF(CS54=1,IF(CS55&gt;0,"例假上班",""),"")</f>
        <v>1周無1例1休</v>
      </c>
      <c r="CT56" s="500"/>
      <c r="CU56" s="499" t="str">
        <f>IF(月排班!CT54=0,"",IF(月排班!CU54=0,"",IF((月排班!CU54+24-月排班!CT54)&lt;11,"11小時","")))&amp;IF(COUNTIF(月排班!$CI56:$CU56,$FW$5)=1,IF(COUNTIF(月排班!$CI56:$CU56,$FW$6)=1,"","1周無1例1休"),"1周無1例1休")&amp;IF(CU55=1,IF(CU55&gt;0,"例假上班",""),"")&amp;IF(CU55&gt;12,"上班超過12小時&amp;","")&amp;IF(COUNTIF(CK55:CV55,"&gt;0")=6,"連6天上班","")&amp;IF(CU54=1,IF(CU55&gt;0,"例假上班",""),"")</f>
        <v>1周無1例1休</v>
      </c>
      <c r="CV56" s="500"/>
      <c r="CW56" s="499" t="str">
        <f>IF(月排班!CV54=0,"",IF(月排班!CW54=0,"",IF((月排班!CW54+24-月排班!CV54)&lt;11,"11小時","")))&amp;IF(COUNTIF(月排班!$CW56:$DI56,$FW$5)=1,IF(COUNTIF(月排班!$CW56:$DI56,$FW$6)=1,"","1周無1例1休"),"1周無1例1休")&amp;IF(CW55=1,IF(CW55&gt;0,"例假上班",""),"")&amp;IF(CW55&gt;12,"上班超過12小時&amp;","")&amp;IF(COUNTIF(CM55:CX55,"&gt;0")=6,"連6天上班","")&amp;IF(CW54=1,IF(CW55&gt;0,"例假上班",""),"")</f>
        <v>1周無1例1休</v>
      </c>
      <c r="CX56" s="500"/>
      <c r="CY56" s="499" t="str">
        <f>IF(月排班!CX54=0,"",IF(月排班!CY54=0,"",IF((月排班!CY54+24-月排班!CX54)&lt;11,"11小時","")))&amp;IF(COUNTIF(月排班!$CW56:$DI56,$FW$5)=1,IF(COUNTIF(月排班!$CW56:$DI56,$FW$6)=1,"","1周無1例1休"),"1周無1例1休")&amp;IF(CY55=1,IF(CY55&gt;0,"例假上班",""),"")&amp;IF(CY55&gt;12,"上班超過12小時&amp;","")&amp;IF(COUNTIF(CO55:CZ55,"&gt;0")=6,"連6天上班","")&amp;IF(CY54=1,IF(CY55&gt;0,"例假上班",""),"")</f>
        <v>1周無1例1休</v>
      </c>
      <c r="CZ56" s="500"/>
      <c r="DA56" s="499" t="str">
        <f>IF(月排班!CZ54=0,"",IF(月排班!DA54=0,"",IF((月排班!DA54+24-月排班!CZ54)&lt;11,"11小時","")))&amp;IF(COUNTIF(月排班!$CW56:$DI56,$FW$5)=1,IF(COUNTIF(月排班!$CW56:$DI56,$FW$6)=1,"","1周無1例1休"),"1周無1例1休")&amp;IF(DA55=1,IF(DA55&gt;0,"例假上班",""),"")&amp;IF(DA55&gt;12,"上班超過12小時&amp;","")&amp;IF(COUNTIF(CQ55:DB55,"&gt;0")=6,"連6天上班","")&amp;IF(DA54=1,IF(DA55&gt;0,"例假上班",""),"")</f>
        <v>1周無1例1休</v>
      </c>
      <c r="DB56" s="500"/>
      <c r="DC56" s="499" t="str">
        <f>IF(月排班!DB54=0,"",IF(月排班!DC54=0,"",IF((月排班!DC54+24-月排班!DB54)&lt;11,"11小時","")))&amp;IF(COUNTIF(月排班!$CW56:$DI56,$FW$5)=1,IF(COUNTIF(月排班!$CW56:$DI56,$FW$6)=1,"","1周無1例1休"),"1周無1例1休")&amp;IF(DC55=1,IF(DC55&gt;0,"例假上班",""),"")&amp;IF(DC55&gt;12,"上班超過12小時&amp;","")&amp;IF(COUNTIF(CS55:DD55,"&gt;0")=6,"連6天上班","")&amp;IF(DC54=1,IF(DC55&gt;0,"例假上班",""),"")</f>
        <v>1周無1例1休</v>
      </c>
      <c r="DD56" s="500"/>
      <c r="DE56" s="499" t="str">
        <f>IF(月排班!DD54=0,"",IF(月排班!DE54=0,"",IF((月排班!DE54+24-月排班!DD54)&lt;11,"11小時","")))&amp;IF(COUNTIF(月排班!$CW56:$DI56,$FW$5)=1,IF(COUNTIF(月排班!$CW56:$DI56,$FW$6)=1,"","1周無1例1休"),"1周無1例1休")&amp;IF(DE55=1,IF(DE55&gt;0,"例假上班",""),"")&amp;IF(DE55&gt;12,"上班超過12小時&amp;","")&amp;IF(COUNTIF(CU55:DF55,"&gt;0")=6,"連6天上班","")&amp;IF(DE54=1,IF(DE55&gt;0,"例假上班",""),"")</f>
        <v>1周無1例1休</v>
      </c>
      <c r="DF56" s="500"/>
      <c r="DG56" s="499" t="str">
        <f>IF(月排班!DF54=0,"",IF(月排班!DG54=0,"",IF((月排班!DG54+24-月排班!DF54)&lt;11,"11小時","")))&amp;IF(COUNTIF(月排班!$CW56:$DI56,$FW$5)=1,IF(COUNTIF(月排班!$CW56:$DI56,$FW$6)=1,"","1周無1例1休"),"1周無1例1休")&amp;IF(DG55=1,IF(DG55&gt;0,"例假上班",""),"")&amp;IF(DG55&gt;12,"上班超過12小時&amp;","")&amp;IF(COUNTIF(CW55:DH55,"&gt;0")=6,"連6天上班","")&amp;IF(DG54=1,IF(DG55&gt;0,"例假上班",""),"")</f>
        <v>1周無1例1休</v>
      </c>
      <c r="DH56" s="500"/>
      <c r="DI56" s="499" t="str">
        <f>IF(月排班!DH54=0,"",IF(月排班!DI54=0,"",IF((月排班!DI54+24-月排班!DH54)&lt;11,"11小時","")))&amp;IF(COUNTIF(月排班!$CW56:$DI56,$FW$5)=1,IF(COUNTIF(月排班!$CW56:$DI56,$FW$6)=1,"","1周無1例1休"),"1周無1例1休")&amp;IF(DI55=1,IF(DI55&gt;0,"例假上班",""),"")&amp;IF(DI55&gt;12,"上班超過12小時&amp;","")&amp;IF(COUNTIF(CY55:DJ55,"&gt;0")=6,"連6天上班","")&amp;IF(DI54=1,IF(DI55&gt;0,"例假上班",""),"")</f>
        <v>1周無1例1休</v>
      </c>
      <c r="DJ56" s="500"/>
      <c r="DK56" s="499" t="str">
        <f>IF(月排班!DJ54=0,"",IF(月排班!DK54=0,"",IF((月排班!DK54+24-月排班!DJ54)&lt;11,"11小時","")))&amp;IF(COUNTIF(月排班!$DK56:$DW56,$FW$5)=1,IF(COUNTIF(月排班!$DK56:$DW56,$FW$6)=1,"","1周無1例1休"),"1周無1例1休")&amp;IF(DK55=1,IF(DK55&gt;0,"例假上班",""),"")&amp;IF(DK55&gt;12,"上班超過12小時&amp;","")&amp;IF(COUNTIF(DA55:DL55,"&gt;0")=6,"連6天上班","")&amp;IF(DK54=1,IF(DK55&gt;0,"例假上班",""),"")</f>
        <v>1周無1例1休</v>
      </c>
      <c r="DL56" s="500"/>
      <c r="DM56" s="499" t="str">
        <f>IF(月排班!DL54=0,"",IF(月排班!DM54=0,"",IF((月排班!DM54+24-月排班!DL54)&lt;11,"11小時","")))&amp;IF(COUNTIF(月排班!$DK56:$DW56,$FW$5)=1,IF(COUNTIF(月排班!$DK56:$DW56,$FW$6)=1,"","1周無1例1休"),"1周無1例1休")&amp;IF(DM55=1,IF(DM55&gt;0,"例假上班",""),"")&amp;IF(DM55&gt;12,"上班超過12小時&amp;","")&amp;IF(COUNTIF(DC55:DN55,"&gt;0")=6,"連6天上班","")&amp;IF(DM54=1,IF(DM55&gt;0,"例假上班",""),"")</f>
        <v>1周無1例1休</v>
      </c>
      <c r="DN56" s="500"/>
      <c r="DO56" s="499" t="str">
        <f>IF(月排班!DN54=0,"",IF(月排班!DO54=0,"",IF((月排班!DO54+24-月排班!DN54)&lt;11,"11小時","")))&amp;IF(COUNTIF(月排班!$DK56:$DW56,$FW$5)=1,IF(COUNTIF(月排班!$DK56:$DW56,$FW$6)=1,"","1周無1例1休"),"1周無1例1休")&amp;IF(DO55=1,IF(DO55&gt;0,"例假上班",""),"")&amp;IF(DO55&gt;12,"上班超過12小時&amp;","")&amp;IF(COUNTIF(DE55:DP55,"&gt;0")=6,"連6天上班","")&amp;IF(DO54=1,IF(DO55&gt;0,"例假上班",""),"")</f>
        <v>1周無1例1休</v>
      </c>
      <c r="DP56" s="500"/>
      <c r="DQ56" s="499" t="str">
        <f>IF(月排班!DP54=0,"",IF(月排班!DQ54=0,"",IF((月排班!DQ54+24-月排班!DP54)&lt;11,"11小時","")))&amp;IF(COUNTIF(月排班!$DK56:$DW56,$FW$5)=1,IF(COUNTIF(月排班!$DK56:$DW56,$FW$6)=1,"","1周無1例1休"),"1周無1例1休")&amp;IF(DQ55=1,IF(DQ55&gt;0,"例假上班",""),"")&amp;IF(DQ55&gt;12,"上班超過12小時&amp;","")&amp;IF(COUNTIF(DG55:DR55,"&gt;0")=6,"連6天上班","")&amp;IF(DQ54=1,IF(DQ55&gt;0,"例假上班",""),"")</f>
        <v>1周無1例1休</v>
      </c>
      <c r="DR56" s="500"/>
      <c r="DS56" s="499" t="str">
        <f>IF(月排班!DR54=0,"",IF(月排班!DS54=0,"",IF((月排班!DS54+24-月排班!DR54)&lt;11,"11小時","")))&amp;IF(COUNTIF(月排班!$DK56:$DW56,$FW$5)=1,IF(COUNTIF(月排班!$DK56:$DW56,$FW$6)=1,"","1周無1例1休"),"1周無1例1休")&amp;IF(DS55=1,IF(DS55&gt;0,"例假上班",""),"")&amp;IF(DS55&gt;12,"上班超過12小時&amp;","")&amp;IF(COUNTIF(DI55:DT55,"&gt;0")=6,"連6天上班","")&amp;IF(DS54=1,IF(DS55&gt;0,"例假上班",""),"")</f>
        <v>1周無1例1休</v>
      </c>
      <c r="DT56" s="500"/>
      <c r="DU56" s="499" t="str">
        <f>IF(月排班!DT54=0,"",IF(月排班!DU54=0,"",IF((月排班!DU54+24-月排班!DT54)&lt;11,"11小時","")))&amp;IF(COUNTIF(月排班!$DK56:$DW56,$FW$5)=1,IF(COUNTIF(月排班!$DK56:$DW56,$FW$6)=1,"","1周無1例1休"),"1周無1例1休")&amp;IF(DU55=1,IF(DU55&gt;0,"例假上班",""),"")&amp;IF(DU55&gt;12,"上班超過12小時&amp;","")&amp;IF(COUNTIF(DK55:DV55,"&gt;0")=6,"連6天上班","")&amp;IF(DU54=1,IF(DU55&gt;0,"例假上班",""),"")</f>
        <v>1周無1例1休</v>
      </c>
      <c r="DV56" s="500"/>
      <c r="DW56" s="499" t="str">
        <f>IF(月排班!DV54=0,"",IF(月排班!DW54=0,"",IF((月排班!DW54+24-月排班!DV54)&lt;11,"11小時","")))&amp;IF(COUNTIF(月排班!$DK56:$DW56,$FW$5)=1,IF(COUNTIF(月排班!$DK56:$DW56,$FW$6)=1,"","1周無1例1休"),"1周無1例1休")&amp;IF(DW55=1,IF(DW55&gt;0,"例假上班",""),"")&amp;IF(DW55&gt;12,"上班超過12小時&amp;","")&amp;IF(COUNTIF(DM55:DX55,"&gt;0")=6,"連6天上班","")&amp;IF(DW54=1,IF(DW55&gt;0,"例假上班",""),"")</f>
        <v>1周無1例1休</v>
      </c>
      <c r="DX56" s="500"/>
      <c r="DY56" s="499" t="str">
        <f>IF(月排班!DX54=0,"",IF(月排班!DY54=0,"",IF((月排班!DY54+24-月排班!DX54)&lt;11,"11小時","")))&amp;IF(COUNTIF(月排班!$DY56:$EK56,$FW$5)=1,IF(COUNTIF(月排班!$DY56:$EK56,$FW$6)=1,"","1周無1例1休"),"1周無1例1休")&amp;IF(DY55=1,IF(DY55&gt;0,"例假上班",""),"")&amp;IF(DY55&gt;12,"上班超過12小時&amp;","")&amp;IF(COUNTIF(DO55:DZ55,"&gt;0")=6,"連6天上班","")&amp;IF(DY54=1,IF(DY55&gt;0,"例假上班",""),"")</f>
        <v>1周無1例1休</v>
      </c>
      <c r="DZ56" s="500"/>
      <c r="EA56" s="499" t="str">
        <f>IF(月排班!DZ54=0,"",IF(月排班!EA54=0,"",IF((月排班!EA54+24-月排班!DZ54)&lt;11,"11小時","")))&amp;IF(COUNTIF(月排班!$DY56:$EK56,$FW$5)=1,IF(COUNTIF(月排班!$DY56:$EK56,$FW$6)=1,"","1周無1例1休"),"1周無1例1休")&amp;IF(EA55=1,IF(EA55&gt;0,"例假上班",""),"")&amp;IF(EA55&gt;12,"上班超過12小時&amp;","")&amp;IF(COUNTIF(DQ55:EB55,"&gt;0")=6,"連6天上班","")&amp;IF(EA54=1,IF(EA55&gt;0,"例假上班",""),"")</f>
        <v>1周無1例1休</v>
      </c>
      <c r="EB56" s="500"/>
      <c r="EC56" s="499" t="str">
        <f>IF(月排班!EB54=0,"",IF(月排班!EC54=0,"",IF((月排班!EC54+24-月排班!EB54)&lt;11,"11小時","")))&amp;IF(COUNTIF(月排班!$DY56:$EK56,$FW$5)=1,IF(COUNTIF(月排班!$DY56:$EK56,$FW$6)=1,"","1周無1例1休"),"1周無1例1休")&amp;IF(EC55=1,IF(EC55&gt;0,"例假上班",""),"")&amp;IF(EC55&gt;12,"上班超過12小時&amp;","")&amp;IF(COUNTIF(DS55:ED55,"&gt;0")=6,"連6天上班","")&amp;IF(EC54=1,IF(EC55&gt;0,"例假上班",""),"")</f>
        <v>1周無1例1休</v>
      </c>
      <c r="ED56" s="500"/>
      <c r="EE56" s="499" t="str">
        <f>IF(月排班!ED54=0,"",IF(月排班!EE54=0,"",IF((月排班!EE54+24-月排班!ED54)&lt;11,"11小時","")))&amp;IF(COUNTIF(月排班!$DY56:$EK56,$FW$5)=1,IF(COUNTIF(月排班!$DY56:$EK56,$FW$6)=1,"","1周無1例1休"),"1周無1例1休")&amp;IF(EE55=1,IF(EE55&gt;0,"例假上班",""),"")&amp;IF(EE55&gt;12,"上班超過12小時&amp;","")&amp;IF(COUNTIF(DU55:EF55,"&gt;0")=6,"連6天上班","")&amp;IF(EE54=1,IF(EE55&gt;0,"例假上班",""),"")</f>
        <v>1周無1例1休</v>
      </c>
      <c r="EF56" s="500"/>
      <c r="EG56" s="499" t="str">
        <f>IF(月排班!EF54=0,"",IF(月排班!EG54=0,"",IF((月排班!EG54+24-月排班!EF54)&lt;11,"11小時","")))&amp;IF(COUNTIF(月排班!$DY56:$EK56,$FW$5)=1,IF(COUNTIF(月排班!$DY56:$EK56,$FW$6)=1,"","1周無1例1休"),"1周無1例1休")&amp;IF(EG55=1,IF(EG55&gt;0,"例假上班",""),"")&amp;IF(EG55&gt;12,"上班超過12小時&amp;","")&amp;IF(COUNTIF(DW55:EH55,"&gt;0")=6,"連6天上班","")&amp;IF(EG54=1,IF(EG55&gt;0,"例假上班",""),"")</f>
        <v>1周無1例1休</v>
      </c>
      <c r="EH56" s="500"/>
      <c r="EI56" s="499" t="str">
        <f>IF(月排班!EH54=0,"",IF(月排班!EI54=0,"",IF((月排班!EI54+24-月排班!EH54)&lt;11,"11小時","")))&amp;IF(COUNTIF(月排班!$DY56:$EK56,$FW$5)=1,IF(COUNTIF(月排班!$DY56:$EK56,$FW$6)=1,"","1周無1例1休"),"1周無1例1休")&amp;IF(EI55=1,IF(EI55&gt;0,"例假上班",""),"")&amp;IF(EI55&gt;12,"上班超過12小時&amp;","")&amp;IF(COUNTIF(DY55:EJ55,"&gt;0")=6,"連6天上班","")&amp;IF(EI54=1,IF(EI55&gt;0,"例假上班",""),"")</f>
        <v>1周無1例1休</v>
      </c>
      <c r="EJ56" s="500"/>
      <c r="EK56" s="499" t="str">
        <f>IF(月排班!EJ54=0,"",IF(月排班!EK54=0,"",IF((月排班!EK54+24-月排班!EJ54)&lt;11,"11小時","")))&amp;IF(COUNTIF(月排班!$DY56:$EK56,$FW$5)=1,IF(COUNTIF(月排班!$DY56:$EK56,$FW$6)=1,"","1周無1例1休"),"1周無1例1休")&amp;IF(EK55=1,IF(EK55&gt;0,"例假上班",""),"")&amp;IF(EK55&gt;12,"上班超過12小時&amp;","")&amp;IF(COUNTIF(EA55:EL55,"&gt;0")=6,"連6天上班","")&amp;IF(EK54=1,IF(EK55&gt;0,"例假上班",""),"")</f>
        <v>1周無1例1休</v>
      </c>
      <c r="EL56" s="500"/>
      <c r="EM56" s="499" t="str">
        <f>IF(月排班!EL54=0,"",IF(月排班!EM54=0,"",IF((月排班!EM54+24-月排班!EL54)&lt;11,"11小時","")))&amp;IF(COUNTIF(月排班!$EM56:$EY56,$FW$5)=1,IF(COUNTIF(月排班!$EM56:$EY56,$FW$6)=1,"","1周無1例1休"),"1周無1例1休")&amp;IF(EM55=1,IF(EM55&gt;0,"例假上班",""),"")&amp;IF(EM55&gt;12,"上班超過12小時&amp;","")&amp;IF(COUNTIF(EC55:EN55,"&gt;0")=6,"連6天上班","")&amp;IF(EM54=1,IF(EM55&gt;0,"例假上班",""),"")</f>
        <v>1周無1例1休</v>
      </c>
      <c r="EN56" s="500"/>
      <c r="EO56" s="499" t="str">
        <f>IF(月排班!EN54=0,"",IF(月排班!EO54=0,"",IF((月排班!EO54+24-月排班!EN54)&lt;11,"11小時","")))&amp;IF(COUNTIF(月排班!$EM56:$EY56,$FW$5)=1,IF(COUNTIF(月排班!$EM56:$EY56,$FW$6)=1,"","1周無1例1休"),"1周無1例1休")&amp;IF(EO55=1,IF(EO55&gt;0,"例假上班",""),"")&amp;IF(EO55&gt;12,"上班超過12小時&amp;","")&amp;IF(COUNTIF(EE55:EP55,"&gt;0")=6,"連6天上班","")&amp;IF(EO54=1,IF(EO55&gt;0,"例假上班",""),"")</f>
        <v>1周無1例1休</v>
      </c>
      <c r="EP56" s="500"/>
      <c r="EQ56" s="499" t="str">
        <f>IF(月排班!EP54=0,"",IF(月排班!EQ54=0,"",IF((月排班!EQ54+24-月排班!EP54)&lt;11,"11小時","")))&amp;IF(COUNTIF(月排班!$EM56:$EY56,$FW$5)=1,IF(COUNTIF(月排班!$EM56:$EY56,$FW$6)=1,"","1周無1例1休"),"1周無1例1休")&amp;IF(EQ55=1,IF(EQ55&gt;0,"例假上班",""),"")&amp;IF(EQ55&gt;12,"上班超過12小時&amp;","")&amp;IF(COUNTIF(EG55:ER55,"&gt;0")=6,"連6天上班","")&amp;IF(EQ54=1,IF(EQ55&gt;0,"例假上班",""),"")</f>
        <v>1周無1例1休</v>
      </c>
      <c r="ER56" s="500"/>
      <c r="ES56" s="499" t="str">
        <f>IF(月排班!ER54=0,"",IF(月排班!ES54=0,"",IF((月排班!ES54+24-月排班!ER54)&lt;11,"11小時","")))&amp;IF(COUNTIF(月排班!$EM56:$EY56,$FW$5)=1,IF(COUNTIF(月排班!$EM56:$EY56,$FW$6)=1,"","1周無1例1休"),"1周無1例1休")&amp;IF(ES55=1,IF(ES55&gt;0,"例假上班",""),"")&amp;IF(ES55&gt;12,"上班超過12小時&amp;","")&amp;IF(COUNTIF(EI55:ET55,"&gt;0")=6,"連6天上班","")&amp;IF(ES54=1,IF(ES55&gt;0,"例假上班",""),"")</f>
        <v>1周無1例1休</v>
      </c>
      <c r="ET56" s="500"/>
      <c r="EU56" s="499" t="str">
        <f>IF(月排班!ET54=0,"",IF(月排班!EU54=0,"",IF((月排班!EU54+24-月排班!ET54)&lt;11,"11小時","")))&amp;IF(COUNTIF(月排班!$EM56:$EY56,$FW$5)=1,IF(COUNTIF(月排班!$EM56:$EY56,$FW$6)=1,"","1周無1例1休"),"1周無1例1休")&amp;IF(EU55=1,IF(EU55&gt;0,"例假上班",""),"")&amp;IF(EU55&gt;12,"上班超過12小時&amp;","")&amp;IF(COUNTIF(EK55:EV55,"&gt;0")=6,"連6天上班","")&amp;IF(EU54=1,IF(EU55&gt;0,"例假上班",""),"")</f>
        <v>1周無1例1休</v>
      </c>
      <c r="EV56" s="500"/>
      <c r="EW56" s="499" t="str">
        <f>IF(月排班!EV54=0,"",IF(月排班!EW54=0,"",IF((月排班!EW54+24-月排班!EV54)&lt;11,"11小時","")))&amp;IF(COUNTIF(月排班!$EM56:$EY56,$FW$5)=1,IF(COUNTIF(月排班!$EM56:$EY56,$FW$6)=1,"","1周無1例1休"),"1周無1例1休")&amp;IF(EW55=1,IF(EW55&gt;0,"例假上班",""),"")&amp;IF(EW55&gt;12,"上班超過12小時&amp;","")&amp;IF(COUNTIF(EM55:EX55,"&gt;0")=6,"連6天上班","")&amp;IF(EW54=1,IF(EW55&gt;0,"例假上班",""),"")</f>
        <v>1周無1例1休</v>
      </c>
      <c r="EX56" s="500"/>
      <c r="EY56" s="499" t="str">
        <f>IF(月排班!EX54=0,"",IF(月排班!EY54=0,"",IF((月排班!EY54+24-月排班!EX54)&lt;11,"11小時","")))&amp;IF(COUNTIF(月排班!$EM56:$EY56,$FW$5)=1,IF(COUNTIF(月排班!$EM56:$EY56,$FW$6)=1,"","1周無1例1休"),"1周無1例1休")&amp;IF(EY55=1,IF(EY55&gt;0,"例假上班",""),"")&amp;IF(EY55&gt;12,"上班超過12小時&amp;","")&amp;IF(COUNTIF(EO55:EZ55,"&gt;0")=6,"連6天上班","")&amp;IF(EY54=1,IF(EY55&gt;0,"例假上班",""),"")</f>
        <v>1周無1例1休</v>
      </c>
      <c r="EZ56" s="500"/>
      <c r="FA56" s="499" t="str">
        <f>IF(月排班!EZ54=0,"",IF(月排班!FA54=0,"",IF((月排班!FA54+24-月排班!EZ54)&lt;11,"11小時","")))&amp;IF(COUNTIF(月排班!$FA56:$FM56,$FW$5)=1,IF(COUNTIF(月排班!$FA56:$FM56,$FW$6)=1,"","1周無1例1休"),"1周無1例1休")&amp;IF(FA55=1,IF(FA55&gt;0,"例假上班",""),"")&amp;IF(FA55&gt;12,"上班超過12小時&amp;","")&amp;IF(COUNTIF(EQ55:FB55,"&gt;0")=6,"連6天上班","")&amp;IF(FA54=1,IF(FA55&gt;0,"例假上班",""),"")</f>
        <v>1周無1例1休</v>
      </c>
      <c r="FB56" s="500"/>
      <c r="FC56" s="499" t="str">
        <f>IF(月排班!FB54=0,"",IF(月排班!FC54=0,"",IF((月排班!FC54+24-月排班!FB54)&lt;11,"11小時","")))&amp;IF(COUNTIF(月排班!$FA56:$FM56,$FW$5)=1,IF(COUNTIF(月排班!$FA56:$FM56,$FW$6)=1,"","1周無1例1休"),"1周無1例1休")&amp;IF(FC55=1,IF(FC55&gt;0,"例假上班",""),"")&amp;IF(FC55&gt;12,"上班超過12小時&amp;","")&amp;IF(COUNTIF(ES55:FD55,"&gt;0")=6,"連6天上班","")&amp;IF(FC54=1,IF(FC55&gt;0,"例假上班",""),"")</f>
        <v>1周無1例1休</v>
      </c>
      <c r="FD56" s="500"/>
      <c r="FE56" s="499" t="str">
        <f>IF(月排班!FD54=0,"",IF(月排班!FE54=0,"",IF((月排班!FE54+24-月排班!FD54)&lt;11,"11小時","")))&amp;IF(COUNTIF(月排班!$FA56:$FM56,$FW$5)=1,IF(COUNTIF(月排班!$FA56:$FM56,$FW$6)=1,"","1周無1例1休"),"1周無1例1休")&amp;IF(FE55=1,IF(FE55&gt;0,"例假上班",""),"")&amp;IF(FE55&gt;12,"上班超過12小時&amp;","")&amp;IF(COUNTIF(EU55:FF55,"&gt;0")=6,"連6天上班","")&amp;IF(FE54=1,IF(FE55&gt;0,"例假上班",""),"")</f>
        <v>1周無1例1休</v>
      </c>
      <c r="FF56" s="500"/>
      <c r="FG56" s="499" t="str">
        <f>IF(月排班!FF54=0,"",IF(月排班!FG54=0,"",IF((月排班!FG54+24-月排班!FF54)&lt;11,"11小時","")))&amp;IF(COUNTIF(月排班!$FA56:$FM56,$FW$5)=1,IF(COUNTIF(月排班!$FA56:$FM56,$FW$6)=1,"","1周無1例1休"),"1周無1例1休")&amp;IF(FG55=1,IF(FG55&gt;0,"例假上班",""),"")&amp;IF(FG55&gt;12,"上班超過12小時&amp;","")&amp;IF(COUNTIF(EW55:FH55,"&gt;0")=6,"連6天上班","")&amp;IF(FG54=1,IF(FG55&gt;0,"例假上班",""),"")</f>
        <v>1周無1例1休</v>
      </c>
      <c r="FH56" s="500"/>
      <c r="FI56" s="499" t="str">
        <f>IF(月排班!FH54=0,"",IF(月排班!FI54=0,"",IF((月排班!FI54+24-月排班!FH54)&lt;11,"11小時","")))&amp;IF(COUNTIF(月排班!$FA56:$FM56,$FW$5)=1,IF(COUNTIF(月排班!$FA56:$FM56,$FW$6)=1,"","1周無1例1休"),"1周無1例1休")&amp;IF(FI55=1,IF(FI55&gt;0,"例假上班",""),"")&amp;IF(FI55&gt;12,"上班超過12小時&amp;","")&amp;IF(COUNTIF(EY55:FJ55,"&gt;0")=6,"連6天上班","")&amp;IF(FI54=1,IF(FI55&gt;0,"例假上班",""),"")</f>
        <v>1周無1例1休</v>
      </c>
      <c r="FJ56" s="500"/>
      <c r="FK56" s="499" t="str">
        <f>IF(月排班!FJ54=0,"",IF(月排班!FK54=0,"",IF((月排班!FK54+24-月排班!FJ54)&lt;11,"11小時","")))&amp;IF(COUNTIF(月排班!$FA56:$FM56,$FW$5)=1,IF(COUNTIF(月排班!$FA56:$FM56,$FW$6)=1,"","1周無1例1休"),"1周無1例1休")&amp;IF(FK55=1,IF(FK55&gt;0,"例假上班",""),"")&amp;IF(FK55&gt;12,"上班超過12小時&amp;","")&amp;IF(COUNTIF(FA55:FL55,"&gt;0")=6,"連6天上班","")&amp;IF(FK54=1,IF(FK55&gt;0,"例假上班",""),"")</f>
        <v>1周無1例1休</v>
      </c>
      <c r="FL56" s="500"/>
      <c r="FM56" s="499" t="str">
        <f>IF(月排班!FL54=0,"",IF(月排班!FM54=0,"",IF((月排班!FM54+24-月排班!FL54)&lt;11,"11小時","")))&amp;IF(COUNTIF(月排班!$FA56:$FM56,$FW$5)=1,IF(COUNTIF(月排班!$FA56:$FM56,$FW$6)=1,"","1周無1例1休"),"1周無1例1休")&amp;IF(FM55=1,IF(FM55&gt;0,"例假上班",""),"")&amp;IF(FM55&gt;12,"上班超過12小時&amp;","")&amp;IF(COUNTIF(FC55:FN55,"&gt;0")=6,"連6天上班","")&amp;IF(FM54=1,IF(FM55&gt;0,"例假上班",""),"")</f>
        <v>1周無1例1休</v>
      </c>
      <c r="FN56" s="500"/>
      <c r="FO56" s="220"/>
      <c r="FP56" s="221"/>
      <c r="FQ56" s="210"/>
      <c r="FR56" s="210"/>
      <c r="FS56" s="210"/>
      <c r="FT56" s="194"/>
      <c r="FU56" s="222"/>
      <c r="FV56" s="223"/>
    </row>
    <row r="57" spans="1:200" ht="9" customHeight="1">
      <c r="A57" s="490" t="str">
        <f>IF('0902-0908'!A65=0,"",'0902-0908'!A65)</f>
        <v/>
      </c>
      <c r="B57" s="491"/>
      <c r="C57" s="218"/>
      <c r="D57" s="219"/>
      <c r="E57" s="218"/>
      <c r="F57" s="219"/>
      <c r="G57" s="218"/>
      <c r="H57" s="219"/>
      <c r="I57" s="218"/>
      <c r="J57" s="219"/>
      <c r="K57" s="218"/>
      <c r="L57" s="219"/>
      <c r="M57" s="218"/>
      <c r="N57" s="219"/>
      <c r="O57" s="218"/>
      <c r="P57" s="219"/>
      <c r="Q57" s="218"/>
      <c r="R57" s="219"/>
      <c r="S57" s="218"/>
      <c r="T57" s="219"/>
      <c r="U57" s="218"/>
      <c r="V57" s="219"/>
      <c r="W57" s="218"/>
      <c r="X57" s="219"/>
      <c r="Y57" s="218"/>
      <c r="Z57" s="219"/>
      <c r="AA57" s="218"/>
      <c r="AB57" s="219"/>
      <c r="AC57" s="218"/>
      <c r="AD57" s="219"/>
      <c r="AE57" s="549">
        <f>IFERROR(VLOOKUP(月排班!AE59,$FW$5:$FX$9,2,0),0)</f>
        <v>0</v>
      </c>
      <c r="AF57" s="550"/>
      <c r="AG57" s="549">
        <f>IFERROR(VLOOKUP(月排班!AG59,$FW$5:$FX$9,2,0),0)</f>
        <v>0</v>
      </c>
      <c r="AH57" s="550"/>
      <c r="AI57" s="549">
        <f>IFERROR(VLOOKUP(月排班!AI59,$FW$5:$FX$9,2,0),0)</f>
        <v>0</v>
      </c>
      <c r="AJ57" s="550"/>
      <c r="AK57" s="549">
        <f>IFERROR(VLOOKUP(月排班!AK59,$FW$5:$FX$9,2,0),0)</f>
        <v>0</v>
      </c>
      <c r="AL57" s="550"/>
      <c r="AM57" s="549">
        <f>IFERROR(VLOOKUP(月排班!AM59,$FW$5:$FX$9,2,0),0)</f>
        <v>0</v>
      </c>
      <c r="AN57" s="550"/>
      <c r="AO57" s="549">
        <f>IFERROR(VLOOKUP(月排班!AO59,$FW$5:$FX$9,2,0),0)</f>
        <v>0</v>
      </c>
      <c r="AP57" s="550"/>
      <c r="AQ57" s="549">
        <f>IFERROR(VLOOKUP(月排班!AQ59,$FW$5:$FX$9,2,0),0)</f>
        <v>0</v>
      </c>
      <c r="AR57" s="550"/>
      <c r="AS57" s="549">
        <f>IFERROR(VLOOKUP(月排班!AS59,$FW$5:$FX$9,2,0),0)</f>
        <v>0</v>
      </c>
      <c r="AT57" s="550"/>
      <c r="AU57" s="549">
        <f>IFERROR(VLOOKUP(月排班!AU59,$FW$5:$FX$9,2,0),0)</f>
        <v>0</v>
      </c>
      <c r="AV57" s="550"/>
      <c r="AW57" s="549">
        <f>IFERROR(VLOOKUP(月排班!AW59,$FW$5:$FX$9,2,0),0)</f>
        <v>0</v>
      </c>
      <c r="AX57" s="550"/>
      <c r="AY57" s="549">
        <f>IFERROR(VLOOKUP(月排班!AY59,$FW$5:$FX$9,2,0),0)</f>
        <v>0</v>
      </c>
      <c r="AZ57" s="550"/>
      <c r="BA57" s="549">
        <f>IFERROR(VLOOKUP(月排班!BA59,$FW$5:$FX$9,2,0),0)</f>
        <v>0</v>
      </c>
      <c r="BB57" s="550"/>
      <c r="BC57" s="549">
        <f>IFERROR(VLOOKUP(月排班!BC59,$FW$5:$FX$9,2,0),0)</f>
        <v>0</v>
      </c>
      <c r="BD57" s="550"/>
      <c r="BE57" s="549">
        <f>IFERROR(VLOOKUP(月排班!BE59,$FW$5:$FX$9,2,0),0)</f>
        <v>0</v>
      </c>
      <c r="BF57" s="550"/>
      <c r="BG57" s="549">
        <f>IFERROR(VLOOKUP(月排班!BG59,$FW$5:$FX$9,2,0),0)</f>
        <v>0</v>
      </c>
      <c r="BH57" s="550"/>
      <c r="BI57" s="549">
        <f>IFERROR(VLOOKUP(月排班!BI59,$FW$5:$FX$9,2,0),0)</f>
        <v>0</v>
      </c>
      <c r="BJ57" s="550"/>
      <c r="BK57" s="549">
        <f>IFERROR(VLOOKUP(月排班!BK59,$FW$5:$FX$9,2,0),0)</f>
        <v>0</v>
      </c>
      <c r="BL57" s="550"/>
      <c r="BM57" s="549">
        <f>IFERROR(VLOOKUP(月排班!BM59,$FW$5:$FX$9,2,0),0)</f>
        <v>0</v>
      </c>
      <c r="BN57" s="550"/>
      <c r="BO57" s="549">
        <f>IFERROR(VLOOKUP(月排班!BO59,$FW$5:$FX$9,2,0),0)</f>
        <v>0</v>
      </c>
      <c r="BP57" s="550"/>
      <c r="BQ57" s="549">
        <f>IFERROR(VLOOKUP(月排班!BQ59,$FW$5:$FX$9,2,0),0)</f>
        <v>0</v>
      </c>
      <c r="BR57" s="550"/>
      <c r="BS57" s="549">
        <f>IFERROR(VLOOKUP(月排班!BS59,$FW$5:$FX$9,2,0),0)</f>
        <v>0</v>
      </c>
      <c r="BT57" s="550"/>
      <c r="BU57" s="549">
        <f>IFERROR(VLOOKUP(月排班!BU59,$FW$5:$FX$9,2,0),0)</f>
        <v>0</v>
      </c>
      <c r="BV57" s="550"/>
      <c r="BW57" s="549">
        <f>IFERROR(VLOOKUP(月排班!BW59,$FW$5:$FX$9,2,0),0)</f>
        <v>0</v>
      </c>
      <c r="BX57" s="550"/>
      <c r="BY57" s="549">
        <f>IFERROR(VLOOKUP(月排班!BY59,$FW$5:$FX$9,2,0),0)</f>
        <v>0</v>
      </c>
      <c r="BZ57" s="550"/>
      <c r="CA57" s="549">
        <f>IFERROR(VLOOKUP(月排班!CA59,$FW$5:$FX$9,2,0),0)</f>
        <v>0</v>
      </c>
      <c r="CB57" s="550"/>
      <c r="CC57" s="549">
        <f>IFERROR(VLOOKUP(月排班!CC59,$FW$5:$FX$9,2,0),0)</f>
        <v>0</v>
      </c>
      <c r="CD57" s="550"/>
      <c r="CE57" s="549">
        <f>IFERROR(VLOOKUP(月排班!CE59,$FW$5:$FX$9,2,0),0)</f>
        <v>0</v>
      </c>
      <c r="CF57" s="550"/>
      <c r="CG57" s="549">
        <f>IFERROR(VLOOKUP(月排班!CG59,$FW$5:$FX$9,2,0),0)</f>
        <v>0</v>
      </c>
      <c r="CH57" s="550"/>
      <c r="CI57" s="549">
        <f>IFERROR(VLOOKUP(月排班!CI59,$FW$5:$FX$9,2,0),0)</f>
        <v>0</v>
      </c>
      <c r="CJ57" s="550"/>
      <c r="CK57" s="549">
        <f>IFERROR(VLOOKUP(月排班!CK59,$FW$5:$FX$9,2,0),0)</f>
        <v>0</v>
      </c>
      <c r="CL57" s="550"/>
      <c r="CM57" s="549">
        <f>IFERROR(VLOOKUP(月排班!CM59,$FW$5:$FX$9,2,0),0)</f>
        <v>0</v>
      </c>
      <c r="CN57" s="550"/>
      <c r="CO57" s="549">
        <f>IFERROR(VLOOKUP(月排班!CO59,$FW$5:$FX$9,2,0),0)</f>
        <v>0</v>
      </c>
      <c r="CP57" s="550"/>
      <c r="CQ57" s="549">
        <f>IFERROR(VLOOKUP(月排班!CQ59,$FW$5:$FX$9,2,0),0)</f>
        <v>0</v>
      </c>
      <c r="CR57" s="550"/>
      <c r="CS57" s="549">
        <f>IFERROR(VLOOKUP(月排班!CS59,$FW$5:$FX$9,2,0),0)</f>
        <v>0</v>
      </c>
      <c r="CT57" s="550"/>
      <c r="CU57" s="549">
        <f>IFERROR(VLOOKUP(月排班!CU59,$FW$5:$FX$9,2,0),0)</f>
        <v>0</v>
      </c>
      <c r="CV57" s="550"/>
      <c r="CW57" s="549">
        <f>IFERROR(VLOOKUP(月排班!CW59,$FW$5:$FX$9,2,0),0)</f>
        <v>0</v>
      </c>
      <c r="CX57" s="550"/>
      <c r="CY57" s="549">
        <f>IFERROR(VLOOKUP(月排班!CY59,$FW$5:$FX$9,2,0),0)</f>
        <v>0</v>
      </c>
      <c r="CZ57" s="550"/>
      <c r="DA57" s="549">
        <f>IFERROR(VLOOKUP(月排班!DA59,$FW$5:$FX$9,2,0),0)</f>
        <v>0</v>
      </c>
      <c r="DB57" s="550"/>
      <c r="DC57" s="549">
        <f>IFERROR(VLOOKUP(月排班!DC59,$FW$5:$FX$9,2,0),0)</f>
        <v>0</v>
      </c>
      <c r="DD57" s="550"/>
      <c r="DE57" s="549">
        <f>IFERROR(VLOOKUP(月排班!DE59,$FW$5:$FX$9,2,0),0)</f>
        <v>0</v>
      </c>
      <c r="DF57" s="550"/>
      <c r="DG57" s="549">
        <f>IFERROR(VLOOKUP(月排班!DG59,$FW$5:$FX$9,2,0),0)</f>
        <v>0</v>
      </c>
      <c r="DH57" s="550"/>
      <c r="DI57" s="549">
        <f>IFERROR(VLOOKUP(月排班!DI59,$FW$5:$FX$9,2,0),0)</f>
        <v>0</v>
      </c>
      <c r="DJ57" s="550"/>
      <c r="DK57" s="549">
        <f>IFERROR(VLOOKUP(月排班!DK59,$FW$5:$FX$9,2,0),0)</f>
        <v>0</v>
      </c>
      <c r="DL57" s="550"/>
      <c r="DM57" s="549">
        <f>IFERROR(VLOOKUP(月排班!DM59,$FW$5:$FX$9,2,0),0)</f>
        <v>0</v>
      </c>
      <c r="DN57" s="550"/>
      <c r="DO57" s="549">
        <f>IFERROR(VLOOKUP(月排班!DO59,$FW$5:$FX$9,2,0),0)</f>
        <v>0</v>
      </c>
      <c r="DP57" s="550"/>
      <c r="DQ57" s="549">
        <f>IFERROR(VLOOKUP(月排班!DQ59,$FW$5:$FX$9,2,0),0)</f>
        <v>0</v>
      </c>
      <c r="DR57" s="550"/>
      <c r="DS57" s="549">
        <f>IFERROR(VLOOKUP(月排班!DS59,$FW$5:$FX$9,2,0),0)</f>
        <v>0</v>
      </c>
      <c r="DT57" s="550"/>
      <c r="DU57" s="549">
        <f>IFERROR(VLOOKUP(月排班!DU59,$FW$5:$FX$9,2,0),0)</f>
        <v>0</v>
      </c>
      <c r="DV57" s="550"/>
      <c r="DW57" s="549">
        <f>IFERROR(VLOOKUP(月排班!DW59,$FW$5:$FX$9,2,0),0)</f>
        <v>0</v>
      </c>
      <c r="DX57" s="550"/>
      <c r="DY57" s="549">
        <f>IFERROR(VLOOKUP(月排班!DY59,$FW$5:$FX$9,2,0),0)</f>
        <v>0</v>
      </c>
      <c r="DZ57" s="550"/>
      <c r="EA57" s="549">
        <f>IFERROR(VLOOKUP(月排班!EA59,$FW$5:$FX$9,2,0),0)</f>
        <v>0</v>
      </c>
      <c r="EB57" s="550"/>
      <c r="EC57" s="549">
        <f>IFERROR(VLOOKUP(月排班!EC59,$FW$5:$FX$9,2,0),0)</f>
        <v>0</v>
      </c>
      <c r="ED57" s="550"/>
      <c r="EE57" s="549">
        <f>IFERROR(VLOOKUP(月排班!EE59,$FW$5:$FX$9,2,0),0)</f>
        <v>0</v>
      </c>
      <c r="EF57" s="550"/>
      <c r="EG57" s="549">
        <f>IFERROR(VLOOKUP(月排班!EG59,$FW$5:$FX$9,2,0),0)</f>
        <v>0</v>
      </c>
      <c r="EH57" s="550"/>
      <c r="EI57" s="549">
        <f>IFERROR(VLOOKUP(月排班!EI59,$FW$5:$FX$9,2,0),0)</f>
        <v>0</v>
      </c>
      <c r="EJ57" s="550"/>
      <c r="EK57" s="549">
        <f>IFERROR(VLOOKUP(月排班!EK59,$FW$5:$FX$9,2,0),0)</f>
        <v>0</v>
      </c>
      <c r="EL57" s="550"/>
      <c r="EM57" s="549">
        <f>IFERROR(VLOOKUP(月排班!EM59,$FW$5:$FX$9,2,0),0)</f>
        <v>0</v>
      </c>
      <c r="EN57" s="550"/>
      <c r="EO57" s="549">
        <f>IFERROR(VLOOKUP(月排班!EO59,$FW$5:$FX$9,2,0),0)</f>
        <v>0</v>
      </c>
      <c r="EP57" s="550"/>
      <c r="EQ57" s="549">
        <f>IFERROR(VLOOKUP(月排班!EQ59,$FW$5:$FX$9,2,0),0)</f>
        <v>0</v>
      </c>
      <c r="ER57" s="550"/>
      <c r="ES57" s="549">
        <f>IFERROR(VLOOKUP(月排班!ES59,$FW$5:$FX$9,2,0),0)</f>
        <v>0</v>
      </c>
      <c r="ET57" s="550"/>
      <c r="EU57" s="549">
        <f>IFERROR(VLOOKUP(月排班!EU59,$FW$5:$FX$9,2,0),0)</f>
        <v>0</v>
      </c>
      <c r="EV57" s="550"/>
      <c r="EW57" s="549">
        <f>IFERROR(VLOOKUP(月排班!EW59,$FW$5:$FX$9,2,0),0)</f>
        <v>0</v>
      </c>
      <c r="EX57" s="550"/>
      <c r="EY57" s="549">
        <f>IFERROR(VLOOKUP(月排班!EY59,$FW$5:$FX$9,2,0),0)</f>
        <v>0</v>
      </c>
      <c r="EZ57" s="550"/>
      <c r="FA57" s="549">
        <f>IFERROR(VLOOKUP(月排班!FA59,$FW$5:$FX$9,2,0),0)</f>
        <v>0</v>
      </c>
      <c r="FB57" s="550"/>
      <c r="FC57" s="549">
        <f>IFERROR(VLOOKUP(月排班!FC59,$FW$5:$FX$9,2,0),0)</f>
        <v>0</v>
      </c>
      <c r="FD57" s="550"/>
      <c r="FE57" s="549">
        <f>IFERROR(VLOOKUP(月排班!FE59,$FW$5:$FX$9,2,0),0)</f>
        <v>0</v>
      </c>
      <c r="FF57" s="550"/>
      <c r="FG57" s="549">
        <f>IFERROR(VLOOKUP(月排班!FG59,$FW$5:$FX$9,2,0),0)</f>
        <v>0</v>
      </c>
      <c r="FH57" s="550"/>
      <c r="FI57" s="549">
        <f>IFERROR(VLOOKUP(月排班!FI59,$FW$5:$FX$9,2,0),0)</f>
        <v>0</v>
      </c>
      <c r="FJ57" s="550"/>
      <c r="FK57" s="549">
        <f>IFERROR(VLOOKUP(月排班!FK59,$FW$5:$FX$9,2,0),0)</f>
        <v>0</v>
      </c>
      <c r="FL57" s="550"/>
      <c r="FM57" s="549">
        <f>IFERROR(VLOOKUP(月排班!FM59,$FW$5:$FX$9,2,0),0)</f>
        <v>0</v>
      </c>
      <c r="FN57" s="550"/>
      <c r="FO57" s="220"/>
      <c r="FP57" s="221"/>
      <c r="FQ57" s="210"/>
      <c r="FR57" s="210"/>
      <c r="FS57" s="210"/>
      <c r="FT57" s="194"/>
      <c r="FU57" s="222"/>
      <c r="FV57" s="223"/>
    </row>
    <row r="58" spans="1:200" ht="9" customHeight="1" thickBot="1">
      <c r="A58" s="480" t="str">
        <f>IF('0902-0908'!A66=0,"",'0902-0908'!A66)</f>
        <v/>
      </c>
      <c r="B58" s="481"/>
      <c r="C58" s="218"/>
      <c r="D58" s="219"/>
      <c r="E58" s="218"/>
      <c r="F58" s="219"/>
      <c r="G58" s="218"/>
      <c r="H58" s="219"/>
      <c r="I58" s="218"/>
      <c r="J58" s="219"/>
      <c r="K58" s="218"/>
      <c r="L58" s="219"/>
      <c r="M58" s="218"/>
      <c r="N58" s="219"/>
      <c r="O58" s="218"/>
      <c r="P58" s="219"/>
      <c r="Q58" s="218"/>
      <c r="R58" s="219"/>
      <c r="S58" s="218"/>
      <c r="T58" s="219"/>
      <c r="U58" s="218"/>
      <c r="V58" s="219"/>
      <c r="W58" s="218"/>
      <c r="X58" s="219"/>
      <c r="Y58" s="218"/>
      <c r="Z58" s="219"/>
      <c r="AA58" s="218"/>
      <c r="AB58" s="219"/>
      <c r="AC58" s="218"/>
      <c r="AD58" s="219"/>
      <c r="AE58" s="551">
        <f>月排班!AF58</f>
        <v>0</v>
      </c>
      <c r="AF58" s="552"/>
      <c r="AG58" s="551">
        <f>月排班!AH58</f>
        <v>0</v>
      </c>
      <c r="AH58" s="552"/>
      <c r="AI58" s="551">
        <f>月排班!AJ58</f>
        <v>0</v>
      </c>
      <c r="AJ58" s="552"/>
      <c r="AK58" s="551">
        <f>月排班!AL58</f>
        <v>0</v>
      </c>
      <c r="AL58" s="552"/>
      <c r="AM58" s="551">
        <f>月排班!AN58</f>
        <v>0</v>
      </c>
      <c r="AN58" s="552"/>
      <c r="AO58" s="551">
        <f>月排班!AP58</f>
        <v>0</v>
      </c>
      <c r="AP58" s="552"/>
      <c r="AQ58" s="551">
        <f>月排班!AR58</f>
        <v>0</v>
      </c>
      <c r="AR58" s="552"/>
      <c r="AS58" s="551">
        <f>月排班!AT58</f>
        <v>0</v>
      </c>
      <c r="AT58" s="552"/>
      <c r="AU58" s="551">
        <f>月排班!AV58</f>
        <v>0</v>
      </c>
      <c r="AV58" s="552"/>
      <c r="AW58" s="551">
        <f>月排班!AX58</f>
        <v>0</v>
      </c>
      <c r="AX58" s="552"/>
      <c r="AY58" s="551">
        <f>月排班!AZ58</f>
        <v>0</v>
      </c>
      <c r="AZ58" s="552"/>
      <c r="BA58" s="551">
        <f>月排班!BB58</f>
        <v>0</v>
      </c>
      <c r="BB58" s="552"/>
      <c r="BC58" s="551">
        <f>月排班!BD58</f>
        <v>0</v>
      </c>
      <c r="BD58" s="552"/>
      <c r="BE58" s="551">
        <f>月排班!BF58</f>
        <v>0</v>
      </c>
      <c r="BF58" s="552"/>
      <c r="BG58" s="551">
        <f>月排班!BH58</f>
        <v>0</v>
      </c>
      <c r="BH58" s="552"/>
      <c r="BI58" s="551">
        <f>月排班!BJ58</f>
        <v>0</v>
      </c>
      <c r="BJ58" s="552"/>
      <c r="BK58" s="551">
        <f>月排班!BL58</f>
        <v>0</v>
      </c>
      <c r="BL58" s="552"/>
      <c r="BM58" s="551">
        <f>月排班!BN58</f>
        <v>0</v>
      </c>
      <c r="BN58" s="552"/>
      <c r="BO58" s="551">
        <f>月排班!BP58</f>
        <v>0</v>
      </c>
      <c r="BP58" s="552"/>
      <c r="BQ58" s="551">
        <f>月排班!BR58</f>
        <v>0</v>
      </c>
      <c r="BR58" s="552"/>
      <c r="BS58" s="551">
        <f>月排班!BT58</f>
        <v>0</v>
      </c>
      <c r="BT58" s="552"/>
      <c r="BU58" s="551">
        <f>月排班!BV58</f>
        <v>0</v>
      </c>
      <c r="BV58" s="552"/>
      <c r="BW58" s="551">
        <f>月排班!BX58</f>
        <v>0</v>
      </c>
      <c r="BX58" s="552"/>
      <c r="BY58" s="551">
        <f>月排班!BZ58</f>
        <v>0</v>
      </c>
      <c r="BZ58" s="552"/>
      <c r="CA58" s="551">
        <f>月排班!CB58</f>
        <v>0</v>
      </c>
      <c r="CB58" s="552"/>
      <c r="CC58" s="551">
        <f>月排班!CD58</f>
        <v>0</v>
      </c>
      <c r="CD58" s="552"/>
      <c r="CE58" s="551">
        <f>月排班!CF58</f>
        <v>0</v>
      </c>
      <c r="CF58" s="552"/>
      <c r="CG58" s="551">
        <f>月排班!CH58</f>
        <v>0</v>
      </c>
      <c r="CH58" s="552"/>
      <c r="CI58" s="551">
        <f>月排班!CJ58</f>
        <v>0</v>
      </c>
      <c r="CJ58" s="552"/>
      <c r="CK58" s="551">
        <f>月排班!CL58</f>
        <v>0</v>
      </c>
      <c r="CL58" s="552"/>
      <c r="CM58" s="551">
        <f>月排班!CN58</f>
        <v>0</v>
      </c>
      <c r="CN58" s="552"/>
      <c r="CO58" s="551">
        <f>月排班!CP58</f>
        <v>0</v>
      </c>
      <c r="CP58" s="552"/>
      <c r="CQ58" s="551">
        <f>月排班!CR58</f>
        <v>0</v>
      </c>
      <c r="CR58" s="552"/>
      <c r="CS58" s="551">
        <f>月排班!CT58</f>
        <v>0</v>
      </c>
      <c r="CT58" s="552"/>
      <c r="CU58" s="551">
        <f>月排班!CV58</f>
        <v>0</v>
      </c>
      <c r="CV58" s="552"/>
      <c r="CW58" s="551">
        <f>月排班!CX58</f>
        <v>0</v>
      </c>
      <c r="CX58" s="552"/>
      <c r="CY58" s="551">
        <f>月排班!CZ58</f>
        <v>0</v>
      </c>
      <c r="CZ58" s="552"/>
      <c r="DA58" s="551">
        <f>月排班!DB58</f>
        <v>0</v>
      </c>
      <c r="DB58" s="552"/>
      <c r="DC58" s="551">
        <f>月排班!DD58</f>
        <v>0</v>
      </c>
      <c r="DD58" s="552"/>
      <c r="DE58" s="551">
        <f>月排班!DF58</f>
        <v>0</v>
      </c>
      <c r="DF58" s="552"/>
      <c r="DG58" s="551">
        <f>月排班!DH58</f>
        <v>0</v>
      </c>
      <c r="DH58" s="552"/>
      <c r="DI58" s="551">
        <f>月排班!DJ58</f>
        <v>0</v>
      </c>
      <c r="DJ58" s="552"/>
      <c r="DK58" s="551">
        <f>月排班!DL58</f>
        <v>0</v>
      </c>
      <c r="DL58" s="552"/>
      <c r="DM58" s="551">
        <f>月排班!DN58</f>
        <v>0</v>
      </c>
      <c r="DN58" s="552"/>
      <c r="DO58" s="551">
        <f>月排班!DP58</f>
        <v>0</v>
      </c>
      <c r="DP58" s="552"/>
      <c r="DQ58" s="551">
        <f>月排班!DR58</f>
        <v>0</v>
      </c>
      <c r="DR58" s="552"/>
      <c r="DS58" s="551">
        <f>月排班!DT58</f>
        <v>0</v>
      </c>
      <c r="DT58" s="552"/>
      <c r="DU58" s="551">
        <f>月排班!DV58</f>
        <v>0</v>
      </c>
      <c r="DV58" s="552"/>
      <c r="DW58" s="551">
        <f>月排班!DX58</f>
        <v>0</v>
      </c>
      <c r="DX58" s="552"/>
      <c r="DY58" s="551">
        <f>月排班!DZ58</f>
        <v>0</v>
      </c>
      <c r="DZ58" s="552"/>
      <c r="EA58" s="551">
        <f>月排班!EB58</f>
        <v>0</v>
      </c>
      <c r="EB58" s="552"/>
      <c r="EC58" s="551">
        <f>月排班!ED58</f>
        <v>0</v>
      </c>
      <c r="ED58" s="552"/>
      <c r="EE58" s="551">
        <f>月排班!EF58</f>
        <v>0</v>
      </c>
      <c r="EF58" s="552"/>
      <c r="EG58" s="551">
        <f>月排班!EH58</f>
        <v>0</v>
      </c>
      <c r="EH58" s="552"/>
      <c r="EI58" s="551">
        <f>月排班!EJ58</f>
        <v>0</v>
      </c>
      <c r="EJ58" s="552"/>
      <c r="EK58" s="551">
        <f>月排班!EL58</f>
        <v>0</v>
      </c>
      <c r="EL58" s="552"/>
      <c r="EM58" s="551">
        <f>月排班!EN58</f>
        <v>0</v>
      </c>
      <c r="EN58" s="552"/>
      <c r="EO58" s="551">
        <f>月排班!EP58</f>
        <v>0</v>
      </c>
      <c r="EP58" s="552"/>
      <c r="EQ58" s="551">
        <f>月排班!ER58</f>
        <v>0</v>
      </c>
      <c r="ER58" s="552"/>
      <c r="ES58" s="551">
        <f>月排班!ET58</f>
        <v>0</v>
      </c>
      <c r="ET58" s="552"/>
      <c r="EU58" s="551">
        <f>月排班!EV58</f>
        <v>0</v>
      </c>
      <c r="EV58" s="552"/>
      <c r="EW58" s="551">
        <f>月排班!EX58</f>
        <v>0</v>
      </c>
      <c r="EX58" s="552"/>
      <c r="EY58" s="551">
        <f>月排班!EZ58</f>
        <v>0</v>
      </c>
      <c r="EZ58" s="552"/>
      <c r="FA58" s="551">
        <f>月排班!FB58</f>
        <v>0</v>
      </c>
      <c r="FB58" s="552"/>
      <c r="FC58" s="551">
        <f>月排班!FD58</f>
        <v>0</v>
      </c>
      <c r="FD58" s="552"/>
      <c r="FE58" s="551">
        <f>月排班!FF58</f>
        <v>0</v>
      </c>
      <c r="FF58" s="552"/>
      <c r="FG58" s="551">
        <f>月排班!FH58</f>
        <v>0</v>
      </c>
      <c r="FH58" s="552"/>
      <c r="FI58" s="551">
        <f>月排班!FJ58</f>
        <v>0</v>
      </c>
      <c r="FJ58" s="552"/>
      <c r="FK58" s="551">
        <f>月排班!FL58</f>
        <v>0</v>
      </c>
      <c r="FL58" s="552"/>
      <c r="FM58" s="551">
        <f>月排班!FN58</f>
        <v>0</v>
      </c>
      <c r="FN58" s="552"/>
      <c r="FO58" s="220"/>
      <c r="FP58" s="221"/>
      <c r="FQ58" s="210"/>
      <c r="FR58" s="210"/>
      <c r="FS58" s="210"/>
      <c r="FT58" s="194"/>
      <c r="FU58" s="222"/>
      <c r="FV58" s="223"/>
    </row>
    <row r="59" spans="1:200" ht="9" customHeight="1" thickTop="1" thickBot="1">
      <c r="A59" s="482" t="str">
        <f>IF('0902-0908'!A67=0,"",'0902-0908'!A67)</f>
        <v/>
      </c>
      <c r="B59" s="483"/>
      <c r="C59" s="218"/>
      <c r="D59" s="219"/>
      <c r="E59" s="218"/>
      <c r="F59" s="219"/>
      <c r="G59" s="218"/>
      <c r="H59" s="219"/>
      <c r="I59" s="218"/>
      <c r="J59" s="219"/>
      <c r="K59" s="218"/>
      <c r="L59" s="219"/>
      <c r="M59" s="218"/>
      <c r="N59" s="219"/>
      <c r="O59" s="218"/>
      <c r="P59" s="219"/>
      <c r="Q59" s="218"/>
      <c r="R59" s="219"/>
      <c r="S59" s="218"/>
      <c r="T59" s="219"/>
      <c r="U59" s="218"/>
      <c r="V59" s="219"/>
      <c r="W59" s="218"/>
      <c r="X59" s="219"/>
      <c r="Y59" s="218"/>
      <c r="Z59" s="219"/>
      <c r="AA59" s="218"/>
      <c r="AB59" s="219"/>
      <c r="AC59" s="218"/>
      <c r="AD59" s="219"/>
      <c r="AE59" s="499" t="str">
        <f>IF(月排班!AD57=0,"",IF(月排班!AE57=0,"",IF((月排班!AE57+24-月排班!AD57)&lt;11,"11小時","")))&amp;IF(COUNTIF(月排班!$AE59:$AR59,$FW$5)=1,IF(COUNTIF(月排班!$AE59:$AR59,$FW$6)=1,"","1周無1例1休"),"1周無1例1休")&amp;IF(AE58=1,IF(AE58&gt;0,"例假上班",""),"")&amp;IF(AE58&gt;12,"上班超過12小時&amp;","")&amp;IF(COUNTIF(U58:AF58,"&gt;0")=6,"連6天上班","")&amp;IF(AE57=1,IF(AE58&gt;0,"例假上班",""),"")</f>
        <v>1周無1例1休</v>
      </c>
      <c r="AF59" s="500"/>
      <c r="AG59" s="499" t="str">
        <f>IF(月排班!AF57=0,"",IF(月排班!AG57=0,"",IF((月排班!AG57+24-月排班!AF57)&lt;11,"11小時","")))&amp;IF(COUNTIF(月排班!$AE59:$AR59,$FW$5)=1,IF(COUNTIF(月排班!$AE59:$AR59,$FW$6)=1,"","1周無1例1休"),"1周無1例1休")&amp;IF(AG58=1,IF(AG58&gt;0,"例假上班",""),"")&amp;IF(AG58&gt;12,"上班超過12小時&amp;","")&amp;IF(COUNTIF(W58:AH58,"&gt;0")=6,"連6天上班","")&amp;IF(AG57=1,IF(AG58&gt;0,"例假上班",""),"")</f>
        <v>1周無1例1休</v>
      </c>
      <c r="AH59" s="500"/>
      <c r="AI59" s="499" t="str">
        <f>IF(月排班!AH57=0,"",IF(月排班!AI57=0,"",IF((月排班!AI57+24-月排班!AH57)&lt;11,"11小時","")))&amp;IF(COUNTIF(月排班!$AE59:$AR59,$FW$5)=1,IF(COUNTIF(月排班!$AE59:$AR59,$FW$6)=1,"","1周無1例1休"),"1周無1例1休")&amp;IF(AI58=1,IF(AI58&gt;0,"例假上班",""),"")&amp;IF(AI58&gt;12,"上班超過12小時&amp;","")&amp;IF(COUNTIF(Y58:AJ58,"&gt;0")=6,"連6天上班","")&amp;IF(AI57=1,IF(AI58&gt;0,"例假上班",""),"")</f>
        <v>1周無1例1休</v>
      </c>
      <c r="AJ59" s="500"/>
      <c r="AK59" s="499" t="str">
        <f>IF(月排班!AJ57=0,"",IF(月排班!AK57=0,"",IF((月排班!AK57+24-月排班!AJ57)&lt;11,"11小時","")))&amp;IF(COUNTIF(月排班!$AE59:$AR59,$FW$5)=1,IF(COUNTIF(月排班!$AE59:$AR59,$FW$6)=1,"","1周無1例1休"),"1周無1例1休")&amp;IF(AK58=1,IF(AK58&gt;0,"例假上班",""),"")&amp;IF(AK58&gt;12,"上班超過12小時&amp;","")&amp;IF(COUNTIF(AA58:AL58,"&gt;0")=6,"連6天上班","")&amp;IF(AK57=1,IF(AK58&gt;0,"例假上班",""),"")</f>
        <v>1周無1例1休</v>
      </c>
      <c r="AL59" s="500"/>
      <c r="AM59" s="499" t="str">
        <f>IF(月排班!AL57=0,"",IF(月排班!AM57=0,"",IF((月排班!AM57+24-月排班!AL57)&lt;11,"11小時","")))&amp;IF(COUNTIF(月排班!$AE59:$AR59,$FW$5)=1,IF(COUNTIF(月排班!$AE59:$AR59,$FW$6)=1,"","1周無1例1休"),"1周無1例1休")&amp;IF(AM58=1,IF(AM58&gt;0,"例假上班",""),"")&amp;IF(AM58&gt;12,"上班超過12小時&amp;","")&amp;IF(COUNTIF(AC58:AN58,"&gt;0")=6,"連6天上班","")&amp;IF(AM57=1,IF(AM58&gt;0,"例假上班",""),"")</f>
        <v>1周無1例1休</v>
      </c>
      <c r="AN59" s="500"/>
      <c r="AO59" s="499" t="str">
        <f>IF(月排班!AN57=0,"",IF(月排班!AO57=0,"",IF((月排班!AO57+24-月排班!AN57)&lt;11,"11小時","")))&amp;IF(COUNTIF(月排班!$AE59:$AR59,$FW$5)=1,IF(COUNTIF(月排班!$AE59:$AR59,$FW$6)=1,"","1周無1例1休"),"1周無1例1休")&amp;IF(AO58=1,IF(AO58&gt;0,"例假上班",""),"")&amp;IF(AO58&gt;12,"上班超過12小時&amp;","")&amp;IF(COUNTIF(AE58:AP58,"&gt;0")=6,"連6天上班","")&amp;IF(AO57=1,IF(AO58&gt;0,"例假上班",""),"")</f>
        <v>1周無1例1休</v>
      </c>
      <c r="AP59" s="500"/>
      <c r="AQ59" s="499" t="str">
        <f>IF(月排班!AP57=0,"",IF(月排班!AQ57=0,"",IF((月排班!AQ57+24-月排班!AP57)&lt;11,"11小時","")))&amp;IF(COUNTIF(月排班!$AE59:$AR59,$FW$5)=1,IF(COUNTIF(月排班!$AE59:$AR59,$FW$6)=1,"","1周無1例1休"),"1周無1例1休")&amp;IF(AQ58=1,IF(AQ58&gt;0,"例假上班",""),"")&amp;IF(AQ58&gt;12,"上班超過12小時&amp;","")&amp;IF(COUNTIF(AG58:AR58,"&gt;0")=6,"連6天上班","")&amp;IF(AQ57=1,IF(AQ58&gt;0,"例假上班",""),"")</f>
        <v>1周無1例1休</v>
      </c>
      <c r="AR59" s="500"/>
      <c r="AS59" s="499" t="str">
        <f>IF(月排班!AR57=0,"",IF(月排班!AS57=0,"",IF((月排班!AS57+24-月排班!AR57)&lt;11,"11小時","")))&amp;IF(COUNTIF(月排班!$AS59:$BE59,$FW$5)=1,IF(COUNTIF(月排班!$AS59:$BE59,$FW$6)=1,"","1周無1例1休"),"1周無1例1休")&amp;IF(AS58=1,IF(AS58&gt;0,"例假上班",""),"")&amp;IF(AS58&gt;12,"上班超過12小時&amp;","")&amp;IF(COUNTIF(AI58:AT58,"&gt;0")=6,"連6天上班","")&amp;IF(AS57=1,IF(AS58&gt;0,"例假上班",""),"")</f>
        <v>1周無1例1休</v>
      </c>
      <c r="AT59" s="500"/>
      <c r="AU59" s="499" t="str">
        <f>IF(月排班!AT57=0,"",IF(月排班!AU57=0,"",IF((月排班!AU57+24-月排班!AT57)&lt;11,"11小時","")))&amp;IF(COUNTIF(月排班!$AS59:$BE59,$FW$5)=1,IF(COUNTIF(月排班!$AS59:$BE59,$FW$6)=1,"","1周無1例1休"),"1周無1例1休")&amp;IF(AU58=1,IF(AU58&gt;0,"例假上班",""),"")&amp;IF(AU58&gt;12,"上班超過12小時&amp;","")&amp;IF(COUNTIF(AK58:AV58,"&gt;0")=6,"連6天上班","")&amp;IF(AU57=1,IF(AU58&gt;0,"例假上班",""),"")</f>
        <v>1周無1例1休</v>
      </c>
      <c r="AV59" s="500"/>
      <c r="AW59" s="499" t="str">
        <f>IF(月排班!AV57=0,"",IF(月排班!AW57=0,"",IF((月排班!AW57+24-月排班!AV57)&lt;11,"11小時","")))&amp;IF(COUNTIF(月排班!$AS59:$BE59,$FW$5)=1,IF(COUNTIF(月排班!$AS59:$BE59,$FW$6)=1,"","1周無1例1休"),"1周無1例1休")&amp;IF(AW58=1,IF(AW58&gt;0,"例假上班",""),"")&amp;IF(AW58&gt;12,"上班超過12小時&amp;","")&amp;IF(COUNTIF(AM58:AX58,"&gt;0")=6,"連6天上班","")&amp;IF(AW57=1,IF(AW58&gt;0,"例假上班",""),"")</f>
        <v>1周無1例1休</v>
      </c>
      <c r="AX59" s="500"/>
      <c r="AY59" s="499" t="str">
        <f>IF(月排班!AX57=0,"",IF(月排班!AY57=0,"",IF((月排班!AY57+24-月排班!AX57)&lt;11,"11小時","")))&amp;IF(COUNTIF(月排班!$AS59:$BE59,$FW$5)=1,IF(COUNTIF(月排班!$AS59:$BE59,$FW$6)=1,"","1周無1例1休"),"1周無1例1休")&amp;IF(AY58=1,IF(AY58&gt;0,"例假上班",""),"")&amp;IF(AY58&gt;12,"上班超過12小時&amp;","")&amp;IF(COUNTIF(AO58:AZ58,"&gt;0")=6,"連6天上班","")&amp;IF(AY57=1,IF(AY58&gt;0,"例假上班",""),"")</f>
        <v>1周無1例1休</v>
      </c>
      <c r="AZ59" s="500"/>
      <c r="BA59" s="499" t="str">
        <f>IF(月排班!AZ57=0,"",IF(月排班!BA57=0,"",IF((月排班!BA57+24-月排班!AZ57)&lt;11,"11小時","")))&amp;IF(COUNTIF(月排班!$AS59:$BE59,$FW$5)=1,IF(COUNTIF(月排班!$AS59:$BE59,$FW$6)=1,"","1周無1例1休"),"1周無1例1休")&amp;IF(BA58=1,IF(BA58&gt;0,"例假上班",""),"")&amp;IF(BA58&gt;12,"上班超過12小時&amp;","")&amp;IF(COUNTIF(AQ58:BB58,"&gt;0")=6,"連6天上班","")&amp;IF(BA57=1,IF(BA58&gt;0,"例假上班",""),"")</f>
        <v>1周無1例1休</v>
      </c>
      <c r="BB59" s="500"/>
      <c r="BC59" s="499" t="str">
        <f>IF(月排班!BB57=0,"",IF(月排班!BC57=0,"",IF((月排班!BC57+24-月排班!BB57)&lt;11,"11小時","")))&amp;IF(COUNTIF(月排班!$AS59:$BE59,$FW$5)=1,IF(COUNTIF(月排班!$AS59:$BE59,$FW$6)=1,"","1周無1例1休"),"1周無1例1休")&amp;IF(BC58=1,IF(BC58&gt;0,"例假上班",""),"")&amp;IF(BC58&gt;12,"上班超過12小時&amp;","")&amp;IF(COUNTIF(AS58:BD58,"&gt;0")=6,"連6天上班","")&amp;IF(BC57=1,IF(BC58&gt;0,"例假上班",""),"")</f>
        <v>1周無1例1休</v>
      </c>
      <c r="BD59" s="500"/>
      <c r="BE59" s="499" t="str">
        <f>IF(月排班!BD57=0,"",IF(月排班!BE57=0,"",IF((月排班!BE57+24-月排班!BD57)&lt;11,"11小時","")))&amp;IF(COUNTIF(月排班!$AS59:$BE59,$FW$5)=1,IF(COUNTIF(月排班!$AS59:$BE59,$FW$6)=1,"","1周無1例1休"),"1周無1例1休")&amp;IF(BE58=1,IF(BE58&gt;0,"例假上班",""),"")&amp;IF(BE58&gt;12,"上班超過12小時&amp;","")&amp;IF(COUNTIF(AU58:BF58,"&gt;0")=6,"連6天上班","")&amp;IF(BE57=1,IF(BE58&gt;0,"例假上班",""),"")</f>
        <v>1周無1例1休</v>
      </c>
      <c r="BF59" s="500"/>
      <c r="BG59" s="499" t="str">
        <f>IF(月排班!BF57=0,"",IF(月排班!BG57=0,"",IF((月排班!BG57+24-月排班!BF57)&lt;11,"11小時","")))&amp;IF(COUNTIF(月排班!$BG59:$BS59,$FW$5)=1,IF(COUNTIF(月排班!$BG59:$BS59,$FW$6)=1,"","1周無1例1休"),"1周無1例1休")&amp;IF(BG58=1,IF(BG58&gt;0,"例假上班",""),"")&amp;IF(BG58&gt;12,"上班超過12小時&amp;","")&amp;IF(COUNTIF(AW58:BH58,"&gt;0")=6,"連6天上班","")&amp;IF(BG57=1,IF(BG58&gt;0,"例假上班",""),"")</f>
        <v>1周無1例1休</v>
      </c>
      <c r="BH59" s="500"/>
      <c r="BI59" s="499" t="str">
        <f>IF(月排班!BH57=0,"",IF(月排班!BI57=0,"",IF((月排班!BI57+24-月排班!BH57)&lt;11,"11小時","")))&amp;IF(COUNTIF(月排班!$BG59:$BS59,$FW$5)=1,IF(COUNTIF(月排班!$BG59:$BS59,$FW$6)=1,"","1周無1例1休"),"1周無1例1休")&amp;IF(BI58=1,IF(BI58&gt;0,"例假上班",""),"")&amp;IF(BI58&gt;12,"上班超過12小時&amp;","")&amp;IF(COUNTIF(AY58:BJ58,"&gt;0")=6,"連6天上班","")&amp;IF(BI57=1,IF(BI58&gt;0,"例假上班",""),"")</f>
        <v>1周無1例1休</v>
      </c>
      <c r="BJ59" s="500"/>
      <c r="BK59" s="499" t="str">
        <f>IF(月排班!BJ57=0,"",IF(月排班!BK57=0,"",IF((月排班!BK57+24-月排班!BJ57)&lt;11,"11小時","")))&amp;IF(COUNTIF(月排班!$BG59:$BS59,$FW$5)=1,IF(COUNTIF(月排班!$BG59:$BS59,$FW$6)=1,"","1周無1例1休"),"1周無1例1休")&amp;IF(BK58=1,IF(BK58&gt;0,"例假上班",""),"")&amp;IF(BK58&gt;12,"上班超過12小時&amp;","")&amp;IF(COUNTIF(BA58:BL58,"&gt;0")=6,"連6天上班","")&amp;IF(BK57=1,IF(BK58&gt;0,"例假上班",""),"")</f>
        <v>1周無1例1休</v>
      </c>
      <c r="BL59" s="500"/>
      <c r="BM59" s="499" t="str">
        <f>IF(月排班!BL57=0,"",IF(月排班!BM57=0,"",IF((月排班!BM57+24-月排班!BL57)&lt;11,"11小時","")))&amp;IF(COUNTIF(月排班!$BG59:$BS59,$FW$5)=1,IF(COUNTIF(月排班!$BG59:$BS59,$FW$6)=1,"","1周無1例1休"),"1周無1例1休")&amp;IF(BM58=1,IF(BM58&gt;0,"例假上班",""),"")&amp;IF(BM58&gt;12,"上班超過12小時&amp;","")&amp;IF(COUNTIF(BC58:BN58,"&gt;0")=6,"連6天上班","")&amp;IF(BM57=1,IF(BM58&gt;0,"例假上班",""),"")</f>
        <v>1周無1例1休</v>
      </c>
      <c r="BN59" s="500"/>
      <c r="BO59" s="499" t="str">
        <f>IF(月排班!BN57=0,"",IF(月排班!BO57=0,"",IF((月排班!BO57+24-月排班!BN57)&lt;11,"11小時","")))&amp;IF(COUNTIF(月排班!$BG59:$BS59,$FW$5)=1,IF(COUNTIF(月排班!$BG59:$BS59,$FW$6)=1,"","1周無1例1休"),"1周無1例1休")&amp;IF(BO58=1,IF(BO58&gt;0,"例假上班",""),"")&amp;IF(BO58&gt;12,"上班超過12小時&amp;","")&amp;IF(COUNTIF(BE58:BP58,"&gt;0")=6,"連6天上班","")&amp;IF(BO57=1,IF(BO58&gt;0,"例假上班",""),"")</f>
        <v>1周無1例1休</v>
      </c>
      <c r="BP59" s="500"/>
      <c r="BQ59" s="499" t="str">
        <f>IF(月排班!BP57=0,"",IF(月排班!BQ57=0,"",IF((月排班!BQ57+24-月排班!BP57)&lt;11,"11小時","")))&amp;IF(COUNTIF(月排班!$BG59:$BS59,$FW$5)=1,IF(COUNTIF(月排班!$BG59:$BS59,$FW$6)=1,"","1周無1例1休"),"1周無1例1休")&amp;IF(BQ58=1,IF(BQ58&gt;0,"例假上班",""),"")&amp;IF(BQ58&gt;12,"上班超過12小時&amp;","")&amp;IF(COUNTIF(BG58:BR58,"&gt;0")=6,"連6天上班","")&amp;IF(BQ57=1,IF(BQ58&gt;0,"例假上班",""),"")</f>
        <v>1周無1例1休</v>
      </c>
      <c r="BR59" s="500"/>
      <c r="BS59" s="499" t="str">
        <f>IF(月排班!BR57=0,"",IF(月排班!BS57=0,"",IF((月排班!BS57+24-月排班!BR57)&lt;11,"11小時","")))&amp;IF(COUNTIF(月排班!$BG59:$BS59,$FW$5)=1,IF(COUNTIF(月排班!$BG59:$BS59,$FW$6)=1,"","1周無1例1休"),"1周無1例1休")&amp;IF(BS58=1,IF(BS58&gt;0,"例假上班",""),"")&amp;IF(BS58&gt;12,"上班超過12小時&amp;","")&amp;IF(COUNTIF(BI58:BT58,"&gt;0")=6,"連6天上班","")&amp;IF(BS57=1,IF(BS58&gt;0,"例假上班",""),"")</f>
        <v>1周無1例1休</v>
      </c>
      <c r="BT59" s="500"/>
      <c r="BU59" s="499" t="str">
        <f>IF(月排班!BT57=0,"",IF(月排班!BU57=0,"",IF((月排班!BU57+24-月排班!BT57)&lt;11,"11小時","")))&amp;IF(COUNTIF(月排班!$BU59:$CG59,$FW$5)=1,IF(COUNTIF(月排班!$BU59:$CG59,$FW$6)=1,"","1周無1例1休"),"1周無1例1休")&amp;IF(BU58=1,IF(BU58&gt;0,"例假上班",""),"")&amp;IF(BU58&gt;12,"上班超過12小時&amp;","")&amp;IF(COUNTIF(BK58:BV58,"&gt;0")=6,"連6天上班","")&amp;IF(BU57=1,IF(BU58&gt;0,"例假上班",""),"")</f>
        <v>1周無1例1休</v>
      </c>
      <c r="BV59" s="500"/>
      <c r="BW59" s="499" t="str">
        <f>IF(月排班!BV57=0,"",IF(月排班!BW57=0,"",IF((月排班!BW57+24-月排班!BV57)&lt;11,"11小時","")))&amp;IF(COUNTIF(月排班!$BU59:$CG59,$FW$5)=1,IF(COUNTIF(月排班!$BU59:$CG59,$FW$6)=1,"","1周無1例1休"),"1周無1例1休")&amp;IF(BW58=1,IF(BW58&gt;0,"例假上班",""),"")&amp;IF(BW58&gt;12,"上班超過12小時&amp;","")&amp;IF(COUNTIF(BM58:BX58,"&gt;0")=6,"連6天上班","")&amp;IF(BW57=1,IF(BW58&gt;0,"例假上班",""),"")</f>
        <v>1周無1例1休</v>
      </c>
      <c r="BX59" s="500"/>
      <c r="BY59" s="499" t="str">
        <f>IF(月排班!BX57=0,"",IF(月排班!BY57=0,"",IF((月排班!BY57+24-月排班!BX57)&lt;11,"11小時","")))&amp;IF(COUNTIF(月排班!$BU59:$CG59,$FW$5)=1,IF(COUNTIF(月排班!$BU59:$CG59,$FW$6)=1,"","1周無1例1休"),"1周無1例1休")&amp;IF(BY58=1,IF(BY58&gt;0,"例假上班",""),"")&amp;IF(BY58&gt;12,"上班超過12小時&amp;","")&amp;IF(COUNTIF(BO58:BZ58,"&gt;0")=6,"連6天上班","")&amp;IF(BY57=1,IF(BY58&gt;0,"例假上班",""),"")</f>
        <v>1周無1例1休</v>
      </c>
      <c r="BZ59" s="500"/>
      <c r="CA59" s="499" t="str">
        <f>IF(月排班!BZ57=0,"",IF(月排班!CA57=0,"",IF((月排班!CA57+24-月排班!BZ57)&lt;11,"11小時","")))&amp;IF(COUNTIF(月排班!$BU59:$CG59,$FW$5)=1,IF(COUNTIF(月排班!$BU59:$CG59,$FW$6)=1,"","1周無1例1休"),"1周無1例1休")&amp;IF(CA58=1,IF(CA58&gt;0,"例假上班",""),"")&amp;IF(CA58&gt;12,"上班超過12小時&amp;","")&amp;IF(COUNTIF(BQ58:CB58,"&gt;0")=6,"連6天上班","")&amp;IF(CA57=1,IF(CA58&gt;0,"例假上班",""),"")</f>
        <v>1周無1例1休</v>
      </c>
      <c r="CB59" s="500"/>
      <c r="CC59" s="499" t="str">
        <f>IF(月排班!CB57=0,"",IF(月排班!CC57=0,"",IF((月排班!CC57+24-月排班!CB57)&lt;11,"11小時","")))&amp;IF(COUNTIF(月排班!$BU59:$CG59,$FW$5)=1,IF(COUNTIF(月排班!$BU59:$CG59,$FW$6)=1,"","1周無1例1休"),"1周無1例1休")&amp;IF(CC58=1,IF(CC58&gt;0,"例假上班",""),"")&amp;IF(CC58&gt;12,"上班超過12小時&amp;","")&amp;IF(COUNTIF(BS58:CD58,"&gt;0")=6,"連6天上班","")&amp;IF(CC57=1,IF(CC58&gt;0,"例假上班",""),"")</f>
        <v>1周無1例1休</v>
      </c>
      <c r="CD59" s="500"/>
      <c r="CE59" s="499" t="str">
        <f>IF(月排班!CD57=0,"",IF(月排班!CE57=0,"",IF((月排班!CE57+24-月排班!CD57)&lt;11,"11小時","")))&amp;IF(COUNTIF(月排班!$BU59:$CG59,$FW$5)=1,IF(COUNTIF(月排班!$BU59:$CG59,$FW$6)=1,"","1周無1例1休"),"1周無1例1休")&amp;IF(CE58=1,IF(CE58&gt;0,"例假上班",""),"")&amp;IF(CE58&gt;12,"上班超過12小時&amp;","")&amp;IF(COUNTIF(BU58:CF58,"&gt;0")=6,"連6天上班","")&amp;IF(CE57=1,IF(CE58&gt;0,"例假上班",""),"")</f>
        <v>1周無1例1休</v>
      </c>
      <c r="CF59" s="500"/>
      <c r="CG59" s="499" t="str">
        <f>IF(月排班!CF57=0,"",IF(月排班!CG57=0,"",IF((月排班!CG57+24-月排班!CF57)&lt;11,"11小時","")))&amp;IF(COUNTIF(月排班!$BU59:$CG59,$FW$5)=1,IF(COUNTIF(月排班!$BU59:$CG59,$FW$6)=1,"","1周無1例1休"),"1周無1例1休")&amp;IF(CG58=1,IF(CG58&gt;0,"例假上班",""),"")&amp;IF(CG58&gt;12,"上班超過12小時&amp;","")&amp;IF(COUNTIF(BW58:CH58,"&gt;0")=6,"連6天上班","")&amp;IF(CG57=1,IF(CG58&gt;0,"例假上班",""),"")</f>
        <v>1周無1例1休</v>
      </c>
      <c r="CH59" s="500"/>
      <c r="CI59" s="499" t="str">
        <f>IF(月排班!CH57=0,"",IF(月排班!CI57=0,"",IF((月排班!CI57+24-月排班!CH57)&lt;11,"11小時","")))&amp;IF(COUNTIF(月排班!$CI59:$CU59,$FW$5)=1,IF(COUNTIF(月排班!$CI59:$CU59,$FW$6)=1,"","1周無1例1休"),"1周無1例1休")&amp;IF(CI58=1,IF(CI58&gt;0,"例假上班",""),"")&amp;IF(CI58&gt;12,"上班超過12小時&amp;","")&amp;IF(COUNTIF(BY58:CJ58,"&gt;0")=6,"連6天上班","")&amp;IF(CI57=1,IF(CI58&gt;0,"例假上班",""),"")</f>
        <v>1周無1例1休</v>
      </c>
      <c r="CJ59" s="500"/>
      <c r="CK59" s="499" t="str">
        <f>IF(月排班!CJ57=0,"",IF(月排班!CK57=0,"",IF((月排班!CK57+24-月排班!CJ57)&lt;11,"11小時","")))&amp;IF(COUNTIF(月排班!$CI59:$CU59,$FW$5)=1,IF(COUNTIF(月排班!$CI59:$CU59,$FW$6)=1,"","1周無1例1休"),"1周無1例1休")&amp;IF(CK58=1,IF(CK58&gt;0,"例假上班",""),"")&amp;IF(CK58&gt;12,"上班超過12小時&amp;","")&amp;IF(COUNTIF(CA58:CL58,"&gt;0")=6,"連6天上班","")&amp;IF(CK57=1,IF(CK58&gt;0,"例假上班",""),"")</f>
        <v>1周無1例1休</v>
      </c>
      <c r="CL59" s="500"/>
      <c r="CM59" s="499" t="str">
        <f>IF(月排班!CL57=0,"",IF(月排班!CM57=0,"",IF((月排班!CM57+24-月排班!CL57)&lt;11,"11小時","")))&amp;IF(COUNTIF(月排班!$CI59:$CU59,$FW$5)=1,IF(COUNTIF(月排班!$CI59:$CU59,$FW$6)=1,"","1周無1例1休"),"1周無1例1休")&amp;IF(CM58=1,IF(CM58&gt;0,"例假上班",""),"")&amp;IF(CM58&gt;12,"上班超過12小時&amp;","")&amp;IF(COUNTIF(CC58:CN58,"&gt;0")=6,"連6天上班","")&amp;IF(CM57=1,IF(CM58&gt;0,"例假上班",""),"")</f>
        <v>1周無1例1休</v>
      </c>
      <c r="CN59" s="500"/>
      <c r="CO59" s="499" t="str">
        <f>IF(月排班!CN57=0,"",IF(月排班!CO57=0,"",IF((月排班!CO57+24-月排班!CN57)&lt;11,"11小時","")))&amp;IF(COUNTIF(月排班!$CI59:$CU59,$FW$5)=1,IF(COUNTIF(月排班!$CI59:$CU59,$FW$6)=1,"","1周無1例1休"),"1周無1例1休")&amp;IF(CO58=1,IF(CO58&gt;0,"例假上班",""),"")&amp;IF(CO58&gt;12,"上班超過12小時&amp;","")&amp;IF(COUNTIF(CE58:CP58,"&gt;0")=6,"連6天上班","")&amp;IF(CO57=1,IF(CO58&gt;0,"例假上班",""),"")</f>
        <v>1周無1例1休</v>
      </c>
      <c r="CP59" s="500"/>
      <c r="CQ59" s="499" t="str">
        <f>IF(月排班!CP57=0,"",IF(月排班!CQ57=0,"",IF((月排班!CQ57+24-月排班!CP57)&lt;11,"11小時","")))&amp;IF(COUNTIF(月排班!$CI59:$CU59,$FW$5)=1,IF(COUNTIF(月排班!$CI59:$CU59,$FW$6)=1,"","1周無1例1休"),"1周無1例1休")&amp;IF(CQ58=1,IF(CQ58&gt;0,"例假上班",""),"")&amp;IF(CQ58&gt;12,"上班超過12小時&amp;","")&amp;IF(COUNTIF(CG58:CR58,"&gt;0")=6,"連6天上班","")&amp;IF(CQ57=1,IF(CQ58&gt;0,"例假上班",""),"")</f>
        <v>1周無1例1休</v>
      </c>
      <c r="CR59" s="500"/>
      <c r="CS59" s="499" t="str">
        <f>IF(月排班!CR57=0,"",IF(月排班!CS57=0,"",IF((月排班!CS57+24-月排班!CR57)&lt;11,"11小時","")))&amp;IF(COUNTIF(月排班!$CI59:$CU59,$FW$5)=1,IF(COUNTIF(月排班!$CI59:$CU59,$FW$6)=1,"","1周無1例1休"),"1周無1例1休")&amp;IF(CS58=1,IF(CS58&gt;0,"例假上班",""),"")&amp;IF(CS58&gt;12,"上班超過12小時&amp;","")&amp;IF(COUNTIF(CI58:CT58,"&gt;0")=6,"連6天上班","")&amp;IF(CS57=1,IF(CS58&gt;0,"例假上班",""),"")</f>
        <v>1周無1例1休</v>
      </c>
      <c r="CT59" s="500"/>
      <c r="CU59" s="499" t="str">
        <f>IF(月排班!CT57=0,"",IF(月排班!CU57=0,"",IF((月排班!CU57+24-月排班!CT57)&lt;11,"11小時","")))&amp;IF(COUNTIF(月排班!$CI59:$CU59,$FW$5)=1,IF(COUNTIF(月排班!$CI59:$CU59,$FW$6)=1,"","1周無1例1休"),"1周無1例1休")&amp;IF(CU58=1,IF(CU58&gt;0,"例假上班",""),"")&amp;IF(CU58&gt;12,"上班超過12小時&amp;","")&amp;IF(COUNTIF(CK58:CV58,"&gt;0")=6,"連6天上班","")&amp;IF(CU57=1,IF(CU58&gt;0,"例假上班",""),"")</f>
        <v>1周無1例1休</v>
      </c>
      <c r="CV59" s="500"/>
      <c r="CW59" s="499" t="str">
        <f>IF(月排班!CV57=0,"",IF(月排班!CW57=0,"",IF((月排班!CW57+24-月排班!CV57)&lt;11,"11小時","")))&amp;IF(COUNTIF(月排班!$CW59:$DI59,$FW$5)=1,IF(COUNTIF(月排班!$CW59:$DI59,$FW$6)=1,"","1周無1例1休"),"1周無1例1休")&amp;IF(CW58=1,IF(CW58&gt;0,"例假上班",""),"")&amp;IF(CW58&gt;12,"上班超過12小時&amp;","")&amp;IF(COUNTIF(CM58:CX58,"&gt;0")=6,"連6天上班","")&amp;IF(CW57=1,IF(CW58&gt;0,"例假上班",""),"")</f>
        <v>1周無1例1休</v>
      </c>
      <c r="CX59" s="500"/>
      <c r="CY59" s="499" t="str">
        <f>IF(月排班!CX57=0,"",IF(月排班!CY57=0,"",IF((月排班!CY57+24-月排班!CX57)&lt;11,"11小時","")))&amp;IF(COUNTIF(月排班!$CW59:$DI59,$FW$5)=1,IF(COUNTIF(月排班!$CW59:$DI59,$FW$6)=1,"","1周無1例1休"),"1周無1例1休")&amp;IF(CY58=1,IF(CY58&gt;0,"例假上班",""),"")&amp;IF(CY58&gt;12,"上班超過12小時&amp;","")&amp;IF(COUNTIF(CO58:CZ58,"&gt;0")=6,"連6天上班","")&amp;IF(CY57=1,IF(CY58&gt;0,"例假上班",""),"")</f>
        <v>1周無1例1休</v>
      </c>
      <c r="CZ59" s="500"/>
      <c r="DA59" s="499" t="str">
        <f>IF(月排班!CZ57=0,"",IF(月排班!DA57=0,"",IF((月排班!DA57+24-月排班!CZ57)&lt;11,"11小時","")))&amp;IF(COUNTIF(月排班!$CW59:$DI59,$FW$5)=1,IF(COUNTIF(月排班!$CW59:$DI59,$FW$6)=1,"","1周無1例1休"),"1周無1例1休")&amp;IF(DA58=1,IF(DA58&gt;0,"例假上班",""),"")&amp;IF(DA58&gt;12,"上班超過12小時&amp;","")&amp;IF(COUNTIF(CQ58:DB58,"&gt;0")=6,"連6天上班","")&amp;IF(DA57=1,IF(DA58&gt;0,"例假上班",""),"")</f>
        <v>1周無1例1休</v>
      </c>
      <c r="DB59" s="500"/>
      <c r="DC59" s="499" t="str">
        <f>IF(月排班!DB57=0,"",IF(月排班!DC57=0,"",IF((月排班!DC57+24-月排班!DB57)&lt;11,"11小時","")))&amp;IF(COUNTIF(月排班!$CW59:$DI59,$FW$5)=1,IF(COUNTIF(月排班!$CW59:$DI59,$FW$6)=1,"","1周無1例1休"),"1周無1例1休")&amp;IF(DC58=1,IF(DC58&gt;0,"例假上班",""),"")&amp;IF(DC58&gt;12,"上班超過12小時&amp;","")&amp;IF(COUNTIF(CS58:DD58,"&gt;0")=6,"連6天上班","")&amp;IF(DC57=1,IF(DC58&gt;0,"例假上班",""),"")</f>
        <v>1周無1例1休</v>
      </c>
      <c r="DD59" s="500"/>
      <c r="DE59" s="499" t="str">
        <f>IF(月排班!DD57=0,"",IF(月排班!DE57=0,"",IF((月排班!DE57+24-月排班!DD57)&lt;11,"11小時","")))&amp;IF(COUNTIF(月排班!$CW59:$DI59,$FW$5)=1,IF(COUNTIF(月排班!$CW59:$DI59,$FW$6)=1,"","1周無1例1休"),"1周無1例1休")&amp;IF(DE58=1,IF(DE58&gt;0,"例假上班",""),"")&amp;IF(DE58&gt;12,"上班超過12小時&amp;","")&amp;IF(COUNTIF(CU58:DF58,"&gt;0")=6,"連6天上班","")&amp;IF(DE57=1,IF(DE58&gt;0,"例假上班",""),"")</f>
        <v>1周無1例1休</v>
      </c>
      <c r="DF59" s="500"/>
      <c r="DG59" s="499" t="str">
        <f>IF(月排班!DF57=0,"",IF(月排班!DG57=0,"",IF((月排班!DG57+24-月排班!DF57)&lt;11,"11小時","")))&amp;IF(COUNTIF(月排班!$CW59:$DI59,$FW$5)=1,IF(COUNTIF(月排班!$CW59:$DI59,$FW$6)=1,"","1周無1例1休"),"1周無1例1休")&amp;IF(DG58=1,IF(DG58&gt;0,"例假上班",""),"")&amp;IF(DG58&gt;12,"上班超過12小時&amp;","")&amp;IF(COUNTIF(CW58:DH58,"&gt;0")=6,"連6天上班","")&amp;IF(DG57=1,IF(DG58&gt;0,"例假上班",""),"")</f>
        <v>1周無1例1休</v>
      </c>
      <c r="DH59" s="500"/>
      <c r="DI59" s="499" t="str">
        <f>IF(月排班!DH57=0,"",IF(月排班!DI57=0,"",IF((月排班!DI57+24-月排班!DH57)&lt;11,"11小時","")))&amp;IF(COUNTIF(月排班!$CW59:$DI59,$FW$5)=1,IF(COUNTIF(月排班!$CW59:$DI59,$FW$6)=1,"","1周無1例1休"),"1周無1例1休")&amp;IF(DI58=1,IF(DI58&gt;0,"例假上班",""),"")&amp;IF(DI58&gt;12,"上班超過12小時&amp;","")&amp;IF(COUNTIF(CY58:DJ58,"&gt;0")=6,"連6天上班","")&amp;IF(DI57=1,IF(DI58&gt;0,"例假上班",""),"")</f>
        <v>1周無1例1休</v>
      </c>
      <c r="DJ59" s="500"/>
      <c r="DK59" s="499" t="str">
        <f>IF(月排班!DJ57=0,"",IF(月排班!DK57=0,"",IF((月排班!DK57+24-月排班!DJ57)&lt;11,"11小時","")))&amp;IF(COUNTIF(月排班!$DK59:$DW59,$FW$5)=1,IF(COUNTIF(月排班!$DK59:$DW59,$FW$6)=1,"","1周無1例1休"),"1周無1例1休")&amp;IF(DK58=1,IF(DK58&gt;0,"例假上班",""),"")&amp;IF(DK58&gt;12,"上班超過12小時&amp;","")&amp;IF(COUNTIF(DA58:DL58,"&gt;0")=6,"連6天上班","")&amp;IF(DK57=1,IF(DK58&gt;0,"例假上班",""),"")</f>
        <v>1周無1例1休</v>
      </c>
      <c r="DL59" s="500"/>
      <c r="DM59" s="499" t="str">
        <f>IF(月排班!DL57=0,"",IF(月排班!DM57=0,"",IF((月排班!DM57+24-月排班!DL57)&lt;11,"11小時","")))&amp;IF(COUNTIF(月排班!$DK59:$DW59,$FW$5)=1,IF(COUNTIF(月排班!$DK59:$DW59,$FW$6)=1,"","1周無1例1休"),"1周無1例1休")&amp;IF(DM58=1,IF(DM58&gt;0,"例假上班",""),"")&amp;IF(DM58&gt;12,"上班超過12小時&amp;","")&amp;IF(COUNTIF(DC58:DN58,"&gt;0")=6,"連6天上班","")&amp;IF(DM57=1,IF(DM58&gt;0,"例假上班",""),"")</f>
        <v>1周無1例1休</v>
      </c>
      <c r="DN59" s="500"/>
      <c r="DO59" s="499" t="str">
        <f>IF(月排班!DN57=0,"",IF(月排班!DO57=0,"",IF((月排班!DO57+24-月排班!DN57)&lt;11,"11小時","")))&amp;IF(COUNTIF(月排班!$DK59:$DW59,$FW$5)=1,IF(COUNTIF(月排班!$DK59:$DW59,$FW$6)=1,"","1周無1例1休"),"1周無1例1休")&amp;IF(DO58=1,IF(DO58&gt;0,"例假上班",""),"")&amp;IF(DO58&gt;12,"上班超過12小時&amp;","")&amp;IF(COUNTIF(DE58:DP58,"&gt;0")=6,"連6天上班","")&amp;IF(DO57=1,IF(DO58&gt;0,"例假上班",""),"")</f>
        <v>1周無1例1休</v>
      </c>
      <c r="DP59" s="500"/>
      <c r="DQ59" s="499" t="str">
        <f>IF(月排班!DP57=0,"",IF(月排班!DQ57=0,"",IF((月排班!DQ57+24-月排班!DP57)&lt;11,"11小時","")))&amp;IF(COUNTIF(月排班!$DK59:$DW59,$FW$5)=1,IF(COUNTIF(月排班!$DK59:$DW59,$FW$6)=1,"","1周無1例1休"),"1周無1例1休")&amp;IF(DQ58=1,IF(DQ58&gt;0,"例假上班",""),"")&amp;IF(DQ58&gt;12,"上班超過12小時&amp;","")&amp;IF(COUNTIF(DG58:DR58,"&gt;0")=6,"連6天上班","")&amp;IF(DQ57=1,IF(DQ58&gt;0,"例假上班",""),"")</f>
        <v>1周無1例1休</v>
      </c>
      <c r="DR59" s="500"/>
      <c r="DS59" s="499" t="str">
        <f>IF(月排班!DR57=0,"",IF(月排班!DS57=0,"",IF((月排班!DS57+24-月排班!DR57)&lt;11,"11小時","")))&amp;IF(COUNTIF(月排班!$DK59:$DW59,$FW$5)=1,IF(COUNTIF(月排班!$DK59:$DW59,$FW$6)=1,"","1周無1例1休"),"1周無1例1休")&amp;IF(DS58=1,IF(DS58&gt;0,"例假上班",""),"")&amp;IF(DS58&gt;12,"上班超過12小時&amp;","")&amp;IF(COUNTIF(DI58:DT58,"&gt;0")=6,"連6天上班","")&amp;IF(DS57=1,IF(DS58&gt;0,"例假上班",""),"")</f>
        <v>1周無1例1休</v>
      </c>
      <c r="DT59" s="500"/>
      <c r="DU59" s="499" t="str">
        <f>IF(月排班!DT57=0,"",IF(月排班!DU57=0,"",IF((月排班!DU57+24-月排班!DT57)&lt;11,"11小時","")))&amp;IF(COUNTIF(月排班!$DK59:$DW59,$FW$5)=1,IF(COUNTIF(月排班!$DK59:$DW59,$FW$6)=1,"","1周無1例1休"),"1周無1例1休")&amp;IF(DU58=1,IF(DU58&gt;0,"例假上班",""),"")&amp;IF(DU58&gt;12,"上班超過12小時&amp;","")&amp;IF(COUNTIF(DK58:DV58,"&gt;0")=6,"連6天上班","")&amp;IF(DU57=1,IF(DU58&gt;0,"例假上班",""),"")</f>
        <v>1周無1例1休</v>
      </c>
      <c r="DV59" s="500"/>
      <c r="DW59" s="499" t="str">
        <f>IF(月排班!DV57=0,"",IF(月排班!DW57=0,"",IF((月排班!DW57+24-月排班!DV57)&lt;11,"11小時","")))&amp;IF(COUNTIF(月排班!$DK59:$DW59,$FW$5)=1,IF(COUNTIF(月排班!$DK59:$DW59,$FW$6)=1,"","1周無1例1休"),"1周無1例1休")&amp;IF(DW58=1,IF(DW58&gt;0,"例假上班",""),"")&amp;IF(DW58&gt;12,"上班超過12小時&amp;","")&amp;IF(COUNTIF(DM58:DX58,"&gt;0")=6,"連6天上班","")&amp;IF(DW57=1,IF(DW58&gt;0,"例假上班",""),"")</f>
        <v>1周無1例1休</v>
      </c>
      <c r="DX59" s="500"/>
      <c r="DY59" s="499" t="str">
        <f>IF(月排班!DX57=0,"",IF(月排班!DY57=0,"",IF((月排班!DY57+24-月排班!DX57)&lt;11,"11小時","")))&amp;IF(COUNTIF(月排班!$DY59:$EK59,$FW$5)=1,IF(COUNTIF(月排班!$DY59:$EK59,$FW$6)=1,"","1周無1例1休"),"1周無1例1休")&amp;IF(DY58=1,IF(DY58&gt;0,"例假上班",""),"")&amp;IF(DY58&gt;12,"上班超過12小時&amp;","")&amp;IF(COUNTIF(DO58:DZ58,"&gt;0")=6,"連6天上班","")&amp;IF(DY57=1,IF(DY58&gt;0,"例假上班",""),"")</f>
        <v>1周無1例1休</v>
      </c>
      <c r="DZ59" s="500"/>
      <c r="EA59" s="499" t="str">
        <f>IF(月排班!DZ57=0,"",IF(月排班!EA57=0,"",IF((月排班!EA57+24-月排班!DZ57)&lt;11,"11小時","")))&amp;IF(COUNTIF(月排班!$DY59:$EK59,$FW$5)=1,IF(COUNTIF(月排班!$DY59:$EK59,$FW$6)=1,"","1周無1例1休"),"1周無1例1休")&amp;IF(EA58=1,IF(EA58&gt;0,"例假上班",""),"")&amp;IF(EA58&gt;12,"上班超過12小時&amp;","")&amp;IF(COUNTIF(DQ58:EB58,"&gt;0")=6,"連6天上班","")&amp;IF(EA57=1,IF(EA58&gt;0,"例假上班",""),"")</f>
        <v>1周無1例1休</v>
      </c>
      <c r="EB59" s="500"/>
      <c r="EC59" s="499" t="str">
        <f>IF(月排班!EB57=0,"",IF(月排班!EC57=0,"",IF((月排班!EC57+24-月排班!EB57)&lt;11,"11小時","")))&amp;IF(COUNTIF(月排班!$DY59:$EK59,$FW$5)=1,IF(COUNTIF(月排班!$DY59:$EK59,$FW$6)=1,"","1周無1例1休"),"1周無1例1休")&amp;IF(EC58=1,IF(EC58&gt;0,"例假上班",""),"")&amp;IF(EC58&gt;12,"上班超過12小時&amp;","")&amp;IF(COUNTIF(DS58:ED58,"&gt;0")=6,"連6天上班","")&amp;IF(EC57=1,IF(EC58&gt;0,"例假上班",""),"")</f>
        <v>1周無1例1休</v>
      </c>
      <c r="ED59" s="500"/>
      <c r="EE59" s="499" t="str">
        <f>IF(月排班!ED57=0,"",IF(月排班!EE57=0,"",IF((月排班!EE57+24-月排班!ED57)&lt;11,"11小時","")))&amp;IF(COUNTIF(月排班!$DY59:$EK59,$FW$5)=1,IF(COUNTIF(月排班!$DY59:$EK59,$FW$6)=1,"","1周無1例1休"),"1周無1例1休")&amp;IF(EE58=1,IF(EE58&gt;0,"例假上班",""),"")&amp;IF(EE58&gt;12,"上班超過12小時&amp;","")&amp;IF(COUNTIF(DU58:EF58,"&gt;0")=6,"連6天上班","")&amp;IF(EE57=1,IF(EE58&gt;0,"例假上班",""),"")</f>
        <v>1周無1例1休</v>
      </c>
      <c r="EF59" s="500"/>
      <c r="EG59" s="499" t="str">
        <f>IF(月排班!EF57=0,"",IF(月排班!EG57=0,"",IF((月排班!EG57+24-月排班!EF57)&lt;11,"11小時","")))&amp;IF(COUNTIF(月排班!$DY59:$EK59,$FW$5)=1,IF(COUNTIF(月排班!$DY59:$EK59,$FW$6)=1,"","1周無1例1休"),"1周無1例1休")&amp;IF(EG58=1,IF(EG58&gt;0,"例假上班",""),"")&amp;IF(EG58&gt;12,"上班超過12小時&amp;","")&amp;IF(COUNTIF(DW58:EH58,"&gt;0")=6,"連6天上班","")&amp;IF(EG57=1,IF(EG58&gt;0,"例假上班",""),"")</f>
        <v>1周無1例1休</v>
      </c>
      <c r="EH59" s="500"/>
      <c r="EI59" s="499" t="str">
        <f>IF(月排班!EH57=0,"",IF(月排班!EI57=0,"",IF((月排班!EI57+24-月排班!EH57)&lt;11,"11小時","")))&amp;IF(COUNTIF(月排班!$DY59:$EK59,$FW$5)=1,IF(COUNTIF(月排班!$DY59:$EK59,$FW$6)=1,"","1周無1例1休"),"1周無1例1休")&amp;IF(EI58=1,IF(EI58&gt;0,"例假上班",""),"")&amp;IF(EI58&gt;12,"上班超過12小時&amp;","")&amp;IF(COUNTIF(DY58:EJ58,"&gt;0")=6,"連6天上班","")&amp;IF(EI57=1,IF(EI58&gt;0,"例假上班",""),"")</f>
        <v>1周無1例1休</v>
      </c>
      <c r="EJ59" s="500"/>
      <c r="EK59" s="499" t="str">
        <f>IF(月排班!EJ57=0,"",IF(月排班!EK57=0,"",IF((月排班!EK57+24-月排班!EJ57)&lt;11,"11小時","")))&amp;IF(COUNTIF(月排班!$DY59:$EK59,$FW$5)=1,IF(COUNTIF(月排班!$DY59:$EK59,$FW$6)=1,"","1周無1例1休"),"1周無1例1休")&amp;IF(EK58=1,IF(EK58&gt;0,"例假上班",""),"")&amp;IF(EK58&gt;12,"上班超過12小時&amp;","")&amp;IF(COUNTIF(EA58:EL58,"&gt;0")=6,"連6天上班","")&amp;IF(EK57=1,IF(EK58&gt;0,"例假上班",""),"")</f>
        <v>1周無1例1休</v>
      </c>
      <c r="EL59" s="500"/>
      <c r="EM59" s="499" t="str">
        <f>IF(月排班!EL57=0,"",IF(月排班!EM57=0,"",IF((月排班!EM57+24-月排班!EL57)&lt;11,"11小時","")))&amp;IF(COUNTIF(月排班!$EM59:$EY59,$FW$5)=1,IF(COUNTIF(月排班!$EM59:$EY59,$FW$6)=1,"","1周無1例1休"),"1周無1例1休")&amp;IF(EM58=1,IF(EM58&gt;0,"例假上班",""),"")&amp;IF(EM58&gt;12,"上班超過12小時&amp;","")&amp;IF(COUNTIF(EC58:EN58,"&gt;0")=6,"連6天上班","")&amp;IF(EM57=1,IF(EM58&gt;0,"例假上班",""),"")</f>
        <v>1周無1例1休</v>
      </c>
      <c r="EN59" s="500"/>
      <c r="EO59" s="499" t="str">
        <f>IF(月排班!EN57=0,"",IF(月排班!EO57=0,"",IF((月排班!EO57+24-月排班!EN57)&lt;11,"11小時","")))&amp;IF(COUNTIF(月排班!$EM59:$EY59,$FW$5)=1,IF(COUNTIF(月排班!$EM59:$EY59,$FW$6)=1,"","1周無1例1休"),"1周無1例1休")&amp;IF(EO58=1,IF(EO58&gt;0,"例假上班",""),"")&amp;IF(EO58&gt;12,"上班超過12小時&amp;","")&amp;IF(COUNTIF(EE58:EP58,"&gt;0")=6,"連6天上班","")&amp;IF(EO57=1,IF(EO58&gt;0,"例假上班",""),"")</f>
        <v>1周無1例1休</v>
      </c>
      <c r="EP59" s="500"/>
      <c r="EQ59" s="499" t="str">
        <f>IF(月排班!EP57=0,"",IF(月排班!EQ57=0,"",IF((月排班!EQ57+24-月排班!EP57)&lt;11,"11小時","")))&amp;IF(COUNTIF(月排班!$EM59:$EY59,$FW$5)=1,IF(COUNTIF(月排班!$EM59:$EY59,$FW$6)=1,"","1周無1例1休"),"1周無1例1休")&amp;IF(EQ58=1,IF(EQ58&gt;0,"例假上班",""),"")&amp;IF(EQ58&gt;12,"上班超過12小時&amp;","")&amp;IF(COUNTIF(EG58:ER58,"&gt;0")=6,"連6天上班","")&amp;IF(EQ57=1,IF(EQ58&gt;0,"例假上班",""),"")</f>
        <v>1周無1例1休</v>
      </c>
      <c r="ER59" s="500"/>
      <c r="ES59" s="499" t="str">
        <f>IF(月排班!ER57=0,"",IF(月排班!ES57=0,"",IF((月排班!ES57+24-月排班!ER57)&lt;11,"11小時","")))&amp;IF(COUNTIF(月排班!$EM59:$EY59,$FW$5)=1,IF(COUNTIF(月排班!$EM59:$EY59,$FW$6)=1,"","1周無1例1休"),"1周無1例1休")&amp;IF(ES58=1,IF(ES58&gt;0,"例假上班",""),"")&amp;IF(ES58&gt;12,"上班超過12小時&amp;","")&amp;IF(COUNTIF(EI58:ET58,"&gt;0")=6,"連6天上班","")&amp;IF(ES57=1,IF(ES58&gt;0,"例假上班",""),"")</f>
        <v>1周無1例1休</v>
      </c>
      <c r="ET59" s="500"/>
      <c r="EU59" s="499" t="str">
        <f>IF(月排班!ET57=0,"",IF(月排班!EU57=0,"",IF((月排班!EU57+24-月排班!ET57)&lt;11,"11小時","")))&amp;IF(COUNTIF(月排班!$EM59:$EY59,$FW$5)=1,IF(COUNTIF(月排班!$EM59:$EY59,$FW$6)=1,"","1周無1例1休"),"1周無1例1休")&amp;IF(EU58=1,IF(EU58&gt;0,"例假上班",""),"")&amp;IF(EU58&gt;12,"上班超過12小時&amp;","")&amp;IF(COUNTIF(EK58:EV58,"&gt;0")=6,"連6天上班","")&amp;IF(EU57=1,IF(EU58&gt;0,"例假上班",""),"")</f>
        <v>1周無1例1休</v>
      </c>
      <c r="EV59" s="500"/>
      <c r="EW59" s="499" t="str">
        <f>IF(月排班!EV57=0,"",IF(月排班!EW57=0,"",IF((月排班!EW57+24-月排班!EV57)&lt;11,"11小時","")))&amp;IF(COUNTIF(月排班!$EM59:$EY59,$FW$5)=1,IF(COUNTIF(月排班!$EM59:$EY59,$FW$6)=1,"","1周無1例1休"),"1周無1例1休")&amp;IF(EW58=1,IF(EW58&gt;0,"例假上班",""),"")&amp;IF(EW58&gt;12,"上班超過12小時&amp;","")&amp;IF(COUNTIF(EM58:EX58,"&gt;0")=6,"連6天上班","")&amp;IF(EW57=1,IF(EW58&gt;0,"例假上班",""),"")</f>
        <v>1周無1例1休</v>
      </c>
      <c r="EX59" s="500"/>
      <c r="EY59" s="499" t="str">
        <f>IF(月排班!EX57=0,"",IF(月排班!EY57=0,"",IF((月排班!EY57+24-月排班!EX57)&lt;11,"11小時","")))&amp;IF(COUNTIF(月排班!$EM59:$EY59,$FW$5)=1,IF(COUNTIF(月排班!$EM59:$EY59,$FW$6)=1,"","1周無1例1休"),"1周無1例1休")&amp;IF(EY58=1,IF(EY58&gt;0,"例假上班",""),"")&amp;IF(EY58&gt;12,"上班超過12小時&amp;","")&amp;IF(COUNTIF(EO58:EZ58,"&gt;0")=6,"連6天上班","")&amp;IF(EY57=1,IF(EY58&gt;0,"例假上班",""),"")</f>
        <v>1周無1例1休</v>
      </c>
      <c r="EZ59" s="500"/>
      <c r="FA59" s="499" t="str">
        <f>IF(月排班!EZ57=0,"",IF(月排班!FA57=0,"",IF((月排班!FA57+24-月排班!EZ57)&lt;11,"11小時","")))&amp;IF(COUNTIF(月排班!$FA59:$FM59,$FW$5)=1,IF(COUNTIF(月排班!$FA59:$FM59,$FW$6)=1,"","1周無1例1休"),"1周無1例1休")&amp;IF(FA58=1,IF(FA58&gt;0,"例假上班",""),"")&amp;IF(FA58&gt;12,"上班超過12小時&amp;","")&amp;IF(COUNTIF(EQ58:FB58,"&gt;0")=6,"連6天上班","")&amp;IF(FA57=1,IF(FA58&gt;0,"例假上班",""),"")</f>
        <v>1周無1例1休</v>
      </c>
      <c r="FB59" s="500"/>
      <c r="FC59" s="499" t="str">
        <f>IF(月排班!FB57=0,"",IF(月排班!FC57=0,"",IF((月排班!FC57+24-月排班!FB57)&lt;11,"11小時","")))&amp;IF(COUNTIF(月排班!$FA59:$FM59,$FW$5)=1,IF(COUNTIF(月排班!$FA59:$FM59,$FW$6)=1,"","1周無1例1休"),"1周無1例1休")&amp;IF(FC58=1,IF(FC58&gt;0,"例假上班",""),"")&amp;IF(FC58&gt;12,"上班超過12小時&amp;","")&amp;IF(COUNTIF(ES58:FD58,"&gt;0")=6,"連6天上班","")&amp;IF(FC57=1,IF(FC58&gt;0,"例假上班",""),"")</f>
        <v>1周無1例1休</v>
      </c>
      <c r="FD59" s="500"/>
      <c r="FE59" s="499" t="str">
        <f>IF(月排班!FD57=0,"",IF(月排班!FE57=0,"",IF((月排班!FE57+24-月排班!FD57)&lt;11,"11小時","")))&amp;IF(COUNTIF(月排班!$FA59:$FM59,$FW$5)=1,IF(COUNTIF(月排班!$FA59:$FM59,$FW$6)=1,"","1周無1例1休"),"1周無1例1休")&amp;IF(FE58=1,IF(FE58&gt;0,"例假上班",""),"")&amp;IF(FE58&gt;12,"上班超過12小時&amp;","")&amp;IF(COUNTIF(EU58:FF58,"&gt;0")=6,"連6天上班","")&amp;IF(FE57=1,IF(FE58&gt;0,"例假上班",""),"")</f>
        <v>1周無1例1休</v>
      </c>
      <c r="FF59" s="500"/>
      <c r="FG59" s="499" t="str">
        <f>IF(月排班!FF57=0,"",IF(月排班!FG57=0,"",IF((月排班!FG57+24-月排班!FF57)&lt;11,"11小時","")))&amp;IF(COUNTIF(月排班!$FA59:$FM59,$FW$5)=1,IF(COUNTIF(月排班!$FA59:$FM59,$FW$6)=1,"","1周無1例1休"),"1周無1例1休")&amp;IF(FG58=1,IF(FG58&gt;0,"例假上班",""),"")&amp;IF(FG58&gt;12,"上班超過12小時&amp;","")&amp;IF(COUNTIF(EW58:FH58,"&gt;0")=6,"連6天上班","")&amp;IF(FG57=1,IF(FG58&gt;0,"例假上班",""),"")</f>
        <v>1周無1例1休</v>
      </c>
      <c r="FH59" s="500"/>
      <c r="FI59" s="499" t="str">
        <f>IF(月排班!FH57=0,"",IF(月排班!FI57=0,"",IF((月排班!FI57+24-月排班!FH57)&lt;11,"11小時","")))&amp;IF(COUNTIF(月排班!$FA59:$FM59,$FW$5)=1,IF(COUNTIF(月排班!$FA59:$FM59,$FW$6)=1,"","1周無1例1休"),"1周無1例1休")&amp;IF(FI58=1,IF(FI58&gt;0,"例假上班",""),"")&amp;IF(FI58&gt;12,"上班超過12小時&amp;","")&amp;IF(COUNTIF(EY58:FJ58,"&gt;0")=6,"連6天上班","")&amp;IF(FI57=1,IF(FI58&gt;0,"例假上班",""),"")</f>
        <v>1周無1例1休</v>
      </c>
      <c r="FJ59" s="500"/>
      <c r="FK59" s="499" t="str">
        <f>IF(月排班!FJ57=0,"",IF(月排班!FK57=0,"",IF((月排班!FK57+24-月排班!FJ57)&lt;11,"11小時","")))&amp;IF(COUNTIF(月排班!$FA59:$FM59,$FW$5)=1,IF(COUNTIF(月排班!$FA59:$FM59,$FW$6)=1,"","1周無1例1休"),"1周無1例1休")&amp;IF(FK58=1,IF(FK58&gt;0,"例假上班",""),"")&amp;IF(FK58&gt;12,"上班超過12小時&amp;","")&amp;IF(COUNTIF(FA58:FL58,"&gt;0")=6,"連6天上班","")&amp;IF(FK57=1,IF(FK58&gt;0,"例假上班",""),"")</f>
        <v>1周無1例1休</v>
      </c>
      <c r="FL59" s="500"/>
      <c r="FM59" s="499" t="str">
        <f>IF(月排班!FL57=0,"",IF(月排班!FM57=0,"",IF((月排班!FM57+24-月排班!FL57)&lt;11,"11小時","")))&amp;IF(COUNTIF(月排班!$FA59:$FM59,$FW$5)=1,IF(COUNTIF(月排班!$FA59:$FM59,$FW$6)=1,"","1周無1例1休"),"1周無1例1休")&amp;IF(FM58=1,IF(FM58&gt;0,"例假上班",""),"")&amp;IF(FM58&gt;12,"上班超過12小時&amp;","")&amp;IF(COUNTIF(FC58:FN58,"&gt;0")=6,"連6天上班","")&amp;IF(FM57=1,IF(FM58&gt;0,"例假上班",""),"")</f>
        <v>1周無1例1休</v>
      </c>
      <c r="FN59" s="500"/>
      <c r="FO59" s="220"/>
      <c r="FP59" s="221"/>
      <c r="FQ59" s="210"/>
      <c r="FR59" s="210"/>
      <c r="FS59" s="210"/>
      <c r="FT59" s="194"/>
      <c r="FU59" s="222"/>
      <c r="FV59" s="223"/>
    </row>
    <row r="60" spans="1:200" ht="9" customHeight="1">
      <c r="A60" s="490" t="str">
        <f>IF('0902-0908'!A68=0,"",'0902-0908'!A68)</f>
        <v/>
      </c>
      <c r="B60" s="491"/>
      <c r="C60" s="218"/>
      <c r="D60" s="219"/>
      <c r="E60" s="218"/>
      <c r="F60" s="219"/>
      <c r="G60" s="218"/>
      <c r="H60" s="219"/>
      <c r="I60" s="218"/>
      <c r="J60" s="219"/>
      <c r="K60" s="218"/>
      <c r="L60" s="219"/>
      <c r="M60" s="218"/>
      <c r="N60" s="219"/>
      <c r="O60" s="218"/>
      <c r="P60" s="219"/>
      <c r="Q60" s="218"/>
      <c r="R60" s="219"/>
      <c r="S60" s="218"/>
      <c r="T60" s="219"/>
      <c r="U60" s="218"/>
      <c r="V60" s="219"/>
      <c r="W60" s="218"/>
      <c r="X60" s="219"/>
      <c r="Y60" s="218"/>
      <c r="Z60" s="219"/>
      <c r="AA60" s="218"/>
      <c r="AB60" s="219"/>
      <c r="AC60" s="218"/>
      <c r="AD60" s="219"/>
      <c r="AE60" s="549">
        <f>IFERROR(VLOOKUP(月排班!AE62,$FW$5:$FX$9,2,0),0)</f>
        <v>0</v>
      </c>
      <c r="AF60" s="550"/>
      <c r="AG60" s="549">
        <f>IFERROR(VLOOKUP(月排班!AG62,$FW$5:$FX$9,2,0),0)</f>
        <v>0</v>
      </c>
      <c r="AH60" s="550"/>
      <c r="AI60" s="549">
        <f>IFERROR(VLOOKUP(月排班!AI62,$FW$5:$FX$9,2,0),0)</f>
        <v>0</v>
      </c>
      <c r="AJ60" s="550"/>
      <c r="AK60" s="549">
        <f>IFERROR(VLOOKUP(月排班!AK62,$FW$5:$FX$9,2,0),0)</f>
        <v>0</v>
      </c>
      <c r="AL60" s="550"/>
      <c r="AM60" s="549">
        <f>IFERROR(VLOOKUP(月排班!AM62,$FW$5:$FX$9,2,0),0)</f>
        <v>0</v>
      </c>
      <c r="AN60" s="550"/>
      <c r="AO60" s="549">
        <f>IFERROR(VLOOKUP(月排班!AO62,$FW$5:$FX$9,2,0),0)</f>
        <v>0</v>
      </c>
      <c r="AP60" s="550"/>
      <c r="AQ60" s="549">
        <f>IFERROR(VLOOKUP(月排班!AQ62,$FW$5:$FX$9,2,0),0)</f>
        <v>0</v>
      </c>
      <c r="AR60" s="550"/>
      <c r="AS60" s="549">
        <f>IFERROR(VLOOKUP(月排班!AS62,$FW$5:$FX$9,2,0),0)</f>
        <v>0</v>
      </c>
      <c r="AT60" s="550"/>
      <c r="AU60" s="549">
        <f>IFERROR(VLOOKUP(月排班!AU62,$FW$5:$FX$9,2,0),0)</f>
        <v>0</v>
      </c>
      <c r="AV60" s="550"/>
      <c r="AW60" s="549">
        <f>IFERROR(VLOOKUP(月排班!AW62,$FW$5:$FX$9,2,0),0)</f>
        <v>0</v>
      </c>
      <c r="AX60" s="550"/>
      <c r="AY60" s="549">
        <f>IFERROR(VLOOKUP(月排班!AY62,$FW$5:$FX$9,2,0),0)</f>
        <v>0</v>
      </c>
      <c r="AZ60" s="550"/>
      <c r="BA60" s="549">
        <f>IFERROR(VLOOKUP(月排班!BA62,$FW$5:$FX$9,2,0),0)</f>
        <v>0</v>
      </c>
      <c r="BB60" s="550"/>
      <c r="BC60" s="549">
        <f>IFERROR(VLOOKUP(月排班!BC62,$FW$5:$FX$9,2,0),0)</f>
        <v>0</v>
      </c>
      <c r="BD60" s="550"/>
      <c r="BE60" s="549">
        <f>IFERROR(VLOOKUP(月排班!BE62,$FW$5:$FX$9,2,0),0)</f>
        <v>0</v>
      </c>
      <c r="BF60" s="550"/>
      <c r="BG60" s="549">
        <f>IFERROR(VLOOKUP(月排班!BG62,$FW$5:$FX$9,2,0),0)</f>
        <v>0</v>
      </c>
      <c r="BH60" s="550"/>
      <c r="BI60" s="549">
        <f>IFERROR(VLOOKUP(月排班!BI62,$FW$5:$FX$9,2,0),0)</f>
        <v>0</v>
      </c>
      <c r="BJ60" s="550"/>
      <c r="BK60" s="549">
        <f>IFERROR(VLOOKUP(月排班!BK62,$FW$5:$FX$9,2,0),0)</f>
        <v>0</v>
      </c>
      <c r="BL60" s="550"/>
      <c r="BM60" s="549">
        <f>IFERROR(VLOOKUP(月排班!BM62,$FW$5:$FX$9,2,0),0)</f>
        <v>0</v>
      </c>
      <c r="BN60" s="550"/>
      <c r="BO60" s="549">
        <f>IFERROR(VLOOKUP(月排班!BO62,$FW$5:$FX$9,2,0),0)</f>
        <v>0</v>
      </c>
      <c r="BP60" s="550"/>
      <c r="BQ60" s="549">
        <f>IFERROR(VLOOKUP(月排班!BQ62,$FW$5:$FX$9,2,0),0)</f>
        <v>0</v>
      </c>
      <c r="BR60" s="550"/>
      <c r="BS60" s="549">
        <f>IFERROR(VLOOKUP(月排班!BS62,$FW$5:$FX$9,2,0),0)</f>
        <v>0</v>
      </c>
      <c r="BT60" s="550"/>
      <c r="BU60" s="549">
        <f>IFERROR(VLOOKUP(月排班!BU62,$FW$5:$FX$9,2,0),0)</f>
        <v>0</v>
      </c>
      <c r="BV60" s="550"/>
      <c r="BW60" s="549">
        <f>IFERROR(VLOOKUP(月排班!BW62,$FW$5:$FX$9,2,0),0)</f>
        <v>0</v>
      </c>
      <c r="BX60" s="550"/>
      <c r="BY60" s="549">
        <f>IFERROR(VLOOKUP(月排班!BY62,$FW$5:$FX$9,2,0),0)</f>
        <v>0</v>
      </c>
      <c r="BZ60" s="550"/>
      <c r="CA60" s="549">
        <f>IFERROR(VLOOKUP(月排班!CA62,$FW$5:$FX$9,2,0),0)</f>
        <v>0</v>
      </c>
      <c r="CB60" s="550"/>
      <c r="CC60" s="549">
        <f>IFERROR(VLOOKUP(月排班!CC62,$FW$5:$FX$9,2,0),0)</f>
        <v>0</v>
      </c>
      <c r="CD60" s="550"/>
      <c r="CE60" s="549">
        <f>IFERROR(VLOOKUP(月排班!CE62,$FW$5:$FX$9,2,0),0)</f>
        <v>0</v>
      </c>
      <c r="CF60" s="550"/>
      <c r="CG60" s="549">
        <f>IFERROR(VLOOKUP(月排班!CG62,$FW$5:$FX$9,2,0),0)</f>
        <v>0</v>
      </c>
      <c r="CH60" s="550"/>
      <c r="CI60" s="549">
        <f>IFERROR(VLOOKUP(月排班!CI62,$FW$5:$FX$9,2,0),0)</f>
        <v>0</v>
      </c>
      <c r="CJ60" s="550"/>
      <c r="CK60" s="549">
        <f>IFERROR(VLOOKUP(月排班!CK62,$FW$5:$FX$9,2,0),0)</f>
        <v>0</v>
      </c>
      <c r="CL60" s="550"/>
      <c r="CM60" s="549">
        <f>IFERROR(VLOOKUP(月排班!CM62,$FW$5:$FX$9,2,0),0)</f>
        <v>0</v>
      </c>
      <c r="CN60" s="550"/>
      <c r="CO60" s="549">
        <f>IFERROR(VLOOKUP(月排班!CO62,$FW$5:$FX$9,2,0),0)</f>
        <v>0</v>
      </c>
      <c r="CP60" s="550"/>
      <c r="CQ60" s="549">
        <f>IFERROR(VLOOKUP(月排班!CQ62,$FW$5:$FX$9,2,0),0)</f>
        <v>0</v>
      </c>
      <c r="CR60" s="550"/>
      <c r="CS60" s="549">
        <f>IFERROR(VLOOKUP(月排班!CS62,$FW$5:$FX$9,2,0),0)</f>
        <v>0</v>
      </c>
      <c r="CT60" s="550"/>
      <c r="CU60" s="549">
        <f>IFERROR(VLOOKUP(月排班!CU62,$FW$5:$FX$9,2,0),0)</f>
        <v>0</v>
      </c>
      <c r="CV60" s="550"/>
      <c r="CW60" s="549">
        <f>IFERROR(VLOOKUP(月排班!CW62,$FW$5:$FX$9,2,0),0)</f>
        <v>0</v>
      </c>
      <c r="CX60" s="550"/>
      <c r="CY60" s="549">
        <f>IFERROR(VLOOKUP(月排班!CY62,$FW$5:$FX$9,2,0),0)</f>
        <v>0</v>
      </c>
      <c r="CZ60" s="550"/>
      <c r="DA60" s="549">
        <f>IFERROR(VLOOKUP(月排班!DA62,$FW$5:$FX$9,2,0),0)</f>
        <v>0</v>
      </c>
      <c r="DB60" s="550"/>
      <c r="DC60" s="549">
        <f>IFERROR(VLOOKUP(月排班!DC62,$FW$5:$FX$9,2,0),0)</f>
        <v>0</v>
      </c>
      <c r="DD60" s="550"/>
      <c r="DE60" s="549">
        <f>IFERROR(VLOOKUP(月排班!DE62,$FW$5:$FX$9,2,0),0)</f>
        <v>0</v>
      </c>
      <c r="DF60" s="550"/>
      <c r="DG60" s="549">
        <f>IFERROR(VLOOKUP(月排班!DG62,$FW$5:$FX$9,2,0),0)</f>
        <v>0</v>
      </c>
      <c r="DH60" s="550"/>
      <c r="DI60" s="549">
        <f>IFERROR(VLOOKUP(月排班!DI62,$FW$5:$FX$9,2,0),0)</f>
        <v>0</v>
      </c>
      <c r="DJ60" s="550"/>
      <c r="DK60" s="549">
        <f>IFERROR(VLOOKUP(月排班!DK62,$FW$5:$FX$9,2,0),0)</f>
        <v>0</v>
      </c>
      <c r="DL60" s="550"/>
      <c r="DM60" s="549">
        <f>IFERROR(VLOOKUP(月排班!DM62,$FW$5:$FX$9,2,0),0)</f>
        <v>0</v>
      </c>
      <c r="DN60" s="550"/>
      <c r="DO60" s="549">
        <f>IFERROR(VLOOKUP(月排班!DO62,$FW$5:$FX$9,2,0),0)</f>
        <v>0</v>
      </c>
      <c r="DP60" s="550"/>
      <c r="DQ60" s="549">
        <f>IFERROR(VLOOKUP(月排班!DQ62,$FW$5:$FX$9,2,0),0)</f>
        <v>0</v>
      </c>
      <c r="DR60" s="550"/>
      <c r="DS60" s="549">
        <f>IFERROR(VLOOKUP(月排班!DS62,$FW$5:$FX$9,2,0),0)</f>
        <v>0</v>
      </c>
      <c r="DT60" s="550"/>
      <c r="DU60" s="549">
        <f>IFERROR(VLOOKUP(月排班!DU62,$FW$5:$FX$9,2,0),0)</f>
        <v>0</v>
      </c>
      <c r="DV60" s="550"/>
      <c r="DW60" s="549">
        <f>IFERROR(VLOOKUP(月排班!DW62,$FW$5:$FX$9,2,0),0)</f>
        <v>0</v>
      </c>
      <c r="DX60" s="550"/>
      <c r="DY60" s="549">
        <f>IFERROR(VLOOKUP(月排班!DY62,$FW$5:$FX$9,2,0),0)</f>
        <v>0</v>
      </c>
      <c r="DZ60" s="550"/>
      <c r="EA60" s="549">
        <f>IFERROR(VLOOKUP(月排班!EA62,$FW$5:$FX$9,2,0),0)</f>
        <v>0</v>
      </c>
      <c r="EB60" s="550"/>
      <c r="EC60" s="549">
        <f>IFERROR(VLOOKUP(月排班!EC62,$FW$5:$FX$9,2,0),0)</f>
        <v>0</v>
      </c>
      <c r="ED60" s="550"/>
      <c r="EE60" s="549">
        <f>IFERROR(VLOOKUP(月排班!EE62,$FW$5:$FX$9,2,0),0)</f>
        <v>0</v>
      </c>
      <c r="EF60" s="550"/>
      <c r="EG60" s="549">
        <f>IFERROR(VLOOKUP(月排班!EG62,$FW$5:$FX$9,2,0),0)</f>
        <v>0</v>
      </c>
      <c r="EH60" s="550"/>
      <c r="EI60" s="549">
        <f>IFERROR(VLOOKUP(月排班!EI62,$FW$5:$FX$9,2,0),0)</f>
        <v>0</v>
      </c>
      <c r="EJ60" s="550"/>
      <c r="EK60" s="549">
        <f>IFERROR(VLOOKUP(月排班!EK62,$FW$5:$FX$9,2,0),0)</f>
        <v>0</v>
      </c>
      <c r="EL60" s="550"/>
      <c r="EM60" s="549">
        <f>IFERROR(VLOOKUP(月排班!EM62,$FW$5:$FX$9,2,0),0)</f>
        <v>0</v>
      </c>
      <c r="EN60" s="550"/>
      <c r="EO60" s="549">
        <f>IFERROR(VLOOKUP(月排班!EO62,$FW$5:$FX$9,2,0),0)</f>
        <v>0</v>
      </c>
      <c r="EP60" s="550"/>
      <c r="EQ60" s="549">
        <f>IFERROR(VLOOKUP(月排班!EQ62,$FW$5:$FX$9,2,0),0)</f>
        <v>0</v>
      </c>
      <c r="ER60" s="550"/>
      <c r="ES60" s="549">
        <f>IFERROR(VLOOKUP(月排班!ES62,$FW$5:$FX$9,2,0),0)</f>
        <v>0</v>
      </c>
      <c r="ET60" s="550"/>
      <c r="EU60" s="549">
        <f>IFERROR(VLOOKUP(月排班!EU62,$FW$5:$FX$9,2,0),0)</f>
        <v>0</v>
      </c>
      <c r="EV60" s="550"/>
      <c r="EW60" s="549">
        <f>IFERROR(VLOOKUP(月排班!EW62,$FW$5:$FX$9,2,0),0)</f>
        <v>0</v>
      </c>
      <c r="EX60" s="550"/>
      <c r="EY60" s="549">
        <f>IFERROR(VLOOKUP(月排班!EY62,$FW$5:$FX$9,2,0),0)</f>
        <v>0</v>
      </c>
      <c r="EZ60" s="550"/>
      <c r="FA60" s="549">
        <f>IFERROR(VLOOKUP(月排班!FA62,$FW$5:$FX$9,2,0),0)</f>
        <v>0</v>
      </c>
      <c r="FB60" s="550"/>
      <c r="FC60" s="549">
        <f>IFERROR(VLOOKUP(月排班!FC62,$FW$5:$FX$9,2,0),0)</f>
        <v>0</v>
      </c>
      <c r="FD60" s="550"/>
      <c r="FE60" s="549">
        <f>IFERROR(VLOOKUP(月排班!FE62,$FW$5:$FX$9,2,0),0)</f>
        <v>0</v>
      </c>
      <c r="FF60" s="550"/>
      <c r="FG60" s="549">
        <f>IFERROR(VLOOKUP(月排班!FG62,$FW$5:$FX$9,2,0),0)</f>
        <v>0</v>
      </c>
      <c r="FH60" s="550"/>
      <c r="FI60" s="549">
        <f>IFERROR(VLOOKUP(月排班!FI62,$FW$5:$FX$9,2,0),0)</f>
        <v>0</v>
      </c>
      <c r="FJ60" s="550"/>
      <c r="FK60" s="549">
        <f>IFERROR(VLOOKUP(月排班!FK62,$FW$5:$FX$9,2,0),0)</f>
        <v>0</v>
      </c>
      <c r="FL60" s="550"/>
      <c r="FM60" s="549">
        <f>IFERROR(VLOOKUP(月排班!FM62,$FW$5:$FX$9,2,0),0)</f>
        <v>0</v>
      </c>
      <c r="FN60" s="550"/>
      <c r="FO60" s="220"/>
      <c r="FP60" s="221"/>
      <c r="FQ60" s="210"/>
      <c r="FR60" s="210"/>
      <c r="FS60" s="210"/>
      <c r="FT60" s="194"/>
      <c r="FU60" s="222"/>
      <c r="FV60" s="223"/>
    </row>
    <row r="61" spans="1:200" ht="9" customHeight="1" thickBot="1">
      <c r="A61" s="480" t="str">
        <f>IF('0902-0908'!A69=0,"",'0902-0908'!A69)</f>
        <v/>
      </c>
      <c r="B61" s="481"/>
      <c r="C61" s="218"/>
      <c r="D61" s="219"/>
      <c r="E61" s="218"/>
      <c r="F61" s="219"/>
      <c r="G61" s="218"/>
      <c r="H61" s="219"/>
      <c r="I61" s="218"/>
      <c r="J61" s="219"/>
      <c r="K61" s="218"/>
      <c r="L61" s="219"/>
      <c r="M61" s="218"/>
      <c r="N61" s="219"/>
      <c r="O61" s="218"/>
      <c r="P61" s="219"/>
      <c r="Q61" s="218"/>
      <c r="R61" s="219"/>
      <c r="S61" s="218"/>
      <c r="T61" s="219"/>
      <c r="U61" s="218"/>
      <c r="V61" s="219"/>
      <c r="W61" s="218"/>
      <c r="X61" s="219"/>
      <c r="Y61" s="218"/>
      <c r="Z61" s="219"/>
      <c r="AA61" s="218"/>
      <c r="AB61" s="219"/>
      <c r="AC61" s="218"/>
      <c r="AD61" s="219"/>
      <c r="AE61" s="551">
        <f>月排班!AF61</f>
        <v>0</v>
      </c>
      <c r="AF61" s="552"/>
      <c r="AG61" s="551">
        <f>月排班!AH61</f>
        <v>0</v>
      </c>
      <c r="AH61" s="552"/>
      <c r="AI61" s="551">
        <f>月排班!AJ61</f>
        <v>0</v>
      </c>
      <c r="AJ61" s="552"/>
      <c r="AK61" s="551">
        <f>月排班!AL61</f>
        <v>0</v>
      </c>
      <c r="AL61" s="552"/>
      <c r="AM61" s="551">
        <f>月排班!AN61</f>
        <v>0</v>
      </c>
      <c r="AN61" s="552"/>
      <c r="AO61" s="551">
        <f>月排班!AP61</f>
        <v>0</v>
      </c>
      <c r="AP61" s="552"/>
      <c r="AQ61" s="551">
        <f>月排班!AR61</f>
        <v>0</v>
      </c>
      <c r="AR61" s="552"/>
      <c r="AS61" s="551">
        <f>月排班!AT61</f>
        <v>0</v>
      </c>
      <c r="AT61" s="552"/>
      <c r="AU61" s="551">
        <f>月排班!AV61</f>
        <v>0</v>
      </c>
      <c r="AV61" s="552"/>
      <c r="AW61" s="551">
        <f>月排班!AX61</f>
        <v>0</v>
      </c>
      <c r="AX61" s="552"/>
      <c r="AY61" s="551">
        <f>月排班!AZ61</f>
        <v>0</v>
      </c>
      <c r="AZ61" s="552"/>
      <c r="BA61" s="551">
        <f>月排班!BB61</f>
        <v>0</v>
      </c>
      <c r="BB61" s="552"/>
      <c r="BC61" s="551">
        <f>月排班!BD61</f>
        <v>0</v>
      </c>
      <c r="BD61" s="552"/>
      <c r="BE61" s="551">
        <f>月排班!BF61</f>
        <v>0</v>
      </c>
      <c r="BF61" s="552"/>
      <c r="BG61" s="551">
        <f>月排班!BH61</f>
        <v>0</v>
      </c>
      <c r="BH61" s="552"/>
      <c r="BI61" s="551">
        <f>月排班!BJ61</f>
        <v>0</v>
      </c>
      <c r="BJ61" s="552"/>
      <c r="BK61" s="551">
        <f>月排班!BL61</f>
        <v>0</v>
      </c>
      <c r="BL61" s="552"/>
      <c r="BM61" s="551">
        <f>月排班!BN61</f>
        <v>0</v>
      </c>
      <c r="BN61" s="552"/>
      <c r="BO61" s="551">
        <f>月排班!BP61</f>
        <v>0</v>
      </c>
      <c r="BP61" s="552"/>
      <c r="BQ61" s="551">
        <f>月排班!BR61</f>
        <v>0</v>
      </c>
      <c r="BR61" s="552"/>
      <c r="BS61" s="551">
        <f>月排班!BT61</f>
        <v>0</v>
      </c>
      <c r="BT61" s="552"/>
      <c r="BU61" s="551">
        <f>月排班!BV61</f>
        <v>0</v>
      </c>
      <c r="BV61" s="552"/>
      <c r="BW61" s="551">
        <f>月排班!BX61</f>
        <v>0</v>
      </c>
      <c r="BX61" s="552"/>
      <c r="BY61" s="551">
        <f>月排班!BZ61</f>
        <v>0</v>
      </c>
      <c r="BZ61" s="552"/>
      <c r="CA61" s="551">
        <f>月排班!CB61</f>
        <v>0</v>
      </c>
      <c r="CB61" s="552"/>
      <c r="CC61" s="551">
        <f>月排班!CD61</f>
        <v>0</v>
      </c>
      <c r="CD61" s="552"/>
      <c r="CE61" s="551">
        <f>月排班!CF61</f>
        <v>0</v>
      </c>
      <c r="CF61" s="552"/>
      <c r="CG61" s="551">
        <f>月排班!CH61</f>
        <v>0</v>
      </c>
      <c r="CH61" s="552"/>
      <c r="CI61" s="551">
        <f>月排班!CJ61</f>
        <v>0</v>
      </c>
      <c r="CJ61" s="552"/>
      <c r="CK61" s="551">
        <f>月排班!CL61</f>
        <v>0</v>
      </c>
      <c r="CL61" s="552"/>
      <c r="CM61" s="551">
        <f>月排班!CN61</f>
        <v>0</v>
      </c>
      <c r="CN61" s="552"/>
      <c r="CO61" s="551">
        <f>月排班!CP61</f>
        <v>0</v>
      </c>
      <c r="CP61" s="552"/>
      <c r="CQ61" s="551">
        <f>月排班!CR61</f>
        <v>0</v>
      </c>
      <c r="CR61" s="552"/>
      <c r="CS61" s="551">
        <f>月排班!CT61</f>
        <v>0</v>
      </c>
      <c r="CT61" s="552"/>
      <c r="CU61" s="551">
        <f>月排班!CV61</f>
        <v>0</v>
      </c>
      <c r="CV61" s="552"/>
      <c r="CW61" s="551">
        <f>月排班!CX61</f>
        <v>0</v>
      </c>
      <c r="CX61" s="552"/>
      <c r="CY61" s="551">
        <f>月排班!CZ61</f>
        <v>0</v>
      </c>
      <c r="CZ61" s="552"/>
      <c r="DA61" s="551">
        <f>月排班!DB61</f>
        <v>0</v>
      </c>
      <c r="DB61" s="552"/>
      <c r="DC61" s="551">
        <f>月排班!DD61</f>
        <v>0</v>
      </c>
      <c r="DD61" s="552"/>
      <c r="DE61" s="551">
        <f>月排班!DF61</f>
        <v>0</v>
      </c>
      <c r="DF61" s="552"/>
      <c r="DG61" s="551">
        <f>月排班!DH61</f>
        <v>0</v>
      </c>
      <c r="DH61" s="552"/>
      <c r="DI61" s="551">
        <f>月排班!DJ61</f>
        <v>0</v>
      </c>
      <c r="DJ61" s="552"/>
      <c r="DK61" s="551">
        <f>月排班!DL61</f>
        <v>0</v>
      </c>
      <c r="DL61" s="552"/>
      <c r="DM61" s="551">
        <f>月排班!DN61</f>
        <v>0</v>
      </c>
      <c r="DN61" s="552"/>
      <c r="DO61" s="551">
        <f>月排班!DP61</f>
        <v>0</v>
      </c>
      <c r="DP61" s="552"/>
      <c r="DQ61" s="551">
        <f>月排班!DR61</f>
        <v>0</v>
      </c>
      <c r="DR61" s="552"/>
      <c r="DS61" s="551">
        <f>月排班!DT61</f>
        <v>0</v>
      </c>
      <c r="DT61" s="552"/>
      <c r="DU61" s="551">
        <f>月排班!DV61</f>
        <v>0</v>
      </c>
      <c r="DV61" s="552"/>
      <c r="DW61" s="551">
        <f>月排班!DX61</f>
        <v>0</v>
      </c>
      <c r="DX61" s="552"/>
      <c r="DY61" s="551">
        <f>月排班!DZ61</f>
        <v>0</v>
      </c>
      <c r="DZ61" s="552"/>
      <c r="EA61" s="551">
        <f>月排班!EB61</f>
        <v>0</v>
      </c>
      <c r="EB61" s="552"/>
      <c r="EC61" s="551">
        <f>月排班!ED61</f>
        <v>0</v>
      </c>
      <c r="ED61" s="552"/>
      <c r="EE61" s="551">
        <f>月排班!EF61</f>
        <v>0</v>
      </c>
      <c r="EF61" s="552"/>
      <c r="EG61" s="551">
        <f>月排班!EH61</f>
        <v>0</v>
      </c>
      <c r="EH61" s="552"/>
      <c r="EI61" s="551">
        <f>月排班!EJ61</f>
        <v>0</v>
      </c>
      <c r="EJ61" s="552"/>
      <c r="EK61" s="551">
        <f>月排班!EL61</f>
        <v>0</v>
      </c>
      <c r="EL61" s="552"/>
      <c r="EM61" s="551">
        <f>月排班!EN61</f>
        <v>0</v>
      </c>
      <c r="EN61" s="552"/>
      <c r="EO61" s="551">
        <f>月排班!EP61</f>
        <v>0</v>
      </c>
      <c r="EP61" s="552"/>
      <c r="EQ61" s="551">
        <f>月排班!ER61</f>
        <v>0</v>
      </c>
      <c r="ER61" s="552"/>
      <c r="ES61" s="551">
        <f>月排班!ET61</f>
        <v>0</v>
      </c>
      <c r="ET61" s="552"/>
      <c r="EU61" s="551">
        <f>月排班!EV61</f>
        <v>0</v>
      </c>
      <c r="EV61" s="552"/>
      <c r="EW61" s="551">
        <f>月排班!EX61</f>
        <v>0</v>
      </c>
      <c r="EX61" s="552"/>
      <c r="EY61" s="551">
        <f>月排班!EZ61</f>
        <v>0</v>
      </c>
      <c r="EZ61" s="552"/>
      <c r="FA61" s="551">
        <f>月排班!FB61</f>
        <v>0</v>
      </c>
      <c r="FB61" s="552"/>
      <c r="FC61" s="551">
        <f>月排班!FD61</f>
        <v>0</v>
      </c>
      <c r="FD61" s="552"/>
      <c r="FE61" s="551">
        <f>月排班!FF61</f>
        <v>0</v>
      </c>
      <c r="FF61" s="552"/>
      <c r="FG61" s="551">
        <f>月排班!FH61</f>
        <v>0</v>
      </c>
      <c r="FH61" s="552"/>
      <c r="FI61" s="551">
        <f>月排班!FJ61</f>
        <v>0</v>
      </c>
      <c r="FJ61" s="552"/>
      <c r="FK61" s="551">
        <f>月排班!FL61</f>
        <v>0</v>
      </c>
      <c r="FL61" s="552"/>
      <c r="FM61" s="551">
        <f>月排班!FN61</f>
        <v>0</v>
      </c>
      <c r="FN61" s="552"/>
      <c r="FO61" s="220"/>
      <c r="FP61" s="221"/>
      <c r="FQ61" s="210"/>
      <c r="FR61" s="210"/>
      <c r="FS61" s="210"/>
      <c r="FT61" s="194"/>
      <c r="FU61" s="222"/>
      <c r="FV61" s="223"/>
    </row>
    <row r="62" spans="1:200" ht="9" customHeight="1" thickTop="1" thickBot="1">
      <c r="A62" s="482" t="str">
        <f>IF('0902-0908'!A70=0,"",'0902-0908'!A70)</f>
        <v/>
      </c>
      <c r="B62" s="483"/>
      <c r="C62" s="218"/>
      <c r="D62" s="219"/>
      <c r="E62" s="218"/>
      <c r="F62" s="219"/>
      <c r="G62" s="218"/>
      <c r="H62" s="219"/>
      <c r="I62" s="218"/>
      <c r="J62" s="219"/>
      <c r="K62" s="218"/>
      <c r="L62" s="219"/>
      <c r="M62" s="218"/>
      <c r="N62" s="219"/>
      <c r="O62" s="218"/>
      <c r="P62" s="219"/>
      <c r="Q62" s="218"/>
      <c r="R62" s="219"/>
      <c r="S62" s="218"/>
      <c r="T62" s="219"/>
      <c r="U62" s="218"/>
      <c r="V62" s="219"/>
      <c r="W62" s="218"/>
      <c r="X62" s="219"/>
      <c r="Y62" s="218"/>
      <c r="Z62" s="219"/>
      <c r="AA62" s="218"/>
      <c r="AB62" s="219"/>
      <c r="AC62" s="218"/>
      <c r="AD62" s="219"/>
      <c r="AE62" s="499" t="str">
        <f>IF(月排班!AD60=0,"",IF(月排班!AE60=0,"",IF((月排班!AE60+24-月排班!AD60)&lt;11,"11小時","")))&amp;IF(COUNTIF(月排班!$AE62:$AR62,$FW$5)=1,IF(COUNTIF(月排班!$AE62:$AR62,$FW$6)=1,"","1周無1例1休"),"1周無1例1休")&amp;IF(AE61=1,IF(AE61&gt;0,"例假上班",""),"")&amp;IF(AE61&gt;12,"上班超過12小時&amp;","")&amp;IF(COUNTIF(U61:AF61,"&gt;0")=6,"連6天上班","")&amp;IF(AE60=1,IF(AE61&gt;0,"例假上班",""),"")</f>
        <v>1周無1例1休</v>
      </c>
      <c r="AF62" s="500"/>
      <c r="AG62" s="499" t="str">
        <f>IF(月排班!AF60=0,"",IF(月排班!AG60=0,"",IF((月排班!AG60+24-月排班!AF60)&lt;11,"11小時","")))&amp;IF(COUNTIF(月排班!$AE62:$AR62,$FW$5)=1,IF(COUNTIF(月排班!$AE62:$AR62,$FW$6)=1,"","1周無1例1休"),"1周無1例1休")&amp;IF(AG61=1,IF(AG61&gt;0,"例假上班",""),"")&amp;IF(AG61&gt;12,"上班超過12小時&amp;","")&amp;IF(COUNTIF(W61:AH61,"&gt;0")=6,"連6天上班","")&amp;IF(AG60=1,IF(AG61&gt;0,"例假上班",""),"")</f>
        <v>1周無1例1休</v>
      </c>
      <c r="AH62" s="500"/>
      <c r="AI62" s="499" t="str">
        <f>IF(月排班!AH60=0,"",IF(月排班!AI60=0,"",IF((月排班!AI60+24-月排班!AH60)&lt;11,"11小時","")))&amp;IF(COUNTIF(月排班!$AE62:$AR62,$FW$5)=1,IF(COUNTIF(月排班!$AE62:$AR62,$FW$6)=1,"","1周無1例1休"),"1周無1例1休")&amp;IF(AI61=1,IF(AI61&gt;0,"例假上班",""),"")&amp;IF(AI61&gt;12,"上班超過12小時&amp;","")&amp;IF(COUNTIF(Y61:AJ61,"&gt;0")=6,"連6天上班","")&amp;IF(AI60=1,IF(AI61&gt;0,"例假上班",""),"")</f>
        <v>1周無1例1休</v>
      </c>
      <c r="AJ62" s="500"/>
      <c r="AK62" s="499" t="str">
        <f>IF(月排班!AJ60=0,"",IF(月排班!AK60=0,"",IF((月排班!AK60+24-月排班!AJ60)&lt;11,"11小時","")))&amp;IF(COUNTIF(月排班!$AE62:$AR62,$FW$5)=1,IF(COUNTIF(月排班!$AE62:$AR62,$FW$6)=1,"","1周無1例1休"),"1周無1例1休")&amp;IF(AK61=1,IF(AK61&gt;0,"例假上班",""),"")&amp;IF(AK61&gt;12,"上班超過12小時&amp;","")&amp;IF(COUNTIF(AA61:AL61,"&gt;0")=6,"連6天上班","")&amp;IF(AK60=1,IF(AK61&gt;0,"例假上班",""),"")</f>
        <v>1周無1例1休</v>
      </c>
      <c r="AL62" s="500"/>
      <c r="AM62" s="499" t="str">
        <f>IF(月排班!AL60=0,"",IF(月排班!AM60=0,"",IF((月排班!AM60+24-月排班!AL60)&lt;11,"11小時","")))&amp;IF(COUNTIF(月排班!$AE62:$AR62,$FW$5)=1,IF(COUNTIF(月排班!$AE62:$AR62,$FW$6)=1,"","1周無1例1休"),"1周無1例1休")&amp;IF(AM61=1,IF(AM61&gt;0,"例假上班",""),"")&amp;IF(AM61&gt;12,"上班超過12小時&amp;","")&amp;IF(COUNTIF(AC61:AN61,"&gt;0")=6,"連6天上班","")&amp;IF(AM60=1,IF(AM61&gt;0,"例假上班",""),"")</f>
        <v>1周無1例1休</v>
      </c>
      <c r="AN62" s="500"/>
      <c r="AO62" s="499" t="str">
        <f>IF(月排班!AN60=0,"",IF(月排班!AO60=0,"",IF((月排班!AO60+24-月排班!AN60)&lt;11,"11小時","")))&amp;IF(COUNTIF(月排班!$AE62:$AR62,$FW$5)=1,IF(COUNTIF(月排班!$AE62:$AR62,$FW$6)=1,"","1周無1例1休"),"1周無1例1休")&amp;IF(AO61=1,IF(AO61&gt;0,"例假上班",""),"")&amp;IF(AO61&gt;12,"上班超過12小時&amp;","")&amp;IF(COUNTIF(AE61:AP61,"&gt;0")=6,"連6天上班","")&amp;IF(AO60=1,IF(AO61&gt;0,"例假上班",""),"")</f>
        <v>1周無1例1休</v>
      </c>
      <c r="AP62" s="500"/>
      <c r="AQ62" s="499" t="str">
        <f>IF(月排班!AP60=0,"",IF(月排班!AQ60=0,"",IF((月排班!AQ60+24-月排班!AP60)&lt;11,"11小時","")))&amp;IF(COUNTIF(月排班!$AE62:$AR62,$FW$5)=1,IF(COUNTIF(月排班!$AE62:$AR62,$FW$6)=1,"","1周無1例1休"),"1周無1例1休")&amp;IF(AQ61=1,IF(AQ61&gt;0,"例假上班",""),"")&amp;IF(AQ61&gt;12,"上班超過12小時&amp;","")&amp;IF(COUNTIF(AG61:AR61,"&gt;0")=6,"連6天上班","")&amp;IF(AQ60=1,IF(AQ61&gt;0,"例假上班",""),"")</f>
        <v>1周無1例1休</v>
      </c>
      <c r="AR62" s="500"/>
      <c r="AS62" s="499" t="str">
        <f>IF(月排班!AR60=0,"",IF(月排班!AS60=0,"",IF((月排班!AS60+24-月排班!AR60)&lt;11,"11小時","")))&amp;IF(COUNTIF(月排班!$AS62:$BE62,$FW$5)=1,IF(COUNTIF(月排班!$AS62:$BE62,$FW$6)=1,"","1周無1例1休"),"1周無1例1休")&amp;IF(AS61=1,IF(AS61&gt;0,"例假上班",""),"")&amp;IF(AS61&gt;12,"上班超過12小時&amp;","")&amp;IF(COUNTIF(AI61:AT61,"&gt;0")=6,"連6天上班","")&amp;IF(AS60=1,IF(AS61&gt;0,"例假上班",""),"")</f>
        <v>1周無1例1休</v>
      </c>
      <c r="AT62" s="500"/>
      <c r="AU62" s="499" t="str">
        <f>IF(月排班!AT60=0,"",IF(月排班!AU60=0,"",IF((月排班!AU60+24-月排班!AT60)&lt;11,"11小時","")))&amp;IF(COUNTIF(月排班!$AS62:$BE62,$FW$5)=1,IF(COUNTIF(月排班!$AS62:$BE62,$FW$6)=1,"","1周無1例1休"),"1周無1例1休")&amp;IF(AU61=1,IF(AU61&gt;0,"例假上班",""),"")&amp;IF(AU61&gt;12,"上班超過12小時&amp;","")&amp;IF(COUNTIF(AK61:AV61,"&gt;0")=6,"連6天上班","")&amp;IF(AU60=1,IF(AU61&gt;0,"例假上班",""),"")</f>
        <v>1周無1例1休</v>
      </c>
      <c r="AV62" s="500"/>
      <c r="AW62" s="499" t="str">
        <f>IF(月排班!AV60=0,"",IF(月排班!AW60=0,"",IF((月排班!AW60+24-月排班!AV60)&lt;11,"11小時","")))&amp;IF(COUNTIF(月排班!$AS62:$BE62,$FW$5)=1,IF(COUNTIF(月排班!$AS62:$BE62,$FW$6)=1,"","1周無1例1休"),"1周無1例1休")&amp;IF(AW61=1,IF(AW61&gt;0,"例假上班",""),"")&amp;IF(AW61&gt;12,"上班超過12小時&amp;","")&amp;IF(COUNTIF(AM61:AX61,"&gt;0")=6,"連6天上班","")&amp;IF(AW60=1,IF(AW61&gt;0,"例假上班",""),"")</f>
        <v>1周無1例1休</v>
      </c>
      <c r="AX62" s="500"/>
      <c r="AY62" s="499" t="str">
        <f>IF(月排班!AX60=0,"",IF(月排班!AY60=0,"",IF((月排班!AY60+24-月排班!AX60)&lt;11,"11小時","")))&amp;IF(COUNTIF(月排班!$AS62:$BE62,$FW$5)=1,IF(COUNTIF(月排班!$AS62:$BE62,$FW$6)=1,"","1周無1例1休"),"1周無1例1休")&amp;IF(AY61=1,IF(AY61&gt;0,"例假上班",""),"")&amp;IF(AY61&gt;12,"上班超過12小時&amp;","")&amp;IF(COUNTIF(AO61:AZ61,"&gt;0")=6,"連6天上班","")&amp;IF(AY60=1,IF(AY61&gt;0,"例假上班",""),"")</f>
        <v>1周無1例1休</v>
      </c>
      <c r="AZ62" s="500"/>
      <c r="BA62" s="499" t="str">
        <f>IF(月排班!AZ60=0,"",IF(月排班!BA60=0,"",IF((月排班!BA60+24-月排班!AZ60)&lt;11,"11小時","")))&amp;IF(COUNTIF(月排班!$AS62:$BE62,$FW$5)=1,IF(COUNTIF(月排班!$AS62:$BE62,$FW$6)=1,"","1周無1例1休"),"1周無1例1休")&amp;IF(BA61=1,IF(BA61&gt;0,"例假上班",""),"")&amp;IF(BA61&gt;12,"上班超過12小時&amp;","")&amp;IF(COUNTIF(AQ61:BB61,"&gt;0")=6,"連6天上班","")&amp;IF(BA60=1,IF(BA61&gt;0,"例假上班",""),"")</f>
        <v>1周無1例1休</v>
      </c>
      <c r="BB62" s="500"/>
      <c r="BC62" s="499" t="str">
        <f>IF(月排班!BB60=0,"",IF(月排班!BC60=0,"",IF((月排班!BC60+24-月排班!BB60)&lt;11,"11小時","")))&amp;IF(COUNTIF(月排班!$AS62:$BE62,$FW$5)=1,IF(COUNTIF(月排班!$AS62:$BE62,$FW$6)=1,"","1周無1例1休"),"1周無1例1休")&amp;IF(BC61=1,IF(BC61&gt;0,"例假上班",""),"")&amp;IF(BC61&gt;12,"上班超過12小時&amp;","")&amp;IF(COUNTIF(AS61:BD61,"&gt;0")=6,"連6天上班","")&amp;IF(BC60=1,IF(BC61&gt;0,"例假上班",""),"")</f>
        <v>1周無1例1休</v>
      </c>
      <c r="BD62" s="500"/>
      <c r="BE62" s="499" t="str">
        <f>IF(月排班!BD60=0,"",IF(月排班!BE60=0,"",IF((月排班!BE60+24-月排班!BD60)&lt;11,"11小時","")))&amp;IF(COUNTIF(月排班!$AS62:$BE62,$FW$5)=1,IF(COUNTIF(月排班!$AS62:$BE62,$FW$6)=1,"","1周無1例1休"),"1周無1例1休")&amp;IF(BE61=1,IF(BE61&gt;0,"例假上班",""),"")&amp;IF(BE61&gt;12,"上班超過12小時&amp;","")&amp;IF(COUNTIF(AU61:BF61,"&gt;0")=6,"連6天上班","")&amp;IF(BE60=1,IF(BE61&gt;0,"例假上班",""),"")</f>
        <v>1周無1例1休</v>
      </c>
      <c r="BF62" s="500"/>
      <c r="BG62" s="499" t="str">
        <f>IF(月排班!BF60=0,"",IF(月排班!BG60=0,"",IF((月排班!BG60+24-月排班!BF60)&lt;11,"11小時","")))&amp;IF(COUNTIF(月排班!$BG62:$BS62,$FW$5)=1,IF(COUNTIF(月排班!$BG62:$BS62,$FW$6)=1,"","1周無1例1休"),"1周無1例1休")&amp;IF(BG61=1,IF(BG61&gt;0,"例假上班",""),"")&amp;IF(BG61&gt;12,"上班超過12小時&amp;","")&amp;IF(COUNTIF(AW61:BH61,"&gt;0")=6,"連6天上班","")&amp;IF(BG60=1,IF(BG61&gt;0,"例假上班",""),"")</f>
        <v>1周無1例1休</v>
      </c>
      <c r="BH62" s="500"/>
      <c r="BI62" s="499" t="str">
        <f>IF(月排班!BH60=0,"",IF(月排班!BI60=0,"",IF((月排班!BI60+24-月排班!BH60)&lt;11,"11小時","")))&amp;IF(COUNTIF(月排班!$BG62:$BS62,$FW$5)=1,IF(COUNTIF(月排班!$BG62:$BS62,$FW$6)=1,"","1周無1例1休"),"1周無1例1休")&amp;IF(BI61=1,IF(BI61&gt;0,"例假上班",""),"")&amp;IF(BI61&gt;12,"上班超過12小時&amp;","")&amp;IF(COUNTIF(AY61:BJ61,"&gt;0")=6,"連6天上班","")&amp;IF(BI60=1,IF(BI61&gt;0,"例假上班",""),"")</f>
        <v>1周無1例1休</v>
      </c>
      <c r="BJ62" s="500"/>
      <c r="BK62" s="499" t="str">
        <f>IF(月排班!BJ60=0,"",IF(月排班!BK60=0,"",IF((月排班!BK60+24-月排班!BJ60)&lt;11,"11小時","")))&amp;IF(COUNTIF(月排班!$BG62:$BS62,$FW$5)=1,IF(COUNTIF(月排班!$BG62:$BS62,$FW$6)=1,"","1周無1例1休"),"1周無1例1休")&amp;IF(BK61=1,IF(BK61&gt;0,"例假上班",""),"")&amp;IF(BK61&gt;12,"上班超過12小時&amp;","")&amp;IF(COUNTIF(BA61:BL61,"&gt;0")=6,"連6天上班","")&amp;IF(BK60=1,IF(BK61&gt;0,"例假上班",""),"")</f>
        <v>1周無1例1休</v>
      </c>
      <c r="BL62" s="500"/>
      <c r="BM62" s="499" t="str">
        <f>IF(月排班!BL60=0,"",IF(月排班!BM60=0,"",IF((月排班!BM60+24-月排班!BL60)&lt;11,"11小時","")))&amp;IF(COUNTIF(月排班!$BG62:$BS62,$FW$5)=1,IF(COUNTIF(月排班!$BG62:$BS62,$FW$6)=1,"","1周無1例1休"),"1周無1例1休")&amp;IF(BM61=1,IF(BM61&gt;0,"例假上班",""),"")&amp;IF(BM61&gt;12,"上班超過12小時&amp;","")&amp;IF(COUNTIF(BC61:BN61,"&gt;0")=6,"連6天上班","")&amp;IF(BM60=1,IF(BM61&gt;0,"例假上班",""),"")</f>
        <v>1周無1例1休</v>
      </c>
      <c r="BN62" s="500"/>
      <c r="BO62" s="499" t="str">
        <f>IF(月排班!BN60=0,"",IF(月排班!BO60=0,"",IF((月排班!BO60+24-月排班!BN60)&lt;11,"11小時","")))&amp;IF(COUNTIF(月排班!$BG62:$BS62,$FW$5)=1,IF(COUNTIF(月排班!$BG62:$BS62,$FW$6)=1,"","1周無1例1休"),"1周無1例1休")&amp;IF(BO61=1,IF(BO61&gt;0,"例假上班",""),"")&amp;IF(BO61&gt;12,"上班超過12小時&amp;","")&amp;IF(COUNTIF(BE61:BP61,"&gt;0")=6,"連6天上班","")&amp;IF(BO60=1,IF(BO61&gt;0,"例假上班",""),"")</f>
        <v>1周無1例1休</v>
      </c>
      <c r="BP62" s="500"/>
      <c r="BQ62" s="499" t="str">
        <f>IF(月排班!BP60=0,"",IF(月排班!BQ60=0,"",IF((月排班!BQ60+24-月排班!BP60)&lt;11,"11小時","")))&amp;IF(COUNTIF(月排班!$BG62:$BS62,$FW$5)=1,IF(COUNTIF(月排班!$BG62:$BS62,$FW$6)=1,"","1周無1例1休"),"1周無1例1休")&amp;IF(BQ61=1,IF(BQ61&gt;0,"例假上班",""),"")&amp;IF(BQ61&gt;12,"上班超過12小時&amp;","")&amp;IF(COUNTIF(BG61:BR61,"&gt;0")=6,"連6天上班","")&amp;IF(BQ60=1,IF(BQ61&gt;0,"例假上班",""),"")</f>
        <v>1周無1例1休</v>
      </c>
      <c r="BR62" s="500"/>
      <c r="BS62" s="499" t="str">
        <f>IF(月排班!BR60=0,"",IF(月排班!BS60=0,"",IF((月排班!BS60+24-月排班!BR60)&lt;11,"11小時","")))&amp;IF(COUNTIF(月排班!$BG62:$BS62,$FW$5)=1,IF(COUNTIF(月排班!$BG62:$BS62,$FW$6)=1,"","1周無1例1休"),"1周無1例1休")&amp;IF(BS61=1,IF(BS61&gt;0,"例假上班",""),"")&amp;IF(BS61&gt;12,"上班超過12小時&amp;","")&amp;IF(COUNTIF(BI61:BT61,"&gt;0")=6,"連6天上班","")&amp;IF(BS60=1,IF(BS61&gt;0,"例假上班",""),"")</f>
        <v>1周無1例1休</v>
      </c>
      <c r="BT62" s="500"/>
      <c r="BU62" s="499" t="str">
        <f>IF(月排班!BT60=0,"",IF(月排班!BU60=0,"",IF((月排班!BU60+24-月排班!BT60)&lt;11,"11小時","")))&amp;IF(COUNTIF(月排班!$BU62:$CG62,$FW$5)=1,IF(COUNTIF(月排班!$BU62:$CG62,$FW$6)=1,"","1周無1例1休"),"1周無1例1休")&amp;IF(BU61=1,IF(BU61&gt;0,"例假上班",""),"")&amp;IF(BU61&gt;12,"上班超過12小時&amp;","")&amp;IF(COUNTIF(BK61:BV61,"&gt;0")=6,"連6天上班","")&amp;IF(BU60=1,IF(BU61&gt;0,"例假上班",""),"")</f>
        <v>1周無1例1休</v>
      </c>
      <c r="BV62" s="500"/>
      <c r="BW62" s="499" t="str">
        <f>IF(月排班!BV60=0,"",IF(月排班!BW60=0,"",IF((月排班!BW60+24-月排班!BV60)&lt;11,"11小時","")))&amp;IF(COUNTIF(月排班!$BU62:$CG62,$FW$5)=1,IF(COUNTIF(月排班!$BU62:$CG62,$FW$6)=1,"","1周無1例1休"),"1周無1例1休")&amp;IF(BW61=1,IF(BW61&gt;0,"例假上班",""),"")&amp;IF(BW61&gt;12,"上班超過12小時&amp;","")&amp;IF(COUNTIF(BM61:BX61,"&gt;0")=6,"連6天上班","")&amp;IF(BW60=1,IF(BW61&gt;0,"例假上班",""),"")</f>
        <v>1周無1例1休</v>
      </c>
      <c r="BX62" s="500"/>
      <c r="BY62" s="499" t="str">
        <f>IF(月排班!BX60=0,"",IF(月排班!BY60=0,"",IF((月排班!BY60+24-月排班!BX60)&lt;11,"11小時","")))&amp;IF(COUNTIF(月排班!$BU62:$CG62,$FW$5)=1,IF(COUNTIF(月排班!$BU62:$CG62,$FW$6)=1,"","1周無1例1休"),"1周無1例1休")&amp;IF(BY61=1,IF(BY61&gt;0,"例假上班",""),"")&amp;IF(BY61&gt;12,"上班超過12小時&amp;","")&amp;IF(COUNTIF(BO61:BZ61,"&gt;0")=6,"連6天上班","")&amp;IF(BY60=1,IF(BY61&gt;0,"例假上班",""),"")</f>
        <v>1周無1例1休</v>
      </c>
      <c r="BZ62" s="500"/>
      <c r="CA62" s="499" t="str">
        <f>IF(月排班!BZ60=0,"",IF(月排班!CA60=0,"",IF((月排班!CA60+24-月排班!BZ60)&lt;11,"11小時","")))&amp;IF(COUNTIF(月排班!$BU62:$CG62,$FW$5)=1,IF(COUNTIF(月排班!$BU62:$CG62,$FW$6)=1,"","1周無1例1休"),"1周無1例1休")&amp;IF(CA61=1,IF(CA61&gt;0,"例假上班",""),"")&amp;IF(CA61&gt;12,"上班超過12小時&amp;","")&amp;IF(COUNTIF(BQ61:CB61,"&gt;0")=6,"連6天上班","")&amp;IF(CA60=1,IF(CA61&gt;0,"例假上班",""),"")</f>
        <v>1周無1例1休</v>
      </c>
      <c r="CB62" s="500"/>
      <c r="CC62" s="499" t="str">
        <f>IF(月排班!CB60=0,"",IF(月排班!CC60=0,"",IF((月排班!CC60+24-月排班!CB60)&lt;11,"11小時","")))&amp;IF(COUNTIF(月排班!$BU62:$CG62,$FW$5)=1,IF(COUNTIF(月排班!$BU62:$CG62,$FW$6)=1,"","1周無1例1休"),"1周無1例1休")&amp;IF(CC61=1,IF(CC61&gt;0,"例假上班",""),"")&amp;IF(CC61&gt;12,"上班超過12小時&amp;","")&amp;IF(COUNTIF(BS61:CD61,"&gt;0")=6,"連6天上班","")&amp;IF(CC60=1,IF(CC61&gt;0,"例假上班",""),"")</f>
        <v>1周無1例1休</v>
      </c>
      <c r="CD62" s="500"/>
      <c r="CE62" s="499" t="str">
        <f>IF(月排班!CD60=0,"",IF(月排班!CE60=0,"",IF((月排班!CE60+24-月排班!CD60)&lt;11,"11小時","")))&amp;IF(COUNTIF(月排班!$BU62:$CG62,$FW$5)=1,IF(COUNTIF(月排班!$BU62:$CG62,$FW$6)=1,"","1周無1例1休"),"1周無1例1休")&amp;IF(CE61=1,IF(CE61&gt;0,"例假上班",""),"")&amp;IF(CE61&gt;12,"上班超過12小時&amp;","")&amp;IF(COUNTIF(BU61:CF61,"&gt;0")=6,"連6天上班","")&amp;IF(CE60=1,IF(CE61&gt;0,"例假上班",""),"")</f>
        <v>1周無1例1休</v>
      </c>
      <c r="CF62" s="500"/>
      <c r="CG62" s="499" t="str">
        <f>IF(月排班!CF60=0,"",IF(月排班!CG60=0,"",IF((月排班!CG60+24-月排班!CF60)&lt;11,"11小時","")))&amp;IF(COUNTIF(月排班!$BU62:$CG62,$FW$5)=1,IF(COUNTIF(月排班!$BU62:$CG62,$FW$6)=1,"","1周無1例1休"),"1周無1例1休")&amp;IF(CG61=1,IF(CG61&gt;0,"例假上班",""),"")&amp;IF(CG61&gt;12,"上班超過12小時&amp;","")&amp;IF(COUNTIF(BW61:CH61,"&gt;0")=6,"連6天上班","")&amp;IF(CG60=1,IF(CG61&gt;0,"例假上班",""),"")</f>
        <v>1周無1例1休</v>
      </c>
      <c r="CH62" s="500"/>
      <c r="CI62" s="499" t="str">
        <f>IF(月排班!CH60=0,"",IF(月排班!CI60=0,"",IF((月排班!CI60+24-月排班!CH60)&lt;11,"11小時","")))&amp;IF(COUNTIF(月排班!$CI62:$CU62,$FW$5)=1,IF(COUNTIF(月排班!$CI62:$CU62,$FW$6)=1,"","1周無1例1休"),"1周無1例1休")&amp;IF(CI61=1,IF(CI61&gt;0,"例假上班",""),"")&amp;IF(CI61&gt;12,"上班超過12小時&amp;","")&amp;IF(COUNTIF(BY61:CJ61,"&gt;0")=6,"連6天上班","")&amp;IF(CI60=1,IF(CI61&gt;0,"例假上班",""),"")</f>
        <v>1周無1例1休</v>
      </c>
      <c r="CJ62" s="500"/>
      <c r="CK62" s="499" t="str">
        <f>IF(月排班!CJ60=0,"",IF(月排班!CK60=0,"",IF((月排班!CK60+24-月排班!CJ60)&lt;11,"11小時","")))&amp;IF(COUNTIF(月排班!$CI62:$CU62,$FW$5)=1,IF(COUNTIF(月排班!$CI62:$CU62,$FW$6)=1,"","1周無1例1休"),"1周無1例1休")&amp;IF(CK61=1,IF(CK61&gt;0,"例假上班",""),"")&amp;IF(CK61&gt;12,"上班超過12小時&amp;","")&amp;IF(COUNTIF(CA61:CL61,"&gt;0")=6,"連6天上班","")&amp;IF(CK60=1,IF(CK61&gt;0,"例假上班",""),"")</f>
        <v>1周無1例1休</v>
      </c>
      <c r="CL62" s="500"/>
      <c r="CM62" s="499" t="str">
        <f>IF(月排班!CL60=0,"",IF(月排班!CM60=0,"",IF((月排班!CM60+24-月排班!CL60)&lt;11,"11小時","")))&amp;IF(COUNTIF(月排班!$CI62:$CU62,$FW$5)=1,IF(COUNTIF(月排班!$CI62:$CU62,$FW$6)=1,"","1周無1例1休"),"1周無1例1休")&amp;IF(CM61=1,IF(CM61&gt;0,"例假上班",""),"")&amp;IF(CM61&gt;12,"上班超過12小時&amp;","")&amp;IF(COUNTIF(CC61:CN61,"&gt;0")=6,"連6天上班","")&amp;IF(CM60=1,IF(CM61&gt;0,"例假上班",""),"")</f>
        <v>1周無1例1休</v>
      </c>
      <c r="CN62" s="500"/>
      <c r="CO62" s="499" t="str">
        <f>IF(月排班!CN60=0,"",IF(月排班!CO60=0,"",IF((月排班!CO60+24-月排班!CN60)&lt;11,"11小時","")))&amp;IF(COUNTIF(月排班!$CI62:$CU62,$FW$5)=1,IF(COUNTIF(月排班!$CI62:$CU62,$FW$6)=1,"","1周無1例1休"),"1周無1例1休")&amp;IF(CO61=1,IF(CO61&gt;0,"例假上班",""),"")&amp;IF(CO61&gt;12,"上班超過12小時&amp;","")&amp;IF(COUNTIF(CE61:CP61,"&gt;0")=6,"連6天上班","")&amp;IF(CO60=1,IF(CO61&gt;0,"例假上班",""),"")</f>
        <v>1周無1例1休</v>
      </c>
      <c r="CP62" s="500"/>
      <c r="CQ62" s="499" t="str">
        <f>IF(月排班!CP60=0,"",IF(月排班!CQ60=0,"",IF((月排班!CQ60+24-月排班!CP60)&lt;11,"11小時","")))&amp;IF(COUNTIF(月排班!$CI62:$CU62,$FW$5)=1,IF(COUNTIF(月排班!$CI62:$CU62,$FW$6)=1,"","1周無1例1休"),"1周無1例1休")&amp;IF(CQ61=1,IF(CQ61&gt;0,"例假上班",""),"")&amp;IF(CQ61&gt;12,"上班超過12小時&amp;","")&amp;IF(COUNTIF(CG61:CR61,"&gt;0")=6,"連6天上班","")&amp;IF(CQ60=1,IF(CQ61&gt;0,"例假上班",""),"")</f>
        <v>1周無1例1休</v>
      </c>
      <c r="CR62" s="500"/>
      <c r="CS62" s="499" t="str">
        <f>IF(月排班!CR60=0,"",IF(月排班!CS60=0,"",IF((月排班!CS60+24-月排班!CR60)&lt;11,"11小時","")))&amp;IF(COUNTIF(月排班!$CI62:$CU62,$FW$5)=1,IF(COUNTIF(月排班!$CI62:$CU62,$FW$6)=1,"","1周無1例1休"),"1周無1例1休")&amp;IF(CS61=1,IF(CS61&gt;0,"例假上班",""),"")&amp;IF(CS61&gt;12,"上班超過12小時&amp;","")&amp;IF(COUNTIF(CI61:CT61,"&gt;0")=6,"連6天上班","")&amp;IF(CS60=1,IF(CS61&gt;0,"例假上班",""),"")</f>
        <v>1周無1例1休</v>
      </c>
      <c r="CT62" s="500"/>
      <c r="CU62" s="499" t="str">
        <f>IF(月排班!CT60=0,"",IF(月排班!CU60=0,"",IF((月排班!CU60+24-月排班!CT60)&lt;11,"11小時","")))&amp;IF(COUNTIF(月排班!$CI62:$CU62,$FW$5)=1,IF(COUNTIF(月排班!$CI62:$CU62,$FW$6)=1,"","1周無1例1休"),"1周無1例1休")&amp;IF(CU61=1,IF(CU61&gt;0,"例假上班",""),"")&amp;IF(CU61&gt;12,"上班超過12小時&amp;","")&amp;IF(COUNTIF(CK61:CV61,"&gt;0")=6,"連6天上班","")&amp;IF(CU60=1,IF(CU61&gt;0,"例假上班",""),"")</f>
        <v>1周無1例1休</v>
      </c>
      <c r="CV62" s="500"/>
      <c r="CW62" s="499" t="str">
        <f>IF(月排班!CV60=0,"",IF(月排班!CW60=0,"",IF((月排班!CW60+24-月排班!CV60)&lt;11,"11小時","")))&amp;IF(COUNTIF(月排班!$CW62:$DI62,$FW$5)=1,IF(COUNTIF(月排班!$CW62:$DI62,$FW$6)=1,"","1周無1例1休"),"1周無1例1休")&amp;IF(CW61=1,IF(CW61&gt;0,"例假上班",""),"")&amp;IF(CW61&gt;12,"上班超過12小時&amp;","")&amp;IF(COUNTIF(CM61:CX61,"&gt;0")=6,"連6天上班","")&amp;IF(CW60=1,IF(CW61&gt;0,"例假上班",""),"")</f>
        <v>1周無1例1休</v>
      </c>
      <c r="CX62" s="500"/>
      <c r="CY62" s="499" t="str">
        <f>IF(月排班!CX60=0,"",IF(月排班!CY60=0,"",IF((月排班!CY60+24-月排班!CX60)&lt;11,"11小時","")))&amp;IF(COUNTIF(月排班!$CW62:$DI62,$FW$5)=1,IF(COUNTIF(月排班!$CW62:$DI62,$FW$6)=1,"","1周無1例1休"),"1周無1例1休")&amp;IF(CY61=1,IF(CY61&gt;0,"例假上班",""),"")&amp;IF(CY61&gt;12,"上班超過12小時&amp;","")&amp;IF(COUNTIF(CO61:CZ61,"&gt;0")=6,"連6天上班","")&amp;IF(CY60=1,IF(CY61&gt;0,"例假上班",""),"")</f>
        <v>1周無1例1休</v>
      </c>
      <c r="CZ62" s="500"/>
      <c r="DA62" s="499" t="str">
        <f>IF(月排班!CZ60=0,"",IF(月排班!DA60=0,"",IF((月排班!DA60+24-月排班!CZ60)&lt;11,"11小時","")))&amp;IF(COUNTIF(月排班!$CW62:$DI62,$FW$5)=1,IF(COUNTIF(月排班!$CW62:$DI62,$FW$6)=1,"","1周無1例1休"),"1周無1例1休")&amp;IF(DA61=1,IF(DA61&gt;0,"例假上班",""),"")&amp;IF(DA61&gt;12,"上班超過12小時&amp;","")&amp;IF(COUNTIF(CQ61:DB61,"&gt;0")=6,"連6天上班","")&amp;IF(DA60=1,IF(DA61&gt;0,"例假上班",""),"")</f>
        <v>1周無1例1休</v>
      </c>
      <c r="DB62" s="500"/>
      <c r="DC62" s="499" t="str">
        <f>IF(月排班!DB60=0,"",IF(月排班!DC60=0,"",IF((月排班!DC60+24-月排班!DB60)&lt;11,"11小時","")))&amp;IF(COUNTIF(月排班!$CW62:$DI62,$FW$5)=1,IF(COUNTIF(月排班!$CW62:$DI62,$FW$6)=1,"","1周無1例1休"),"1周無1例1休")&amp;IF(DC61=1,IF(DC61&gt;0,"例假上班",""),"")&amp;IF(DC61&gt;12,"上班超過12小時&amp;","")&amp;IF(COUNTIF(CS61:DD61,"&gt;0")=6,"連6天上班","")&amp;IF(DC60=1,IF(DC61&gt;0,"例假上班",""),"")</f>
        <v>1周無1例1休</v>
      </c>
      <c r="DD62" s="500"/>
      <c r="DE62" s="499" t="str">
        <f>IF(月排班!DD60=0,"",IF(月排班!DE60=0,"",IF((月排班!DE60+24-月排班!DD60)&lt;11,"11小時","")))&amp;IF(COUNTIF(月排班!$CW62:$DI62,$FW$5)=1,IF(COUNTIF(月排班!$CW62:$DI62,$FW$6)=1,"","1周無1例1休"),"1周無1例1休")&amp;IF(DE61=1,IF(DE61&gt;0,"例假上班",""),"")&amp;IF(DE61&gt;12,"上班超過12小時&amp;","")&amp;IF(COUNTIF(CU61:DF61,"&gt;0")=6,"連6天上班","")&amp;IF(DE60=1,IF(DE61&gt;0,"例假上班",""),"")</f>
        <v>1周無1例1休</v>
      </c>
      <c r="DF62" s="500"/>
      <c r="DG62" s="499" t="str">
        <f>IF(月排班!DF60=0,"",IF(月排班!DG60=0,"",IF((月排班!DG60+24-月排班!DF60)&lt;11,"11小時","")))&amp;IF(COUNTIF(月排班!$CW62:$DI62,$FW$5)=1,IF(COUNTIF(月排班!$CW62:$DI62,$FW$6)=1,"","1周無1例1休"),"1周無1例1休")&amp;IF(DG61=1,IF(DG61&gt;0,"例假上班",""),"")&amp;IF(DG61&gt;12,"上班超過12小時&amp;","")&amp;IF(COUNTIF(CW61:DH61,"&gt;0")=6,"連6天上班","")&amp;IF(DG60=1,IF(DG61&gt;0,"例假上班",""),"")</f>
        <v>1周無1例1休</v>
      </c>
      <c r="DH62" s="500"/>
      <c r="DI62" s="499" t="str">
        <f>IF(月排班!DH60=0,"",IF(月排班!DI60=0,"",IF((月排班!DI60+24-月排班!DH60)&lt;11,"11小時","")))&amp;IF(COUNTIF(月排班!$CW62:$DI62,$FW$5)=1,IF(COUNTIF(月排班!$CW62:$DI62,$FW$6)=1,"","1周無1例1休"),"1周無1例1休")&amp;IF(DI61=1,IF(DI61&gt;0,"例假上班",""),"")&amp;IF(DI61&gt;12,"上班超過12小時&amp;","")&amp;IF(COUNTIF(CY61:DJ61,"&gt;0")=6,"連6天上班","")&amp;IF(DI60=1,IF(DI61&gt;0,"例假上班",""),"")</f>
        <v>1周無1例1休</v>
      </c>
      <c r="DJ62" s="500"/>
      <c r="DK62" s="499" t="str">
        <f>IF(月排班!DJ60=0,"",IF(月排班!DK60=0,"",IF((月排班!DK60+24-月排班!DJ60)&lt;11,"11小時","")))&amp;IF(COUNTIF(月排班!$DK62:$DW62,$FW$5)=1,IF(COUNTIF(月排班!$DK62:$DW62,$FW$6)=1,"","1周無1例1休"),"1周無1例1休")&amp;IF(DK61=1,IF(DK61&gt;0,"例假上班",""),"")&amp;IF(DK61&gt;12,"上班超過12小時&amp;","")&amp;IF(COUNTIF(DA61:DL61,"&gt;0")=6,"連6天上班","")&amp;IF(DK60=1,IF(DK61&gt;0,"例假上班",""),"")</f>
        <v>1周無1例1休</v>
      </c>
      <c r="DL62" s="500"/>
      <c r="DM62" s="499" t="str">
        <f>IF(月排班!DL60=0,"",IF(月排班!DM60=0,"",IF((月排班!DM60+24-月排班!DL60)&lt;11,"11小時","")))&amp;IF(COUNTIF(月排班!$DK62:$DW62,$FW$5)=1,IF(COUNTIF(月排班!$DK62:$DW62,$FW$6)=1,"","1周無1例1休"),"1周無1例1休")&amp;IF(DM61=1,IF(DM61&gt;0,"例假上班",""),"")&amp;IF(DM61&gt;12,"上班超過12小時&amp;","")&amp;IF(COUNTIF(DC61:DN61,"&gt;0")=6,"連6天上班","")&amp;IF(DM60=1,IF(DM61&gt;0,"例假上班",""),"")</f>
        <v>1周無1例1休</v>
      </c>
      <c r="DN62" s="500"/>
      <c r="DO62" s="499" t="str">
        <f>IF(月排班!DN60=0,"",IF(月排班!DO60=0,"",IF((月排班!DO60+24-月排班!DN60)&lt;11,"11小時","")))&amp;IF(COUNTIF(月排班!$DK62:$DW62,$FW$5)=1,IF(COUNTIF(月排班!$DK62:$DW62,$FW$6)=1,"","1周無1例1休"),"1周無1例1休")&amp;IF(DO61=1,IF(DO61&gt;0,"例假上班",""),"")&amp;IF(DO61&gt;12,"上班超過12小時&amp;","")&amp;IF(COUNTIF(DE61:DP61,"&gt;0")=6,"連6天上班","")&amp;IF(DO60=1,IF(DO61&gt;0,"例假上班",""),"")</f>
        <v>1周無1例1休</v>
      </c>
      <c r="DP62" s="500"/>
      <c r="DQ62" s="499" t="str">
        <f>IF(月排班!DP60=0,"",IF(月排班!DQ60=0,"",IF((月排班!DQ60+24-月排班!DP60)&lt;11,"11小時","")))&amp;IF(COUNTIF(月排班!$DK62:$DW62,$FW$5)=1,IF(COUNTIF(月排班!$DK62:$DW62,$FW$6)=1,"","1周無1例1休"),"1周無1例1休")&amp;IF(DQ61=1,IF(DQ61&gt;0,"例假上班",""),"")&amp;IF(DQ61&gt;12,"上班超過12小時&amp;","")&amp;IF(COUNTIF(DG61:DR61,"&gt;0")=6,"連6天上班","")&amp;IF(DQ60=1,IF(DQ61&gt;0,"例假上班",""),"")</f>
        <v>1周無1例1休</v>
      </c>
      <c r="DR62" s="500"/>
      <c r="DS62" s="499" t="str">
        <f>IF(月排班!DR60=0,"",IF(月排班!DS60=0,"",IF((月排班!DS60+24-月排班!DR60)&lt;11,"11小時","")))&amp;IF(COUNTIF(月排班!$DK62:$DW62,$FW$5)=1,IF(COUNTIF(月排班!$DK62:$DW62,$FW$6)=1,"","1周無1例1休"),"1周無1例1休")&amp;IF(DS61=1,IF(DS61&gt;0,"例假上班",""),"")&amp;IF(DS61&gt;12,"上班超過12小時&amp;","")&amp;IF(COUNTIF(DI61:DT61,"&gt;0")=6,"連6天上班","")&amp;IF(DS60=1,IF(DS61&gt;0,"例假上班",""),"")</f>
        <v>1周無1例1休</v>
      </c>
      <c r="DT62" s="500"/>
      <c r="DU62" s="499" t="str">
        <f>IF(月排班!DT60=0,"",IF(月排班!DU60=0,"",IF((月排班!DU60+24-月排班!DT60)&lt;11,"11小時","")))&amp;IF(COUNTIF(月排班!$DK62:$DW62,$FW$5)=1,IF(COUNTIF(月排班!$DK62:$DW62,$FW$6)=1,"","1周無1例1休"),"1周無1例1休")&amp;IF(DU61=1,IF(DU61&gt;0,"例假上班",""),"")&amp;IF(DU61&gt;12,"上班超過12小時&amp;","")&amp;IF(COUNTIF(DK61:DV61,"&gt;0")=6,"連6天上班","")&amp;IF(DU60=1,IF(DU61&gt;0,"例假上班",""),"")</f>
        <v>1周無1例1休</v>
      </c>
      <c r="DV62" s="500"/>
      <c r="DW62" s="499" t="str">
        <f>IF(月排班!DV60=0,"",IF(月排班!DW60=0,"",IF((月排班!DW60+24-月排班!DV60)&lt;11,"11小時","")))&amp;IF(COUNTIF(月排班!$DK62:$DW62,$FW$5)=1,IF(COUNTIF(月排班!$DK62:$DW62,$FW$6)=1,"","1周無1例1休"),"1周無1例1休")&amp;IF(DW61=1,IF(DW61&gt;0,"例假上班",""),"")&amp;IF(DW61&gt;12,"上班超過12小時&amp;","")&amp;IF(COUNTIF(DM61:DX61,"&gt;0")=6,"連6天上班","")&amp;IF(DW60=1,IF(DW61&gt;0,"例假上班",""),"")</f>
        <v>1周無1例1休</v>
      </c>
      <c r="DX62" s="500"/>
      <c r="DY62" s="499" t="str">
        <f>IF(月排班!DX60=0,"",IF(月排班!DY60=0,"",IF((月排班!DY60+24-月排班!DX60)&lt;11,"11小時","")))&amp;IF(COUNTIF(月排班!$DY62:$EK62,$FW$5)=1,IF(COUNTIF(月排班!$DY62:$EK62,$FW$6)=1,"","1周無1例1休"),"1周無1例1休")&amp;IF(DY61=1,IF(DY61&gt;0,"例假上班",""),"")&amp;IF(DY61&gt;12,"上班超過12小時&amp;","")&amp;IF(COUNTIF(DO61:DZ61,"&gt;0")=6,"連6天上班","")&amp;IF(DY60=1,IF(DY61&gt;0,"例假上班",""),"")</f>
        <v>1周無1例1休</v>
      </c>
      <c r="DZ62" s="500"/>
      <c r="EA62" s="499" t="str">
        <f>IF(月排班!DZ60=0,"",IF(月排班!EA60=0,"",IF((月排班!EA60+24-月排班!DZ60)&lt;11,"11小時","")))&amp;IF(COUNTIF(月排班!$DY62:$EK62,$FW$5)=1,IF(COUNTIF(月排班!$DY62:$EK62,$FW$6)=1,"","1周無1例1休"),"1周無1例1休")&amp;IF(EA61=1,IF(EA61&gt;0,"例假上班",""),"")&amp;IF(EA61&gt;12,"上班超過12小時&amp;","")&amp;IF(COUNTIF(DQ61:EB61,"&gt;0")=6,"連6天上班","")&amp;IF(EA60=1,IF(EA61&gt;0,"例假上班",""),"")</f>
        <v>1周無1例1休</v>
      </c>
      <c r="EB62" s="500"/>
      <c r="EC62" s="499" t="str">
        <f>IF(月排班!EB60=0,"",IF(月排班!EC60=0,"",IF((月排班!EC60+24-月排班!EB60)&lt;11,"11小時","")))&amp;IF(COUNTIF(月排班!$DY62:$EK62,$FW$5)=1,IF(COUNTIF(月排班!$DY62:$EK62,$FW$6)=1,"","1周無1例1休"),"1周無1例1休")&amp;IF(EC61=1,IF(EC61&gt;0,"例假上班",""),"")&amp;IF(EC61&gt;12,"上班超過12小時&amp;","")&amp;IF(COUNTIF(DS61:ED61,"&gt;0")=6,"連6天上班","")&amp;IF(EC60=1,IF(EC61&gt;0,"例假上班",""),"")</f>
        <v>1周無1例1休</v>
      </c>
      <c r="ED62" s="500"/>
      <c r="EE62" s="499" t="str">
        <f>IF(月排班!ED60=0,"",IF(月排班!EE60=0,"",IF((月排班!EE60+24-月排班!ED60)&lt;11,"11小時","")))&amp;IF(COUNTIF(月排班!$DY62:$EK62,$FW$5)=1,IF(COUNTIF(月排班!$DY62:$EK62,$FW$6)=1,"","1周無1例1休"),"1周無1例1休")&amp;IF(EE61=1,IF(EE61&gt;0,"例假上班",""),"")&amp;IF(EE61&gt;12,"上班超過12小時&amp;","")&amp;IF(COUNTIF(DU61:EF61,"&gt;0")=6,"連6天上班","")&amp;IF(EE60=1,IF(EE61&gt;0,"例假上班",""),"")</f>
        <v>1周無1例1休</v>
      </c>
      <c r="EF62" s="500"/>
      <c r="EG62" s="499" t="str">
        <f>IF(月排班!EF60=0,"",IF(月排班!EG60=0,"",IF((月排班!EG60+24-月排班!EF60)&lt;11,"11小時","")))&amp;IF(COUNTIF(月排班!$DY62:$EK62,$FW$5)=1,IF(COUNTIF(月排班!$DY62:$EK62,$FW$6)=1,"","1周無1例1休"),"1周無1例1休")&amp;IF(EG61=1,IF(EG61&gt;0,"例假上班",""),"")&amp;IF(EG61&gt;12,"上班超過12小時&amp;","")&amp;IF(COUNTIF(DW61:EH61,"&gt;0")=6,"連6天上班","")&amp;IF(EG60=1,IF(EG61&gt;0,"例假上班",""),"")</f>
        <v>1周無1例1休</v>
      </c>
      <c r="EH62" s="500"/>
      <c r="EI62" s="499" t="str">
        <f>IF(月排班!EH60=0,"",IF(月排班!EI60=0,"",IF((月排班!EI60+24-月排班!EH60)&lt;11,"11小時","")))&amp;IF(COUNTIF(月排班!$DY62:$EK62,$FW$5)=1,IF(COUNTIF(月排班!$DY62:$EK62,$FW$6)=1,"","1周無1例1休"),"1周無1例1休")&amp;IF(EI61=1,IF(EI61&gt;0,"例假上班",""),"")&amp;IF(EI61&gt;12,"上班超過12小時&amp;","")&amp;IF(COUNTIF(DY61:EJ61,"&gt;0")=6,"連6天上班","")&amp;IF(EI60=1,IF(EI61&gt;0,"例假上班",""),"")</f>
        <v>1周無1例1休</v>
      </c>
      <c r="EJ62" s="500"/>
      <c r="EK62" s="499" t="str">
        <f>IF(月排班!EJ60=0,"",IF(月排班!EK60=0,"",IF((月排班!EK60+24-月排班!EJ60)&lt;11,"11小時","")))&amp;IF(COUNTIF(月排班!$DY62:$EK62,$FW$5)=1,IF(COUNTIF(月排班!$DY62:$EK62,$FW$6)=1,"","1周無1例1休"),"1周無1例1休")&amp;IF(EK61=1,IF(EK61&gt;0,"例假上班",""),"")&amp;IF(EK61&gt;12,"上班超過12小時&amp;","")&amp;IF(COUNTIF(EA61:EL61,"&gt;0")=6,"連6天上班","")&amp;IF(EK60=1,IF(EK61&gt;0,"例假上班",""),"")</f>
        <v>1周無1例1休</v>
      </c>
      <c r="EL62" s="500"/>
      <c r="EM62" s="499" t="str">
        <f>IF(月排班!EL60=0,"",IF(月排班!EM60=0,"",IF((月排班!EM60+24-月排班!EL60)&lt;11,"11小時","")))&amp;IF(COUNTIF(月排班!$EM62:$EY62,$FW$5)=1,IF(COUNTIF(月排班!$EM62:$EY62,$FW$6)=1,"","1周無1例1休"),"1周無1例1休")&amp;IF(EM61=1,IF(EM61&gt;0,"例假上班",""),"")&amp;IF(EM61&gt;12,"上班超過12小時&amp;","")&amp;IF(COUNTIF(EC61:EN61,"&gt;0")=6,"連6天上班","")&amp;IF(EM60=1,IF(EM61&gt;0,"例假上班",""),"")</f>
        <v>1周無1例1休</v>
      </c>
      <c r="EN62" s="500"/>
      <c r="EO62" s="499" t="str">
        <f>IF(月排班!EN60=0,"",IF(月排班!EO60=0,"",IF((月排班!EO60+24-月排班!EN60)&lt;11,"11小時","")))&amp;IF(COUNTIF(月排班!$EM62:$EY62,$FW$5)=1,IF(COUNTIF(月排班!$EM62:$EY62,$FW$6)=1,"","1周無1例1休"),"1周無1例1休")&amp;IF(EO61=1,IF(EO61&gt;0,"例假上班",""),"")&amp;IF(EO61&gt;12,"上班超過12小時&amp;","")&amp;IF(COUNTIF(EE61:EP61,"&gt;0")=6,"連6天上班","")&amp;IF(EO60=1,IF(EO61&gt;0,"例假上班",""),"")</f>
        <v>1周無1例1休</v>
      </c>
      <c r="EP62" s="500"/>
      <c r="EQ62" s="499" t="str">
        <f>IF(月排班!EP60=0,"",IF(月排班!EQ60=0,"",IF((月排班!EQ60+24-月排班!EP60)&lt;11,"11小時","")))&amp;IF(COUNTIF(月排班!$EM62:$EY62,$FW$5)=1,IF(COUNTIF(月排班!$EM62:$EY62,$FW$6)=1,"","1周無1例1休"),"1周無1例1休")&amp;IF(EQ61=1,IF(EQ61&gt;0,"例假上班",""),"")&amp;IF(EQ61&gt;12,"上班超過12小時&amp;","")&amp;IF(COUNTIF(EG61:ER61,"&gt;0")=6,"連6天上班","")&amp;IF(EQ60=1,IF(EQ61&gt;0,"例假上班",""),"")</f>
        <v>1周無1例1休</v>
      </c>
      <c r="ER62" s="500"/>
      <c r="ES62" s="499" t="str">
        <f>IF(月排班!ER60=0,"",IF(月排班!ES60=0,"",IF((月排班!ES60+24-月排班!ER60)&lt;11,"11小時","")))&amp;IF(COUNTIF(月排班!$EM62:$EY62,$FW$5)=1,IF(COUNTIF(月排班!$EM62:$EY62,$FW$6)=1,"","1周無1例1休"),"1周無1例1休")&amp;IF(ES61=1,IF(ES61&gt;0,"例假上班",""),"")&amp;IF(ES61&gt;12,"上班超過12小時&amp;","")&amp;IF(COUNTIF(EI61:ET61,"&gt;0")=6,"連6天上班","")&amp;IF(ES60=1,IF(ES61&gt;0,"例假上班",""),"")</f>
        <v>1周無1例1休</v>
      </c>
      <c r="ET62" s="500"/>
      <c r="EU62" s="499" t="str">
        <f>IF(月排班!ET60=0,"",IF(月排班!EU60=0,"",IF((月排班!EU60+24-月排班!ET60)&lt;11,"11小時","")))&amp;IF(COUNTIF(月排班!$EM62:$EY62,$FW$5)=1,IF(COUNTIF(月排班!$EM62:$EY62,$FW$6)=1,"","1周無1例1休"),"1周無1例1休")&amp;IF(EU61=1,IF(EU61&gt;0,"例假上班",""),"")&amp;IF(EU61&gt;12,"上班超過12小時&amp;","")&amp;IF(COUNTIF(EK61:EV61,"&gt;0")=6,"連6天上班","")&amp;IF(EU60=1,IF(EU61&gt;0,"例假上班",""),"")</f>
        <v>1周無1例1休</v>
      </c>
      <c r="EV62" s="500"/>
      <c r="EW62" s="499" t="str">
        <f>IF(月排班!EV60=0,"",IF(月排班!EW60=0,"",IF((月排班!EW60+24-月排班!EV60)&lt;11,"11小時","")))&amp;IF(COUNTIF(月排班!$EM62:$EY62,$FW$5)=1,IF(COUNTIF(月排班!$EM62:$EY62,$FW$6)=1,"","1周無1例1休"),"1周無1例1休")&amp;IF(EW61=1,IF(EW61&gt;0,"例假上班",""),"")&amp;IF(EW61&gt;12,"上班超過12小時&amp;","")&amp;IF(COUNTIF(EM61:EX61,"&gt;0")=6,"連6天上班","")&amp;IF(EW60=1,IF(EW61&gt;0,"例假上班",""),"")</f>
        <v>1周無1例1休</v>
      </c>
      <c r="EX62" s="500"/>
      <c r="EY62" s="499" t="str">
        <f>IF(月排班!EX60=0,"",IF(月排班!EY60=0,"",IF((月排班!EY60+24-月排班!EX60)&lt;11,"11小時","")))&amp;IF(COUNTIF(月排班!$EM62:$EY62,$FW$5)=1,IF(COUNTIF(月排班!$EM62:$EY62,$FW$6)=1,"","1周無1例1休"),"1周無1例1休")&amp;IF(EY61=1,IF(EY61&gt;0,"例假上班",""),"")&amp;IF(EY61&gt;12,"上班超過12小時&amp;","")&amp;IF(COUNTIF(EO61:EZ61,"&gt;0")=6,"連6天上班","")&amp;IF(EY60=1,IF(EY61&gt;0,"例假上班",""),"")</f>
        <v>1周無1例1休</v>
      </c>
      <c r="EZ62" s="500"/>
      <c r="FA62" s="499" t="str">
        <f>IF(月排班!EZ60=0,"",IF(月排班!FA60=0,"",IF((月排班!FA60+24-月排班!EZ60)&lt;11,"11小時","")))&amp;IF(COUNTIF(月排班!$FA62:$FM62,$FW$5)=1,IF(COUNTIF(月排班!$FA62:$FM62,$FW$6)=1,"","1周無1例1休"),"1周無1例1休")&amp;IF(FA61=1,IF(FA61&gt;0,"例假上班",""),"")&amp;IF(FA61&gt;12,"上班超過12小時&amp;","")&amp;IF(COUNTIF(EQ61:FB61,"&gt;0")=6,"連6天上班","")&amp;IF(FA60=1,IF(FA61&gt;0,"例假上班",""),"")</f>
        <v>1周無1例1休</v>
      </c>
      <c r="FB62" s="500"/>
      <c r="FC62" s="499" t="str">
        <f>IF(月排班!FB60=0,"",IF(月排班!FC60=0,"",IF((月排班!FC60+24-月排班!FB60)&lt;11,"11小時","")))&amp;IF(COUNTIF(月排班!$FA62:$FM62,$FW$5)=1,IF(COUNTIF(月排班!$FA62:$FM62,$FW$6)=1,"","1周無1例1休"),"1周無1例1休")&amp;IF(FC61=1,IF(FC61&gt;0,"例假上班",""),"")&amp;IF(FC61&gt;12,"上班超過12小時&amp;","")&amp;IF(COUNTIF(ES61:FD61,"&gt;0")=6,"連6天上班","")&amp;IF(FC60=1,IF(FC61&gt;0,"例假上班",""),"")</f>
        <v>1周無1例1休</v>
      </c>
      <c r="FD62" s="500"/>
      <c r="FE62" s="499" t="str">
        <f>IF(月排班!FD60=0,"",IF(月排班!FE60=0,"",IF((月排班!FE60+24-月排班!FD60)&lt;11,"11小時","")))&amp;IF(COUNTIF(月排班!$FA62:$FM62,$FW$5)=1,IF(COUNTIF(月排班!$FA62:$FM62,$FW$6)=1,"","1周無1例1休"),"1周無1例1休")&amp;IF(FE61=1,IF(FE61&gt;0,"例假上班",""),"")&amp;IF(FE61&gt;12,"上班超過12小時&amp;","")&amp;IF(COUNTIF(EU61:FF61,"&gt;0")=6,"連6天上班","")&amp;IF(FE60=1,IF(FE61&gt;0,"例假上班",""),"")</f>
        <v>1周無1例1休</v>
      </c>
      <c r="FF62" s="500"/>
      <c r="FG62" s="499" t="str">
        <f>IF(月排班!FF60=0,"",IF(月排班!FG60=0,"",IF((月排班!FG60+24-月排班!FF60)&lt;11,"11小時","")))&amp;IF(COUNTIF(月排班!$FA62:$FM62,$FW$5)=1,IF(COUNTIF(月排班!$FA62:$FM62,$FW$6)=1,"","1周無1例1休"),"1周無1例1休")&amp;IF(FG61=1,IF(FG61&gt;0,"例假上班",""),"")&amp;IF(FG61&gt;12,"上班超過12小時&amp;","")&amp;IF(COUNTIF(EW61:FH61,"&gt;0")=6,"連6天上班","")&amp;IF(FG60=1,IF(FG61&gt;0,"例假上班",""),"")</f>
        <v>1周無1例1休</v>
      </c>
      <c r="FH62" s="500"/>
      <c r="FI62" s="499" t="str">
        <f>IF(月排班!FH60=0,"",IF(月排班!FI60=0,"",IF((月排班!FI60+24-月排班!FH60)&lt;11,"11小時","")))&amp;IF(COUNTIF(月排班!$FA62:$FM62,$FW$5)=1,IF(COUNTIF(月排班!$FA62:$FM62,$FW$6)=1,"","1周無1例1休"),"1周無1例1休")&amp;IF(FI61=1,IF(FI61&gt;0,"例假上班",""),"")&amp;IF(FI61&gt;12,"上班超過12小時&amp;","")&amp;IF(COUNTIF(EY61:FJ61,"&gt;0")=6,"連6天上班","")&amp;IF(FI60=1,IF(FI61&gt;0,"例假上班",""),"")</f>
        <v>1周無1例1休</v>
      </c>
      <c r="FJ62" s="500"/>
      <c r="FK62" s="499" t="str">
        <f>IF(月排班!FJ60=0,"",IF(月排班!FK60=0,"",IF((月排班!FK60+24-月排班!FJ60)&lt;11,"11小時","")))&amp;IF(COUNTIF(月排班!$FA62:$FM62,$FW$5)=1,IF(COUNTIF(月排班!$FA62:$FM62,$FW$6)=1,"","1周無1例1休"),"1周無1例1休")&amp;IF(FK61=1,IF(FK61&gt;0,"例假上班",""),"")&amp;IF(FK61&gt;12,"上班超過12小時&amp;","")&amp;IF(COUNTIF(FA61:FL61,"&gt;0")=6,"連6天上班","")&amp;IF(FK60=1,IF(FK61&gt;0,"例假上班",""),"")</f>
        <v>1周無1例1休</v>
      </c>
      <c r="FL62" s="500"/>
      <c r="FM62" s="499" t="str">
        <f>IF(月排班!FL60=0,"",IF(月排班!FM60=0,"",IF((月排班!FM60+24-月排班!FL60)&lt;11,"11小時","")))&amp;IF(COUNTIF(月排班!$FA62:$FM62,$FW$5)=1,IF(COUNTIF(月排班!$FA62:$FM62,$FW$6)=1,"","1周無1例1休"),"1周無1例1休")&amp;IF(FM61=1,IF(FM61&gt;0,"例假上班",""),"")&amp;IF(FM61&gt;12,"上班超過12小時&amp;","")&amp;IF(COUNTIF(FC61:FN61,"&gt;0")=6,"連6天上班","")&amp;IF(FM60=1,IF(FM61&gt;0,"例假上班",""),"")</f>
        <v>1周無1例1休</v>
      </c>
      <c r="FN62" s="500"/>
      <c r="FO62" s="220"/>
      <c r="FP62" s="221"/>
      <c r="FQ62" s="210"/>
      <c r="FR62" s="210"/>
      <c r="FS62" s="210"/>
      <c r="FT62" s="194"/>
      <c r="FU62" s="222"/>
      <c r="FV62" s="223"/>
    </row>
    <row r="63" spans="1:200" ht="9" customHeight="1">
      <c r="A63" s="490" t="str">
        <f>IF('0902-0908'!A71=0,"",'0902-0908'!A71)</f>
        <v/>
      </c>
      <c r="B63" s="491"/>
      <c r="C63" s="218"/>
      <c r="D63" s="219"/>
      <c r="E63" s="218"/>
      <c r="F63" s="219"/>
      <c r="G63" s="218"/>
      <c r="H63" s="219"/>
      <c r="I63" s="218"/>
      <c r="J63" s="219"/>
      <c r="K63" s="218"/>
      <c r="L63" s="219"/>
      <c r="M63" s="218"/>
      <c r="N63" s="219"/>
      <c r="O63" s="218"/>
      <c r="P63" s="219"/>
      <c r="Q63" s="218"/>
      <c r="R63" s="219"/>
      <c r="S63" s="218"/>
      <c r="T63" s="219"/>
      <c r="U63" s="218"/>
      <c r="V63" s="219"/>
      <c r="W63" s="218"/>
      <c r="X63" s="219"/>
      <c r="Y63" s="218"/>
      <c r="Z63" s="219"/>
      <c r="AA63" s="218"/>
      <c r="AB63" s="219"/>
      <c r="AC63" s="218"/>
      <c r="AD63" s="219"/>
      <c r="AE63" s="549">
        <f>IFERROR(VLOOKUP(月排班!AE65,$FW$5:$FX$9,2,0),0)</f>
        <v>0</v>
      </c>
      <c r="AF63" s="550"/>
      <c r="AG63" s="549">
        <f>IFERROR(VLOOKUP(月排班!AG65,$FW$5:$FX$9,2,0),0)</f>
        <v>0</v>
      </c>
      <c r="AH63" s="550"/>
      <c r="AI63" s="549">
        <f>IFERROR(VLOOKUP(月排班!AI65,$FW$5:$FX$9,2,0),0)</f>
        <v>0</v>
      </c>
      <c r="AJ63" s="550"/>
      <c r="AK63" s="549">
        <f>IFERROR(VLOOKUP(月排班!AK65,$FW$5:$FX$9,2,0),0)</f>
        <v>0</v>
      </c>
      <c r="AL63" s="550"/>
      <c r="AM63" s="549">
        <f>IFERROR(VLOOKUP(月排班!AM65,$FW$5:$FX$9,2,0),0)</f>
        <v>0</v>
      </c>
      <c r="AN63" s="550"/>
      <c r="AO63" s="549">
        <f>IFERROR(VLOOKUP(月排班!AO65,$FW$5:$FX$9,2,0),0)</f>
        <v>0</v>
      </c>
      <c r="AP63" s="550"/>
      <c r="AQ63" s="549">
        <f>IFERROR(VLOOKUP(月排班!AQ65,$FW$5:$FX$9,2,0),0)</f>
        <v>0</v>
      </c>
      <c r="AR63" s="550"/>
      <c r="AS63" s="549">
        <f>IFERROR(VLOOKUP(月排班!AS65,$FW$5:$FX$9,2,0),0)</f>
        <v>0</v>
      </c>
      <c r="AT63" s="550"/>
      <c r="AU63" s="549">
        <f>IFERROR(VLOOKUP(月排班!AU65,$FW$5:$FX$9,2,0),0)</f>
        <v>0</v>
      </c>
      <c r="AV63" s="550"/>
      <c r="AW63" s="549">
        <f>IFERROR(VLOOKUP(月排班!AW65,$FW$5:$FX$9,2,0),0)</f>
        <v>0</v>
      </c>
      <c r="AX63" s="550"/>
      <c r="AY63" s="549">
        <f>IFERROR(VLOOKUP(月排班!AY65,$FW$5:$FX$9,2,0),0)</f>
        <v>0</v>
      </c>
      <c r="AZ63" s="550"/>
      <c r="BA63" s="549">
        <f>IFERROR(VLOOKUP(月排班!BA65,$FW$5:$FX$9,2,0),0)</f>
        <v>0</v>
      </c>
      <c r="BB63" s="550"/>
      <c r="BC63" s="549">
        <f>IFERROR(VLOOKUP(月排班!BC65,$FW$5:$FX$9,2,0),0)</f>
        <v>0</v>
      </c>
      <c r="BD63" s="550"/>
      <c r="BE63" s="549">
        <f>IFERROR(VLOOKUP(月排班!BE65,$FW$5:$FX$9,2,0),0)</f>
        <v>0</v>
      </c>
      <c r="BF63" s="550"/>
      <c r="BG63" s="549">
        <f>IFERROR(VLOOKUP(月排班!BG65,$FW$5:$FX$9,2,0),0)</f>
        <v>0</v>
      </c>
      <c r="BH63" s="550"/>
      <c r="BI63" s="549">
        <f>IFERROR(VLOOKUP(月排班!BI65,$FW$5:$FX$9,2,0),0)</f>
        <v>0</v>
      </c>
      <c r="BJ63" s="550"/>
      <c r="BK63" s="549">
        <f>IFERROR(VLOOKUP(月排班!BK65,$FW$5:$FX$9,2,0),0)</f>
        <v>0</v>
      </c>
      <c r="BL63" s="550"/>
      <c r="BM63" s="549">
        <f>IFERROR(VLOOKUP(月排班!BM65,$FW$5:$FX$9,2,0),0)</f>
        <v>0</v>
      </c>
      <c r="BN63" s="550"/>
      <c r="BO63" s="549">
        <f>IFERROR(VLOOKUP(月排班!BO65,$FW$5:$FX$9,2,0),0)</f>
        <v>0</v>
      </c>
      <c r="BP63" s="550"/>
      <c r="BQ63" s="549">
        <f>IFERROR(VLOOKUP(月排班!BQ65,$FW$5:$FX$9,2,0),0)</f>
        <v>0</v>
      </c>
      <c r="BR63" s="550"/>
      <c r="BS63" s="549">
        <f>IFERROR(VLOOKUP(月排班!BS65,$FW$5:$FX$9,2,0),0)</f>
        <v>0</v>
      </c>
      <c r="BT63" s="550"/>
      <c r="BU63" s="549">
        <f>IFERROR(VLOOKUP(月排班!BU65,$FW$5:$FX$9,2,0),0)</f>
        <v>0</v>
      </c>
      <c r="BV63" s="550"/>
      <c r="BW63" s="549">
        <f>IFERROR(VLOOKUP(月排班!BW65,$FW$5:$FX$9,2,0),0)</f>
        <v>0</v>
      </c>
      <c r="BX63" s="550"/>
      <c r="BY63" s="549">
        <f>IFERROR(VLOOKUP(月排班!BY65,$FW$5:$FX$9,2,0),0)</f>
        <v>0</v>
      </c>
      <c r="BZ63" s="550"/>
      <c r="CA63" s="549">
        <f>IFERROR(VLOOKUP(月排班!CA65,$FW$5:$FX$9,2,0),0)</f>
        <v>0</v>
      </c>
      <c r="CB63" s="550"/>
      <c r="CC63" s="549">
        <f>IFERROR(VLOOKUP(月排班!CC65,$FW$5:$FX$9,2,0),0)</f>
        <v>0</v>
      </c>
      <c r="CD63" s="550"/>
      <c r="CE63" s="549">
        <f>IFERROR(VLOOKUP(月排班!CE65,$FW$5:$FX$9,2,0),0)</f>
        <v>0</v>
      </c>
      <c r="CF63" s="550"/>
      <c r="CG63" s="549">
        <f>IFERROR(VLOOKUP(月排班!CG65,$FW$5:$FX$9,2,0),0)</f>
        <v>0</v>
      </c>
      <c r="CH63" s="550"/>
      <c r="CI63" s="549">
        <f>IFERROR(VLOOKUP(月排班!CI65,$FW$5:$FX$9,2,0),0)</f>
        <v>0</v>
      </c>
      <c r="CJ63" s="550"/>
      <c r="CK63" s="549">
        <f>IFERROR(VLOOKUP(月排班!CK65,$FW$5:$FX$9,2,0),0)</f>
        <v>0</v>
      </c>
      <c r="CL63" s="550"/>
      <c r="CM63" s="549">
        <f>IFERROR(VLOOKUP(月排班!CM65,$FW$5:$FX$9,2,0),0)</f>
        <v>0</v>
      </c>
      <c r="CN63" s="550"/>
      <c r="CO63" s="549">
        <f>IFERROR(VLOOKUP(月排班!CO65,$FW$5:$FX$9,2,0),0)</f>
        <v>0</v>
      </c>
      <c r="CP63" s="550"/>
      <c r="CQ63" s="549">
        <f>IFERROR(VLOOKUP(月排班!CQ65,$FW$5:$FX$9,2,0),0)</f>
        <v>0</v>
      </c>
      <c r="CR63" s="550"/>
      <c r="CS63" s="549">
        <f>IFERROR(VLOOKUP(月排班!CS65,$FW$5:$FX$9,2,0),0)</f>
        <v>0</v>
      </c>
      <c r="CT63" s="550"/>
      <c r="CU63" s="549">
        <f>IFERROR(VLOOKUP(月排班!CU65,$FW$5:$FX$9,2,0),0)</f>
        <v>0</v>
      </c>
      <c r="CV63" s="550"/>
      <c r="CW63" s="549">
        <f>IFERROR(VLOOKUP(月排班!CW65,$FW$5:$FX$9,2,0),0)</f>
        <v>0</v>
      </c>
      <c r="CX63" s="550"/>
      <c r="CY63" s="549">
        <f>IFERROR(VLOOKUP(月排班!CY65,$FW$5:$FX$9,2,0),0)</f>
        <v>0</v>
      </c>
      <c r="CZ63" s="550"/>
      <c r="DA63" s="549">
        <f>IFERROR(VLOOKUP(月排班!DA65,$FW$5:$FX$9,2,0),0)</f>
        <v>0</v>
      </c>
      <c r="DB63" s="550"/>
      <c r="DC63" s="549">
        <f>IFERROR(VLOOKUP(月排班!DC65,$FW$5:$FX$9,2,0),0)</f>
        <v>0</v>
      </c>
      <c r="DD63" s="550"/>
      <c r="DE63" s="549">
        <f>IFERROR(VLOOKUP(月排班!DE65,$FW$5:$FX$9,2,0),0)</f>
        <v>0</v>
      </c>
      <c r="DF63" s="550"/>
      <c r="DG63" s="549">
        <f>IFERROR(VLOOKUP(月排班!DG65,$FW$5:$FX$9,2,0),0)</f>
        <v>0</v>
      </c>
      <c r="DH63" s="550"/>
      <c r="DI63" s="549">
        <f>IFERROR(VLOOKUP(月排班!DI65,$FW$5:$FX$9,2,0),0)</f>
        <v>0</v>
      </c>
      <c r="DJ63" s="550"/>
      <c r="DK63" s="549">
        <f>IFERROR(VLOOKUP(月排班!DK65,$FW$5:$FX$9,2,0),0)</f>
        <v>0</v>
      </c>
      <c r="DL63" s="550"/>
      <c r="DM63" s="549">
        <f>IFERROR(VLOOKUP(月排班!DM65,$FW$5:$FX$9,2,0),0)</f>
        <v>0</v>
      </c>
      <c r="DN63" s="550"/>
      <c r="DO63" s="549">
        <f>IFERROR(VLOOKUP(月排班!DO65,$FW$5:$FX$9,2,0),0)</f>
        <v>0</v>
      </c>
      <c r="DP63" s="550"/>
      <c r="DQ63" s="549">
        <f>IFERROR(VLOOKUP(月排班!DQ65,$FW$5:$FX$9,2,0),0)</f>
        <v>0</v>
      </c>
      <c r="DR63" s="550"/>
      <c r="DS63" s="549">
        <f>IFERROR(VLOOKUP(月排班!DS65,$FW$5:$FX$9,2,0),0)</f>
        <v>0</v>
      </c>
      <c r="DT63" s="550"/>
      <c r="DU63" s="549">
        <f>IFERROR(VLOOKUP(月排班!DU65,$FW$5:$FX$9,2,0),0)</f>
        <v>0</v>
      </c>
      <c r="DV63" s="550"/>
      <c r="DW63" s="549">
        <f>IFERROR(VLOOKUP(月排班!DW65,$FW$5:$FX$9,2,0),0)</f>
        <v>0</v>
      </c>
      <c r="DX63" s="550"/>
      <c r="DY63" s="549">
        <f>IFERROR(VLOOKUP(月排班!DY65,$FW$5:$FX$9,2,0),0)</f>
        <v>0</v>
      </c>
      <c r="DZ63" s="550"/>
      <c r="EA63" s="549">
        <f>IFERROR(VLOOKUP(月排班!EA65,$FW$5:$FX$9,2,0),0)</f>
        <v>0</v>
      </c>
      <c r="EB63" s="550"/>
      <c r="EC63" s="549">
        <f>IFERROR(VLOOKUP(月排班!EC65,$FW$5:$FX$9,2,0),0)</f>
        <v>0</v>
      </c>
      <c r="ED63" s="550"/>
      <c r="EE63" s="549">
        <f>IFERROR(VLOOKUP(月排班!EE65,$FW$5:$FX$9,2,0),0)</f>
        <v>0</v>
      </c>
      <c r="EF63" s="550"/>
      <c r="EG63" s="549">
        <f>IFERROR(VLOOKUP(月排班!EG65,$FW$5:$FX$9,2,0),0)</f>
        <v>0</v>
      </c>
      <c r="EH63" s="550"/>
      <c r="EI63" s="549">
        <f>IFERROR(VLOOKUP(月排班!EI65,$FW$5:$FX$9,2,0),0)</f>
        <v>0</v>
      </c>
      <c r="EJ63" s="550"/>
      <c r="EK63" s="549">
        <f>IFERROR(VLOOKUP(月排班!EK65,$FW$5:$FX$9,2,0),0)</f>
        <v>0</v>
      </c>
      <c r="EL63" s="550"/>
      <c r="EM63" s="549">
        <f>IFERROR(VLOOKUP(月排班!EM65,$FW$5:$FX$9,2,0),0)</f>
        <v>0</v>
      </c>
      <c r="EN63" s="550"/>
      <c r="EO63" s="549">
        <f>IFERROR(VLOOKUP(月排班!EO65,$FW$5:$FX$9,2,0),0)</f>
        <v>0</v>
      </c>
      <c r="EP63" s="550"/>
      <c r="EQ63" s="549">
        <f>IFERROR(VLOOKUP(月排班!EQ65,$FW$5:$FX$9,2,0),0)</f>
        <v>0</v>
      </c>
      <c r="ER63" s="550"/>
      <c r="ES63" s="549">
        <f>IFERROR(VLOOKUP(月排班!ES65,$FW$5:$FX$9,2,0),0)</f>
        <v>0</v>
      </c>
      <c r="ET63" s="550"/>
      <c r="EU63" s="549">
        <f>IFERROR(VLOOKUP(月排班!EU65,$FW$5:$FX$9,2,0),0)</f>
        <v>0</v>
      </c>
      <c r="EV63" s="550"/>
      <c r="EW63" s="549">
        <f>IFERROR(VLOOKUP(月排班!EW65,$FW$5:$FX$9,2,0),0)</f>
        <v>0</v>
      </c>
      <c r="EX63" s="550"/>
      <c r="EY63" s="549">
        <f>IFERROR(VLOOKUP(月排班!EY65,$FW$5:$FX$9,2,0),0)</f>
        <v>0</v>
      </c>
      <c r="EZ63" s="550"/>
      <c r="FA63" s="549">
        <f>IFERROR(VLOOKUP(月排班!FA65,$FW$5:$FX$9,2,0),0)</f>
        <v>0</v>
      </c>
      <c r="FB63" s="550"/>
      <c r="FC63" s="549">
        <f>IFERROR(VLOOKUP(月排班!FC65,$FW$5:$FX$9,2,0),0)</f>
        <v>0</v>
      </c>
      <c r="FD63" s="550"/>
      <c r="FE63" s="549">
        <f>IFERROR(VLOOKUP(月排班!FE65,$FW$5:$FX$9,2,0),0)</f>
        <v>0</v>
      </c>
      <c r="FF63" s="550"/>
      <c r="FG63" s="549">
        <f>IFERROR(VLOOKUP(月排班!FG65,$FW$5:$FX$9,2,0),0)</f>
        <v>0</v>
      </c>
      <c r="FH63" s="550"/>
      <c r="FI63" s="549">
        <f>IFERROR(VLOOKUP(月排班!FI65,$FW$5:$FX$9,2,0),0)</f>
        <v>0</v>
      </c>
      <c r="FJ63" s="550"/>
      <c r="FK63" s="549">
        <f>IFERROR(VLOOKUP(月排班!FK65,$FW$5:$FX$9,2,0),0)</f>
        <v>0</v>
      </c>
      <c r="FL63" s="550"/>
      <c r="FM63" s="549">
        <f>IFERROR(VLOOKUP(月排班!FM65,$FW$5:$FX$9,2,0),0)</f>
        <v>0</v>
      </c>
      <c r="FN63" s="550"/>
      <c r="FO63" s="220"/>
      <c r="FP63" s="221"/>
      <c r="FQ63" s="210"/>
      <c r="FR63" s="210"/>
      <c r="FS63" s="210"/>
      <c r="FT63" s="194"/>
      <c r="FU63" s="222"/>
      <c r="FV63" s="223"/>
    </row>
    <row r="64" spans="1:200" ht="9" customHeight="1" thickBot="1">
      <c r="A64" s="480" t="str">
        <f>IF('0902-0908'!A72=0,"",'0902-0908'!A72)</f>
        <v/>
      </c>
      <c r="B64" s="481"/>
      <c r="C64" s="218"/>
      <c r="D64" s="219"/>
      <c r="E64" s="218"/>
      <c r="F64" s="219"/>
      <c r="G64" s="218"/>
      <c r="H64" s="219"/>
      <c r="I64" s="218"/>
      <c r="J64" s="219"/>
      <c r="K64" s="218"/>
      <c r="L64" s="219"/>
      <c r="M64" s="218"/>
      <c r="N64" s="219"/>
      <c r="O64" s="218"/>
      <c r="P64" s="219"/>
      <c r="Q64" s="218"/>
      <c r="R64" s="219"/>
      <c r="S64" s="218"/>
      <c r="T64" s="219"/>
      <c r="U64" s="218"/>
      <c r="V64" s="219"/>
      <c r="W64" s="218"/>
      <c r="X64" s="219"/>
      <c r="Y64" s="218"/>
      <c r="Z64" s="219"/>
      <c r="AA64" s="218"/>
      <c r="AB64" s="219"/>
      <c r="AC64" s="218"/>
      <c r="AD64" s="219"/>
      <c r="AE64" s="551">
        <f>月排班!AF64</f>
        <v>0</v>
      </c>
      <c r="AF64" s="552"/>
      <c r="AG64" s="551">
        <f>月排班!AH64</f>
        <v>0</v>
      </c>
      <c r="AH64" s="552"/>
      <c r="AI64" s="551">
        <f>月排班!AJ64</f>
        <v>0</v>
      </c>
      <c r="AJ64" s="552"/>
      <c r="AK64" s="551">
        <f>月排班!AL64</f>
        <v>0</v>
      </c>
      <c r="AL64" s="552"/>
      <c r="AM64" s="551">
        <f>月排班!AN64</f>
        <v>0</v>
      </c>
      <c r="AN64" s="552"/>
      <c r="AO64" s="551">
        <f>月排班!AP64</f>
        <v>0</v>
      </c>
      <c r="AP64" s="552"/>
      <c r="AQ64" s="551">
        <f>月排班!AR64</f>
        <v>0</v>
      </c>
      <c r="AR64" s="552"/>
      <c r="AS64" s="551">
        <f>月排班!AT64</f>
        <v>0</v>
      </c>
      <c r="AT64" s="552"/>
      <c r="AU64" s="551">
        <f>月排班!AV64</f>
        <v>0</v>
      </c>
      <c r="AV64" s="552"/>
      <c r="AW64" s="551">
        <f>月排班!AX64</f>
        <v>0</v>
      </c>
      <c r="AX64" s="552"/>
      <c r="AY64" s="551">
        <f>月排班!AZ64</f>
        <v>0</v>
      </c>
      <c r="AZ64" s="552"/>
      <c r="BA64" s="551">
        <f>月排班!BB64</f>
        <v>0</v>
      </c>
      <c r="BB64" s="552"/>
      <c r="BC64" s="551">
        <f>月排班!BD64</f>
        <v>0</v>
      </c>
      <c r="BD64" s="552"/>
      <c r="BE64" s="551">
        <f>月排班!BF64</f>
        <v>0</v>
      </c>
      <c r="BF64" s="552"/>
      <c r="BG64" s="551">
        <f>月排班!BH64</f>
        <v>0</v>
      </c>
      <c r="BH64" s="552"/>
      <c r="BI64" s="551">
        <f>月排班!BJ64</f>
        <v>0</v>
      </c>
      <c r="BJ64" s="552"/>
      <c r="BK64" s="551">
        <f>月排班!BL64</f>
        <v>0</v>
      </c>
      <c r="BL64" s="552"/>
      <c r="BM64" s="551">
        <f>月排班!BN64</f>
        <v>0</v>
      </c>
      <c r="BN64" s="552"/>
      <c r="BO64" s="551">
        <f>月排班!BP64</f>
        <v>0</v>
      </c>
      <c r="BP64" s="552"/>
      <c r="BQ64" s="551">
        <f>月排班!BR64</f>
        <v>0</v>
      </c>
      <c r="BR64" s="552"/>
      <c r="BS64" s="551">
        <f>月排班!BT64</f>
        <v>0</v>
      </c>
      <c r="BT64" s="552"/>
      <c r="BU64" s="551">
        <f>月排班!BV64</f>
        <v>0</v>
      </c>
      <c r="BV64" s="552"/>
      <c r="BW64" s="551">
        <f>月排班!BX64</f>
        <v>0</v>
      </c>
      <c r="BX64" s="552"/>
      <c r="BY64" s="551">
        <f>月排班!BZ64</f>
        <v>0</v>
      </c>
      <c r="BZ64" s="552"/>
      <c r="CA64" s="551">
        <f>月排班!CB64</f>
        <v>0</v>
      </c>
      <c r="CB64" s="552"/>
      <c r="CC64" s="551">
        <f>月排班!CD64</f>
        <v>0</v>
      </c>
      <c r="CD64" s="552"/>
      <c r="CE64" s="551">
        <f>月排班!CF64</f>
        <v>0</v>
      </c>
      <c r="CF64" s="552"/>
      <c r="CG64" s="551">
        <f>月排班!CH64</f>
        <v>0</v>
      </c>
      <c r="CH64" s="552"/>
      <c r="CI64" s="551">
        <f>月排班!CJ64</f>
        <v>0</v>
      </c>
      <c r="CJ64" s="552"/>
      <c r="CK64" s="551">
        <f>月排班!CL64</f>
        <v>0</v>
      </c>
      <c r="CL64" s="552"/>
      <c r="CM64" s="551">
        <f>月排班!CN64</f>
        <v>0</v>
      </c>
      <c r="CN64" s="552"/>
      <c r="CO64" s="551">
        <f>月排班!CP64</f>
        <v>0</v>
      </c>
      <c r="CP64" s="552"/>
      <c r="CQ64" s="551">
        <f>月排班!CR64</f>
        <v>0</v>
      </c>
      <c r="CR64" s="552"/>
      <c r="CS64" s="551">
        <f>月排班!CT64</f>
        <v>0</v>
      </c>
      <c r="CT64" s="552"/>
      <c r="CU64" s="551">
        <f>月排班!CV64</f>
        <v>0</v>
      </c>
      <c r="CV64" s="552"/>
      <c r="CW64" s="551">
        <f>月排班!CX64</f>
        <v>0</v>
      </c>
      <c r="CX64" s="552"/>
      <c r="CY64" s="551">
        <f>月排班!CZ64</f>
        <v>0</v>
      </c>
      <c r="CZ64" s="552"/>
      <c r="DA64" s="551">
        <f>月排班!DB64</f>
        <v>0</v>
      </c>
      <c r="DB64" s="552"/>
      <c r="DC64" s="551">
        <f>月排班!DD64</f>
        <v>0</v>
      </c>
      <c r="DD64" s="552"/>
      <c r="DE64" s="551">
        <f>月排班!DF64</f>
        <v>0</v>
      </c>
      <c r="DF64" s="552"/>
      <c r="DG64" s="551">
        <f>月排班!DH64</f>
        <v>0</v>
      </c>
      <c r="DH64" s="552"/>
      <c r="DI64" s="551">
        <f>月排班!DJ64</f>
        <v>0</v>
      </c>
      <c r="DJ64" s="552"/>
      <c r="DK64" s="551">
        <f>月排班!DL64</f>
        <v>0</v>
      </c>
      <c r="DL64" s="552"/>
      <c r="DM64" s="551">
        <f>月排班!DN64</f>
        <v>0</v>
      </c>
      <c r="DN64" s="552"/>
      <c r="DO64" s="551">
        <f>月排班!DP64</f>
        <v>0</v>
      </c>
      <c r="DP64" s="552"/>
      <c r="DQ64" s="551">
        <f>月排班!DR64</f>
        <v>0</v>
      </c>
      <c r="DR64" s="552"/>
      <c r="DS64" s="551">
        <f>月排班!DT64</f>
        <v>0</v>
      </c>
      <c r="DT64" s="552"/>
      <c r="DU64" s="551">
        <f>月排班!DV64</f>
        <v>0</v>
      </c>
      <c r="DV64" s="552"/>
      <c r="DW64" s="551">
        <f>月排班!DX64</f>
        <v>0</v>
      </c>
      <c r="DX64" s="552"/>
      <c r="DY64" s="551">
        <f>月排班!DZ64</f>
        <v>0</v>
      </c>
      <c r="DZ64" s="552"/>
      <c r="EA64" s="551">
        <f>月排班!EB64</f>
        <v>0</v>
      </c>
      <c r="EB64" s="552"/>
      <c r="EC64" s="551">
        <f>月排班!ED64</f>
        <v>0</v>
      </c>
      <c r="ED64" s="552"/>
      <c r="EE64" s="551">
        <f>月排班!EF64</f>
        <v>0</v>
      </c>
      <c r="EF64" s="552"/>
      <c r="EG64" s="551">
        <f>月排班!EH64</f>
        <v>0</v>
      </c>
      <c r="EH64" s="552"/>
      <c r="EI64" s="551">
        <f>月排班!EJ64</f>
        <v>0</v>
      </c>
      <c r="EJ64" s="552"/>
      <c r="EK64" s="551">
        <f>月排班!EL64</f>
        <v>0</v>
      </c>
      <c r="EL64" s="552"/>
      <c r="EM64" s="551">
        <f>月排班!EN64</f>
        <v>0</v>
      </c>
      <c r="EN64" s="552"/>
      <c r="EO64" s="551">
        <f>月排班!EP64</f>
        <v>0</v>
      </c>
      <c r="EP64" s="552"/>
      <c r="EQ64" s="551">
        <f>月排班!ER64</f>
        <v>0</v>
      </c>
      <c r="ER64" s="552"/>
      <c r="ES64" s="551">
        <f>月排班!ET64</f>
        <v>0</v>
      </c>
      <c r="ET64" s="552"/>
      <c r="EU64" s="551">
        <f>月排班!EV64</f>
        <v>0</v>
      </c>
      <c r="EV64" s="552"/>
      <c r="EW64" s="551">
        <f>月排班!EX64</f>
        <v>0</v>
      </c>
      <c r="EX64" s="552"/>
      <c r="EY64" s="551">
        <f>月排班!EZ64</f>
        <v>0</v>
      </c>
      <c r="EZ64" s="552"/>
      <c r="FA64" s="551">
        <f>月排班!FB64</f>
        <v>0</v>
      </c>
      <c r="FB64" s="552"/>
      <c r="FC64" s="551">
        <f>月排班!FD64</f>
        <v>0</v>
      </c>
      <c r="FD64" s="552"/>
      <c r="FE64" s="551">
        <f>月排班!FF64</f>
        <v>0</v>
      </c>
      <c r="FF64" s="552"/>
      <c r="FG64" s="551">
        <f>月排班!FH64</f>
        <v>0</v>
      </c>
      <c r="FH64" s="552"/>
      <c r="FI64" s="551">
        <f>月排班!FJ64</f>
        <v>0</v>
      </c>
      <c r="FJ64" s="552"/>
      <c r="FK64" s="551">
        <f>月排班!FL64</f>
        <v>0</v>
      </c>
      <c r="FL64" s="552"/>
      <c r="FM64" s="551">
        <f>月排班!FN64</f>
        <v>0</v>
      </c>
      <c r="FN64" s="552"/>
      <c r="FO64" s="220"/>
      <c r="FP64" s="221"/>
      <c r="FQ64" s="210"/>
      <c r="FR64" s="210"/>
      <c r="FS64" s="210"/>
      <c r="FT64" s="194"/>
      <c r="FU64" s="222"/>
      <c r="FV64" s="223"/>
    </row>
    <row r="65" spans="1:201" ht="9" customHeight="1" thickTop="1" thickBot="1">
      <c r="A65" s="482" t="str">
        <f>IF('0902-0908'!A73=0,"",'0902-0908'!A73)</f>
        <v/>
      </c>
      <c r="B65" s="483"/>
      <c r="C65" s="218"/>
      <c r="D65" s="219"/>
      <c r="E65" s="218"/>
      <c r="F65" s="219"/>
      <c r="G65" s="218"/>
      <c r="H65" s="219"/>
      <c r="I65" s="218"/>
      <c r="J65" s="219"/>
      <c r="K65" s="218"/>
      <c r="L65" s="219"/>
      <c r="M65" s="218"/>
      <c r="N65" s="219"/>
      <c r="O65" s="218"/>
      <c r="P65" s="219"/>
      <c r="Q65" s="218"/>
      <c r="R65" s="219"/>
      <c r="S65" s="218"/>
      <c r="T65" s="219"/>
      <c r="U65" s="218"/>
      <c r="V65" s="219"/>
      <c r="W65" s="218"/>
      <c r="X65" s="219"/>
      <c r="Y65" s="218"/>
      <c r="Z65" s="219"/>
      <c r="AA65" s="218"/>
      <c r="AB65" s="219"/>
      <c r="AC65" s="218"/>
      <c r="AD65" s="219"/>
      <c r="AE65" s="499" t="str">
        <f>IF(月排班!AD63=0,"",IF(月排班!AE63=0,"",IF((月排班!AE63+24-月排班!AD63)&lt;11,"11小時","")))&amp;IF(COUNTIF(月排班!$AE65:$AR65,$FW$5)=1,IF(COUNTIF(月排班!$AE65:$AR65,$FW$6)=1,"","1周無1例1休"),"1周無1例1休")&amp;IF(AE64=1,IF(AE64&gt;0,"例假上班",""),"")&amp;IF(AE64&gt;12,"上班超過12小時&amp;","")&amp;IF(COUNTIF(U64:AF64,"&gt;0")=6,"連6天上班","")&amp;IF(AE63=1,IF(AE64&gt;0,"例假上班",""),"")</f>
        <v>1周無1例1休</v>
      </c>
      <c r="AF65" s="500"/>
      <c r="AG65" s="499" t="str">
        <f>IF(月排班!AF63=0,"",IF(月排班!AG63=0,"",IF((月排班!AG63+24-月排班!AF63)&lt;11,"11小時","")))&amp;IF(COUNTIF(月排班!$AE65:$AR65,$FW$5)=1,IF(COUNTIF(月排班!$AE65:$AR65,$FW$6)=1,"","1周無1例1休"),"1周無1例1休")&amp;IF(AG64=1,IF(AG64&gt;0,"例假上班",""),"")&amp;IF(AG64&gt;12,"上班超過12小時&amp;","")&amp;IF(COUNTIF(W64:AH64,"&gt;0")=6,"連6天上班","")&amp;IF(AG63=1,IF(AG64&gt;0,"例假上班",""),"")</f>
        <v>1周無1例1休</v>
      </c>
      <c r="AH65" s="500"/>
      <c r="AI65" s="499" t="str">
        <f>IF(月排班!AH63=0,"",IF(月排班!AI63=0,"",IF((月排班!AI63+24-月排班!AH63)&lt;11,"11小時","")))&amp;IF(COUNTIF(月排班!$AE65:$AR65,$FW$5)=1,IF(COUNTIF(月排班!$AE65:$AR65,$FW$6)=1,"","1周無1例1休"),"1周無1例1休")&amp;IF(AI64=1,IF(AI64&gt;0,"例假上班",""),"")&amp;IF(AI64&gt;12,"上班超過12小時&amp;","")&amp;IF(COUNTIF(Y64:AJ64,"&gt;0")=6,"連6天上班","")&amp;IF(AI63=1,IF(AI64&gt;0,"例假上班",""),"")</f>
        <v>1周無1例1休</v>
      </c>
      <c r="AJ65" s="500"/>
      <c r="AK65" s="499" t="str">
        <f>IF(月排班!AJ63=0,"",IF(月排班!AK63=0,"",IF((月排班!AK63+24-月排班!AJ63)&lt;11,"11小時","")))&amp;IF(COUNTIF(月排班!$AE65:$AR65,$FW$5)=1,IF(COUNTIF(月排班!$AE65:$AR65,$FW$6)=1,"","1周無1例1休"),"1周無1例1休")&amp;IF(AK64=1,IF(AK64&gt;0,"例假上班",""),"")&amp;IF(AK64&gt;12,"上班超過12小時&amp;","")&amp;IF(COUNTIF(AA64:AL64,"&gt;0")=6,"連6天上班","")&amp;IF(AK63=1,IF(AK64&gt;0,"例假上班",""),"")</f>
        <v>1周無1例1休</v>
      </c>
      <c r="AL65" s="500"/>
      <c r="AM65" s="499" t="str">
        <f>IF(月排班!AL63=0,"",IF(月排班!AM63=0,"",IF((月排班!AM63+24-月排班!AL63)&lt;11,"11小時","")))&amp;IF(COUNTIF(月排班!$AE65:$AR65,$FW$5)=1,IF(COUNTIF(月排班!$AE65:$AR65,$FW$6)=1,"","1周無1例1休"),"1周無1例1休")&amp;IF(AM64=1,IF(AM64&gt;0,"例假上班",""),"")&amp;IF(AM64&gt;12,"上班超過12小時&amp;","")&amp;IF(COUNTIF(AC64:AN64,"&gt;0")=6,"連6天上班","")&amp;IF(AM63=1,IF(AM64&gt;0,"例假上班",""),"")</f>
        <v>1周無1例1休</v>
      </c>
      <c r="AN65" s="500"/>
      <c r="AO65" s="499" t="str">
        <f>IF(月排班!AN63=0,"",IF(月排班!AO63=0,"",IF((月排班!AO63+24-月排班!AN63)&lt;11,"11小時","")))&amp;IF(COUNTIF(月排班!$AE65:$AR65,$FW$5)=1,IF(COUNTIF(月排班!$AE65:$AR65,$FW$6)=1,"","1周無1例1休"),"1周無1例1休")&amp;IF(AO64=1,IF(AO64&gt;0,"例假上班",""),"")&amp;IF(AO64&gt;12,"上班超過12小時&amp;","")&amp;IF(COUNTIF(AE64:AP64,"&gt;0")=6,"連6天上班","")&amp;IF(AO63=1,IF(AO64&gt;0,"例假上班",""),"")</f>
        <v>1周無1例1休</v>
      </c>
      <c r="AP65" s="500"/>
      <c r="AQ65" s="499" t="str">
        <f>IF(月排班!AP63=0,"",IF(月排班!AQ63=0,"",IF((月排班!AQ63+24-月排班!AP63)&lt;11,"11小時","")))&amp;IF(COUNTIF(月排班!$AE65:$AR65,$FW$5)=1,IF(COUNTIF(月排班!$AE65:$AR65,$FW$6)=1,"","1周無1例1休"),"1周無1例1休")&amp;IF(AQ64=1,IF(AQ64&gt;0,"例假上班",""),"")&amp;IF(AQ64&gt;12,"上班超過12小時&amp;","")&amp;IF(COUNTIF(AG64:AR64,"&gt;0")=6,"連6天上班","")&amp;IF(AQ63=1,IF(AQ64&gt;0,"例假上班",""),"")</f>
        <v>1周無1例1休</v>
      </c>
      <c r="AR65" s="500"/>
      <c r="AS65" s="499" t="str">
        <f>IF(月排班!AR63=0,"",IF(月排班!AS63=0,"",IF((月排班!AS63+24-月排班!AR63)&lt;11,"11小時","")))&amp;IF(COUNTIF(月排班!$AS65:$BE65,$FW$5)=1,IF(COUNTIF(月排班!$AS65:$BE65,$FW$6)=1,"","1周無1例1休"),"1周無1例1休")&amp;IF(AS64=1,IF(AS64&gt;0,"例假上班",""),"")&amp;IF(AS64&gt;12,"上班超過12小時&amp;","")&amp;IF(COUNTIF(AI64:AT64,"&gt;0")=6,"連6天上班","")&amp;IF(AS63=1,IF(AS64&gt;0,"例假上班",""),"")</f>
        <v>1周無1例1休</v>
      </c>
      <c r="AT65" s="500"/>
      <c r="AU65" s="499" t="str">
        <f>IF(月排班!AT63=0,"",IF(月排班!AU63=0,"",IF((月排班!AU63+24-月排班!AT63)&lt;11,"11小時","")))&amp;IF(COUNTIF(月排班!$AS65:$BE65,$FW$5)=1,IF(COUNTIF(月排班!$AS65:$BE65,$FW$6)=1,"","1周無1例1休"),"1周無1例1休")&amp;IF(AU64=1,IF(AU64&gt;0,"例假上班",""),"")&amp;IF(AU64&gt;12,"上班超過12小時&amp;","")&amp;IF(COUNTIF(AK64:AV64,"&gt;0")=6,"連6天上班","")&amp;IF(AU63=1,IF(AU64&gt;0,"例假上班",""),"")</f>
        <v>1周無1例1休</v>
      </c>
      <c r="AV65" s="500"/>
      <c r="AW65" s="499" t="str">
        <f>IF(月排班!AV63=0,"",IF(月排班!AW63=0,"",IF((月排班!AW63+24-月排班!AV63)&lt;11,"11小時","")))&amp;IF(COUNTIF(月排班!$AS65:$BE65,$FW$5)=1,IF(COUNTIF(月排班!$AS65:$BE65,$FW$6)=1,"","1周無1例1休"),"1周無1例1休")&amp;IF(AW64=1,IF(AW64&gt;0,"例假上班",""),"")&amp;IF(AW64&gt;12,"上班超過12小時&amp;","")&amp;IF(COUNTIF(AM64:AX64,"&gt;0")=6,"連6天上班","")&amp;IF(AW63=1,IF(AW64&gt;0,"例假上班",""),"")</f>
        <v>1周無1例1休</v>
      </c>
      <c r="AX65" s="500"/>
      <c r="AY65" s="499" t="str">
        <f>IF(月排班!AX63=0,"",IF(月排班!AY63=0,"",IF((月排班!AY63+24-月排班!AX63)&lt;11,"11小時","")))&amp;IF(COUNTIF(月排班!$AS65:$BE65,$FW$5)=1,IF(COUNTIF(月排班!$AS65:$BE65,$FW$6)=1,"","1周無1例1休"),"1周無1例1休")&amp;IF(AY64=1,IF(AY64&gt;0,"例假上班",""),"")&amp;IF(AY64&gt;12,"上班超過12小時&amp;","")&amp;IF(COUNTIF(AO64:AZ64,"&gt;0")=6,"連6天上班","")&amp;IF(AY63=1,IF(AY64&gt;0,"例假上班",""),"")</f>
        <v>1周無1例1休</v>
      </c>
      <c r="AZ65" s="500"/>
      <c r="BA65" s="499" t="str">
        <f>IF(月排班!AZ63=0,"",IF(月排班!BA63=0,"",IF((月排班!BA63+24-月排班!AZ63)&lt;11,"11小時","")))&amp;IF(COUNTIF(月排班!$AS65:$BE65,$FW$5)=1,IF(COUNTIF(月排班!$AS65:$BE65,$FW$6)=1,"","1周無1例1休"),"1周無1例1休")&amp;IF(BA64=1,IF(BA64&gt;0,"例假上班",""),"")&amp;IF(BA64&gt;12,"上班超過12小時&amp;","")&amp;IF(COUNTIF(AQ64:BB64,"&gt;0")=6,"連6天上班","")&amp;IF(BA63=1,IF(BA64&gt;0,"例假上班",""),"")</f>
        <v>1周無1例1休</v>
      </c>
      <c r="BB65" s="500"/>
      <c r="BC65" s="499" t="str">
        <f>IF(月排班!BB63=0,"",IF(月排班!BC63=0,"",IF((月排班!BC63+24-月排班!BB63)&lt;11,"11小時","")))&amp;IF(COUNTIF(月排班!$AS65:$BE65,$FW$5)=1,IF(COUNTIF(月排班!$AS65:$BE65,$FW$6)=1,"","1周無1例1休"),"1周無1例1休")&amp;IF(BC64=1,IF(BC64&gt;0,"例假上班",""),"")&amp;IF(BC64&gt;12,"上班超過12小時&amp;","")&amp;IF(COUNTIF(AS64:BD64,"&gt;0")=6,"連6天上班","")&amp;IF(BC63=1,IF(BC64&gt;0,"例假上班",""),"")</f>
        <v>1周無1例1休</v>
      </c>
      <c r="BD65" s="500"/>
      <c r="BE65" s="499" t="str">
        <f>IF(月排班!BD63=0,"",IF(月排班!BE63=0,"",IF((月排班!BE63+24-月排班!BD63)&lt;11,"11小時","")))&amp;IF(COUNTIF(月排班!$AS65:$BE65,$FW$5)=1,IF(COUNTIF(月排班!$AS65:$BE65,$FW$6)=1,"","1周無1例1休"),"1周無1例1休")&amp;IF(BE64=1,IF(BE64&gt;0,"例假上班",""),"")&amp;IF(BE64&gt;12,"上班超過12小時&amp;","")&amp;IF(COUNTIF(AU64:BF64,"&gt;0")=6,"連6天上班","")&amp;IF(BE63=1,IF(BE64&gt;0,"例假上班",""),"")</f>
        <v>1周無1例1休</v>
      </c>
      <c r="BF65" s="500"/>
      <c r="BG65" s="499" t="str">
        <f>IF(月排班!BF63=0,"",IF(月排班!BG63=0,"",IF((月排班!BG63+24-月排班!BF63)&lt;11,"11小時","")))&amp;IF(COUNTIF(月排班!$BG65:$BS65,$FW$5)=1,IF(COUNTIF(月排班!$BG65:$BS65,$FW$6)=1,"","1周無1例1休"),"1周無1例1休")&amp;IF(BG64=1,IF(BG64&gt;0,"例假上班",""),"")&amp;IF(BG64&gt;12,"上班超過12小時&amp;","")&amp;IF(COUNTIF(AW64:BH64,"&gt;0")=6,"連6天上班","")&amp;IF(BG63=1,IF(BG64&gt;0,"例假上班",""),"")</f>
        <v>1周無1例1休</v>
      </c>
      <c r="BH65" s="500"/>
      <c r="BI65" s="499" t="str">
        <f>IF(月排班!BH63=0,"",IF(月排班!BI63=0,"",IF((月排班!BI63+24-月排班!BH63)&lt;11,"11小時","")))&amp;IF(COUNTIF(月排班!$BG65:$BS65,$FW$5)=1,IF(COUNTIF(月排班!$BG65:$BS65,$FW$6)=1,"","1周無1例1休"),"1周無1例1休")&amp;IF(BI64=1,IF(BI64&gt;0,"例假上班",""),"")&amp;IF(BI64&gt;12,"上班超過12小時&amp;","")&amp;IF(COUNTIF(AY64:BJ64,"&gt;0")=6,"連6天上班","")&amp;IF(BI63=1,IF(BI64&gt;0,"例假上班",""),"")</f>
        <v>1周無1例1休</v>
      </c>
      <c r="BJ65" s="500"/>
      <c r="BK65" s="499" t="str">
        <f>IF(月排班!BJ63=0,"",IF(月排班!BK63=0,"",IF((月排班!BK63+24-月排班!BJ63)&lt;11,"11小時","")))&amp;IF(COUNTIF(月排班!$BG65:$BS65,$FW$5)=1,IF(COUNTIF(月排班!$BG65:$BS65,$FW$6)=1,"","1周無1例1休"),"1周無1例1休")&amp;IF(BK64=1,IF(BK64&gt;0,"例假上班",""),"")&amp;IF(BK64&gt;12,"上班超過12小時&amp;","")&amp;IF(COUNTIF(BA64:BL64,"&gt;0")=6,"連6天上班","")&amp;IF(BK63=1,IF(BK64&gt;0,"例假上班",""),"")</f>
        <v>1周無1例1休</v>
      </c>
      <c r="BL65" s="500"/>
      <c r="BM65" s="499" t="str">
        <f>IF(月排班!BL63=0,"",IF(月排班!BM63=0,"",IF((月排班!BM63+24-月排班!BL63)&lt;11,"11小時","")))&amp;IF(COUNTIF(月排班!$BG65:$BS65,$FW$5)=1,IF(COUNTIF(月排班!$BG65:$BS65,$FW$6)=1,"","1周無1例1休"),"1周無1例1休")&amp;IF(BM64=1,IF(BM64&gt;0,"例假上班",""),"")&amp;IF(BM64&gt;12,"上班超過12小時&amp;","")&amp;IF(COUNTIF(BC64:BN64,"&gt;0")=6,"連6天上班","")&amp;IF(BM63=1,IF(BM64&gt;0,"例假上班",""),"")</f>
        <v>1周無1例1休</v>
      </c>
      <c r="BN65" s="500"/>
      <c r="BO65" s="499" t="str">
        <f>IF(月排班!BN63=0,"",IF(月排班!BO63=0,"",IF((月排班!BO63+24-月排班!BN63)&lt;11,"11小時","")))&amp;IF(COUNTIF(月排班!$BG65:$BS65,$FW$5)=1,IF(COUNTIF(月排班!$BG65:$BS65,$FW$6)=1,"","1周無1例1休"),"1周無1例1休")&amp;IF(BO64=1,IF(BO64&gt;0,"例假上班",""),"")&amp;IF(BO64&gt;12,"上班超過12小時&amp;","")&amp;IF(COUNTIF(BE64:BP64,"&gt;0")=6,"連6天上班","")&amp;IF(BO63=1,IF(BO64&gt;0,"例假上班",""),"")</f>
        <v>1周無1例1休</v>
      </c>
      <c r="BP65" s="500"/>
      <c r="BQ65" s="499" t="str">
        <f>IF(月排班!BP63=0,"",IF(月排班!BQ63=0,"",IF((月排班!BQ63+24-月排班!BP63)&lt;11,"11小時","")))&amp;IF(COUNTIF(月排班!$BG65:$BS65,$FW$5)=1,IF(COUNTIF(月排班!$BG65:$BS65,$FW$6)=1,"","1周無1例1休"),"1周無1例1休")&amp;IF(BQ64=1,IF(BQ64&gt;0,"例假上班",""),"")&amp;IF(BQ64&gt;12,"上班超過12小時&amp;","")&amp;IF(COUNTIF(BG64:BR64,"&gt;0")=6,"連6天上班","")&amp;IF(BQ63=1,IF(BQ64&gt;0,"例假上班",""),"")</f>
        <v>1周無1例1休</v>
      </c>
      <c r="BR65" s="500"/>
      <c r="BS65" s="499" t="str">
        <f>IF(月排班!BR63=0,"",IF(月排班!BS63=0,"",IF((月排班!BS63+24-月排班!BR63)&lt;11,"11小時","")))&amp;IF(COUNTIF(月排班!$BG65:$BS65,$FW$5)=1,IF(COUNTIF(月排班!$BG65:$BS65,$FW$6)=1,"","1周無1例1休"),"1周無1例1休")&amp;IF(BS64=1,IF(BS64&gt;0,"例假上班",""),"")&amp;IF(BS64&gt;12,"上班超過12小時&amp;","")&amp;IF(COUNTIF(BI64:BT64,"&gt;0")=6,"連6天上班","")&amp;IF(BS63=1,IF(BS64&gt;0,"例假上班",""),"")</f>
        <v>1周無1例1休</v>
      </c>
      <c r="BT65" s="500"/>
      <c r="BU65" s="499" t="str">
        <f>IF(月排班!BT63=0,"",IF(月排班!BU63=0,"",IF((月排班!BU63+24-月排班!BT63)&lt;11,"11小時","")))&amp;IF(COUNTIF(月排班!$BU65:$CG65,$FW$5)=1,IF(COUNTIF(月排班!$BU65:$CG65,$FW$6)=1,"","1周無1例1休"),"1周無1例1休")&amp;IF(BU64=1,IF(BU64&gt;0,"例假上班",""),"")&amp;IF(BU64&gt;12,"上班超過12小時&amp;","")&amp;IF(COUNTIF(BK64:BV64,"&gt;0")=6,"連6天上班","")&amp;IF(BU63=1,IF(BU64&gt;0,"例假上班",""),"")</f>
        <v>1周無1例1休</v>
      </c>
      <c r="BV65" s="500"/>
      <c r="BW65" s="499" t="str">
        <f>IF(月排班!BV63=0,"",IF(月排班!BW63=0,"",IF((月排班!BW63+24-月排班!BV63)&lt;11,"11小時","")))&amp;IF(COUNTIF(月排班!$BU65:$CG65,$FW$5)=1,IF(COUNTIF(月排班!$BU65:$CG65,$FW$6)=1,"","1周無1例1休"),"1周無1例1休")&amp;IF(BW64=1,IF(BW64&gt;0,"例假上班",""),"")&amp;IF(BW64&gt;12,"上班超過12小時&amp;","")&amp;IF(COUNTIF(BM64:BX64,"&gt;0")=6,"連6天上班","")&amp;IF(BW63=1,IF(BW64&gt;0,"例假上班",""),"")</f>
        <v>1周無1例1休</v>
      </c>
      <c r="BX65" s="500"/>
      <c r="BY65" s="499" t="str">
        <f>IF(月排班!BX63=0,"",IF(月排班!BY63=0,"",IF((月排班!BY63+24-月排班!BX63)&lt;11,"11小時","")))&amp;IF(COUNTIF(月排班!$BU65:$CG65,$FW$5)=1,IF(COUNTIF(月排班!$BU65:$CG65,$FW$6)=1,"","1周無1例1休"),"1周無1例1休")&amp;IF(BY64=1,IF(BY64&gt;0,"例假上班",""),"")&amp;IF(BY64&gt;12,"上班超過12小時&amp;","")&amp;IF(COUNTIF(BO64:BZ64,"&gt;0")=6,"連6天上班","")&amp;IF(BY63=1,IF(BY64&gt;0,"例假上班",""),"")</f>
        <v>1周無1例1休</v>
      </c>
      <c r="BZ65" s="500"/>
      <c r="CA65" s="499" t="str">
        <f>IF(月排班!BZ63=0,"",IF(月排班!CA63=0,"",IF((月排班!CA63+24-月排班!BZ63)&lt;11,"11小時","")))&amp;IF(COUNTIF(月排班!$BU65:$CG65,$FW$5)=1,IF(COUNTIF(月排班!$BU65:$CG65,$FW$6)=1,"","1周無1例1休"),"1周無1例1休")&amp;IF(CA64=1,IF(CA64&gt;0,"例假上班",""),"")&amp;IF(CA64&gt;12,"上班超過12小時&amp;","")&amp;IF(COUNTIF(BQ64:CB64,"&gt;0")=6,"連6天上班","")&amp;IF(CA63=1,IF(CA64&gt;0,"例假上班",""),"")</f>
        <v>1周無1例1休</v>
      </c>
      <c r="CB65" s="500"/>
      <c r="CC65" s="499" t="str">
        <f>IF(月排班!CB63=0,"",IF(月排班!CC63=0,"",IF((月排班!CC63+24-月排班!CB63)&lt;11,"11小時","")))&amp;IF(COUNTIF(月排班!$BU65:$CG65,$FW$5)=1,IF(COUNTIF(月排班!$BU65:$CG65,$FW$6)=1,"","1周無1例1休"),"1周無1例1休")&amp;IF(CC64=1,IF(CC64&gt;0,"例假上班",""),"")&amp;IF(CC64&gt;12,"上班超過12小時&amp;","")&amp;IF(COUNTIF(BS64:CD64,"&gt;0")=6,"連6天上班","")&amp;IF(CC63=1,IF(CC64&gt;0,"例假上班",""),"")</f>
        <v>1周無1例1休</v>
      </c>
      <c r="CD65" s="500"/>
      <c r="CE65" s="499" t="str">
        <f>IF(月排班!CD63=0,"",IF(月排班!CE63=0,"",IF((月排班!CE63+24-月排班!CD63)&lt;11,"11小時","")))&amp;IF(COUNTIF(月排班!$BU65:$CG65,$FW$5)=1,IF(COUNTIF(月排班!$BU65:$CG65,$FW$6)=1,"","1周無1例1休"),"1周無1例1休")&amp;IF(CE64=1,IF(CE64&gt;0,"例假上班",""),"")&amp;IF(CE64&gt;12,"上班超過12小時&amp;","")&amp;IF(COUNTIF(BU64:CF64,"&gt;0")=6,"連6天上班","")&amp;IF(CE63=1,IF(CE64&gt;0,"例假上班",""),"")</f>
        <v>1周無1例1休</v>
      </c>
      <c r="CF65" s="500"/>
      <c r="CG65" s="499" t="str">
        <f>IF(月排班!CF63=0,"",IF(月排班!CG63=0,"",IF((月排班!CG63+24-月排班!CF63)&lt;11,"11小時","")))&amp;IF(COUNTIF(月排班!$BU65:$CG65,$FW$5)=1,IF(COUNTIF(月排班!$BU65:$CG65,$FW$6)=1,"","1周無1例1休"),"1周無1例1休")&amp;IF(CG64=1,IF(CG64&gt;0,"例假上班",""),"")&amp;IF(CG64&gt;12,"上班超過12小時&amp;","")&amp;IF(COUNTIF(BW64:CH64,"&gt;0")=6,"連6天上班","")&amp;IF(CG63=1,IF(CG64&gt;0,"例假上班",""),"")</f>
        <v>1周無1例1休</v>
      </c>
      <c r="CH65" s="500"/>
      <c r="CI65" s="499" t="str">
        <f>IF(月排班!CH63=0,"",IF(月排班!CI63=0,"",IF((月排班!CI63+24-月排班!CH63)&lt;11,"11小時","")))&amp;IF(COUNTIF(月排班!$CI65:$CU65,$FW$5)=1,IF(COUNTIF(月排班!$CI65:$CU65,$FW$6)=1,"","1周無1例1休"),"1周無1例1休")&amp;IF(CI64=1,IF(CI64&gt;0,"例假上班",""),"")&amp;IF(CI64&gt;12,"上班超過12小時&amp;","")&amp;IF(COUNTIF(BY64:CJ64,"&gt;0")=6,"連6天上班","")&amp;IF(CI63=1,IF(CI64&gt;0,"例假上班",""),"")</f>
        <v>1周無1例1休</v>
      </c>
      <c r="CJ65" s="500"/>
      <c r="CK65" s="499" t="str">
        <f>IF(月排班!CJ63=0,"",IF(月排班!CK63=0,"",IF((月排班!CK63+24-月排班!CJ63)&lt;11,"11小時","")))&amp;IF(COUNTIF(月排班!$CI65:$CU65,$FW$5)=1,IF(COUNTIF(月排班!$CI65:$CU65,$FW$6)=1,"","1周無1例1休"),"1周無1例1休")&amp;IF(CK64=1,IF(CK64&gt;0,"例假上班",""),"")&amp;IF(CK64&gt;12,"上班超過12小時&amp;","")&amp;IF(COUNTIF(CA64:CL64,"&gt;0")=6,"連6天上班","")&amp;IF(CK63=1,IF(CK64&gt;0,"例假上班",""),"")</f>
        <v>1周無1例1休</v>
      </c>
      <c r="CL65" s="500"/>
      <c r="CM65" s="499" t="str">
        <f>IF(月排班!CL63=0,"",IF(月排班!CM63=0,"",IF((月排班!CM63+24-月排班!CL63)&lt;11,"11小時","")))&amp;IF(COUNTIF(月排班!$CI65:$CU65,$FW$5)=1,IF(COUNTIF(月排班!$CI65:$CU65,$FW$6)=1,"","1周無1例1休"),"1周無1例1休")&amp;IF(CM64=1,IF(CM64&gt;0,"例假上班",""),"")&amp;IF(CM64&gt;12,"上班超過12小時&amp;","")&amp;IF(COUNTIF(CC64:CN64,"&gt;0")=6,"連6天上班","")&amp;IF(CM63=1,IF(CM64&gt;0,"例假上班",""),"")</f>
        <v>1周無1例1休</v>
      </c>
      <c r="CN65" s="500"/>
      <c r="CO65" s="499" t="str">
        <f>IF(月排班!CN63=0,"",IF(月排班!CO63=0,"",IF((月排班!CO63+24-月排班!CN63)&lt;11,"11小時","")))&amp;IF(COUNTIF(月排班!$CI65:$CU65,$FW$5)=1,IF(COUNTIF(月排班!$CI65:$CU65,$FW$6)=1,"","1周無1例1休"),"1周無1例1休")&amp;IF(CO64=1,IF(CO64&gt;0,"例假上班",""),"")&amp;IF(CO64&gt;12,"上班超過12小時&amp;","")&amp;IF(COUNTIF(CE64:CP64,"&gt;0")=6,"連6天上班","")&amp;IF(CO63=1,IF(CO64&gt;0,"例假上班",""),"")</f>
        <v>1周無1例1休</v>
      </c>
      <c r="CP65" s="500"/>
      <c r="CQ65" s="499" t="str">
        <f>IF(月排班!CP63=0,"",IF(月排班!CQ63=0,"",IF((月排班!CQ63+24-月排班!CP63)&lt;11,"11小時","")))&amp;IF(COUNTIF(月排班!$CI65:$CU65,$FW$5)=1,IF(COUNTIF(月排班!$CI65:$CU65,$FW$6)=1,"","1周無1例1休"),"1周無1例1休")&amp;IF(CQ64=1,IF(CQ64&gt;0,"例假上班",""),"")&amp;IF(CQ64&gt;12,"上班超過12小時&amp;","")&amp;IF(COUNTIF(CG64:CR64,"&gt;0")=6,"連6天上班","")&amp;IF(CQ63=1,IF(CQ64&gt;0,"例假上班",""),"")</f>
        <v>1周無1例1休</v>
      </c>
      <c r="CR65" s="500"/>
      <c r="CS65" s="499" t="str">
        <f>IF(月排班!CR63=0,"",IF(月排班!CS63=0,"",IF((月排班!CS63+24-月排班!CR63)&lt;11,"11小時","")))&amp;IF(COUNTIF(月排班!$CI65:$CU65,$FW$5)=1,IF(COUNTIF(月排班!$CI65:$CU65,$FW$6)=1,"","1周無1例1休"),"1周無1例1休")&amp;IF(CS64=1,IF(CS64&gt;0,"例假上班",""),"")&amp;IF(CS64&gt;12,"上班超過12小時&amp;","")&amp;IF(COUNTIF(CI64:CT64,"&gt;0")=6,"連6天上班","")&amp;IF(CS63=1,IF(CS64&gt;0,"例假上班",""),"")</f>
        <v>1周無1例1休</v>
      </c>
      <c r="CT65" s="500"/>
      <c r="CU65" s="499" t="str">
        <f>IF(月排班!CT63=0,"",IF(月排班!CU63=0,"",IF((月排班!CU63+24-月排班!CT63)&lt;11,"11小時","")))&amp;IF(COUNTIF(月排班!$CI65:$CU65,$FW$5)=1,IF(COUNTIF(月排班!$CI65:$CU65,$FW$6)=1,"","1周無1例1休"),"1周無1例1休")&amp;IF(CU64=1,IF(CU64&gt;0,"例假上班",""),"")&amp;IF(CU64&gt;12,"上班超過12小時&amp;","")&amp;IF(COUNTIF(CK64:CV64,"&gt;0")=6,"連6天上班","")&amp;IF(CU63=1,IF(CU64&gt;0,"例假上班",""),"")</f>
        <v>1周無1例1休</v>
      </c>
      <c r="CV65" s="500"/>
      <c r="CW65" s="499" t="str">
        <f>IF(月排班!CV63=0,"",IF(月排班!CW63=0,"",IF((月排班!CW63+24-月排班!CV63)&lt;11,"11小時","")))&amp;IF(COUNTIF(月排班!$CW65:$DI65,$FW$5)=1,IF(COUNTIF(月排班!$CW65:$DI65,$FW$6)=1,"","1周無1例1休"),"1周無1例1休")&amp;IF(CW64=1,IF(CW64&gt;0,"例假上班",""),"")&amp;IF(CW64&gt;12,"上班超過12小時&amp;","")&amp;IF(COUNTIF(CM64:CX64,"&gt;0")=6,"連6天上班","")&amp;IF(CW63=1,IF(CW64&gt;0,"例假上班",""),"")</f>
        <v>1周無1例1休</v>
      </c>
      <c r="CX65" s="500"/>
      <c r="CY65" s="499" t="str">
        <f>IF(月排班!CX63=0,"",IF(月排班!CY63=0,"",IF((月排班!CY63+24-月排班!CX63)&lt;11,"11小時","")))&amp;IF(COUNTIF(月排班!$CW65:$DI65,$FW$5)=1,IF(COUNTIF(月排班!$CW65:$DI65,$FW$6)=1,"","1周無1例1休"),"1周無1例1休")&amp;IF(CY64=1,IF(CY64&gt;0,"例假上班",""),"")&amp;IF(CY64&gt;12,"上班超過12小時&amp;","")&amp;IF(COUNTIF(CO64:CZ64,"&gt;0")=6,"連6天上班","")&amp;IF(CY63=1,IF(CY64&gt;0,"例假上班",""),"")</f>
        <v>1周無1例1休</v>
      </c>
      <c r="CZ65" s="500"/>
      <c r="DA65" s="499" t="str">
        <f>IF(月排班!CZ63=0,"",IF(月排班!DA63=0,"",IF((月排班!DA63+24-月排班!CZ63)&lt;11,"11小時","")))&amp;IF(COUNTIF(月排班!$CW65:$DI65,$FW$5)=1,IF(COUNTIF(月排班!$CW65:$DI65,$FW$6)=1,"","1周無1例1休"),"1周無1例1休")&amp;IF(DA64=1,IF(DA64&gt;0,"例假上班",""),"")&amp;IF(DA64&gt;12,"上班超過12小時&amp;","")&amp;IF(COUNTIF(CQ64:DB64,"&gt;0")=6,"連6天上班","")&amp;IF(DA63=1,IF(DA64&gt;0,"例假上班",""),"")</f>
        <v>1周無1例1休</v>
      </c>
      <c r="DB65" s="500"/>
      <c r="DC65" s="499" t="str">
        <f>IF(月排班!DB63=0,"",IF(月排班!DC63=0,"",IF((月排班!DC63+24-月排班!DB63)&lt;11,"11小時","")))&amp;IF(COUNTIF(月排班!$CW65:$DI65,$FW$5)=1,IF(COUNTIF(月排班!$CW65:$DI65,$FW$6)=1,"","1周無1例1休"),"1周無1例1休")&amp;IF(DC64=1,IF(DC64&gt;0,"例假上班",""),"")&amp;IF(DC64&gt;12,"上班超過12小時&amp;","")&amp;IF(COUNTIF(CS64:DD64,"&gt;0")=6,"連6天上班","")&amp;IF(DC63=1,IF(DC64&gt;0,"例假上班",""),"")</f>
        <v>1周無1例1休</v>
      </c>
      <c r="DD65" s="500"/>
      <c r="DE65" s="499" t="str">
        <f>IF(月排班!DD63=0,"",IF(月排班!DE63=0,"",IF((月排班!DE63+24-月排班!DD63)&lt;11,"11小時","")))&amp;IF(COUNTIF(月排班!$CW65:$DI65,$FW$5)=1,IF(COUNTIF(月排班!$CW65:$DI65,$FW$6)=1,"","1周無1例1休"),"1周無1例1休")&amp;IF(DE64=1,IF(DE64&gt;0,"例假上班",""),"")&amp;IF(DE64&gt;12,"上班超過12小時&amp;","")&amp;IF(COUNTIF(CU64:DF64,"&gt;0")=6,"連6天上班","")&amp;IF(DE63=1,IF(DE64&gt;0,"例假上班",""),"")</f>
        <v>1周無1例1休</v>
      </c>
      <c r="DF65" s="500"/>
      <c r="DG65" s="499" t="str">
        <f>IF(月排班!DF63=0,"",IF(月排班!DG63=0,"",IF((月排班!DG63+24-月排班!DF63)&lt;11,"11小時","")))&amp;IF(COUNTIF(月排班!$CW65:$DI65,$FW$5)=1,IF(COUNTIF(月排班!$CW65:$DI65,$FW$6)=1,"","1周無1例1休"),"1周無1例1休")&amp;IF(DG64=1,IF(DG64&gt;0,"例假上班",""),"")&amp;IF(DG64&gt;12,"上班超過12小時&amp;","")&amp;IF(COUNTIF(CW64:DH64,"&gt;0")=6,"連6天上班","")&amp;IF(DG63=1,IF(DG64&gt;0,"例假上班",""),"")</f>
        <v>1周無1例1休</v>
      </c>
      <c r="DH65" s="500"/>
      <c r="DI65" s="499" t="str">
        <f>IF(月排班!DH63=0,"",IF(月排班!DI63=0,"",IF((月排班!DI63+24-月排班!DH63)&lt;11,"11小時","")))&amp;IF(COUNTIF(月排班!$CW65:$DI65,$FW$5)=1,IF(COUNTIF(月排班!$CW65:$DI65,$FW$6)=1,"","1周無1例1休"),"1周無1例1休")&amp;IF(DI64=1,IF(DI64&gt;0,"例假上班",""),"")&amp;IF(DI64&gt;12,"上班超過12小時&amp;","")&amp;IF(COUNTIF(CY64:DJ64,"&gt;0")=6,"連6天上班","")&amp;IF(DI63=1,IF(DI64&gt;0,"例假上班",""),"")</f>
        <v>1周無1例1休</v>
      </c>
      <c r="DJ65" s="500"/>
      <c r="DK65" s="499" t="str">
        <f>IF(月排班!DJ63=0,"",IF(月排班!DK63=0,"",IF((月排班!DK63+24-月排班!DJ63)&lt;11,"11小時","")))&amp;IF(COUNTIF(月排班!$DK65:$DW65,$FW$5)=1,IF(COUNTIF(月排班!$DK65:$DW65,$FW$6)=1,"","1周無1例1休"),"1周無1例1休")&amp;IF(DK64=1,IF(DK64&gt;0,"例假上班",""),"")&amp;IF(DK64&gt;12,"上班超過12小時&amp;","")&amp;IF(COUNTIF(DA64:DL64,"&gt;0")=6,"連6天上班","")&amp;IF(DK63=1,IF(DK64&gt;0,"例假上班",""),"")</f>
        <v>1周無1例1休</v>
      </c>
      <c r="DL65" s="500"/>
      <c r="DM65" s="499" t="str">
        <f>IF(月排班!DL63=0,"",IF(月排班!DM63=0,"",IF((月排班!DM63+24-月排班!DL63)&lt;11,"11小時","")))&amp;IF(COUNTIF(月排班!$DK65:$DW65,$FW$5)=1,IF(COUNTIF(月排班!$DK65:$DW65,$FW$6)=1,"","1周無1例1休"),"1周無1例1休")&amp;IF(DM64=1,IF(DM64&gt;0,"例假上班",""),"")&amp;IF(DM64&gt;12,"上班超過12小時&amp;","")&amp;IF(COUNTIF(DC64:DN64,"&gt;0")=6,"連6天上班","")&amp;IF(DM63=1,IF(DM64&gt;0,"例假上班",""),"")</f>
        <v>1周無1例1休</v>
      </c>
      <c r="DN65" s="500"/>
      <c r="DO65" s="499" t="str">
        <f>IF(月排班!DN63=0,"",IF(月排班!DO63=0,"",IF((月排班!DO63+24-月排班!DN63)&lt;11,"11小時","")))&amp;IF(COUNTIF(月排班!$DK65:$DW65,$FW$5)=1,IF(COUNTIF(月排班!$DK65:$DW65,$FW$6)=1,"","1周無1例1休"),"1周無1例1休")&amp;IF(DO64=1,IF(DO64&gt;0,"例假上班",""),"")&amp;IF(DO64&gt;12,"上班超過12小時&amp;","")&amp;IF(COUNTIF(DE64:DP64,"&gt;0")=6,"連6天上班","")&amp;IF(DO63=1,IF(DO64&gt;0,"例假上班",""),"")</f>
        <v>1周無1例1休</v>
      </c>
      <c r="DP65" s="500"/>
      <c r="DQ65" s="499" t="str">
        <f>IF(月排班!DP63=0,"",IF(月排班!DQ63=0,"",IF((月排班!DQ63+24-月排班!DP63)&lt;11,"11小時","")))&amp;IF(COUNTIF(月排班!$DK65:$DW65,$FW$5)=1,IF(COUNTIF(月排班!$DK65:$DW65,$FW$6)=1,"","1周無1例1休"),"1周無1例1休")&amp;IF(DQ64=1,IF(DQ64&gt;0,"例假上班",""),"")&amp;IF(DQ64&gt;12,"上班超過12小時&amp;","")&amp;IF(COUNTIF(DG64:DR64,"&gt;0")=6,"連6天上班","")&amp;IF(DQ63=1,IF(DQ64&gt;0,"例假上班",""),"")</f>
        <v>1周無1例1休</v>
      </c>
      <c r="DR65" s="500"/>
      <c r="DS65" s="499" t="str">
        <f>IF(月排班!DR63=0,"",IF(月排班!DS63=0,"",IF((月排班!DS63+24-月排班!DR63)&lt;11,"11小時","")))&amp;IF(COUNTIF(月排班!$DK65:$DW65,$FW$5)=1,IF(COUNTIF(月排班!$DK65:$DW65,$FW$6)=1,"","1周無1例1休"),"1周無1例1休")&amp;IF(DS64=1,IF(DS64&gt;0,"例假上班",""),"")&amp;IF(DS64&gt;12,"上班超過12小時&amp;","")&amp;IF(COUNTIF(DI64:DT64,"&gt;0")=6,"連6天上班","")&amp;IF(DS63=1,IF(DS64&gt;0,"例假上班",""),"")</f>
        <v>1周無1例1休</v>
      </c>
      <c r="DT65" s="500"/>
      <c r="DU65" s="499" t="str">
        <f>IF(月排班!DT63=0,"",IF(月排班!DU63=0,"",IF((月排班!DU63+24-月排班!DT63)&lt;11,"11小時","")))&amp;IF(COUNTIF(月排班!$DK65:$DW65,$FW$5)=1,IF(COUNTIF(月排班!$DK65:$DW65,$FW$6)=1,"","1周無1例1休"),"1周無1例1休")&amp;IF(DU64=1,IF(DU64&gt;0,"例假上班",""),"")&amp;IF(DU64&gt;12,"上班超過12小時&amp;","")&amp;IF(COUNTIF(DK64:DV64,"&gt;0")=6,"連6天上班","")&amp;IF(DU63=1,IF(DU64&gt;0,"例假上班",""),"")</f>
        <v>1周無1例1休</v>
      </c>
      <c r="DV65" s="500"/>
      <c r="DW65" s="499" t="str">
        <f>IF(月排班!DV63=0,"",IF(月排班!DW63=0,"",IF((月排班!DW63+24-月排班!DV63)&lt;11,"11小時","")))&amp;IF(COUNTIF(月排班!$DK65:$DW65,$FW$5)=1,IF(COUNTIF(月排班!$DK65:$DW65,$FW$6)=1,"","1周無1例1休"),"1周無1例1休")&amp;IF(DW64=1,IF(DW64&gt;0,"例假上班",""),"")&amp;IF(DW64&gt;12,"上班超過12小時&amp;","")&amp;IF(COUNTIF(DM64:DX64,"&gt;0")=6,"連6天上班","")&amp;IF(DW63=1,IF(DW64&gt;0,"例假上班",""),"")</f>
        <v>1周無1例1休</v>
      </c>
      <c r="DX65" s="500"/>
      <c r="DY65" s="499" t="str">
        <f>IF(月排班!DX63=0,"",IF(月排班!DY63=0,"",IF((月排班!DY63+24-月排班!DX63)&lt;11,"11小時","")))&amp;IF(COUNTIF(月排班!$DY65:$EK65,$FW$5)=1,IF(COUNTIF(月排班!$DY65:$EK65,$FW$6)=1,"","1周無1例1休"),"1周無1例1休")&amp;IF(DY64=1,IF(DY64&gt;0,"例假上班",""),"")&amp;IF(DY64&gt;12,"上班超過12小時&amp;","")&amp;IF(COUNTIF(DO64:DZ64,"&gt;0")=6,"連6天上班","")&amp;IF(DY63=1,IF(DY64&gt;0,"例假上班",""),"")</f>
        <v>1周無1例1休</v>
      </c>
      <c r="DZ65" s="500"/>
      <c r="EA65" s="499" t="str">
        <f>IF(月排班!DZ63=0,"",IF(月排班!EA63=0,"",IF((月排班!EA63+24-月排班!DZ63)&lt;11,"11小時","")))&amp;IF(COUNTIF(月排班!$DY65:$EK65,$FW$5)=1,IF(COUNTIF(月排班!$DY65:$EK65,$FW$6)=1,"","1周無1例1休"),"1周無1例1休")&amp;IF(EA64=1,IF(EA64&gt;0,"例假上班",""),"")&amp;IF(EA64&gt;12,"上班超過12小時&amp;","")&amp;IF(COUNTIF(DQ64:EB64,"&gt;0")=6,"連6天上班","")&amp;IF(EA63=1,IF(EA64&gt;0,"例假上班",""),"")</f>
        <v>1周無1例1休</v>
      </c>
      <c r="EB65" s="500"/>
      <c r="EC65" s="499" t="str">
        <f>IF(月排班!EB63=0,"",IF(月排班!EC63=0,"",IF((月排班!EC63+24-月排班!EB63)&lt;11,"11小時","")))&amp;IF(COUNTIF(月排班!$DY65:$EK65,$FW$5)=1,IF(COUNTIF(月排班!$DY65:$EK65,$FW$6)=1,"","1周無1例1休"),"1周無1例1休")&amp;IF(EC64=1,IF(EC64&gt;0,"例假上班",""),"")&amp;IF(EC64&gt;12,"上班超過12小時&amp;","")&amp;IF(COUNTIF(DS64:ED64,"&gt;0")=6,"連6天上班","")&amp;IF(EC63=1,IF(EC64&gt;0,"例假上班",""),"")</f>
        <v>1周無1例1休</v>
      </c>
      <c r="ED65" s="500"/>
      <c r="EE65" s="499" t="str">
        <f>IF(月排班!ED63=0,"",IF(月排班!EE63=0,"",IF((月排班!EE63+24-月排班!ED63)&lt;11,"11小時","")))&amp;IF(COUNTIF(月排班!$DY65:$EK65,$FW$5)=1,IF(COUNTIF(月排班!$DY65:$EK65,$FW$6)=1,"","1周無1例1休"),"1周無1例1休")&amp;IF(EE64=1,IF(EE64&gt;0,"例假上班",""),"")&amp;IF(EE64&gt;12,"上班超過12小時&amp;","")&amp;IF(COUNTIF(DU64:EF64,"&gt;0")=6,"連6天上班","")&amp;IF(EE63=1,IF(EE64&gt;0,"例假上班",""),"")</f>
        <v>1周無1例1休</v>
      </c>
      <c r="EF65" s="500"/>
      <c r="EG65" s="499" t="str">
        <f>IF(月排班!EF63=0,"",IF(月排班!EG63=0,"",IF((月排班!EG63+24-月排班!EF63)&lt;11,"11小時","")))&amp;IF(COUNTIF(月排班!$DY65:$EK65,$FW$5)=1,IF(COUNTIF(月排班!$DY65:$EK65,$FW$6)=1,"","1周無1例1休"),"1周無1例1休")&amp;IF(EG64=1,IF(EG64&gt;0,"例假上班",""),"")&amp;IF(EG64&gt;12,"上班超過12小時&amp;","")&amp;IF(COUNTIF(DW64:EH64,"&gt;0")=6,"連6天上班","")&amp;IF(EG63=1,IF(EG64&gt;0,"例假上班",""),"")</f>
        <v>1周無1例1休</v>
      </c>
      <c r="EH65" s="500"/>
      <c r="EI65" s="499" t="str">
        <f>IF(月排班!EH63=0,"",IF(月排班!EI63=0,"",IF((月排班!EI63+24-月排班!EH63)&lt;11,"11小時","")))&amp;IF(COUNTIF(月排班!$DY65:$EK65,$FW$5)=1,IF(COUNTIF(月排班!$DY65:$EK65,$FW$6)=1,"","1周無1例1休"),"1周無1例1休")&amp;IF(EI64=1,IF(EI64&gt;0,"例假上班",""),"")&amp;IF(EI64&gt;12,"上班超過12小時&amp;","")&amp;IF(COUNTIF(DY64:EJ64,"&gt;0")=6,"連6天上班","")&amp;IF(EI63=1,IF(EI64&gt;0,"例假上班",""),"")</f>
        <v>1周無1例1休</v>
      </c>
      <c r="EJ65" s="500"/>
      <c r="EK65" s="499" t="str">
        <f>IF(月排班!EJ63=0,"",IF(月排班!EK63=0,"",IF((月排班!EK63+24-月排班!EJ63)&lt;11,"11小時","")))&amp;IF(COUNTIF(月排班!$DY65:$EK65,$FW$5)=1,IF(COUNTIF(月排班!$DY65:$EK65,$FW$6)=1,"","1周無1例1休"),"1周無1例1休")&amp;IF(EK64=1,IF(EK64&gt;0,"例假上班",""),"")&amp;IF(EK64&gt;12,"上班超過12小時&amp;","")&amp;IF(COUNTIF(EA64:EL64,"&gt;0")=6,"連6天上班","")&amp;IF(EK63=1,IF(EK64&gt;0,"例假上班",""),"")</f>
        <v>1周無1例1休</v>
      </c>
      <c r="EL65" s="500"/>
      <c r="EM65" s="499" t="str">
        <f>IF(月排班!EL63=0,"",IF(月排班!EM63=0,"",IF((月排班!EM63+24-月排班!EL63)&lt;11,"11小時","")))&amp;IF(COUNTIF(月排班!$EM65:$EY65,$FW$5)=1,IF(COUNTIF(月排班!$EM65:$EY65,$FW$6)=1,"","1周無1例1休"),"1周無1例1休")&amp;IF(EM64=1,IF(EM64&gt;0,"例假上班",""),"")&amp;IF(EM64&gt;12,"上班超過12小時&amp;","")&amp;IF(COUNTIF(EC64:EN64,"&gt;0")=6,"連6天上班","")&amp;IF(EM63=1,IF(EM64&gt;0,"例假上班",""),"")</f>
        <v>1周無1例1休</v>
      </c>
      <c r="EN65" s="500"/>
      <c r="EO65" s="499" t="str">
        <f>IF(月排班!EN63=0,"",IF(月排班!EO63=0,"",IF((月排班!EO63+24-月排班!EN63)&lt;11,"11小時","")))&amp;IF(COUNTIF(月排班!$EM65:$EY65,$FW$5)=1,IF(COUNTIF(月排班!$EM65:$EY65,$FW$6)=1,"","1周無1例1休"),"1周無1例1休")&amp;IF(EO64=1,IF(EO64&gt;0,"例假上班",""),"")&amp;IF(EO64&gt;12,"上班超過12小時&amp;","")&amp;IF(COUNTIF(EE64:EP64,"&gt;0")=6,"連6天上班","")&amp;IF(EO63=1,IF(EO64&gt;0,"例假上班",""),"")</f>
        <v>1周無1例1休</v>
      </c>
      <c r="EP65" s="500"/>
      <c r="EQ65" s="499" t="str">
        <f>IF(月排班!EP63=0,"",IF(月排班!EQ63=0,"",IF((月排班!EQ63+24-月排班!EP63)&lt;11,"11小時","")))&amp;IF(COUNTIF(月排班!$EM65:$EY65,$FW$5)=1,IF(COUNTIF(月排班!$EM65:$EY65,$FW$6)=1,"","1周無1例1休"),"1周無1例1休")&amp;IF(EQ64=1,IF(EQ64&gt;0,"例假上班",""),"")&amp;IF(EQ64&gt;12,"上班超過12小時&amp;","")&amp;IF(COUNTIF(EG64:ER64,"&gt;0")=6,"連6天上班","")&amp;IF(EQ63=1,IF(EQ64&gt;0,"例假上班",""),"")</f>
        <v>1周無1例1休</v>
      </c>
      <c r="ER65" s="500"/>
      <c r="ES65" s="499" t="str">
        <f>IF(月排班!ER63=0,"",IF(月排班!ES63=0,"",IF((月排班!ES63+24-月排班!ER63)&lt;11,"11小時","")))&amp;IF(COUNTIF(月排班!$EM65:$EY65,$FW$5)=1,IF(COUNTIF(月排班!$EM65:$EY65,$FW$6)=1,"","1周無1例1休"),"1周無1例1休")&amp;IF(ES64=1,IF(ES64&gt;0,"例假上班",""),"")&amp;IF(ES64&gt;12,"上班超過12小時&amp;","")&amp;IF(COUNTIF(EI64:ET64,"&gt;0")=6,"連6天上班","")&amp;IF(ES63=1,IF(ES64&gt;0,"例假上班",""),"")</f>
        <v>1周無1例1休</v>
      </c>
      <c r="ET65" s="500"/>
      <c r="EU65" s="499" t="str">
        <f>IF(月排班!ET63=0,"",IF(月排班!EU63=0,"",IF((月排班!EU63+24-月排班!ET63)&lt;11,"11小時","")))&amp;IF(COUNTIF(月排班!$EM65:$EY65,$FW$5)=1,IF(COUNTIF(月排班!$EM65:$EY65,$FW$6)=1,"","1周無1例1休"),"1周無1例1休")&amp;IF(EU64=1,IF(EU64&gt;0,"例假上班",""),"")&amp;IF(EU64&gt;12,"上班超過12小時&amp;","")&amp;IF(COUNTIF(EK64:EV64,"&gt;0")=6,"連6天上班","")&amp;IF(EU63=1,IF(EU64&gt;0,"例假上班",""),"")</f>
        <v>1周無1例1休</v>
      </c>
      <c r="EV65" s="500"/>
      <c r="EW65" s="499" t="str">
        <f>IF(月排班!EV63=0,"",IF(月排班!EW63=0,"",IF((月排班!EW63+24-月排班!EV63)&lt;11,"11小時","")))&amp;IF(COUNTIF(月排班!$EM65:$EY65,$FW$5)=1,IF(COUNTIF(月排班!$EM65:$EY65,$FW$6)=1,"","1周無1例1休"),"1周無1例1休")&amp;IF(EW64=1,IF(EW64&gt;0,"例假上班",""),"")&amp;IF(EW64&gt;12,"上班超過12小時&amp;","")&amp;IF(COUNTIF(EM64:EX64,"&gt;0")=6,"連6天上班","")&amp;IF(EW63=1,IF(EW64&gt;0,"例假上班",""),"")</f>
        <v>1周無1例1休</v>
      </c>
      <c r="EX65" s="500"/>
      <c r="EY65" s="499" t="str">
        <f>IF(月排班!EX63=0,"",IF(月排班!EY63=0,"",IF((月排班!EY63+24-月排班!EX63)&lt;11,"11小時","")))&amp;IF(COUNTIF(月排班!$EM65:$EY65,$FW$5)=1,IF(COUNTIF(月排班!$EM65:$EY65,$FW$6)=1,"","1周無1例1休"),"1周無1例1休")&amp;IF(EY64=1,IF(EY64&gt;0,"例假上班",""),"")&amp;IF(EY64&gt;12,"上班超過12小時&amp;","")&amp;IF(COUNTIF(EO64:EZ64,"&gt;0")=6,"連6天上班","")&amp;IF(EY63=1,IF(EY64&gt;0,"例假上班",""),"")</f>
        <v>1周無1例1休</v>
      </c>
      <c r="EZ65" s="500"/>
      <c r="FA65" s="499" t="str">
        <f>IF(月排班!EZ63=0,"",IF(月排班!FA63=0,"",IF((月排班!FA63+24-月排班!EZ63)&lt;11,"11小時","")))&amp;IF(COUNTIF(月排班!$FA65:$FM65,$FW$5)=1,IF(COUNTIF(月排班!$FA65:$FM65,$FW$6)=1,"","1周無1例1休"),"1周無1例1休")&amp;IF(FA64=1,IF(FA64&gt;0,"例假上班",""),"")&amp;IF(FA64&gt;12,"上班超過12小時&amp;","")&amp;IF(COUNTIF(EQ64:FB64,"&gt;0")=6,"連6天上班","")&amp;IF(FA63=1,IF(FA64&gt;0,"例假上班",""),"")</f>
        <v>1周無1例1休</v>
      </c>
      <c r="FB65" s="500"/>
      <c r="FC65" s="499" t="str">
        <f>IF(月排班!FB63=0,"",IF(月排班!FC63=0,"",IF((月排班!FC63+24-月排班!FB63)&lt;11,"11小時","")))&amp;IF(COUNTIF(月排班!$FA65:$FM65,$FW$5)=1,IF(COUNTIF(月排班!$FA65:$FM65,$FW$6)=1,"","1周無1例1休"),"1周無1例1休")&amp;IF(FC64=1,IF(FC64&gt;0,"例假上班",""),"")&amp;IF(FC64&gt;12,"上班超過12小時&amp;","")&amp;IF(COUNTIF(ES64:FD64,"&gt;0")=6,"連6天上班","")&amp;IF(FC63=1,IF(FC64&gt;0,"例假上班",""),"")</f>
        <v>1周無1例1休</v>
      </c>
      <c r="FD65" s="500"/>
      <c r="FE65" s="499" t="str">
        <f>IF(月排班!FD63=0,"",IF(月排班!FE63=0,"",IF((月排班!FE63+24-月排班!FD63)&lt;11,"11小時","")))&amp;IF(COUNTIF(月排班!$FA65:$FM65,$FW$5)=1,IF(COUNTIF(月排班!$FA65:$FM65,$FW$6)=1,"","1周無1例1休"),"1周無1例1休")&amp;IF(FE64=1,IF(FE64&gt;0,"例假上班",""),"")&amp;IF(FE64&gt;12,"上班超過12小時&amp;","")&amp;IF(COUNTIF(EU64:FF64,"&gt;0")=6,"連6天上班","")&amp;IF(FE63=1,IF(FE64&gt;0,"例假上班",""),"")</f>
        <v>1周無1例1休</v>
      </c>
      <c r="FF65" s="500"/>
      <c r="FG65" s="499" t="str">
        <f>IF(月排班!FF63=0,"",IF(月排班!FG63=0,"",IF((月排班!FG63+24-月排班!FF63)&lt;11,"11小時","")))&amp;IF(COUNTIF(月排班!$FA65:$FM65,$FW$5)=1,IF(COUNTIF(月排班!$FA65:$FM65,$FW$6)=1,"","1周無1例1休"),"1周無1例1休")&amp;IF(FG64=1,IF(FG64&gt;0,"例假上班",""),"")&amp;IF(FG64&gt;12,"上班超過12小時&amp;","")&amp;IF(COUNTIF(EW64:FH64,"&gt;0")=6,"連6天上班","")&amp;IF(FG63=1,IF(FG64&gt;0,"例假上班",""),"")</f>
        <v>1周無1例1休</v>
      </c>
      <c r="FH65" s="500"/>
      <c r="FI65" s="499" t="str">
        <f>IF(月排班!FH63=0,"",IF(月排班!FI63=0,"",IF((月排班!FI63+24-月排班!FH63)&lt;11,"11小時","")))&amp;IF(COUNTIF(月排班!$FA65:$FM65,$FW$5)=1,IF(COUNTIF(月排班!$FA65:$FM65,$FW$6)=1,"","1周無1例1休"),"1周無1例1休")&amp;IF(FI64=1,IF(FI64&gt;0,"例假上班",""),"")&amp;IF(FI64&gt;12,"上班超過12小時&amp;","")&amp;IF(COUNTIF(EY64:FJ64,"&gt;0")=6,"連6天上班","")&amp;IF(FI63=1,IF(FI64&gt;0,"例假上班",""),"")</f>
        <v>1周無1例1休</v>
      </c>
      <c r="FJ65" s="500"/>
      <c r="FK65" s="499" t="str">
        <f>IF(月排班!FJ63=0,"",IF(月排班!FK63=0,"",IF((月排班!FK63+24-月排班!FJ63)&lt;11,"11小時","")))&amp;IF(COUNTIF(月排班!$FA65:$FM65,$FW$5)=1,IF(COUNTIF(月排班!$FA65:$FM65,$FW$6)=1,"","1周無1例1休"),"1周無1例1休")&amp;IF(FK64=1,IF(FK64&gt;0,"例假上班",""),"")&amp;IF(FK64&gt;12,"上班超過12小時&amp;","")&amp;IF(COUNTIF(FA64:FL64,"&gt;0")=6,"連6天上班","")&amp;IF(FK63=1,IF(FK64&gt;0,"例假上班",""),"")</f>
        <v>1周無1例1休</v>
      </c>
      <c r="FL65" s="500"/>
      <c r="FM65" s="499" t="str">
        <f>IF(月排班!FL63=0,"",IF(月排班!FM63=0,"",IF((月排班!FM63+24-月排班!FL63)&lt;11,"11小時","")))&amp;IF(COUNTIF(月排班!$FA65:$FM65,$FW$5)=1,IF(COUNTIF(月排班!$FA65:$FM65,$FW$6)=1,"","1周無1例1休"),"1周無1例1休")&amp;IF(FM64=1,IF(FM64&gt;0,"例假上班",""),"")&amp;IF(FM64&gt;12,"上班超過12小時&amp;","")&amp;IF(COUNTIF(FC64:FN64,"&gt;0")=6,"連6天上班","")&amp;IF(FM63=1,IF(FM64&gt;0,"例假上班",""),"")</f>
        <v>1周無1例1休</v>
      </c>
      <c r="FN65" s="500"/>
      <c r="FO65" s="220"/>
      <c r="FP65" s="221"/>
      <c r="FQ65" s="210"/>
      <c r="FR65" s="210"/>
      <c r="FS65" s="210"/>
      <c r="FT65" s="194"/>
      <c r="FU65" s="222"/>
      <c r="FV65" s="223"/>
    </row>
    <row r="66" spans="1:201" ht="15.75" customHeight="1">
      <c r="A66" s="490" t="str">
        <f>IF('0902-0908'!A74=0,"",'0902-0908'!A74)</f>
        <v/>
      </c>
      <c r="B66" s="491"/>
      <c r="C66" s="206"/>
      <c r="D66" s="207"/>
      <c r="E66" s="206"/>
      <c r="F66" s="207"/>
      <c r="G66" s="206"/>
      <c r="H66" s="207"/>
      <c r="I66" s="206"/>
      <c r="J66" s="207"/>
      <c r="K66" s="206"/>
      <c r="L66" s="207"/>
      <c r="M66" s="206"/>
      <c r="N66" s="207"/>
      <c r="O66" s="206"/>
      <c r="P66" s="207"/>
      <c r="Q66" s="206"/>
      <c r="R66" s="207"/>
      <c r="S66" s="206"/>
      <c r="T66" s="207"/>
      <c r="U66" s="206"/>
      <c r="V66" s="207"/>
      <c r="W66" s="206"/>
      <c r="X66" s="207"/>
      <c r="Y66" s="206"/>
      <c r="Z66" s="207"/>
      <c r="AA66" s="206"/>
      <c r="AB66" s="207"/>
      <c r="AC66" s="206"/>
      <c r="AD66" s="207"/>
      <c r="AE66" s="549">
        <f>IFERROR(VLOOKUP(月排班!AE68,$FW$5:$FX$9,2,0),0)</f>
        <v>0</v>
      </c>
      <c r="AF66" s="550"/>
      <c r="AG66" s="549">
        <f>IFERROR(VLOOKUP(月排班!AG68,$FW$5:$FX$9,2,0),0)</f>
        <v>0</v>
      </c>
      <c r="AH66" s="550"/>
      <c r="AI66" s="549">
        <f>IFERROR(VLOOKUP(月排班!AI68,$FW$5:$FX$9,2,0),0)</f>
        <v>0</v>
      </c>
      <c r="AJ66" s="550"/>
      <c r="AK66" s="549">
        <f>IFERROR(VLOOKUP(月排班!AK68,$FW$5:$FX$9,2,0),0)</f>
        <v>0</v>
      </c>
      <c r="AL66" s="550"/>
      <c r="AM66" s="549">
        <f>IFERROR(VLOOKUP(月排班!AM68,$FW$5:$FX$9,2,0),0)</f>
        <v>0</v>
      </c>
      <c r="AN66" s="550"/>
      <c r="AO66" s="549">
        <f>IFERROR(VLOOKUP(月排班!AO68,$FW$5:$FX$9,2,0),0)</f>
        <v>0</v>
      </c>
      <c r="AP66" s="550"/>
      <c r="AQ66" s="549">
        <f>IFERROR(VLOOKUP(月排班!AQ68,$FW$5:$FX$9,2,0),0)</f>
        <v>0</v>
      </c>
      <c r="AR66" s="550"/>
      <c r="AS66" s="549">
        <f>IFERROR(VLOOKUP(月排班!AS68,$FW$5:$FX$9,2,0),0)</f>
        <v>0</v>
      </c>
      <c r="AT66" s="550"/>
      <c r="AU66" s="549">
        <f>IFERROR(VLOOKUP(月排班!AU68,$FW$5:$FX$9,2,0),0)</f>
        <v>0</v>
      </c>
      <c r="AV66" s="550"/>
      <c r="AW66" s="549">
        <f>IFERROR(VLOOKUP(月排班!AW68,$FW$5:$FX$9,2,0),0)</f>
        <v>0</v>
      </c>
      <c r="AX66" s="550"/>
      <c r="AY66" s="549">
        <f>IFERROR(VLOOKUP(月排班!AY68,$FW$5:$FX$9,2,0),0)</f>
        <v>0</v>
      </c>
      <c r="AZ66" s="550"/>
      <c r="BA66" s="549">
        <f>IFERROR(VLOOKUP(月排班!BA68,$FW$5:$FX$9,2,0),0)</f>
        <v>0</v>
      </c>
      <c r="BB66" s="550"/>
      <c r="BC66" s="549">
        <f>IFERROR(VLOOKUP(月排班!BC68,$FW$5:$FX$9,2,0),0)</f>
        <v>0</v>
      </c>
      <c r="BD66" s="550"/>
      <c r="BE66" s="549">
        <f>IFERROR(VLOOKUP(月排班!BE68,$FW$5:$FX$9,2,0),0)</f>
        <v>0</v>
      </c>
      <c r="BF66" s="550"/>
      <c r="BG66" s="549">
        <f>IFERROR(VLOOKUP(月排班!BG68,$FW$5:$FX$9,2,0),0)</f>
        <v>0</v>
      </c>
      <c r="BH66" s="550"/>
      <c r="BI66" s="549">
        <f>IFERROR(VLOOKUP(月排班!BI68,$FW$5:$FX$9,2,0),0)</f>
        <v>0</v>
      </c>
      <c r="BJ66" s="550"/>
      <c r="BK66" s="549">
        <f>IFERROR(VLOOKUP(月排班!BK68,$FW$5:$FX$9,2,0),0)</f>
        <v>0</v>
      </c>
      <c r="BL66" s="550"/>
      <c r="BM66" s="549">
        <f>IFERROR(VLOOKUP(月排班!BM68,$FW$5:$FX$9,2,0),0)</f>
        <v>0</v>
      </c>
      <c r="BN66" s="550"/>
      <c r="BO66" s="549">
        <f>IFERROR(VLOOKUP(月排班!BO68,$FW$5:$FX$9,2,0),0)</f>
        <v>0</v>
      </c>
      <c r="BP66" s="550"/>
      <c r="BQ66" s="549">
        <f>IFERROR(VLOOKUP(月排班!BQ68,$FW$5:$FX$9,2,0),0)</f>
        <v>0</v>
      </c>
      <c r="BR66" s="550"/>
      <c r="BS66" s="549">
        <f>IFERROR(VLOOKUP(月排班!BS68,$FW$5:$FX$9,2,0),0)</f>
        <v>0</v>
      </c>
      <c r="BT66" s="550"/>
      <c r="BU66" s="549">
        <f>IFERROR(VLOOKUP(月排班!BU68,$FW$5:$FX$9,2,0),0)</f>
        <v>0</v>
      </c>
      <c r="BV66" s="550"/>
      <c r="BW66" s="549">
        <f>IFERROR(VLOOKUP(月排班!BW68,$FW$5:$FX$9,2,0),0)</f>
        <v>0</v>
      </c>
      <c r="BX66" s="550"/>
      <c r="BY66" s="549">
        <f>IFERROR(VLOOKUP(月排班!BY68,$FW$5:$FX$9,2,0),0)</f>
        <v>0</v>
      </c>
      <c r="BZ66" s="550"/>
      <c r="CA66" s="549">
        <f>IFERROR(VLOOKUP(月排班!CA68,$FW$5:$FX$9,2,0),0)</f>
        <v>0</v>
      </c>
      <c r="CB66" s="550"/>
      <c r="CC66" s="549">
        <f>IFERROR(VLOOKUP(月排班!CC68,$FW$5:$FX$9,2,0),0)</f>
        <v>0</v>
      </c>
      <c r="CD66" s="550"/>
      <c r="CE66" s="549">
        <f>IFERROR(VLOOKUP(月排班!CE68,$FW$5:$FX$9,2,0),0)</f>
        <v>0</v>
      </c>
      <c r="CF66" s="550"/>
      <c r="CG66" s="549">
        <f>IFERROR(VLOOKUP(月排班!CG68,$FW$5:$FX$9,2,0),0)</f>
        <v>0</v>
      </c>
      <c r="CH66" s="550"/>
      <c r="CI66" s="549">
        <f>IFERROR(VLOOKUP(月排班!CI68,$FW$5:$FX$9,2,0),0)</f>
        <v>0</v>
      </c>
      <c r="CJ66" s="550"/>
      <c r="CK66" s="549">
        <f>IFERROR(VLOOKUP(月排班!CK68,$FW$5:$FX$9,2,0),0)</f>
        <v>0</v>
      </c>
      <c r="CL66" s="550"/>
      <c r="CM66" s="549">
        <f>IFERROR(VLOOKUP(月排班!CM68,$FW$5:$FX$9,2,0),0)</f>
        <v>0</v>
      </c>
      <c r="CN66" s="550"/>
      <c r="CO66" s="549">
        <f>IFERROR(VLOOKUP(月排班!CO68,$FW$5:$FX$9,2,0),0)</f>
        <v>0</v>
      </c>
      <c r="CP66" s="550"/>
      <c r="CQ66" s="549">
        <f>IFERROR(VLOOKUP(月排班!CQ68,$FW$5:$FX$9,2,0),0)</f>
        <v>0</v>
      </c>
      <c r="CR66" s="550"/>
      <c r="CS66" s="549">
        <f>IFERROR(VLOOKUP(月排班!CS68,$FW$5:$FX$9,2,0),0)</f>
        <v>0</v>
      </c>
      <c r="CT66" s="550"/>
      <c r="CU66" s="549">
        <f>IFERROR(VLOOKUP(月排班!CU68,$FW$5:$FX$9,2,0),0)</f>
        <v>0</v>
      </c>
      <c r="CV66" s="550"/>
      <c r="CW66" s="549">
        <f>IFERROR(VLOOKUP(月排班!CW68,$FW$5:$FX$9,2,0),0)</f>
        <v>0</v>
      </c>
      <c r="CX66" s="550"/>
      <c r="CY66" s="549">
        <f>IFERROR(VLOOKUP(月排班!CY68,$FW$5:$FX$9,2,0),0)</f>
        <v>0</v>
      </c>
      <c r="CZ66" s="550"/>
      <c r="DA66" s="549">
        <f>IFERROR(VLOOKUP(月排班!DA68,$FW$5:$FX$9,2,0),0)</f>
        <v>0</v>
      </c>
      <c r="DB66" s="550"/>
      <c r="DC66" s="549">
        <f>IFERROR(VLOOKUP(月排班!DC68,$FW$5:$FX$9,2,0),0)</f>
        <v>0</v>
      </c>
      <c r="DD66" s="550"/>
      <c r="DE66" s="549">
        <f>IFERROR(VLOOKUP(月排班!DE68,$FW$5:$FX$9,2,0),0)</f>
        <v>0</v>
      </c>
      <c r="DF66" s="550"/>
      <c r="DG66" s="549">
        <f>IFERROR(VLOOKUP(月排班!DG68,$FW$5:$FX$9,2,0),0)</f>
        <v>0</v>
      </c>
      <c r="DH66" s="550"/>
      <c r="DI66" s="549">
        <f>IFERROR(VLOOKUP(月排班!DI68,$FW$5:$FX$9,2,0),0)</f>
        <v>0</v>
      </c>
      <c r="DJ66" s="550"/>
      <c r="DK66" s="549">
        <f>IFERROR(VLOOKUP(月排班!DK68,$FW$5:$FX$9,2,0),0)</f>
        <v>0</v>
      </c>
      <c r="DL66" s="550"/>
      <c r="DM66" s="549">
        <f>IFERROR(VLOOKUP(月排班!DM68,$FW$5:$FX$9,2,0),0)</f>
        <v>0</v>
      </c>
      <c r="DN66" s="550"/>
      <c r="DO66" s="549">
        <f>IFERROR(VLOOKUP(月排班!DO68,$FW$5:$FX$9,2,0),0)</f>
        <v>0</v>
      </c>
      <c r="DP66" s="550"/>
      <c r="DQ66" s="549">
        <f>IFERROR(VLOOKUP(月排班!DQ68,$FW$5:$FX$9,2,0),0)</f>
        <v>0</v>
      </c>
      <c r="DR66" s="550"/>
      <c r="DS66" s="549">
        <f>IFERROR(VLOOKUP(月排班!DS68,$FW$5:$FX$9,2,0),0)</f>
        <v>0</v>
      </c>
      <c r="DT66" s="550"/>
      <c r="DU66" s="549">
        <f>IFERROR(VLOOKUP(月排班!DU68,$FW$5:$FX$9,2,0),0)</f>
        <v>0</v>
      </c>
      <c r="DV66" s="550"/>
      <c r="DW66" s="549">
        <f>IFERROR(VLOOKUP(月排班!DW68,$FW$5:$FX$9,2,0),0)</f>
        <v>0</v>
      </c>
      <c r="DX66" s="550"/>
      <c r="DY66" s="549">
        <f>IFERROR(VLOOKUP(月排班!DY68,$FW$5:$FX$9,2,0),0)</f>
        <v>0</v>
      </c>
      <c r="DZ66" s="550"/>
      <c r="EA66" s="549">
        <f>IFERROR(VLOOKUP(月排班!EA68,$FW$5:$FX$9,2,0),0)</f>
        <v>0</v>
      </c>
      <c r="EB66" s="550"/>
      <c r="EC66" s="549">
        <f>IFERROR(VLOOKUP(月排班!EC68,$FW$5:$FX$9,2,0),0)</f>
        <v>0</v>
      </c>
      <c r="ED66" s="550"/>
      <c r="EE66" s="549">
        <f>IFERROR(VLOOKUP(月排班!EE68,$FW$5:$FX$9,2,0),0)</f>
        <v>0</v>
      </c>
      <c r="EF66" s="550"/>
      <c r="EG66" s="549">
        <f>IFERROR(VLOOKUP(月排班!EG68,$FW$5:$FX$9,2,0),0)</f>
        <v>0</v>
      </c>
      <c r="EH66" s="550"/>
      <c r="EI66" s="549">
        <f>IFERROR(VLOOKUP(月排班!EI68,$FW$5:$FX$9,2,0),0)</f>
        <v>0</v>
      </c>
      <c r="EJ66" s="550"/>
      <c r="EK66" s="549">
        <f>IFERROR(VLOOKUP(月排班!EK68,$FW$5:$FX$9,2,0),0)</f>
        <v>0</v>
      </c>
      <c r="EL66" s="550"/>
      <c r="EM66" s="549">
        <f>IFERROR(VLOOKUP(月排班!EM68,$FW$5:$FX$9,2,0),0)</f>
        <v>0</v>
      </c>
      <c r="EN66" s="550"/>
      <c r="EO66" s="549">
        <f>IFERROR(VLOOKUP(月排班!EO68,$FW$5:$FX$9,2,0),0)</f>
        <v>0</v>
      </c>
      <c r="EP66" s="550"/>
      <c r="EQ66" s="549">
        <f>IFERROR(VLOOKUP(月排班!EQ68,$FW$5:$FX$9,2,0),0)</f>
        <v>0</v>
      </c>
      <c r="ER66" s="550"/>
      <c r="ES66" s="549">
        <f>IFERROR(VLOOKUP(月排班!ES68,$FW$5:$FX$9,2,0),0)</f>
        <v>0</v>
      </c>
      <c r="ET66" s="550"/>
      <c r="EU66" s="549">
        <f>IFERROR(VLOOKUP(月排班!EU68,$FW$5:$FX$9,2,0),0)</f>
        <v>0</v>
      </c>
      <c r="EV66" s="550"/>
      <c r="EW66" s="549">
        <f>IFERROR(VLOOKUP(月排班!EW68,$FW$5:$FX$9,2,0),0)</f>
        <v>0</v>
      </c>
      <c r="EX66" s="550"/>
      <c r="EY66" s="549">
        <f>IFERROR(VLOOKUP(月排班!EY68,$FW$5:$FX$9,2,0),0)</f>
        <v>0</v>
      </c>
      <c r="EZ66" s="550"/>
      <c r="FA66" s="549">
        <f>IFERROR(VLOOKUP(月排班!FA68,$FW$5:$FX$9,2,0),0)</f>
        <v>0</v>
      </c>
      <c r="FB66" s="550"/>
      <c r="FC66" s="549">
        <f>IFERROR(VLOOKUP(月排班!FC68,$FW$5:$FX$9,2,0),0)</f>
        <v>0</v>
      </c>
      <c r="FD66" s="550"/>
      <c r="FE66" s="549">
        <f>IFERROR(VLOOKUP(月排班!FE68,$FW$5:$FX$9,2,0),0)</f>
        <v>0</v>
      </c>
      <c r="FF66" s="550"/>
      <c r="FG66" s="549">
        <f>IFERROR(VLOOKUP(月排班!FG68,$FW$5:$FX$9,2,0),0)</f>
        <v>0</v>
      </c>
      <c r="FH66" s="550"/>
      <c r="FI66" s="549">
        <f>IFERROR(VLOOKUP(月排班!FI68,$FW$5:$FX$9,2,0),0)</f>
        <v>0</v>
      </c>
      <c r="FJ66" s="550"/>
      <c r="FK66" s="549">
        <f>IFERROR(VLOOKUP(月排班!FK68,$FW$5:$FX$9,2,0),0)</f>
        <v>0</v>
      </c>
      <c r="FL66" s="550"/>
      <c r="FM66" s="549">
        <f>IFERROR(VLOOKUP(月排班!FM68,$FW$5:$FX$9,2,0),0)</f>
        <v>0</v>
      </c>
      <c r="FN66" s="550"/>
      <c r="FO66" s="206"/>
      <c r="FP66" s="207"/>
      <c r="FQ66" s="492"/>
      <c r="FR66" s="208"/>
      <c r="FS66" s="208"/>
      <c r="FT66" s="378">
        <f>BZ67+CB67+CD67+CF67+CH67+CX67+FP67</f>
        <v>0</v>
      </c>
      <c r="FU66" s="478"/>
      <c r="FV66" s="479"/>
    </row>
    <row r="67" spans="1:201" ht="9" customHeight="1" thickBot="1">
      <c r="A67" s="480" t="str">
        <f>IF('0902-0908'!A75=0,"",'0902-0908'!A75)</f>
        <v/>
      </c>
      <c r="B67" s="481"/>
      <c r="C67" s="217"/>
      <c r="D67" s="6">
        <f>IF(C66="",0,D66-C66-C67)</f>
        <v>0</v>
      </c>
      <c r="E67" s="217"/>
      <c r="F67" s="6">
        <f>IF(E66="",0,F66-E66-E67)</f>
        <v>0</v>
      </c>
      <c r="G67" s="217"/>
      <c r="H67" s="6">
        <f>IF(G66="",0,H66-G66-G67)</f>
        <v>0</v>
      </c>
      <c r="I67" s="217"/>
      <c r="J67" s="6">
        <f>IF(I66="",0,J66-I66-I67)</f>
        <v>0</v>
      </c>
      <c r="K67" s="217"/>
      <c r="L67" s="6">
        <f>IF(K66="",0,L66-K66-K67)</f>
        <v>0</v>
      </c>
      <c r="M67" s="217"/>
      <c r="N67" s="6">
        <f>IF(M66="",0,N66-M66-M67)</f>
        <v>0</v>
      </c>
      <c r="O67" s="217"/>
      <c r="P67" s="6">
        <f>IF(O66="",0,P66-O66-O67)</f>
        <v>0</v>
      </c>
      <c r="Q67" s="217"/>
      <c r="R67" s="6">
        <f>IF(Q66="",0,R66-Q66-Q67)</f>
        <v>0</v>
      </c>
      <c r="S67" s="217"/>
      <c r="T67" s="6">
        <f>IF(S66="",0,T66-S66-S67)</f>
        <v>0</v>
      </c>
      <c r="U67" s="217"/>
      <c r="V67" s="6">
        <f>IF(U66="",0,V66-U66-U67)</f>
        <v>0</v>
      </c>
      <c r="W67" s="217"/>
      <c r="X67" s="6">
        <f>IF(W66="",0,X66-W66-W67)</f>
        <v>0</v>
      </c>
      <c r="Y67" s="217"/>
      <c r="Z67" s="6">
        <f>IF(Y66="",0,Z66-Y66-Y67)</f>
        <v>0</v>
      </c>
      <c r="AA67" s="217"/>
      <c r="AB67" s="6">
        <f>IF(AA66="",0,AB66-AA66-AA67)</f>
        <v>0</v>
      </c>
      <c r="AC67" s="217"/>
      <c r="AD67" s="6">
        <f>IF(AC66="",0,AD66-AC66-AC67)</f>
        <v>0</v>
      </c>
      <c r="AE67" s="551">
        <f>月排班!AF67</f>
        <v>0</v>
      </c>
      <c r="AF67" s="552"/>
      <c r="AG67" s="551">
        <f>月排班!AH67</f>
        <v>0</v>
      </c>
      <c r="AH67" s="552"/>
      <c r="AI67" s="551">
        <f>月排班!AJ67</f>
        <v>0</v>
      </c>
      <c r="AJ67" s="552"/>
      <c r="AK67" s="551">
        <f>月排班!AL67</f>
        <v>0</v>
      </c>
      <c r="AL67" s="552"/>
      <c r="AM67" s="551">
        <f>月排班!AN67</f>
        <v>0</v>
      </c>
      <c r="AN67" s="552"/>
      <c r="AO67" s="551">
        <f>月排班!AP67</f>
        <v>0</v>
      </c>
      <c r="AP67" s="552"/>
      <c r="AQ67" s="551">
        <f>月排班!AR67</f>
        <v>0</v>
      </c>
      <c r="AR67" s="552"/>
      <c r="AS67" s="551">
        <f>月排班!AT67</f>
        <v>0</v>
      </c>
      <c r="AT67" s="552"/>
      <c r="AU67" s="551">
        <f>月排班!AV67</f>
        <v>0</v>
      </c>
      <c r="AV67" s="552"/>
      <c r="AW67" s="551">
        <f>月排班!AX67</f>
        <v>0</v>
      </c>
      <c r="AX67" s="552"/>
      <c r="AY67" s="551">
        <f>月排班!AZ67</f>
        <v>0</v>
      </c>
      <c r="AZ67" s="552"/>
      <c r="BA67" s="551">
        <f>月排班!BB67</f>
        <v>0</v>
      </c>
      <c r="BB67" s="552"/>
      <c r="BC67" s="551">
        <f>月排班!BD67</f>
        <v>0</v>
      </c>
      <c r="BD67" s="552"/>
      <c r="BE67" s="551">
        <f>月排班!BF67</f>
        <v>0</v>
      </c>
      <c r="BF67" s="552"/>
      <c r="BG67" s="551">
        <f>月排班!BH67</f>
        <v>0</v>
      </c>
      <c r="BH67" s="552"/>
      <c r="BI67" s="551">
        <f>月排班!BJ67</f>
        <v>0</v>
      </c>
      <c r="BJ67" s="552"/>
      <c r="BK67" s="551">
        <f>月排班!BL67</f>
        <v>0</v>
      </c>
      <c r="BL67" s="552"/>
      <c r="BM67" s="551">
        <f>月排班!BN67</f>
        <v>0</v>
      </c>
      <c r="BN67" s="552"/>
      <c r="BO67" s="551">
        <f>月排班!BP67</f>
        <v>0</v>
      </c>
      <c r="BP67" s="552"/>
      <c r="BQ67" s="551">
        <f>月排班!BR67</f>
        <v>0</v>
      </c>
      <c r="BR67" s="552"/>
      <c r="BS67" s="551">
        <f>月排班!BT67</f>
        <v>0</v>
      </c>
      <c r="BT67" s="552"/>
      <c r="BU67" s="551">
        <f>月排班!BV67</f>
        <v>0</v>
      </c>
      <c r="BV67" s="552"/>
      <c r="BW67" s="551">
        <f>月排班!BX67</f>
        <v>0</v>
      </c>
      <c r="BX67" s="552"/>
      <c r="BY67" s="551">
        <f>月排班!BZ67</f>
        <v>0</v>
      </c>
      <c r="BZ67" s="552"/>
      <c r="CA67" s="551">
        <f>月排班!CB67</f>
        <v>0</v>
      </c>
      <c r="CB67" s="552"/>
      <c r="CC67" s="551">
        <f>月排班!CD67</f>
        <v>0</v>
      </c>
      <c r="CD67" s="552"/>
      <c r="CE67" s="551">
        <f>月排班!CF67</f>
        <v>0</v>
      </c>
      <c r="CF67" s="552"/>
      <c r="CG67" s="551">
        <f>月排班!CH67</f>
        <v>0</v>
      </c>
      <c r="CH67" s="552"/>
      <c r="CI67" s="551">
        <f>月排班!CJ67</f>
        <v>0</v>
      </c>
      <c r="CJ67" s="552"/>
      <c r="CK67" s="551">
        <f>月排班!CL67</f>
        <v>0</v>
      </c>
      <c r="CL67" s="552"/>
      <c r="CM67" s="551">
        <f>月排班!CN67</f>
        <v>0</v>
      </c>
      <c r="CN67" s="552"/>
      <c r="CO67" s="551">
        <f>月排班!CP67</f>
        <v>0</v>
      </c>
      <c r="CP67" s="552"/>
      <c r="CQ67" s="551">
        <f>月排班!CR67</f>
        <v>0</v>
      </c>
      <c r="CR67" s="552"/>
      <c r="CS67" s="551">
        <f>月排班!CT67</f>
        <v>0</v>
      </c>
      <c r="CT67" s="552"/>
      <c r="CU67" s="551">
        <f>月排班!CV67</f>
        <v>0</v>
      </c>
      <c r="CV67" s="552"/>
      <c r="CW67" s="551">
        <f>月排班!CX67</f>
        <v>0</v>
      </c>
      <c r="CX67" s="552"/>
      <c r="CY67" s="551">
        <f>月排班!CZ67</f>
        <v>0</v>
      </c>
      <c r="CZ67" s="552"/>
      <c r="DA67" s="551">
        <f>月排班!DB67</f>
        <v>0</v>
      </c>
      <c r="DB67" s="552"/>
      <c r="DC67" s="551">
        <f>月排班!DD67</f>
        <v>0</v>
      </c>
      <c r="DD67" s="552"/>
      <c r="DE67" s="551">
        <f>月排班!DF67</f>
        <v>0</v>
      </c>
      <c r="DF67" s="552"/>
      <c r="DG67" s="551">
        <f>月排班!DH67</f>
        <v>0</v>
      </c>
      <c r="DH67" s="552"/>
      <c r="DI67" s="551">
        <f>月排班!DJ67</f>
        <v>0</v>
      </c>
      <c r="DJ67" s="552"/>
      <c r="DK67" s="551">
        <f>月排班!DL67</f>
        <v>0</v>
      </c>
      <c r="DL67" s="552"/>
      <c r="DM67" s="551">
        <f>月排班!DN67</f>
        <v>0</v>
      </c>
      <c r="DN67" s="552"/>
      <c r="DO67" s="551">
        <f>月排班!DP67</f>
        <v>0</v>
      </c>
      <c r="DP67" s="552"/>
      <c r="DQ67" s="551">
        <f>月排班!DR67</f>
        <v>0</v>
      </c>
      <c r="DR67" s="552"/>
      <c r="DS67" s="551">
        <f>月排班!DT67</f>
        <v>0</v>
      </c>
      <c r="DT67" s="552"/>
      <c r="DU67" s="551">
        <f>月排班!DV67</f>
        <v>0</v>
      </c>
      <c r="DV67" s="552"/>
      <c r="DW67" s="551">
        <f>月排班!DX67</f>
        <v>0</v>
      </c>
      <c r="DX67" s="552"/>
      <c r="DY67" s="551">
        <f>月排班!DZ67</f>
        <v>0</v>
      </c>
      <c r="DZ67" s="552"/>
      <c r="EA67" s="551">
        <f>月排班!EB67</f>
        <v>0</v>
      </c>
      <c r="EB67" s="552"/>
      <c r="EC67" s="551">
        <f>月排班!ED67</f>
        <v>0</v>
      </c>
      <c r="ED67" s="552"/>
      <c r="EE67" s="551">
        <f>月排班!EF67</f>
        <v>0</v>
      </c>
      <c r="EF67" s="552"/>
      <c r="EG67" s="551">
        <f>月排班!EH67</f>
        <v>0</v>
      </c>
      <c r="EH67" s="552"/>
      <c r="EI67" s="551">
        <f>月排班!EJ67</f>
        <v>0</v>
      </c>
      <c r="EJ67" s="552"/>
      <c r="EK67" s="551">
        <f>月排班!EL67</f>
        <v>0</v>
      </c>
      <c r="EL67" s="552"/>
      <c r="EM67" s="551">
        <f>月排班!EN67</f>
        <v>0</v>
      </c>
      <c r="EN67" s="552"/>
      <c r="EO67" s="551">
        <f>月排班!EP67</f>
        <v>0</v>
      </c>
      <c r="EP67" s="552"/>
      <c r="EQ67" s="551">
        <f>月排班!ER67</f>
        <v>0</v>
      </c>
      <c r="ER67" s="552"/>
      <c r="ES67" s="551">
        <f>月排班!ET67</f>
        <v>0</v>
      </c>
      <c r="ET67" s="552"/>
      <c r="EU67" s="551">
        <f>月排班!EV67</f>
        <v>0</v>
      </c>
      <c r="EV67" s="552"/>
      <c r="EW67" s="551">
        <f>月排班!EX67</f>
        <v>0</v>
      </c>
      <c r="EX67" s="552"/>
      <c r="EY67" s="551">
        <f>月排班!EZ67</f>
        <v>0</v>
      </c>
      <c r="EZ67" s="552"/>
      <c r="FA67" s="551">
        <f>月排班!FB67</f>
        <v>0</v>
      </c>
      <c r="FB67" s="552"/>
      <c r="FC67" s="551">
        <f>月排班!FD67</f>
        <v>0</v>
      </c>
      <c r="FD67" s="552"/>
      <c r="FE67" s="551">
        <f>月排班!FF67</f>
        <v>0</v>
      </c>
      <c r="FF67" s="552"/>
      <c r="FG67" s="551">
        <f>月排班!FH67</f>
        <v>0</v>
      </c>
      <c r="FH67" s="552"/>
      <c r="FI67" s="551">
        <f>月排班!FJ67</f>
        <v>0</v>
      </c>
      <c r="FJ67" s="552"/>
      <c r="FK67" s="551">
        <f>月排班!FL67</f>
        <v>0</v>
      </c>
      <c r="FL67" s="552"/>
      <c r="FM67" s="551">
        <f>月排班!FN67</f>
        <v>0</v>
      </c>
      <c r="FN67" s="552"/>
      <c r="FO67" s="217"/>
      <c r="FP67" s="6">
        <f>IF(FO66="",0,FP66-FO66-FO67)</f>
        <v>0</v>
      </c>
      <c r="FQ67" s="493"/>
      <c r="FR67" s="210"/>
      <c r="FS67" s="210"/>
      <c r="FT67" s="379"/>
      <c r="FU67" s="484"/>
      <c r="FV67" s="485"/>
    </row>
    <row r="68" spans="1:201" ht="9" customHeight="1" thickTop="1" thickBot="1">
      <c r="A68" s="482" t="str">
        <f>IF('0902-0908'!A76=0,"",'0902-0908'!A76)</f>
        <v/>
      </c>
      <c r="B68" s="483"/>
      <c r="C68" s="497"/>
      <c r="D68" s="498"/>
      <c r="E68" s="497"/>
      <c r="F68" s="498"/>
      <c r="G68" s="497"/>
      <c r="H68" s="498"/>
      <c r="I68" s="497"/>
      <c r="J68" s="498"/>
      <c r="K68" s="497"/>
      <c r="L68" s="498"/>
      <c r="M68" s="497"/>
      <c r="N68" s="498"/>
      <c r="O68" s="497"/>
      <c r="P68" s="498"/>
      <c r="Q68" s="497"/>
      <c r="R68" s="498"/>
      <c r="S68" s="497"/>
      <c r="T68" s="498"/>
      <c r="U68" s="497"/>
      <c r="V68" s="498"/>
      <c r="W68" s="497"/>
      <c r="X68" s="498"/>
      <c r="Y68" s="497"/>
      <c r="Z68" s="498"/>
      <c r="AA68" s="497"/>
      <c r="AB68" s="498"/>
      <c r="AC68" s="497"/>
      <c r="AD68" s="498"/>
      <c r="AE68" s="499" t="str">
        <f>IF(月排班!AD66=0,"",IF(月排班!AE66=0,"",IF((月排班!AE66+24-月排班!AD66)&lt;11,"11小時","")))&amp;IF(COUNTIF(月排班!$AE68:$AR68,$FW$5)=1,IF(COUNTIF(月排班!$AE68:$AR68,$FW$6)=1,"","1周無1例1休"),"1周無1例1休")&amp;IF(AE67=1,IF(AE67&gt;0,"例假上班",""),"")&amp;IF(AE67&gt;12,"上班超過12小時&amp;","")&amp;IF(COUNTIF(U67:AF67,"&gt;0")=6,"連6天上班","")&amp;IF(AE66=1,IF(AE67&gt;0,"例假上班",""),"")</f>
        <v>1周無1例1休</v>
      </c>
      <c r="AF68" s="500"/>
      <c r="AG68" s="499" t="str">
        <f>IF(月排班!AF66=0,"",IF(月排班!AG66=0,"",IF((月排班!AG66+24-月排班!AF66)&lt;11,"11小時","")))&amp;IF(COUNTIF(月排班!$AE68:$AR68,$FW$5)=1,IF(COUNTIF(月排班!$AE68:$AR68,$FW$6)=1,"","1周無1例1休"),"1周無1例1休")&amp;IF(AG67=1,IF(AG67&gt;0,"例假上班",""),"")&amp;IF(AG67&gt;12,"上班超過12小時&amp;","")&amp;IF(COUNTIF(W67:AH67,"&gt;0")=6,"連6天上班","")&amp;IF(AG66=1,IF(AG67&gt;0,"例假上班",""),"")</f>
        <v>1周無1例1休</v>
      </c>
      <c r="AH68" s="500"/>
      <c r="AI68" s="499" t="str">
        <f>IF(月排班!AH66=0,"",IF(月排班!AI66=0,"",IF((月排班!AI66+24-月排班!AH66)&lt;11,"11小時","")))&amp;IF(COUNTIF(月排班!$AE68:$AR68,$FW$5)=1,IF(COUNTIF(月排班!$AE68:$AR68,$FW$6)=1,"","1周無1例1休"),"1周無1例1休")&amp;IF(AI67=1,IF(AI67&gt;0,"例假上班",""),"")&amp;IF(AI67&gt;12,"上班超過12小時&amp;","")&amp;IF(COUNTIF(Y67:AJ67,"&gt;0")=6,"連6天上班","")&amp;IF(AI66=1,IF(AI67&gt;0,"例假上班",""),"")</f>
        <v>1周無1例1休</v>
      </c>
      <c r="AJ68" s="500"/>
      <c r="AK68" s="499" t="str">
        <f>IF(月排班!AJ66=0,"",IF(月排班!AK66=0,"",IF((月排班!AK66+24-月排班!AJ66)&lt;11,"11小時","")))&amp;IF(COUNTIF(月排班!$AE68:$AR68,$FW$5)=1,IF(COUNTIF(月排班!$AE68:$AR68,$FW$6)=1,"","1周無1例1休"),"1周無1例1休")&amp;IF(AK67=1,IF(AK67&gt;0,"例假上班",""),"")&amp;IF(AK67&gt;12,"上班超過12小時&amp;","")&amp;IF(COUNTIF(AA67:AL67,"&gt;0")=6,"連6天上班","")&amp;IF(AK66=1,IF(AK67&gt;0,"例假上班",""),"")</f>
        <v>1周無1例1休</v>
      </c>
      <c r="AL68" s="500"/>
      <c r="AM68" s="499" t="str">
        <f>IF(月排班!AL66=0,"",IF(月排班!AM66=0,"",IF((月排班!AM66+24-月排班!AL66)&lt;11,"11小時","")))&amp;IF(COUNTIF(月排班!$AE68:$AR68,$FW$5)=1,IF(COUNTIF(月排班!$AE68:$AR68,$FW$6)=1,"","1周無1例1休"),"1周無1例1休")&amp;IF(AM67=1,IF(AM67&gt;0,"例假上班",""),"")&amp;IF(AM67&gt;12,"上班超過12小時&amp;","")&amp;IF(COUNTIF(AC67:AN67,"&gt;0")=6,"連6天上班","")&amp;IF(AM66=1,IF(AM67&gt;0,"例假上班",""),"")</f>
        <v>1周無1例1休</v>
      </c>
      <c r="AN68" s="500"/>
      <c r="AO68" s="499" t="str">
        <f>IF(月排班!AN66=0,"",IF(月排班!AO66=0,"",IF((月排班!AO66+24-月排班!AN66)&lt;11,"11小時","")))&amp;IF(COUNTIF(月排班!$AE68:$AR68,$FW$5)=1,IF(COUNTIF(月排班!$AE68:$AR68,$FW$6)=1,"","1周無1例1休"),"1周無1例1休")&amp;IF(AO67=1,IF(AO67&gt;0,"例假上班",""),"")&amp;IF(AO67&gt;12,"上班超過12小時&amp;","")&amp;IF(COUNTIF(AE67:AP67,"&gt;0")=6,"連6天上班","")&amp;IF(AO66=1,IF(AO67&gt;0,"例假上班",""),"")</f>
        <v>1周無1例1休</v>
      </c>
      <c r="AP68" s="500"/>
      <c r="AQ68" s="499" t="str">
        <f>IF(月排班!AP66=0,"",IF(月排班!AQ66=0,"",IF((月排班!AQ66+24-月排班!AP66)&lt;11,"11小時","")))&amp;IF(COUNTIF(月排班!$AE68:$AR68,$FW$5)=1,IF(COUNTIF(月排班!$AE68:$AR68,$FW$6)=1,"","1周無1例1休"),"1周無1例1休")&amp;IF(AQ67=1,IF(AQ67&gt;0,"例假上班",""),"")&amp;IF(AQ67&gt;12,"上班超過12小時&amp;","")&amp;IF(COUNTIF(AG67:AR67,"&gt;0")=6,"連6天上班","")&amp;IF(AQ66=1,IF(AQ67&gt;0,"例假上班",""),"")</f>
        <v>1周無1例1休</v>
      </c>
      <c r="AR68" s="500"/>
      <c r="AS68" s="499" t="str">
        <f>IF(月排班!AR66=0,"",IF(月排班!AS66=0,"",IF((月排班!AS66+24-月排班!AR66)&lt;11,"11小時","")))&amp;IF(COUNTIF(月排班!$AS68:$BE68,$FW$5)=1,IF(COUNTIF(月排班!$AS68:$BE68,$FW$6)=1,"","1周無1例1休"),"1周無1例1休")&amp;IF(AS67=1,IF(AS67&gt;0,"例假上班",""),"")&amp;IF(AS67&gt;12,"上班超過12小時&amp;","")&amp;IF(COUNTIF(AI67:AT67,"&gt;0")=6,"連6天上班","")&amp;IF(AS66=1,IF(AS67&gt;0,"例假上班",""),"")</f>
        <v>1周無1例1休</v>
      </c>
      <c r="AT68" s="500"/>
      <c r="AU68" s="499" t="str">
        <f>IF(月排班!AT66=0,"",IF(月排班!AU66=0,"",IF((月排班!AU66+24-月排班!AT66)&lt;11,"11小時","")))&amp;IF(COUNTIF(月排班!$AS68:$BE68,$FW$5)=1,IF(COUNTIF(月排班!$AS68:$BE68,$FW$6)=1,"","1周無1例1休"),"1周無1例1休")&amp;IF(AU67=1,IF(AU67&gt;0,"例假上班",""),"")&amp;IF(AU67&gt;12,"上班超過12小時&amp;","")&amp;IF(COUNTIF(AK67:AV67,"&gt;0")=6,"連6天上班","")&amp;IF(AU66=1,IF(AU67&gt;0,"例假上班",""),"")</f>
        <v>1周無1例1休</v>
      </c>
      <c r="AV68" s="500"/>
      <c r="AW68" s="499" t="str">
        <f>IF(月排班!AV66=0,"",IF(月排班!AW66=0,"",IF((月排班!AW66+24-月排班!AV66)&lt;11,"11小時","")))&amp;IF(COUNTIF(月排班!$AS68:$BE68,$FW$5)=1,IF(COUNTIF(月排班!$AS68:$BE68,$FW$6)=1,"","1周無1例1休"),"1周無1例1休")&amp;IF(AW67=1,IF(AW67&gt;0,"例假上班",""),"")&amp;IF(AW67&gt;12,"上班超過12小時&amp;","")&amp;IF(COUNTIF(AM67:AX67,"&gt;0")=6,"連6天上班","")&amp;IF(AW66=1,IF(AW67&gt;0,"例假上班",""),"")</f>
        <v>1周無1例1休</v>
      </c>
      <c r="AX68" s="500"/>
      <c r="AY68" s="499" t="str">
        <f>IF(月排班!AX66=0,"",IF(月排班!AY66=0,"",IF((月排班!AY66+24-月排班!AX66)&lt;11,"11小時","")))&amp;IF(COUNTIF(月排班!$AS68:$BE68,$FW$5)=1,IF(COUNTIF(月排班!$AS68:$BE68,$FW$6)=1,"","1周無1例1休"),"1周無1例1休")&amp;IF(AY67=1,IF(AY67&gt;0,"例假上班",""),"")&amp;IF(AY67&gt;12,"上班超過12小時&amp;","")&amp;IF(COUNTIF(AO67:AZ67,"&gt;0")=6,"連6天上班","")&amp;IF(AY66=1,IF(AY67&gt;0,"例假上班",""),"")</f>
        <v>1周無1例1休</v>
      </c>
      <c r="AZ68" s="500"/>
      <c r="BA68" s="499" t="str">
        <f>IF(月排班!AZ66=0,"",IF(月排班!BA66=0,"",IF((月排班!BA66+24-月排班!AZ66)&lt;11,"11小時","")))&amp;IF(COUNTIF(月排班!$AS68:$BE68,$FW$5)=1,IF(COUNTIF(月排班!$AS68:$BE68,$FW$6)=1,"","1周無1例1休"),"1周無1例1休")&amp;IF(BA67=1,IF(BA67&gt;0,"例假上班",""),"")&amp;IF(BA67&gt;12,"上班超過12小時&amp;","")&amp;IF(COUNTIF(AQ67:BB67,"&gt;0")=6,"連6天上班","")&amp;IF(BA66=1,IF(BA67&gt;0,"例假上班",""),"")</f>
        <v>1周無1例1休</v>
      </c>
      <c r="BB68" s="500"/>
      <c r="BC68" s="499" t="str">
        <f>IF(月排班!BB66=0,"",IF(月排班!BC66=0,"",IF((月排班!BC66+24-月排班!BB66)&lt;11,"11小時","")))&amp;IF(COUNTIF(月排班!$AS68:$BE68,$FW$5)=1,IF(COUNTIF(月排班!$AS68:$BE68,$FW$6)=1,"","1周無1例1休"),"1周無1例1休")&amp;IF(BC67=1,IF(BC67&gt;0,"例假上班",""),"")&amp;IF(BC67&gt;12,"上班超過12小時&amp;","")&amp;IF(COUNTIF(AS67:BD67,"&gt;0")=6,"連6天上班","")&amp;IF(BC66=1,IF(BC67&gt;0,"例假上班",""),"")</f>
        <v>1周無1例1休</v>
      </c>
      <c r="BD68" s="500"/>
      <c r="BE68" s="499" t="str">
        <f>IF(月排班!BD66=0,"",IF(月排班!BE66=0,"",IF((月排班!BE66+24-月排班!BD66)&lt;11,"11小時","")))&amp;IF(COUNTIF(月排班!$AS68:$BE68,$FW$5)=1,IF(COUNTIF(月排班!$AS68:$BE68,$FW$6)=1,"","1周無1例1休"),"1周無1例1休")&amp;IF(BE67=1,IF(BE67&gt;0,"例假上班",""),"")&amp;IF(BE67&gt;12,"上班超過12小時&amp;","")&amp;IF(COUNTIF(AU67:BF67,"&gt;0")=6,"連6天上班","")&amp;IF(BE66=1,IF(BE67&gt;0,"例假上班",""),"")</f>
        <v>1周無1例1休</v>
      </c>
      <c r="BF68" s="500"/>
      <c r="BG68" s="499" t="str">
        <f>IF(月排班!BF66=0,"",IF(月排班!BG66=0,"",IF((月排班!BG66+24-月排班!BF66)&lt;11,"11小時","")))&amp;IF(COUNTIF(月排班!$BG68:$BS68,$FW$5)=1,IF(COUNTIF(月排班!$BG68:$BS68,$FW$6)=1,"","1周無1例1休"),"1周無1例1休")&amp;IF(BG67=1,IF(BG67&gt;0,"例假上班",""),"")&amp;IF(BG67&gt;12,"上班超過12小時&amp;","")&amp;IF(COUNTIF(AW67:BH67,"&gt;0")=6,"連6天上班","")&amp;IF(BG66=1,IF(BG67&gt;0,"例假上班",""),"")</f>
        <v>1周無1例1休</v>
      </c>
      <c r="BH68" s="500"/>
      <c r="BI68" s="499" t="str">
        <f>IF(月排班!BH66=0,"",IF(月排班!BI66=0,"",IF((月排班!BI66+24-月排班!BH66)&lt;11,"11小時","")))&amp;IF(COUNTIF(月排班!$BG68:$BS68,$FW$5)=1,IF(COUNTIF(月排班!$BG68:$BS68,$FW$6)=1,"","1周無1例1休"),"1周無1例1休")&amp;IF(BI67=1,IF(BI67&gt;0,"例假上班",""),"")&amp;IF(BI67&gt;12,"上班超過12小時&amp;","")&amp;IF(COUNTIF(AY67:BJ67,"&gt;0")=6,"連6天上班","")&amp;IF(BI66=1,IF(BI67&gt;0,"例假上班",""),"")</f>
        <v>1周無1例1休</v>
      </c>
      <c r="BJ68" s="500"/>
      <c r="BK68" s="499" t="str">
        <f>IF(月排班!BJ66=0,"",IF(月排班!BK66=0,"",IF((月排班!BK66+24-月排班!BJ66)&lt;11,"11小時","")))&amp;IF(COUNTIF(月排班!$BG68:$BS68,$FW$5)=1,IF(COUNTIF(月排班!$BG68:$BS68,$FW$6)=1,"","1周無1例1休"),"1周無1例1休")&amp;IF(BK67=1,IF(BK67&gt;0,"例假上班",""),"")&amp;IF(BK67&gt;12,"上班超過12小時&amp;","")&amp;IF(COUNTIF(BA67:BL67,"&gt;0")=6,"連6天上班","")&amp;IF(BK66=1,IF(BK67&gt;0,"例假上班",""),"")</f>
        <v>1周無1例1休</v>
      </c>
      <c r="BL68" s="500"/>
      <c r="BM68" s="499" t="str">
        <f>IF(月排班!BL66=0,"",IF(月排班!BM66=0,"",IF((月排班!BM66+24-月排班!BL66)&lt;11,"11小時","")))&amp;IF(COUNTIF(月排班!$BG68:$BS68,$FW$5)=1,IF(COUNTIF(月排班!$BG68:$BS68,$FW$6)=1,"","1周無1例1休"),"1周無1例1休")&amp;IF(BM67=1,IF(BM67&gt;0,"例假上班",""),"")&amp;IF(BM67&gt;12,"上班超過12小時&amp;","")&amp;IF(COUNTIF(BC67:BN67,"&gt;0")=6,"連6天上班","")&amp;IF(BM66=1,IF(BM67&gt;0,"例假上班",""),"")</f>
        <v>1周無1例1休</v>
      </c>
      <c r="BN68" s="500"/>
      <c r="BO68" s="499" t="str">
        <f>IF(月排班!BN66=0,"",IF(月排班!BO66=0,"",IF((月排班!BO66+24-月排班!BN66)&lt;11,"11小時","")))&amp;IF(COUNTIF(月排班!$BG68:$BS68,$FW$5)=1,IF(COUNTIF(月排班!$BG68:$BS68,$FW$6)=1,"","1周無1例1休"),"1周無1例1休")&amp;IF(BO67=1,IF(BO67&gt;0,"例假上班",""),"")&amp;IF(BO67&gt;12,"上班超過12小時&amp;","")&amp;IF(COUNTIF(BE67:BP67,"&gt;0")=6,"連6天上班","")&amp;IF(BO66=1,IF(BO67&gt;0,"例假上班",""),"")</f>
        <v>1周無1例1休</v>
      </c>
      <c r="BP68" s="500"/>
      <c r="BQ68" s="499" t="str">
        <f>IF(月排班!BP66=0,"",IF(月排班!BQ66=0,"",IF((月排班!BQ66+24-月排班!BP66)&lt;11,"11小時","")))&amp;IF(COUNTIF(月排班!$BG68:$BS68,$FW$5)=1,IF(COUNTIF(月排班!$BG68:$BS68,$FW$6)=1,"","1周無1例1休"),"1周無1例1休")&amp;IF(BQ67=1,IF(BQ67&gt;0,"例假上班",""),"")&amp;IF(BQ67&gt;12,"上班超過12小時&amp;","")&amp;IF(COUNTIF(BG67:BR67,"&gt;0")=6,"連6天上班","")&amp;IF(BQ66=1,IF(BQ67&gt;0,"例假上班",""),"")</f>
        <v>1周無1例1休</v>
      </c>
      <c r="BR68" s="500"/>
      <c r="BS68" s="499" t="str">
        <f>IF(月排班!BR66=0,"",IF(月排班!BS66=0,"",IF((月排班!BS66+24-月排班!BR66)&lt;11,"11小時","")))&amp;IF(COUNTIF(月排班!$BG68:$BS68,$FW$5)=1,IF(COUNTIF(月排班!$BG68:$BS68,$FW$6)=1,"","1周無1例1休"),"1周無1例1休")&amp;IF(BS67=1,IF(BS67&gt;0,"例假上班",""),"")&amp;IF(BS67&gt;12,"上班超過12小時&amp;","")&amp;IF(COUNTIF(BI67:BT67,"&gt;0")=6,"連6天上班","")&amp;IF(BS66=1,IF(BS67&gt;0,"例假上班",""),"")</f>
        <v>1周無1例1休</v>
      </c>
      <c r="BT68" s="500"/>
      <c r="BU68" s="499" t="str">
        <f>IF(月排班!BT66=0,"",IF(月排班!BU66=0,"",IF((月排班!BU66+24-月排班!BT66)&lt;11,"11小時","")))&amp;IF(COUNTIF(月排班!$BU68:$CG68,$FW$5)=1,IF(COUNTIF(月排班!$BU68:$CG68,$FW$6)=1,"","1周無1例1休"),"1周無1例1休")&amp;IF(BU67=1,IF(BU67&gt;0,"例假上班",""),"")&amp;IF(BU67&gt;12,"上班超過12小時&amp;","")&amp;IF(COUNTIF(BK67:BV67,"&gt;0")=6,"連6天上班","")&amp;IF(BU66=1,IF(BU67&gt;0,"例假上班",""),"")</f>
        <v>1周無1例1休</v>
      </c>
      <c r="BV68" s="500"/>
      <c r="BW68" s="499" t="str">
        <f>IF(月排班!BV66=0,"",IF(月排班!BW66=0,"",IF((月排班!BW66+24-月排班!BV66)&lt;11,"11小時","")))&amp;IF(COUNTIF(月排班!$BU68:$CG68,$FW$5)=1,IF(COUNTIF(月排班!$BU68:$CG68,$FW$6)=1,"","1周無1例1休"),"1周無1例1休")&amp;IF(BW67=1,IF(BW67&gt;0,"例假上班",""),"")&amp;IF(BW67&gt;12,"上班超過12小時&amp;","")&amp;IF(COUNTIF(BM67:BX67,"&gt;0")=6,"連6天上班","")&amp;IF(BW66=1,IF(BW67&gt;0,"例假上班",""),"")</f>
        <v>1周無1例1休</v>
      </c>
      <c r="BX68" s="500"/>
      <c r="BY68" s="499" t="str">
        <f>IF(月排班!BX66=0,"",IF(月排班!BY66=0,"",IF((月排班!BY66+24-月排班!BX66)&lt;11,"11小時","")))&amp;IF(COUNTIF(月排班!$BU68:$CG68,$FW$5)=1,IF(COUNTIF(月排班!$BU68:$CG68,$FW$6)=1,"","1周無1例1休"),"1周無1例1休")&amp;IF(BY67=1,IF(BY67&gt;0,"例假上班",""),"")&amp;IF(BY67&gt;12,"上班超過12小時&amp;","")&amp;IF(COUNTIF(BO67:BZ67,"&gt;0")=6,"連6天上班","")&amp;IF(BY66=1,IF(BY67&gt;0,"例假上班",""),"")</f>
        <v>1周無1例1休</v>
      </c>
      <c r="BZ68" s="500"/>
      <c r="CA68" s="499" t="str">
        <f>IF(月排班!BZ66=0,"",IF(月排班!CA66=0,"",IF((月排班!CA66+24-月排班!BZ66)&lt;11,"11小時","")))&amp;IF(COUNTIF(月排班!$BU68:$CG68,$FW$5)=1,IF(COUNTIF(月排班!$BU68:$CG68,$FW$6)=1,"","1周無1例1休"),"1周無1例1休")&amp;IF(CA67=1,IF(CA67&gt;0,"例假上班",""),"")&amp;IF(CA67&gt;12,"上班超過12小時&amp;","")&amp;IF(COUNTIF(BQ67:CB67,"&gt;0")=6,"連6天上班","")&amp;IF(CA66=1,IF(CA67&gt;0,"例假上班",""),"")</f>
        <v>1周無1例1休</v>
      </c>
      <c r="CB68" s="500"/>
      <c r="CC68" s="499" t="str">
        <f>IF(月排班!CB66=0,"",IF(月排班!CC66=0,"",IF((月排班!CC66+24-月排班!CB66)&lt;11,"11小時","")))&amp;IF(COUNTIF(月排班!$BU68:$CG68,$FW$5)=1,IF(COUNTIF(月排班!$BU68:$CG68,$FW$6)=1,"","1周無1例1休"),"1周無1例1休")&amp;IF(CC67=1,IF(CC67&gt;0,"例假上班",""),"")&amp;IF(CC67&gt;12,"上班超過12小時&amp;","")&amp;IF(COUNTIF(BS67:CD67,"&gt;0")=6,"連6天上班","")&amp;IF(CC66=1,IF(CC67&gt;0,"例假上班",""),"")</f>
        <v>1周無1例1休</v>
      </c>
      <c r="CD68" s="500"/>
      <c r="CE68" s="499" t="str">
        <f>IF(月排班!CD66=0,"",IF(月排班!CE66=0,"",IF((月排班!CE66+24-月排班!CD66)&lt;11,"11小時","")))&amp;IF(COUNTIF(月排班!$BU68:$CG68,$FW$5)=1,IF(COUNTIF(月排班!$BU68:$CG68,$FW$6)=1,"","1周無1例1休"),"1周無1例1休")&amp;IF(CE67=1,IF(CE67&gt;0,"例假上班",""),"")&amp;IF(CE67&gt;12,"上班超過12小時&amp;","")&amp;IF(COUNTIF(BU67:CF67,"&gt;0")=6,"連6天上班","")&amp;IF(CE66=1,IF(CE67&gt;0,"例假上班",""),"")</f>
        <v>1周無1例1休</v>
      </c>
      <c r="CF68" s="500"/>
      <c r="CG68" s="499" t="str">
        <f>IF(月排班!CF66=0,"",IF(月排班!CG66=0,"",IF((月排班!CG66+24-月排班!CF66)&lt;11,"11小時","")))&amp;IF(COUNTIF(月排班!$BU68:$CG68,$FW$5)=1,IF(COUNTIF(月排班!$BU68:$CG68,$FW$6)=1,"","1周無1例1休"),"1周無1例1休")&amp;IF(CG67=1,IF(CG67&gt;0,"例假上班",""),"")&amp;IF(CG67&gt;12,"上班超過12小時&amp;","")&amp;IF(COUNTIF(BW67:CH67,"&gt;0")=6,"連6天上班","")&amp;IF(CG66=1,IF(CG67&gt;0,"例假上班",""),"")</f>
        <v>1周無1例1休</v>
      </c>
      <c r="CH68" s="500"/>
      <c r="CI68" s="499" t="str">
        <f>IF(月排班!CH66=0,"",IF(月排班!CI66=0,"",IF((月排班!CI66+24-月排班!CH66)&lt;11,"11小時","")))&amp;IF(COUNTIF(月排班!$CI68:$CU68,$FW$5)=1,IF(COUNTIF(月排班!$CI68:$CU68,$FW$6)=1,"","1周無1例1休"),"1周無1例1休")&amp;IF(CI67=1,IF(CI67&gt;0,"例假上班",""),"")&amp;IF(CI67&gt;12,"上班超過12小時&amp;","")&amp;IF(COUNTIF(BY67:CJ67,"&gt;0")=6,"連6天上班","")&amp;IF(CI66=1,IF(CI67&gt;0,"例假上班",""),"")</f>
        <v>1周無1例1休</v>
      </c>
      <c r="CJ68" s="500"/>
      <c r="CK68" s="499" t="str">
        <f>IF(月排班!CJ66=0,"",IF(月排班!CK66=0,"",IF((月排班!CK66+24-月排班!CJ66)&lt;11,"11小時","")))&amp;IF(COUNTIF(月排班!$CI68:$CU68,$FW$5)=1,IF(COUNTIF(月排班!$CI68:$CU68,$FW$6)=1,"","1周無1例1休"),"1周無1例1休")&amp;IF(CK67=1,IF(CK67&gt;0,"例假上班",""),"")&amp;IF(CK67&gt;12,"上班超過12小時&amp;","")&amp;IF(COUNTIF(CA67:CL67,"&gt;0")=6,"連6天上班","")&amp;IF(CK66=1,IF(CK67&gt;0,"例假上班",""),"")</f>
        <v>1周無1例1休</v>
      </c>
      <c r="CL68" s="500"/>
      <c r="CM68" s="499" t="str">
        <f>IF(月排班!CL66=0,"",IF(月排班!CM66=0,"",IF((月排班!CM66+24-月排班!CL66)&lt;11,"11小時","")))&amp;IF(COUNTIF(月排班!$CI68:$CU68,$FW$5)=1,IF(COUNTIF(月排班!$CI68:$CU68,$FW$6)=1,"","1周無1例1休"),"1周無1例1休")&amp;IF(CM67=1,IF(CM67&gt;0,"例假上班",""),"")&amp;IF(CM67&gt;12,"上班超過12小時&amp;","")&amp;IF(COUNTIF(CC67:CN67,"&gt;0")=6,"連6天上班","")&amp;IF(CM66=1,IF(CM67&gt;0,"例假上班",""),"")</f>
        <v>1周無1例1休</v>
      </c>
      <c r="CN68" s="500"/>
      <c r="CO68" s="499" t="str">
        <f>IF(月排班!CN66=0,"",IF(月排班!CO66=0,"",IF((月排班!CO66+24-月排班!CN66)&lt;11,"11小時","")))&amp;IF(COUNTIF(月排班!$CI68:$CU68,$FW$5)=1,IF(COUNTIF(月排班!$CI68:$CU68,$FW$6)=1,"","1周無1例1休"),"1周無1例1休")&amp;IF(CO67=1,IF(CO67&gt;0,"例假上班",""),"")&amp;IF(CO67&gt;12,"上班超過12小時&amp;","")&amp;IF(COUNTIF(CE67:CP67,"&gt;0")=6,"連6天上班","")&amp;IF(CO66=1,IF(CO67&gt;0,"例假上班",""),"")</f>
        <v>1周無1例1休</v>
      </c>
      <c r="CP68" s="500"/>
      <c r="CQ68" s="499" t="str">
        <f>IF(月排班!CP66=0,"",IF(月排班!CQ66=0,"",IF((月排班!CQ66+24-月排班!CP66)&lt;11,"11小時","")))&amp;IF(COUNTIF(月排班!$CI68:$CU68,$FW$5)=1,IF(COUNTIF(月排班!$CI68:$CU68,$FW$6)=1,"","1周無1例1休"),"1周無1例1休")&amp;IF(CQ67=1,IF(CQ67&gt;0,"例假上班",""),"")&amp;IF(CQ67&gt;12,"上班超過12小時&amp;","")&amp;IF(COUNTIF(CG67:CR67,"&gt;0")=6,"連6天上班","")&amp;IF(CQ66=1,IF(CQ67&gt;0,"例假上班",""),"")</f>
        <v>1周無1例1休</v>
      </c>
      <c r="CR68" s="500"/>
      <c r="CS68" s="499" t="str">
        <f>IF(月排班!CR66=0,"",IF(月排班!CS66=0,"",IF((月排班!CS66+24-月排班!CR66)&lt;11,"11小時","")))&amp;IF(COUNTIF(月排班!$CI68:$CU68,$FW$5)=1,IF(COUNTIF(月排班!$CI68:$CU68,$FW$6)=1,"","1周無1例1休"),"1周無1例1休")&amp;IF(CS67=1,IF(CS67&gt;0,"例假上班",""),"")&amp;IF(CS67&gt;12,"上班超過12小時&amp;","")&amp;IF(COUNTIF(CI67:CT67,"&gt;0")=6,"連6天上班","")&amp;IF(CS66=1,IF(CS67&gt;0,"例假上班",""),"")</f>
        <v>1周無1例1休</v>
      </c>
      <c r="CT68" s="500"/>
      <c r="CU68" s="499" t="str">
        <f>IF(月排班!CT66=0,"",IF(月排班!CU66=0,"",IF((月排班!CU66+24-月排班!CT66)&lt;11,"11小時","")))&amp;IF(COUNTIF(月排班!$CI68:$CU68,$FW$5)=1,IF(COUNTIF(月排班!$CI68:$CU68,$FW$6)=1,"","1周無1例1休"),"1周無1例1休")&amp;IF(CU67=1,IF(CU67&gt;0,"例假上班",""),"")&amp;IF(CU67&gt;12,"上班超過12小時&amp;","")&amp;IF(COUNTIF(CK67:CV67,"&gt;0")=6,"連6天上班","")&amp;IF(CU66=1,IF(CU67&gt;0,"例假上班",""),"")</f>
        <v>1周無1例1休</v>
      </c>
      <c r="CV68" s="500"/>
      <c r="CW68" s="499" t="str">
        <f>IF(月排班!CV66=0,"",IF(月排班!CW66=0,"",IF((月排班!CW66+24-月排班!CV66)&lt;11,"11小時","")))&amp;IF(COUNTIF(月排班!$CW68:$DI68,$FW$5)=1,IF(COUNTIF(月排班!$CW68:$DI68,$FW$6)=1,"","1周無1例1休"),"1周無1例1休")&amp;IF(CW67=1,IF(CW67&gt;0,"例假上班",""),"")&amp;IF(CW67&gt;12,"上班超過12小時&amp;","")&amp;IF(COUNTIF(CM67:CX67,"&gt;0")=6,"連6天上班","")&amp;IF(CW66=1,IF(CW67&gt;0,"例假上班",""),"")</f>
        <v>1周無1例1休</v>
      </c>
      <c r="CX68" s="500"/>
      <c r="CY68" s="499" t="str">
        <f>IF(月排班!CX66=0,"",IF(月排班!CY66=0,"",IF((月排班!CY66+24-月排班!CX66)&lt;11,"11小時","")))&amp;IF(COUNTIF(月排班!$CW68:$DI68,$FW$5)=1,IF(COUNTIF(月排班!$CW68:$DI68,$FW$6)=1,"","1周無1例1休"),"1周無1例1休")&amp;IF(CY67=1,IF(CY67&gt;0,"例假上班",""),"")&amp;IF(CY67&gt;12,"上班超過12小時&amp;","")&amp;IF(COUNTIF(CO67:CZ67,"&gt;0")=6,"連6天上班","")&amp;IF(CY66=1,IF(CY67&gt;0,"例假上班",""),"")</f>
        <v>1周無1例1休</v>
      </c>
      <c r="CZ68" s="500"/>
      <c r="DA68" s="499" t="str">
        <f>IF(月排班!CZ66=0,"",IF(月排班!DA66=0,"",IF((月排班!DA66+24-月排班!CZ66)&lt;11,"11小時","")))&amp;IF(COUNTIF(月排班!$CW68:$DI68,$FW$5)=1,IF(COUNTIF(月排班!$CW68:$DI68,$FW$6)=1,"","1周無1例1休"),"1周無1例1休")&amp;IF(DA67=1,IF(DA67&gt;0,"例假上班",""),"")&amp;IF(DA67&gt;12,"上班超過12小時&amp;","")&amp;IF(COUNTIF(CQ67:DB67,"&gt;0")=6,"連6天上班","")&amp;IF(DA66=1,IF(DA67&gt;0,"例假上班",""),"")</f>
        <v>1周無1例1休</v>
      </c>
      <c r="DB68" s="500"/>
      <c r="DC68" s="499" t="str">
        <f>IF(月排班!DB66=0,"",IF(月排班!DC66=0,"",IF((月排班!DC66+24-月排班!DB66)&lt;11,"11小時","")))&amp;IF(COUNTIF(月排班!$CW68:$DI68,$FW$5)=1,IF(COUNTIF(月排班!$CW68:$DI68,$FW$6)=1,"","1周無1例1休"),"1周無1例1休")&amp;IF(DC67=1,IF(DC67&gt;0,"例假上班",""),"")&amp;IF(DC67&gt;12,"上班超過12小時&amp;","")&amp;IF(COUNTIF(CS67:DD67,"&gt;0")=6,"連6天上班","")&amp;IF(DC66=1,IF(DC67&gt;0,"例假上班",""),"")</f>
        <v>1周無1例1休</v>
      </c>
      <c r="DD68" s="500"/>
      <c r="DE68" s="499" t="str">
        <f>IF(月排班!DD66=0,"",IF(月排班!DE66=0,"",IF((月排班!DE66+24-月排班!DD66)&lt;11,"11小時","")))&amp;IF(COUNTIF(月排班!$CW68:$DI68,$FW$5)=1,IF(COUNTIF(月排班!$CW68:$DI68,$FW$6)=1,"","1周無1例1休"),"1周無1例1休")&amp;IF(DE67=1,IF(DE67&gt;0,"例假上班",""),"")&amp;IF(DE67&gt;12,"上班超過12小時&amp;","")&amp;IF(COUNTIF(CU67:DF67,"&gt;0")=6,"連6天上班","")&amp;IF(DE66=1,IF(DE67&gt;0,"例假上班",""),"")</f>
        <v>1周無1例1休</v>
      </c>
      <c r="DF68" s="500"/>
      <c r="DG68" s="499" t="str">
        <f>IF(月排班!DF66=0,"",IF(月排班!DG66=0,"",IF((月排班!DG66+24-月排班!DF66)&lt;11,"11小時","")))&amp;IF(COUNTIF(月排班!$CW68:$DI68,$FW$5)=1,IF(COUNTIF(月排班!$CW68:$DI68,$FW$6)=1,"","1周無1例1休"),"1周無1例1休")&amp;IF(DG67=1,IF(DG67&gt;0,"例假上班",""),"")&amp;IF(DG67&gt;12,"上班超過12小時&amp;","")&amp;IF(COUNTIF(CW67:DH67,"&gt;0")=6,"連6天上班","")&amp;IF(DG66=1,IF(DG67&gt;0,"例假上班",""),"")</f>
        <v>1周無1例1休</v>
      </c>
      <c r="DH68" s="500"/>
      <c r="DI68" s="499" t="str">
        <f>IF(月排班!DH66=0,"",IF(月排班!DI66=0,"",IF((月排班!DI66+24-月排班!DH66)&lt;11,"11小時","")))&amp;IF(COUNTIF(月排班!$CW68:$DI68,$FW$5)=1,IF(COUNTIF(月排班!$CW68:$DI68,$FW$6)=1,"","1周無1例1休"),"1周無1例1休")&amp;IF(DI67=1,IF(DI67&gt;0,"例假上班",""),"")&amp;IF(DI67&gt;12,"上班超過12小時&amp;","")&amp;IF(COUNTIF(CY67:DJ67,"&gt;0")=6,"連6天上班","")&amp;IF(DI66=1,IF(DI67&gt;0,"例假上班",""),"")</f>
        <v>1周無1例1休</v>
      </c>
      <c r="DJ68" s="500"/>
      <c r="DK68" s="499" t="str">
        <f>IF(月排班!DJ66=0,"",IF(月排班!DK66=0,"",IF((月排班!DK66+24-月排班!DJ66)&lt;11,"11小時","")))&amp;IF(COUNTIF(月排班!$DK68:$DW68,$FW$5)=1,IF(COUNTIF(月排班!$DK68:$DW68,$FW$6)=1,"","1周無1例1休"),"1周無1例1休")&amp;IF(DK67=1,IF(DK67&gt;0,"例假上班",""),"")&amp;IF(DK67&gt;12,"上班超過12小時&amp;","")&amp;IF(COUNTIF(DA67:DL67,"&gt;0")=6,"連6天上班","")&amp;IF(DK66=1,IF(DK67&gt;0,"例假上班",""),"")</f>
        <v>1周無1例1休</v>
      </c>
      <c r="DL68" s="500"/>
      <c r="DM68" s="499" t="str">
        <f>IF(月排班!DL66=0,"",IF(月排班!DM66=0,"",IF((月排班!DM66+24-月排班!DL66)&lt;11,"11小時","")))&amp;IF(COUNTIF(月排班!$DK68:$DW68,$FW$5)=1,IF(COUNTIF(月排班!$DK68:$DW68,$FW$6)=1,"","1周無1例1休"),"1周無1例1休")&amp;IF(DM67=1,IF(DM67&gt;0,"例假上班",""),"")&amp;IF(DM67&gt;12,"上班超過12小時&amp;","")&amp;IF(COUNTIF(DC67:DN67,"&gt;0")=6,"連6天上班","")&amp;IF(DM66=1,IF(DM67&gt;0,"例假上班",""),"")</f>
        <v>1周無1例1休</v>
      </c>
      <c r="DN68" s="500"/>
      <c r="DO68" s="499" t="str">
        <f>IF(月排班!DN66=0,"",IF(月排班!DO66=0,"",IF((月排班!DO66+24-月排班!DN66)&lt;11,"11小時","")))&amp;IF(COUNTIF(月排班!$DK68:$DW68,$FW$5)=1,IF(COUNTIF(月排班!$DK68:$DW68,$FW$6)=1,"","1周無1例1休"),"1周無1例1休")&amp;IF(DO67=1,IF(DO67&gt;0,"例假上班",""),"")&amp;IF(DO67&gt;12,"上班超過12小時&amp;","")&amp;IF(COUNTIF(DE67:DP67,"&gt;0")=6,"連6天上班","")&amp;IF(DO66=1,IF(DO67&gt;0,"例假上班",""),"")</f>
        <v>1周無1例1休</v>
      </c>
      <c r="DP68" s="500"/>
      <c r="DQ68" s="499" t="str">
        <f>IF(月排班!DP66=0,"",IF(月排班!DQ66=0,"",IF((月排班!DQ66+24-月排班!DP66)&lt;11,"11小時","")))&amp;IF(COUNTIF(月排班!$DK68:$DW68,$FW$5)=1,IF(COUNTIF(月排班!$DK68:$DW68,$FW$6)=1,"","1周無1例1休"),"1周無1例1休")&amp;IF(DQ67=1,IF(DQ67&gt;0,"例假上班",""),"")&amp;IF(DQ67&gt;12,"上班超過12小時&amp;","")&amp;IF(COUNTIF(DG67:DR67,"&gt;0")=6,"連6天上班","")&amp;IF(DQ66=1,IF(DQ67&gt;0,"例假上班",""),"")</f>
        <v>1周無1例1休</v>
      </c>
      <c r="DR68" s="500"/>
      <c r="DS68" s="499" t="str">
        <f>IF(月排班!DR66=0,"",IF(月排班!DS66=0,"",IF((月排班!DS66+24-月排班!DR66)&lt;11,"11小時","")))&amp;IF(COUNTIF(月排班!$DK68:$DW68,$FW$5)=1,IF(COUNTIF(月排班!$DK68:$DW68,$FW$6)=1,"","1周無1例1休"),"1周無1例1休")&amp;IF(DS67=1,IF(DS67&gt;0,"例假上班",""),"")&amp;IF(DS67&gt;12,"上班超過12小時&amp;","")&amp;IF(COUNTIF(DI67:DT67,"&gt;0")=6,"連6天上班","")&amp;IF(DS66=1,IF(DS67&gt;0,"例假上班",""),"")</f>
        <v>1周無1例1休</v>
      </c>
      <c r="DT68" s="500"/>
      <c r="DU68" s="499" t="str">
        <f>IF(月排班!DT66=0,"",IF(月排班!DU66=0,"",IF((月排班!DU66+24-月排班!DT66)&lt;11,"11小時","")))&amp;IF(COUNTIF(月排班!$DK68:$DW68,$FW$5)=1,IF(COUNTIF(月排班!$DK68:$DW68,$FW$6)=1,"","1周無1例1休"),"1周無1例1休")&amp;IF(DU67=1,IF(DU67&gt;0,"例假上班",""),"")&amp;IF(DU67&gt;12,"上班超過12小時&amp;","")&amp;IF(COUNTIF(DK67:DV67,"&gt;0")=6,"連6天上班","")&amp;IF(DU66=1,IF(DU67&gt;0,"例假上班",""),"")</f>
        <v>1周無1例1休</v>
      </c>
      <c r="DV68" s="500"/>
      <c r="DW68" s="499" t="str">
        <f>IF(月排班!DV66=0,"",IF(月排班!DW66=0,"",IF((月排班!DW66+24-月排班!DV66)&lt;11,"11小時","")))&amp;IF(COUNTIF(月排班!$DK68:$DW68,$FW$5)=1,IF(COUNTIF(月排班!$DK68:$DW68,$FW$6)=1,"","1周無1例1休"),"1周無1例1休")&amp;IF(DW67=1,IF(DW67&gt;0,"例假上班",""),"")&amp;IF(DW67&gt;12,"上班超過12小時&amp;","")&amp;IF(COUNTIF(DM67:DX67,"&gt;0")=6,"連6天上班","")&amp;IF(DW66=1,IF(DW67&gt;0,"例假上班",""),"")</f>
        <v>1周無1例1休</v>
      </c>
      <c r="DX68" s="500"/>
      <c r="DY68" s="499" t="str">
        <f>IF(月排班!DX66=0,"",IF(月排班!DY66=0,"",IF((月排班!DY66+24-月排班!DX66)&lt;11,"11小時","")))&amp;IF(COUNTIF(月排班!$DY68:$EK68,$FW$5)=1,IF(COUNTIF(月排班!$DY68:$EK68,$FW$6)=1,"","1周無1例1休"),"1周無1例1休")&amp;IF(DY67=1,IF(DY67&gt;0,"例假上班",""),"")&amp;IF(DY67&gt;12,"上班超過12小時&amp;","")&amp;IF(COUNTIF(DO67:DZ67,"&gt;0")=6,"連6天上班","")&amp;IF(DY66=1,IF(DY67&gt;0,"例假上班",""),"")</f>
        <v>1周無1例1休</v>
      </c>
      <c r="DZ68" s="500"/>
      <c r="EA68" s="499" t="str">
        <f>IF(月排班!DZ66=0,"",IF(月排班!EA66=0,"",IF((月排班!EA66+24-月排班!DZ66)&lt;11,"11小時","")))&amp;IF(COUNTIF(月排班!$DY68:$EK68,$FW$5)=1,IF(COUNTIF(月排班!$DY68:$EK68,$FW$6)=1,"","1周無1例1休"),"1周無1例1休")&amp;IF(EA67=1,IF(EA67&gt;0,"例假上班",""),"")&amp;IF(EA67&gt;12,"上班超過12小時&amp;","")&amp;IF(COUNTIF(DQ67:EB67,"&gt;0")=6,"連6天上班","")&amp;IF(EA66=1,IF(EA67&gt;0,"例假上班",""),"")</f>
        <v>1周無1例1休</v>
      </c>
      <c r="EB68" s="500"/>
      <c r="EC68" s="499" t="str">
        <f>IF(月排班!EB66=0,"",IF(月排班!EC66=0,"",IF((月排班!EC66+24-月排班!EB66)&lt;11,"11小時","")))&amp;IF(COUNTIF(月排班!$DY68:$EK68,$FW$5)=1,IF(COUNTIF(月排班!$DY68:$EK68,$FW$6)=1,"","1周無1例1休"),"1周無1例1休")&amp;IF(EC67=1,IF(EC67&gt;0,"例假上班",""),"")&amp;IF(EC67&gt;12,"上班超過12小時&amp;","")&amp;IF(COUNTIF(DS67:ED67,"&gt;0")=6,"連6天上班","")&amp;IF(EC66=1,IF(EC67&gt;0,"例假上班",""),"")</f>
        <v>1周無1例1休</v>
      </c>
      <c r="ED68" s="500"/>
      <c r="EE68" s="499" t="str">
        <f>IF(月排班!ED66=0,"",IF(月排班!EE66=0,"",IF((月排班!EE66+24-月排班!ED66)&lt;11,"11小時","")))&amp;IF(COUNTIF(月排班!$DY68:$EK68,$FW$5)=1,IF(COUNTIF(月排班!$DY68:$EK68,$FW$6)=1,"","1周無1例1休"),"1周無1例1休")&amp;IF(EE67=1,IF(EE67&gt;0,"例假上班",""),"")&amp;IF(EE67&gt;12,"上班超過12小時&amp;","")&amp;IF(COUNTIF(DU67:EF67,"&gt;0")=6,"連6天上班","")&amp;IF(EE66=1,IF(EE67&gt;0,"例假上班",""),"")</f>
        <v>1周無1例1休</v>
      </c>
      <c r="EF68" s="500"/>
      <c r="EG68" s="499" t="str">
        <f>IF(月排班!EF66=0,"",IF(月排班!EG66=0,"",IF((月排班!EG66+24-月排班!EF66)&lt;11,"11小時","")))&amp;IF(COUNTIF(月排班!$DY68:$EK68,$FW$5)=1,IF(COUNTIF(月排班!$DY68:$EK68,$FW$6)=1,"","1周無1例1休"),"1周無1例1休")&amp;IF(EG67=1,IF(EG67&gt;0,"例假上班",""),"")&amp;IF(EG67&gt;12,"上班超過12小時&amp;","")&amp;IF(COUNTIF(DW67:EH67,"&gt;0")=6,"連6天上班","")&amp;IF(EG66=1,IF(EG67&gt;0,"例假上班",""),"")</f>
        <v>1周無1例1休</v>
      </c>
      <c r="EH68" s="500"/>
      <c r="EI68" s="499" t="str">
        <f>IF(月排班!EH66=0,"",IF(月排班!EI66=0,"",IF((月排班!EI66+24-月排班!EH66)&lt;11,"11小時","")))&amp;IF(COUNTIF(月排班!$DY68:$EK68,$FW$5)=1,IF(COUNTIF(月排班!$DY68:$EK68,$FW$6)=1,"","1周無1例1休"),"1周無1例1休")&amp;IF(EI67=1,IF(EI67&gt;0,"例假上班",""),"")&amp;IF(EI67&gt;12,"上班超過12小時&amp;","")&amp;IF(COUNTIF(DY67:EJ67,"&gt;0")=6,"連6天上班","")&amp;IF(EI66=1,IF(EI67&gt;0,"例假上班",""),"")</f>
        <v>1周無1例1休</v>
      </c>
      <c r="EJ68" s="500"/>
      <c r="EK68" s="499" t="str">
        <f>IF(月排班!EJ66=0,"",IF(月排班!EK66=0,"",IF((月排班!EK66+24-月排班!EJ66)&lt;11,"11小時","")))&amp;IF(COUNTIF(月排班!$DY68:$EK68,$FW$5)=1,IF(COUNTIF(月排班!$DY68:$EK68,$FW$6)=1,"","1周無1例1休"),"1周無1例1休")&amp;IF(EK67=1,IF(EK67&gt;0,"例假上班",""),"")&amp;IF(EK67&gt;12,"上班超過12小時&amp;","")&amp;IF(COUNTIF(EA67:EL67,"&gt;0")=6,"連6天上班","")&amp;IF(EK66=1,IF(EK67&gt;0,"例假上班",""),"")</f>
        <v>1周無1例1休</v>
      </c>
      <c r="EL68" s="500"/>
      <c r="EM68" s="499" t="str">
        <f>IF(月排班!EL66=0,"",IF(月排班!EM66=0,"",IF((月排班!EM66+24-月排班!EL66)&lt;11,"11小時","")))&amp;IF(COUNTIF(月排班!$EM68:$EY68,$FW$5)=1,IF(COUNTIF(月排班!$EM68:$EY68,$FW$6)=1,"","1周無1例1休"),"1周無1例1休")&amp;IF(EM67=1,IF(EM67&gt;0,"例假上班",""),"")&amp;IF(EM67&gt;12,"上班超過12小時&amp;","")&amp;IF(COUNTIF(EC67:EN67,"&gt;0")=6,"連6天上班","")&amp;IF(EM66=1,IF(EM67&gt;0,"例假上班",""),"")</f>
        <v>1周無1例1休</v>
      </c>
      <c r="EN68" s="500"/>
      <c r="EO68" s="499" t="str">
        <f>IF(月排班!EN66=0,"",IF(月排班!EO66=0,"",IF((月排班!EO66+24-月排班!EN66)&lt;11,"11小時","")))&amp;IF(COUNTIF(月排班!$EM68:$EY68,$FW$5)=1,IF(COUNTIF(月排班!$EM68:$EY68,$FW$6)=1,"","1周無1例1休"),"1周無1例1休")&amp;IF(EO67=1,IF(EO67&gt;0,"例假上班",""),"")&amp;IF(EO67&gt;12,"上班超過12小時&amp;","")&amp;IF(COUNTIF(EE67:EP67,"&gt;0")=6,"連6天上班","")&amp;IF(EO66=1,IF(EO67&gt;0,"例假上班",""),"")</f>
        <v>1周無1例1休</v>
      </c>
      <c r="EP68" s="500"/>
      <c r="EQ68" s="499" t="str">
        <f>IF(月排班!EP66=0,"",IF(月排班!EQ66=0,"",IF((月排班!EQ66+24-月排班!EP66)&lt;11,"11小時","")))&amp;IF(COUNTIF(月排班!$EM68:$EY68,$FW$5)=1,IF(COUNTIF(月排班!$EM68:$EY68,$FW$6)=1,"","1周無1例1休"),"1周無1例1休")&amp;IF(EQ67=1,IF(EQ67&gt;0,"例假上班",""),"")&amp;IF(EQ67&gt;12,"上班超過12小時&amp;","")&amp;IF(COUNTIF(EG67:ER67,"&gt;0")=6,"連6天上班","")&amp;IF(EQ66=1,IF(EQ67&gt;0,"例假上班",""),"")</f>
        <v>1周無1例1休</v>
      </c>
      <c r="ER68" s="500"/>
      <c r="ES68" s="499" t="str">
        <f>IF(月排班!ER66=0,"",IF(月排班!ES66=0,"",IF((月排班!ES66+24-月排班!ER66)&lt;11,"11小時","")))&amp;IF(COUNTIF(月排班!$EM68:$EY68,$FW$5)=1,IF(COUNTIF(月排班!$EM68:$EY68,$FW$6)=1,"","1周無1例1休"),"1周無1例1休")&amp;IF(ES67=1,IF(ES67&gt;0,"例假上班",""),"")&amp;IF(ES67&gt;12,"上班超過12小時&amp;","")&amp;IF(COUNTIF(EI67:ET67,"&gt;0")=6,"連6天上班","")&amp;IF(ES66=1,IF(ES67&gt;0,"例假上班",""),"")</f>
        <v>1周無1例1休</v>
      </c>
      <c r="ET68" s="500"/>
      <c r="EU68" s="499" t="str">
        <f>IF(月排班!ET66=0,"",IF(月排班!EU66=0,"",IF((月排班!EU66+24-月排班!ET66)&lt;11,"11小時","")))&amp;IF(COUNTIF(月排班!$EM68:$EY68,$FW$5)=1,IF(COUNTIF(月排班!$EM68:$EY68,$FW$6)=1,"","1周無1例1休"),"1周無1例1休")&amp;IF(EU67=1,IF(EU67&gt;0,"例假上班",""),"")&amp;IF(EU67&gt;12,"上班超過12小時&amp;","")&amp;IF(COUNTIF(EK67:EV67,"&gt;0")=6,"連6天上班","")&amp;IF(EU66=1,IF(EU67&gt;0,"例假上班",""),"")</f>
        <v>1周無1例1休</v>
      </c>
      <c r="EV68" s="500"/>
      <c r="EW68" s="499" t="str">
        <f>IF(月排班!EV66=0,"",IF(月排班!EW66=0,"",IF((月排班!EW66+24-月排班!EV66)&lt;11,"11小時","")))&amp;IF(COUNTIF(月排班!$EM68:$EY68,$FW$5)=1,IF(COUNTIF(月排班!$EM68:$EY68,$FW$6)=1,"","1周無1例1休"),"1周無1例1休")&amp;IF(EW67=1,IF(EW67&gt;0,"例假上班",""),"")&amp;IF(EW67&gt;12,"上班超過12小時&amp;","")&amp;IF(COUNTIF(EM67:EX67,"&gt;0")=6,"連6天上班","")&amp;IF(EW66=1,IF(EW67&gt;0,"例假上班",""),"")</f>
        <v>1周無1例1休</v>
      </c>
      <c r="EX68" s="500"/>
      <c r="EY68" s="499" t="str">
        <f>IF(月排班!EX66=0,"",IF(月排班!EY66=0,"",IF((月排班!EY66+24-月排班!EX66)&lt;11,"11小時","")))&amp;IF(COUNTIF(月排班!$EM68:$EY68,$FW$5)=1,IF(COUNTIF(月排班!$EM68:$EY68,$FW$6)=1,"","1周無1例1休"),"1周無1例1休")&amp;IF(EY67=1,IF(EY67&gt;0,"例假上班",""),"")&amp;IF(EY67&gt;12,"上班超過12小時&amp;","")&amp;IF(COUNTIF(EO67:EZ67,"&gt;0")=6,"連6天上班","")&amp;IF(EY66=1,IF(EY67&gt;0,"例假上班",""),"")</f>
        <v>1周無1例1休</v>
      </c>
      <c r="EZ68" s="500"/>
      <c r="FA68" s="499" t="str">
        <f>IF(月排班!EZ66=0,"",IF(月排班!FA66=0,"",IF((月排班!FA66+24-月排班!EZ66)&lt;11,"11小時","")))&amp;IF(COUNTIF(月排班!$FA68:$FM68,$FW$5)=1,IF(COUNTIF(月排班!$FA68:$FM68,$FW$6)=1,"","1周無1例1休"),"1周無1例1休")&amp;IF(FA67=1,IF(FA67&gt;0,"例假上班",""),"")&amp;IF(FA67&gt;12,"上班超過12小時&amp;","")&amp;IF(COUNTIF(EQ67:FB67,"&gt;0")=6,"連6天上班","")&amp;IF(FA66=1,IF(FA67&gt;0,"例假上班",""),"")</f>
        <v>1周無1例1休</v>
      </c>
      <c r="FB68" s="500"/>
      <c r="FC68" s="499" t="str">
        <f>IF(月排班!FB66=0,"",IF(月排班!FC66=0,"",IF((月排班!FC66+24-月排班!FB66)&lt;11,"11小時","")))&amp;IF(COUNTIF(月排班!$FA68:$FM68,$FW$5)=1,IF(COUNTIF(月排班!$FA68:$FM68,$FW$6)=1,"","1周無1例1休"),"1周無1例1休")&amp;IF(FC67=1,IF(FC67&gt;0,"例假上班",""),"")&amp;IF(FC67&gt;12,"上班超過12小時&amp;","")&amp;IF(COUNTIF(ES67:FD67,"&gt;0")=6,"連6天上班","")&amp;IF(FC66=1,IF(FC67&gt;0,"例假上班",""),"")</f>
        <v>1周無1例1休</v>
      </c>
      <c r="FD68" s="500"/>
      <c r="FE68" s="499" t="str">
        <f>IF(月排班!FD66=0,"",IF(月排班!FE66=0,"",IF((月排班!FE66+24-月排班!FD66)&lt;11,"11小時","")))&amp;IF(COUNTIF(月排班!$FA68:$FM68,$FW$5)=1,IF(COUNTIF(月排班!$FA68:$FM68,$FW$6)=1,"","1周無1例1休"),"1周無1例1休")&amp;IF(FE67=1,IF(FE67&gt;0,"例假上班",""),"")&amp;IF(FE67&gt;12,"上班超過12小時&amp;","")&amp;IF(COUNTIF(EU67:FF67,"&gt;0")=6,"連6天上班","")&amp;IF(FE66=1,IF(FE67&gt;0,"例假上班",""),"")</f>
        <v>1周無1例1休</v>
      </c>
      <c r="FF68" s="500"/>
      <c r="FG68" s="499" t="str">
        <f>IF(月排班!FF66=0,"",IF(月排班!FG66=0,"",IF((月排班!FG66+24-月排班!FF66)&lt;11,"11小時","")))&amp;IF(COUNTIF(月排班!$FA68:$FM68,$FW$5)=1,IF(COUNTIF(月排班!$FA68:$FM68,$FW$6)=1,"","1周無1例1休"),"1周無1例1休")&amp;IF(FG67=1,IF(FG67&gt;0,"例假上班",""),"")&amp;IF(FG67&gt;12,"上班超過12小時&amp;","")&amp;IF(COUNTIF(EW67:FH67,"&gt;0")=6,"連6天上班","")&amp;IF(FG66=1,IF(FG67&gt;0,"例假上班",""),"")</f>
        <v>1周無1例1休</v>
      </c>
      <c r="FH68" s="500"/>
      <c r="FI68" s="499" t="str">
        <f>IF(月排班!FH66=0,"",IF(月排班!FI66=0,"",IF((月排班!FI66+24-月排班!FH66)&lt;11,"11小時","")))&amp;IF(COUNTIF(月排班!$FA68:$FM68,$FW$5)=1,IF(COUNTIF(月排班!$FA68:$FM68,$FW$6)=1,"","1周無1例1休"),"1周無1例1休")&amp;IF(FI67=1,IF(FI67&gt;0,"例假上班",""),"")&amp;IF(FI67&gt;12,"上班超過12小時&amp;","")&amp;IF(COUNTIF(EY67:FJ67,"&gt;0")=6,"連6天上班","")&amp;IF(FI66=1,IF(FI67&gt;0,"例假上班",""),"")</f>
        <v>1周無1例1休</v>
      </c>
      <c r="FJ68" s="500"/>
      <c r="FK68" s="499" t="str">
        <f>IF(月排班!FJ66=0,"",IF(月排班!FK66=0,"",IF((月排班!FK66+24-月排班!FJ66)&lt;11,"11小時","")))&amp;IF(COUNTIF(月排班!$FA68:$FM68,$FW$5)=1,IF(COUNTIF(月排班!$FA68:$FM68,$FW$6)=1,"","1周無1例1休"),"1周無1例1休")&amp;IF(FK67=1,IF(FK67&gt;0,"例假上班",""),"")&amp;IF(FK67&gt;12,"上班超過12小時&amp;","")&amp;IF(COUNTIF(FA67:FL67,"&gt;0")=6,"連6天上班","")&amp;IF(FK66=1,IF(FK67&gt;0,"例假上班",""),"")</f>
        <v>1周無1例1休</v>
      </c>
      <c r="FL68" s="500"/>
      <c r="FM68" s="499" t="str">
        <f>IF(月排班!FL66=0,"",IF(月排班!FM66=0,"",IF((月排班!FM66+24-月排班!FL66)&lt;11,"11小時","")))&amp;IF(COUNTIF(月排班!$FA68:$FM68,$FW$5)=1,IF(COUNTIF(月排班!$FA68:$FM68,$FW$6)=1,"","1周無1例1休"),"1周無1例1休")&amp;IF(FM67=1,IF(FM67&gt;0,"例假上班",""),"")&amp;IF(FM67&gt;12,"上班超過12小時&amp;","")&amp;IF(COUNTIF(FC67:FN67,"&gt;0")=6,"連6天上班","")&amp;IF(FM66=1,IF(FM67&gt;0,"例假上班",""),"")</f>
        <v>1周無1例1休</v>
      </c>
      <c r="FN68" s="500"/>
      <c r="FO68" s="497"/>
      <c r="FP68" s="498"/>
      <c r="FQ68" s="494"/>
      <c r="FR68" s="211"/>
      <c r="FS68" s="211"/>
      <c r="FT68" s="380"/>
      <c r="FU68" s="486"/>
      <c r="FV68" s="487"/>
    </row>
    <row r="69" spans="1:201" ht="15.75" customHeight="1">
      <c r="A69" s="490" t="str">
        <f>IF('0902-0908'!A77=0,"",'0902-0908'!A77)</f>
        <v/>
      </c>
      <c r="B69" s="491"/>
      <c r="C69" s="206"/>
      <c r="D69" s="207"/>
      <c r="E69" s="206"/>
      <c r="F69" s="207"/>
      <c r="G69" s="206"/>
      <c r="H69" s="207"/>
      <c r="I69" s="206"/>
      <c r="J69" s="207"/>
      <c r="K69" s="206"/>
      <c r="L69" s="207"/>
      <c r="M69" s="206"/>
      <c r="N69" s="207"/>
      <c r="O69" s="206"/>
      <c r="P69" s="207"/>
      <c r="Q69" s="206"/>
      <c r="R69" s="207"/>
      <c r="S69" s="206"/>
      <c r="T69" s="207"/>
      <c r="U69" s="206"/>
      <c r="V69" s="207"/>
      <c r="W69" s="206"/>
      <c r="X69" s="207"/>
      <c r="Y69" s="206"/>
      <c r="Z69" s="207"/>
      <c r="AA69" s="206"/>
      <c r="AB69" s="207"/>
      <c r="AC69" s="206"/>
      <c r="AD69" s="207"/>
      <c r="AE69" s="549">
        <f>IFERROR(VLOOKUP(月排班!AE71,$FW$5:$FX$9,2,0),0)</f>
        <v>0</v>
      </c>
      <c r="AF69" s="550"/>
      <c r="AG69" s="549">
        <f>IFERROR(VLOOKUP(月排班!AG71,$FW$5:$FX$9,2,0),0)</f>
        <v>0</v>
      </c>
      <c r="AH69" s="550"/>
      <c r="AI69" s="549">
        <f>IFERROR(VLOOKUP(月排班!AI71,$FW$5:$FX$9,2,0),0)</f>
        <v>0</v>
      </c>
      <c r="AJ69" s="550"/>
      <c r="AK69" s="549">
        <f>IFERROR(VLOOKUP(月排班!AK71,$FW$5:$FX$9,2,0),0)</f>
        <v>0</v>
      </c>
      <c r="AL69" s="550"/>
      <c r="AM69" s="549">
        <f>IFERROR(VLOOKUP(月排班!AM71,$FW$5:$FX$9,2,0),0)</f>
        <v>0</v>
      </c>
      <c r="AN69" s="550"/>
      <c r="AO69" s="549">
        <f>IFERROR(VLOOKUP(月排班!AO71,$FW$5:$FX$9,2,0),0)</f>
        <v>0</v>
      </c>
      <c r="AP69" s="550"/>
      <c r="AQ69" s="549">
        <f>IFERROR(VLOOKUP(月排班!AQ71,$FW$5:$FX$9,2,0),0)</f>
        <v>0</v>
      </c>
      <c r="AR69" s="550"/>
      <c r="AS69" s="549">
        <f>IFERROR(VLOOKUP(月排班!AS71,$FW$5:$FX$9,2,0),0)</f>
        <v>0</v>
      </c>
      <c r="AT69" s="550"/>
      <c r="AU69" s="549">
        <f>IFERROR(VLOOKUP(月排班!AU71,$FW$5:$FX$9,2,0),0)</f>
        <v>0</v>
      </c>
      <c r="AV69" s="550"/>
      <c r="AW69" s="549">
        <f>IFERROR(VLOOKUP(月排班!AW71,$FW$5:$FX$9,2,0),0)</f>
        <v>0</v>
      </c>
      <c r="AX69" s="550"/>
      <c r="AY69" s="549">
        <f>IFERROR(VLOOKUP(月排班!AY71,$FW$5:$FX$9,2,0),0)</f>
        <v>0</v>
      </c>
      <c r="AZ69" s="550"/>
      <c r="BA69" s="549">
        <f>IFERROR(VLOOKUP(月排班!BA71,$FW$5:$FX$9,2,0),0)</f>
        <v>0</v>
      </c>
      <c r="BB69" s="550"/>
      <c r="BC69" s="549">
        <f>IFERROR(VLOOKUP(月排班!BC71,$FW$5:$FX$9,2,0),0)</f>
        <v>0</v>
      </c>
      <c r="BD69" s="550"/>
      <c r="BE69" s="549">
        <f>IFERROR(VLOOKUP(月排班!BE71,$FW$5:$FX$9,2,0),0)</f>
        <v>0</v>
      </c>
      <c r="BF69" s="550"/>
      <c r="BG69" s="549">
        <f>IFERROR(VLOOKUP(月排班!BG71,$FW$5:$FX$9,2,0),0)</f>
        <v>0</v>
      </c>
      <c r="BH69" s="550"/>
      <c r="BI69" s="549">
        <f>IFERROR(VLOOKUP(月排班!BI71,$FW$5:$FX$9,2,0),0)</f>
        <v>0</v>
      </c>
      <c r="BJ69" s="550"/>
      <c r="BK69" s="549">
        <f>IFERROR(VLOOKUP(月排班!BK71,$FW$5:$FX$9,2,0),0)</f>
        <v>0</v>
      </c>
      <c r="BL69" s="550"/>
      <c r="BM69" s="549">
        <f>IFERROR(VLOOKUP(月排班!BM71,$FW$5:$FX$9,2,0),0)</f>
        <v>0</v>
      </c>
      <c r="BN69" s="550"/>
      <c r="BO69" s="549">
        <f>IFERROR(VLOOKUP(月排班!BO71,$FW$5:$FX$9,2,0),0)</f>
        <v>0</v>
      </c>
      <c r="BP69" s="550"/>
      <c r="BQ69" s="549">
        <f>IFERROR(VLOOKUP(月排班!BQ71,$FW$5:$FX$9,2,0),0)</f>
        <v>0</v>
      </c>
      <c r="BR69" s="550"/>
      <c r="BS69" s="549">
        <f>IFERROR(VLOOKUP(月排班!BS71,$FW$5:$FX$9,2,0),0)</f>
        <v>0</v>
      </c>
      <c r="BT69" s="550"/>
      <c r="BU69" s="549">
        <f>IFERROR(VLOOKUP(月排班!BU71,$FW$5:$FX$9,2,0),0)</f>
        <v>0</v>
      </c>
      <c r="BV69" s="550"/>
      <c r="BW69" s="549">
        <f>IFERROR(VLOOKUP(月排班!BW71,$FW$5:$FX$9,2,0),0)</f>
        <v>0</v>
      </c>
      <c r="BX69" s="550"/>
      <c r="BY69" s="549">
        <f>IFERROR(VLOOKUP(月排班!BY71,$FW$5:$FX$9,2,0),0)</f>
        <v>0</v>
      </c>
      <c r="BZ69" s="550"/>
      <c r="CA69" s="549">
        <f>IFERROR(VLOOKUP(月排班!CA71,$FW$5:$FX$9,2,0),0)</f>
        <v>0</v>
      </c>
      <c r="CB69" s="550"/>
      <c r="CC69" s="549">
        <f>IFERROR(VLOOKUP(月排班!CC71,$FW$5:$FX$9,2,0),0)</f>
        <v>0</v>
      </c>
      <c r="CD69" s="550"/>
      <c r="CE69" s="549">
        <f>IFERROR(VLOOKUP(月排班!CE71,$FW$5:$FX$9,2,0),0)</f>
        <v>0</v>
      </c>
      <c r="CF69" s="550"/>
      <c r="CG69" s="549">
        <f>IFERROR(VLOOKUP(月排班!CG71,$FW$5:$FX$9,2,0),0)</f>
        <v>0</v>
      </c>
      <c r="CH69" s="550"/>
      <c r="CI69" s="549">
        <f>IFERROR(VLOOKUP(月排班!CI71,$FW$5:$FX$9,2,0),0)</f>
        <v>0</v>
      </c>
      <c r="CJ69" s="550"/>
      <c r="CK69" s="549">
        <f>IFERROR(VLOOKUP(月排班!CK71,$FW$5:$FX$9,2,0),0)</f>
        <v>0</v>
      </c>
      <c r="CL69" s="550"/>
      <c r="CM69" s="549">
        <f>IFERROR(VLOOKUP(月排班!CM71,$FW$5:$FX$9,2,0),0)</f>
        <v>0</v>
      </c>
      <c r="CN69" s="550"/>
      <c r="CO69" s="549">
        <f>IFERROR(VLOOKUP(月排班!CO71,$FW$5:$FX$9,2,0),0)</f>
        <v>0</v>
      </c>
      <c r="CP69" s="550"/>
      <c r="CQ69" s="549">
        <f>IFERROR(VLOOKUP(月排班!CQ71,$FW$5:$FX$9,2,0),0)</f>
        <v>0</v>
      </c>
      <c r="CR69" s="550"/>
      <c r="CS69" s="549">
        <f>IFERROR(VLOOKUP(月排班!CS71,$FW$5:$FX$9,2,0),0)</f>
        <v>0</v>
      </c>
      <c r="CT69" s="550"/>
      <c r="CU69" s="549">
        <f>IFERROR(VLOOKUP(月排班!CU71,$FW$5:$FX$9,2,0),0)</f>
        <v>0</v>
      </c>
      <c r="CV69" s="550"/>
      <c r="CW69" s="549">
        <f>IFERROR(VLOOKUP(月排班!CW71,$FW$5:$FX$9,2,0),0)</f>
        <v>0</v>
      </c>
      <c r="CX69" s="550"/>
      <c r="CY69" s="549">
        <f>IFERROR(VLOOKUP(月排班!CY71,$FW$5:$FX$9,2,0),0)</f>
        <v>0</v>
      </c>
      <c r="CZ69" s="550"/>
      <c r="DA69" s="549">
        <f>IFERROR(VLOOKUP(月排班!DA71,$FW$5:$FX$9,2,0),0)</f>
        <v>0</v>
      </c>
      <c r="DB69" s="550"/>
      <c r="DC69" s="549">
        <f>IFERROR(VLOOKUP(月排班!DC71,$FW$5:$FX$9,2,0),0)</f>
        <v>0</v>
      </c>
      <c r="DD69" s="550"/>
      <c r="DE69" s="549">
        <f>IFERROR(VLOOKUP(月排班!DE71,$FW$5:$FX$9,2,0),0)</f>
        <v>0</v>
      </c>
      <c r="DF69" s="550"/>
      <c r="DG69" s="549">
        <f>IFERROR(VLOOKUP(月排班!DG71,$FW$5:$FX$9,2,0),0)</f>
        <v>0</v>
      </c>
      <c r="DH69" s="550"/>
      <c r="DI69" s="549">
        <f>IFERROR(VLOOKUP(月排班!DI71,$FW$5:$FX$9,2,0),0)</f>
        <v>0</v>
      </c>
      <c r="DJ69" s="550"/>
      <c r="DK69" s="549">
        <f>IFERROR(VLOOKUP(月排班!DK71,$FW$5:$FX$9,2,0),0)</f>
        <v>0</v>
      </c>
      <c r="DL69" s="550"/>
      <c r="DM69" s="549">
        <f>IFERROR(VLOOKUP(月排班!DM71,$FW$5:$FX$9,2,0),0)</f>
        <v>0</v>
      </c>
      <c r="DN69" s="550"/>
      <c r="DO69" s="549">
        <f>IFERROR(VLOOKUP(月排班!DO71,$FW$5:$FX$9,2,0),0)</f>
        <v>0</v>
      </c>
      <c r="DP69" s="550"/>
      <c r="DQ69" s="549">
        <f>IFERROR(VLOOKUP(月排班!DQ71,$FW$5:$FX$9,2,0),0)</f>
        <v>0</v>
      </c>
      <c r="DR69" s="550"/>
      <c r="DS69" s="549">
        <f>IFERROR(VLOOKUP(月排班!DS71,$FW$5:$FX$9,2,0),0)</f>
        <v>0</v>
      </c>
      <c r="DT69" s="550"/>
      <c r="DU69" s="549">
        <f>IFERROR(VLOOKUP(月排班!DU71,$FW$5:$FX$9,2,0),0)</f>
        <v>0</v>
      </c>
      <c r="DV69" s="550"/>
      <c r="DW69" s="549">
        <f>IFERROR(VLOOKUP(月排班!DW71,$FW$5:$FX$9,2,0),0)</f>
        <v>0</v>
      </c>
      <c r="DX69" s="550"/>
      <c r="DY69" s="549">
        <f>IFERROR(VLOOKUP(月排班!DY71,$FW$5:$FX$9,2,0),0)</f>
        <v>0</v>
      </c>
      <c r="DZ69" s="550"/>
      <c r="EA69" s="549">
        <f>IFERROR(VLOOKUP(月排班!EA71,$FW$5:$FX$9,2,0),0)</f>
        <v>0</v>
      </c>
      <c r="EB69" s="550"/>
      <c r="EC69" s="549">
        <f>IFERROR(VLOOKUP(月排班!EC71,$FW$5:$FX$9,2,0),0)</f>
        <v>0</v>
      </c>
      <c r="ED69" s="550"/>
      <c r="EE69" s="549">
        <f>IFERROR(VLOOKUP(月排班!EE71,$FW$5:$FX$9,2,0),0)</f>
        <v>0</v>
      </c>
      <c r="EF69" s="550"/>
      <c r="EG69" s="549">
        <f>IFERROR(VLOOKUP(月排班!EG71,$FW$5:$FX$9,2,0),0)</f>
        <v>0</v>
      </c>
      <c r="EH69" s="550"/>
      <c r="EI69" s="549">
        <f>IFERROR(VLOOKUP(月排班!EI71,$FW$5:$FX$9,2,0),0)</f>
        <v>0</v>
      </c>
      <c r="EJ69" s="550"/>
      <c r="EK69" s="549">
        <f>IFERROR(VLOOKUP(月排班!EK71,$FW$5:$FX$9,2,0),0)</f>
        <v>0</v>
      </c>
      <c r="EL69" s="550"/>
      <c r="EM69" s="549">
        <f>IFERROR(VLOOKUP(月排班!EM71,$FW$5:$FX$9,2,0),0)</f>
        <v>0</v>
      </c>
      <c r="EN69" s="550"/>
      <c r="EO69" s="549">
        <f>IFERROR(VLOOKUP(月排班!EO71,$FW$5:$FX$9,2,0),0)</f>
        <v>0</v>
      </c>
      <c r="EP69" s="550"/>
      <c r="EQ69" s="549">
        <f>IFERROR(VLOOKUP(月排班!EQ71,$FW$5:$FX$9,2,0),0)</f>
        <v>0</v>
      </c>
      <c r="ER69" s="550"/>
      <c r="ES69" s="549">
        <f>IFERROR(VLOOKUP(月排班!ES71,$FW$5:$FX$9,2,0),0)</f>
        <v>0</v>
      </c>
      <c r="ET69" s="550"/>
      <c r="EU69" s="549">
        <f>IFERROR(VLOOKUP(月排班!EU71,$FW$5:$FX$9,2,0),0)</f>
        <v>0</v>
      </c>
      <c r="EV69" s="550"/>
      <c r="EW69" s="549">
        <f>IFERROR(VLOOKUP(月排班!EW71,$FW$5:$FX$9,2,0),0)</f>
        <v>0</v>
      </c>
      <c r="EX69" s="550"/>
      <c r="EY69" s="549">
        <f>IFERROR(VLOOKUP(月排班!EY71,$FW$5:$FX$9,2,0),0)</f>
        <v>0</v>
      </c>
      <c r="EZ69" s="550"/>
      <c r="FA69" s="549">
        <f>IFERROR(VLOOKUP(月排班!FA71,$FW$5:$FX$9,2,0),0)</f>
        <v>0</v>
      </c>
      <c r="FB69" s="550"/>
      <c r="FC69" s="549">
        <f>IFERROR(VLOOKUP(月排班!FC71,$FW$5:$FX$9,2,0),0)</f>
        <v>0</v>
      </c>
      <c r="FD69" s="550"/>
      <c r="FE69" s="549">
        <f>IFERROR(VLOOKUP(月排班!FE71,$FW$5:$FX$9,2,0),0)</f>
        <v>0</v>
      </c>
      <c r="FF69" s="550"/>
      <c r="FG69" s="549">
        <f>IFERROR(VLOOKUP(月排班!FG71,$FW$5:$FX$9,2,0),0)</f>
        <v>0</v>
      </c>
      <c r="FH69" s="550"/>
      <c r="FI69" s="549">
        <f>IFERROR(VLOOKUP(月排班!FI71,$FW$5:$FX$9,2,0),0)</f>
        <v>0</v>
      </c>
      <c r="FJ69" s="550"/>
      <c r="FK69" s="549">
        <f>IFERROR(VLOOKUP(月排班!FK71,$FW$5:$FX$9,2,0),0)</f>
        <v>0</v>
      </c>
      <c r="FL69" s="550"/>
      <c r="FM69" s="549">
        <f>IFERROR(VLOOKUP(月排班!FM71,$FW$5:$FX$9,2,0),0)</f>
        <v>0</v>
      </c>
      <c r="FN69" s="550"/>
      <c r="FO69" s="206"/>
      <c r="FP69" s="207"/>
      <c r="FQ69" s="492"/>
      <c r="FR69" s="208"/>
      <c r="FS69" s="208"/>
      <c r="FT69" s="378">
        <f>BZ70+CB70+CD70+CF70+CH70+CX70+FP70</f>
        <v>0</v>
      </c>
      <c r="FU69" s="524"/>
      <c r="FV69" s="479"/>
    </row>
    <row r="70" spans="1:201" ht="9" customHeight="1" thickBot="1">
      <c r="A70" s="480" t="str">
        <f>IF('0902-0908'!A78=0,"",'0902-0908'!A78)</f>
        <v/>
      </c>
      <c r="B70" s="481"/>
      <c r="C70" s="217"/>
      <c r="D70" s="6">
        <f>IF(C69="",0,D69-C69-C70)</f>
        <v>0</v>
      </c>
      <c r="E70" s="217"/>
      <c r="F70" s="6">
        <f>IF(E69="",0,F69-E69-E70)</f>
        <v>0</v>
      </c>
      <c r="G70" s="217"/>
      <c r="H70" s="6">
        <f>IF(G69="",0,H69-G69-G70)</f>
        <v>0</v>
      </c>
      <c r="I70" s="217"/>
      <c r="J70" s="6">
        <f>IF(I69="",0,J69-I69-I70)</f>
        <v>0</v>
      </c>
      <c r="K70" s="217"/>
      <c r="L70" s="6">
        <f>IF(K69="",0,L69-K69-K70)</f>
        <v>0</v>
      </c>
      <c r="M70" s="217"/>
      <c r="N70" s="6">
        <f>IF(M69="",0,N69-M69-M70)</f>
        <v>0</v>
      </c>
      <c r="O70" s="217"/>
      <c r="P70" s="6">
        <f>IF(O69="",0,P69-O69-O70)</f>
        <v>0</v>
      </c>
      <c r="Q70" s="217"/>
      <c r="R70" s="6">
        <f>IF(Q69="",0,R69-Q69-Q70)</f>
        <v>0</v>
      </c>
      <c r="S70" s="217"/>
      <c r="T70" s="6">
        <f>IF(S69="",0,T69-S69-S70)</f>
        <v>0</v>
      </c>
      <c r="U70" s="217"/>
      <c r="V70" s="6">
        <f>IF(U69="",0,V69-U69-U70)</f>
        <v>0</v>
      </c>
      <c r="W70" s="217"/>
      <c r="X70" s="6">
        <f>IF(W69="",0,X69-W69-W70)</f>
        <v>0</v>
      </c>
      <c r="Y70" s="217"/>
      <c r="Z70" s="6">
        <f>IF(Y69="",0,Z69-Y69-Y70)</f>
        <v>0</v>
      </c>
      <c r="AA70" s="217"/>
      <c r="AB70" s="6">
        <f>IF(AA69="",0,AB69-AA69-AA70)</f>
        <v>0</v>
      </c>
      <c r="AC70" s="217"/>
      <c r="AD70" s="6">
        <f>IF(AC69="",0,AD69-AC69-AC70)</f>
        <v>0</v>
      </c>
      <c r="AE70" s="551">
        <f>月排班!AF70</f>
        <v>0</v>
      </c>
      <c r="AF70" s="552"/>
      <c r="AG70" s="551">
        <f>月排班!AH70</f>
        <v>0</v>
      </c>
      <c r="AH70" s="552"/>
      <c r="AI70" s="551">
        <f>月排班!AJ70</f>
        <v>0</v>
      </c>
      <c r="AJ70" s="552"/>
      <c r="AK70" s="551">
        <f>月排班!AL70</f>
        <v>0</v>
      </c>
      <c r="AL70" s="552"/>
      <c r="AM70" s="551">
        <f>月排班!AN70</f>
        <v>0</v>
      </c>
      <c r="AN70" s="552"/>
      <c r="AO70" s="551">
        <f>月排班!AP70</f>
        <v>0</v>
      </c>
      <c r="AP70" s="552"/>
      <c r="AQ70" s="551">
        <f>月排班!AR70</f>
        <v>0</v>
      </c>
      <c r="AR70" s="552"/>
      <c r="AS70" s="551">
        <f>月排班!AT70</f>
        <v>0</v>
      </c>
      <c r="AT70" s="552"/>
      <c r="AU70" s="551">
        <f>月排班!AV70</f>
        <v>0</v>
      </c>
      <c r="AV70" s="552"/>
      <c r="AW70" s="551">
        <f>月排班!AX70</f>
        <v>0</v>
      </c>
      <c r="AX70" s="552"/>
      <c r="AY70" s="551">
        <f>月排班!AZ70</f>
        <v>0</v>
      </c>
      <c r="AZ70" s="552"/>
      <c r="BA70" s="551">
        <f>月排班!BB70</f>
        <v>0</v>
      </c>
      <c r="BB70" s="552"/>
      <c r="BC70" s="551">
        <f>月排班!BD70</f>
        <v>0</v>
      </c>
      <c r="BD70" s="552"/>
      <c r="BE70" s="551">
        <f>月排班!BF70</f>
        <v>0</v>
      </c>
      <c r="BF70" s="552"/>
      <c r="BG70" s="551">
        <f>月排班!BH70</f>
        <v>0</v>
      </c>
      <c r="BH70" s="552"/>
      <c r="BI70" s="551">
        <f>月排班!BJ70</f>
        <v>0</v>
      </c>
      <c r="BJ70" s="552"/>
      <c r="BK70" s="551">
        <f>月排班!BL70</f>
        <v>0</v>
      </c>
      <c r="BL70" s="552"/>
      <c r="BM70" s="551">
        <f>月排班!BN70</f>
        <v>0</v>
      </c>
      <c r="BN70" s="552"/>
      <c r="BO70" s="551">
        <f>月排班!BP70</f>
        <v>0</v>
      </c>
      <c r="BP70" s="552"/>
      <c r="BQ70" s="551">
        <f>月排班!BR70</f>
        <v>0</v>
      </c>
      <c r="BR70" s="552"/>
      <c r="BS70" s="551">
        <f>月排班!BT70</f>
        <v>0</v>
      </c>
      <c r="BT70" s="552"/>
      <c r="BU70" s="551">
        <f>月排班!BV70</f>
        <v>0</v>
      </c>
      <c r="BV70" s="552"/>
      <c r="BW70" s="551">
        <f>月排班!BX70</f>
        <v>0</v>
      </c>
      <c r="BX70" s="552"/>
      <c r="BY70" s="551">
        <f>月排班!BZ70</f>
        <v>0</v>
      </c>
      <c r="BZ70" s="552"/>
      <c r="CA70" s="551">
        <f>月排班!CB70</f>
        <v>0</v>
      </c>
      <c r="CB70" s="552"/>
      <c r="CC70" s="551">
        <f>月排班!CD70</f>
        <v>0</v>
      </c>
      <c r="CD70" s="552"/>
      <c r="CE70" s="551">
        <f>月排班!CF70</f>
        <v>0</v>
      </c>
      <c r="CF70" s="552"/>
      <c r="CG70" s="551">
        <f>月排班!CH70</f>
        <v>0</v>
      </c>
      <c r="CH70" s="552"/>
      <c r="CI70" s="551">
        <f>月排班!CJ70</f>
        <v>0</v>
      </c>
      <c r="CJ70" s="552"/>
      <c r="CK70" s="551">
        <f>月排班!CL70</f>
        <v>0</v>
      </c>
      <c r="CL70" s="552"/>
      <c r="CM70" s="551">
        <f>月排班!CN70</f>
        <v>0</v>
      </c>
      <c r="CN70" s="552"/>
      <c r="CO70" s="551">
        <f>月排班!CP70</f>
        <v>0</v>
      </c>
      <c r="CP70" s="552"/>
      <c r="CQ70" s="551">
        <f>月排班!CR70</f>
        <v>0</v>
      </c>
      <c r="CR70" s="552"/>
      <c r="CS70" s="551">
        <f>月排班!CT70</f>
        <v>0</v>
      </c>
      <c r="CT70" s="552"/>
      <c r="CU70" s="551">
        <f>月排班!CV70</f>
        <v>0</v>
      </c>
      <c r="CV70" s="552"/>
      <c r="CW70" s="551">
        <f>月排班!CX70</f>
        <v>0</v>
      </c>
      <c r="CX70" s="552"/>
      <c r="CY70" s="551">
        <f>月排班!CZ70</f>
        <v>0</v>
      </c>
      <c r="CZ70" s="552"/>
      <c r="DA70" s="551">
        <f>月排班!DB70</f>
        <v>0</v>
      </c>
      <c r="DB70" s="552"/>
      <c r="DC70" s="551">
        <f>月排班!DD70</f>
        <v>0</v>
      </c>
      <c r="DD70" s="552"/>
      <c r="DE70" s="551">
        <f>月排班!DF70</f>
        <v>0</v>
      </c>
      <c r="DF70" s="552"/>
      <c r="DG70" s="551">
        <f>月排班!DH70</f>
        <v>0</v>
      </c>
      <c r="DH70" s="552"/>
      <c r="DI70" s="551">
        <f>月排班!DJ70</f>
        <v>0</v>
      </c>
      <c r="DJ70" s="552"/>
      <c r="DK70" s="551">
        <f>月排班!DL70</f>
        <v>0</v>
      </c>
      <c r="DL70" s="552"/>
      <c r="DM70" s="551">
        <f>月排班!DN70</f>
        <v>0</v>
      </c>
      <c r="DN70" s="552"/>
      <c r="DO70" s="551">
        <f>月排班!DP70</f>
        <v>0</v>
      </c>
      <c r="DP70" s="552"/>
      <c r="DQ70" s="551">
        <f>月排班!DR70</f>
        <v>0</v>
      </c>
      <c r="DR70" s="552"/>
      <c r="DS70" s="551">
        <f>月排班!DT70</f>
        <v>0</v>
      </c>
      <c r="DT70" s="552"/>
      <c r="DU70" s="551">
        <f>月排班!DV70</f>
        <v>0</v>
      </c>
      <c r="DV70" s="552"/>
      <c r="DW70" s="551">
        <f>月排班!DX70</f>
        <v>0</v>
      </c>
      <c r="DX70" s="552"/>
      <c r="DY70" s="551">
        <f>月排班!DZ70</f>
        <v>0</v>
      </c>
      <c r="DZ70" s="552"/>
      <c r="EA70" s="551">
        <f>月排班!EB70</f>
        <v>0</v>
      </c>
      <c r="EB70" s="552"/>
      <c r="EC70" s="551">
        <f>月排班!ED70</f>
        <v>0</v>
      </c>
      <c r="ED70" s="552"/>
      <c r="EE70" s="551">
        <f>月排班!EF70</f>
        <v>0</v>
      </c>
      <c r="EF70" s="552"/>
      <c r="EG70" s="551">
        <f>月排班!EH70</f>
        <v>0</v>
      </c>
      <c r="EH70" s="552"/>
      <c r="EI70" s="551">
        <f>月排班!EJ70</f>
        <v>0</v>
      </c>
      <c r="EJ70" s="552"/>
      <c r="EK70" s="551">
        <f>月排班!EL70</f>
        <v>0</v>
      </c>
      <c r="EL70" s="552"/>
      <c r="EM70" s="551">
        <f>月排班!EN70</f>
        <v>0</v>
      </c>
      <c r="EN70" s="552"/>
      <c r="EO70" s="551">
        <f>月排班!EP70</f>
        <v>0</v>
      </c>
      <c r="EP70" s="552"/>
      <c r="EQ70" s="551">
        <f>月排班!ER70</f>
        <v>0</v>
      </c>
      <c r="ER70" s="552"/>
      <c r="ES70" s="551">
        <f>月排班!ET70</f>
        <v>0</v>
      </c>
      <c r="ET70" s="552"/>
      <c r="EU70" s="551">
        <f>月排班!EV70</f>
        <v>0</v>
      </c>
      <c r="EV70" s="552"/>
      <c r="EW70" s="551">
        <f>月排班!EX70</f>
        <v>0</v>
      </c>
      <c r="EX70" s="552"/>
      <c r="EY70" s="551">
        <f>月排班!EZ70</f>
        <v>0</v>
      </c>
      <c r="EZ70" s="552"/>
      <c r="FA70" s="551">
        <f>月排班!FB70</f>
        <v>0</v>
      </c>
      <c r="FB70" s="552"/>
      <c r="FC70" s="551">
        <f>月排班!FD70</f>
        <v>0</v>
      </c>
      <c r="FD70" s="552"/>
      <c r="FE70" s="551">
        <f>月排班!FF70</f>
        <v>0</v>
      </c>
      <c r="FF70" s="552"/>
      <c r="FG70" s="551">
        <f>月排班!FH70</f>
        <v>0</v>
      </c>
      <c r="FH70" s="552"/>
      <c r="FI70" s="551">
        <f>月排班!FJ70</f>
        <v>0</v>
      </c>
      <c r="FJ70" s="552"/>
      <c r="FK70" s="551">
        <f>月排班!FL70</f>
        <v>0</v>
      </c>
      <c r="FL70" s="552"/>
      <c r="FM70" s="551">
        <f>月排班!FN70</f>
        <v>0</v>
      </c>
      <c r="FN70" s="552"/>
      <c r="FO70" s="217"/>
      <c r="FP70" s="6">
        <f>IF(FO69="",0,FP69-FO69-FO70)</f>
        <v>0</v>
      </c>
      <c r="FQ70" s="493"/>
      <c r="FR70" s="210"/>
      <c r="FS70" s="210"/>
      <c r="FT70" s="379"/>
      <c r="FU70" s="484"/>
      <c r="FV70" s="485"/>
    </row>
    <row r="71" spans="1:201" ht="9" customHeight="1" thickTop="1" thickBot="1">
      <c r="A71" s="482" t="str">
        <f>IF('0902-0908'!A79=0,"",'0902-0908'!A79)</f>
        <v/>
      </c>
      <c r="B71" s="483"/>
      <c r="C71" s="497"/>
      <c r="D71" s="498"/>
      <c r="E71" s="497"/>
      <c r="F71" s="498"/>
      <c r="G71" s="497"/>
      <c r="H71" s="498"/>
      <c r="I71" s="497"/>
      <c r="J71" s="498"/>
      <c r="K71" s="497"/>
      <c r="L71" s="498"/>
      <c r="M71" s="497"/>
      <c r="N71" s="498"/>
      <c r="O71" s="497"/>
      <c r="P71" s="498"/>
      <c r="Q71" s="497"/>
      <c r="R71" s="498"/>
      <c r="S71" s="497"/>
      <c r="T71" s="498"/>
      <c r="U71" s="497"/>
      <c r="V71" s="498"/>
      <c r="W71" s="497"/>
      <c r="X71" s="498"/>
      <c r="Y71" s="497"/>
      <c r="Z71" s="498"/>
      <c r="AA71" s="497"/>
      <c r="AB71" s="498"/>
      <c r="AC71" s="497"/>
      <c r="AD71" s="498"/>
      <c r="AE71" s="499" t="str">
        <f>IF(月排班!AD69=0,"",IF(月排班!AE69=0,"",IF((月排班!AE69+24-月排班!AD69)&lt;11,"11小時","")))&amp;IF(COUNTIF(月排班!$AE71:$AR71,$FW$5)=1,IF(COUNTIF(月排班!$AE71:$AR71,$FW$6)=1,"","1周無1例1休"),"1周無1例1休")&amp;IF(AE70=1,IF(AE70&gt;0,"例假上班",""),"")&amp;IF(AE70&gt;12,"上班超過12小時&amp;","")&amp;IF(COUNTIF(U70:AF70,"&gt;0")=6,"連6天上班","")&amp;IF(AE69=1,IF(AE70&gt;0,"例假上班",""),"")</f>
        <v>1周無1例1休</v>
      </c>
      <c r="AF71" s="500"/>
      <c r="AG71" s="499" t="str">
        <f>IF(月排班!AF69=0,"",IF(月排班!AG69=0,"",IF((月排班!AG69+24-月排班!AF69)&lt;11,"11小時","")))&amp;IF(COUNTIF(月排班!$AE71:$AR71,$FW$5)=1,IF(COUNTIF(月排班!$AE71:$AR71,$FW$6)=1,"","1周無1例1休"),"1周無1例1休")&amp;IF(AG70=1,IF(AG70&gt;0,"例假上班",""),"")&amp;IF(AG70&gt;12,"上班超過12小時&amp;","")&amp;IF(COUNTIF(W70:AH70,"&gt;0")=6,"連6天上班","")&amp;IF(AG69=1,IF(AG70&gt;0,"例假上班",""),"")</f>
        <v>1周無1例1休</v>
      </c>
      <c r="AH71" s="500"/>
      <c r="AI71" s="499" t="str">
        <f>IF(月排班!AH69=0,"",IF(月排班!AI69=0,"",IF((月排班!AI69+24-月排班!AH69)&lt;11,"11小時","")))&amp;IF(COUNTIF(月排班!$AE71:$AR71,$FW$5)=1,IF(COUNTIF(月排班!$AE71:$AR71,$FW$6)=1,"","1周無1例1休"),"1周無1例1休")&amp;IF(AI70=1,IF(AI70&gt;0,"例假上班",""),"")&amp;IF(AI70&gt;12,"上班超過12小時&amp;","")&amp;IF(COUNTIF(Y70:AJ70,"&gt;0")=6,"連6天上班","")&amp;IF(AI69=1,IF(AI70&gt;0,"例假上班",""),"")</f>
        <v>1周無1例1休</v>
      </c>
      <c r="AJ71" s="500"/>
      <c r="AK71" s="499" t="str">
        <f>IF(月排班!AJ69=0,"",IF(月排班!AK69=0,"",IF((月排班!AK69+24-月排班!AJ69)&lt;11,"11小時","")))&amp;IF(COUNTIF(月排班!$AE71:$AR71,$FW$5)=1,IF(COUNTIF(月排班!$AE71:$AR71,$FW$6)=1,"","1周無1例1休"),"1周無1例1休")&amp;IF(AK70=1,IF(AK70&gt;0,"例假上班",""),"")&amp;IF(AK70&gt;12,"上班超過12小時&amp;","")&amp;IF(COUNTIF(AA70:AL70,"&gt;0")=6,"連6天上班","")&amp;IF(AK69=1,IF(AK70&gt;0,"例假上班",""),"")</f>
        <v>1周無1例1休</v>
      </c>
      <c r="AL71" s="500"/>
      <c r="AM71" s="499" t="str">
        <f>IF(月排班!AL69=0,"",IF(月排班!AM69=0,"",IF((月排班!AM69+24-月排班!AL69)&lt;11,"11小時","")))&amp;IF(COUNTIF(月排班!$AE71:$AR71,$FW$5)=1,IF(COUNTIF(月排班!$AE71:$AR71,$FW$6)=1,"","1周無1例1休"),"1周無1例1休")&amp;IF(AM70=1,IF(AM70&gt;0,"例假上班",""),"")&amp;IF(AM70&gt;12,"上班超過12小時&amp;","")&amp;IF(COUNTIF(AC70:AN70,"&gt;0")=6,"連6天上班","")&amp;IF(AM69=1,IF(AM70&gt;0,"例假上班",""),"")</f>
        <v>1周無1例1休</v>
      </c>
      <c r="AN71" s="500"/>
      <c r="AO71" s="499" t="str">
        <f>IF(月排班!AN69=0,"",IF(月排班!AO69=0,"",IF((月排班!AO69+24-月排班!AN69)&lt;11,"11小時","")))&amp;IF(COUNTIF(月排班!$AE71:$AR71,$FW$5)=1,IF(COUNTIF(月排班!$AE71:$AR71,$FW$6)=1,"","1周無1例1休"),"1周無1例1休")&amp;IF(AO70=1,IF(AO70&gt;0,"例假上班",""),"")&amp;IF(AO70&gt;12,"上班超過12小時&amp;","")&amp;IF(COUNTIF(AE70:AP70,"&gt;0")=6,"連6天上班","")&amp;IF(AO69=1,IF(AO70&gt;0,"例假上班",""),"")</f>
        <v>1周無1例1休</v>
      </c>
      <c r="AP71" s="500"/>
      <c r="AQ71" s="499" t="str">
        <f>IF(月排班!AP69=0,"",IF(月排班!AQ69=0,"",IF((月排班!AQ69+24-月排班!AP69)&lt;11,"11小時","")))&amp;IF(COUNTIF(月排班!$AE71:$AR71,$FW$5)=1,IF(COUNTIF(月排班!$AE71:$AR71,$FW$6)=1,"","1周無1例1休"),"1周無1例1休")&amp;IF(AQ70=1,IF(AQ70&gt;0,"例假上班",""),"")&amp;IF(AQ70&gt;12,"上班超過12小時&amp;","")&amp;IF(COUNTIF(AG70:AR70,"&gt;0")=6,"連6天上班","")&amp;IF(AQ69=1,IF(AQ70&gt;0,"例假上班",""),"")</f>
        <v>1周無1例1休</v>
      </c>
      <c r="AR71" s="500"/>
      <c r="AS71" s="499" t="str">
        <f>IF(月排班!AR69=0,"",IF(月排班!AS69=0,"",IF((月排班!AS69+24-月排班!AR69)&lt;11,"11小時","")))&amp;IF(COUNTIF(月排班!$AS71:$BE71,$FW$5)=1,IF(COUNTIF(月排班!$AS71:$BE71,$FW$6)=1,"","1周無1例1休"),"1周無1例1休")&amp;IF(AS70=1,IF(AS70&gt;0,"例假上班",""),"")&amp;IF(AS70&gt;12,"上班超過12小時&amp;","")&amp;IF(COUNTIF(AI70:AT70,"&gt;0")=6,"連6天上班","")&amp;IF(AS69=1,IF(AS70&gt;0,"例假上班",""),"")</f>
        <v>1周無1例1休</v>
      </c>
      <c r="AT71" s="500"/>
      <c r="AU71" s="499" t="str">
        <f>IF(月排班!AT69=0,"",IF(月排班!AU69=0,"",IF((月排班!AU69+24-月排班!AT69)&lt;11,"11小時","")))&amp;IF(COUNTIF(月排班!$AS71:$BE71,$FW$5)=1,IF(COUNTIF(月排班!$AS71:$BE71,$FW$6)=1,"","1周無1例1休"),"1周無1例1休")&amp;IF(AU70=1,IF(AU70&gt;0,"例假上班",""),"")&amp;IF(AU70&gt;12,"上班超過12小時&amp;","")&amp;IF(COUNTIF(AK70:AV70,"&gt;0")=6,"連6天上班","")&amp;IF(AU69=1,IF(AU70&gt;0,"例假上班",""),"")</f>
        <v>1周無1例1休</v>
      </c>
      <c r="AV71" s="500"/>
      <c r="AW71" s="499" t="str">
        <f>IF(月排班!AV69=0,"",IF(月排班!AW69=0,"",IF((月排班!AW69+24-月排班!AV69)&lt;11,"11小時","")))&amp;IF(COUNTIF(月排班!$AS71:$BE71,$FW$5)=1,IF(COUNTIF(月排班!$AS71:$BE71,$FW$6)=1,"","1周無1例1休"),"1周無1例1休")&amp;IF(AW70=1,IF(AW70&gt;0,"例假上班",""),"")&amp;IF(AW70&gt;12,"上班超過12小時&amp;","")&amp;IF(COUNTIF(AM70:AX70,"&gt;0")=6,"連6天上班","")&amp;IF(AW69=1,IF(AW70&gt;0,"例假上班",""),"")</f>
        <v>1周無1例1休</v>
      </c>
      <c r="AX71" s="500"/>
      <c r="AY71" s="499" t="str">
        <f>IF(月排班!AX69=0,"",IF(月排班!AY69=0,"",IF((月排班!AY69+24-月排班!AX69)&lt;11,"11小時","")))&amp;IF(COUNTIF(月排班!$AS71:$BE71,$FW$5)=1,IF(COUNTIF(月排班!$AS71:$BE71,$FW$6)=1,"","1周無1例1休"),"1周無1例1休")&amp;IF(AY70=1,IF(AY70&gt;0,"例假上班",""),"")&amp;IF(AY70&gt;12,"上班超過12小時&amp;","")&amp;IF(COUNTIF(AO70:AZ70,"&gt;0")=6,"連6天上班","")&amp;IF(AY69=1,IF(AY70&gt;0,"例假上班",""),"")</f>
        <v>1周無1例1休</v>
      </c>
      <c r="AZ71" s="500"/>
      <c r="BA71" s="499" t="str">
        <f>IF(月排班!AZ69=0,"",IF(月排班!BA69=0,"",IF((月排班!BA69+24-月排班!AZ69)&lt;11,"11小時","")))&amp;IF(COUNTIF(月排班!$AS71:$BE71,$FW$5)=1,IF(COUNTIF(月排班!$AS71:$BE71,$FW$6)=1,"","1周無1例1休"),"1周無1例1休")&amp;IF(BA70=1,IF(BA70&gt;0,"例假上班",""),"")&amp;IF(BA70&gt;12,"上班超過12小時&amp;","")&amp;IF(COUNTIF(AQ70:BB70,"&gt;0")=6,"連6天上班","")&amp;IF(BA69=1,IF(BA70&gt;0,"例假上班",""),"")</f>
        <v>1周無1例1休</v>
      </c>
      <c r="BB71" s="500"/>
      <c r="BC71" s="499" t="str">
        <f>IF(月排班!BB69=0,"",IF(月排班!BC69=0,"",IF((月排班!BC69+24-月排班!BB69)&lt;11,"11小時","")))&amp;IF(COUNTIF(月排班!$AS71:$BE71,$FW$5)=1,IF(COUNTIF(月排班!$AS71:$BE71,$FW$6)=1,"","1周無1例1休"),"1周無1例1休")&amp;IF(BC70=1,IF(BC70&gt;0,"例假上班",""),"")&amp;IF(BC70&gt;12,"上班超過12小時&amp;","")&amp;IF(COUNTIF(AS70:BD70,"&gt;0")=6,"連6天上班","")&amp;IF(BC69=1,IF(BC70&gt;0,"例假上班",""),"")</f>
        <v>1周無1例1休</v>
      </c>
      <c r="BD71" s="500"/>
      <c r="BE71" s="499" t="str">
        <f>IF(月排班!BD69=0,"",IF(月排班!BE69=0,"",IF((月排班!BE69+24-月排班!BD69)&lt;11,"11小時","")))&amp;IF(COUNTIF(月排班!$AS71:$BE71,$FW$5)=1,IF(COUNTIF(月排班!$AS71:$BE71,$FW$6)=1,"","1周無1例1休"),"1周無1例1休")&amp;IF(BE70=1,IF(BE70&gt;0,"例假上班",""),"")&amp;IF(BE70&gt;12,"上班超過12小時&amp;","")&amp;IF(COUNTIF(AU70:BF70,"&gt;0")=6,"連6天上班","")&amp;IF(BE69=1,IF(BE70&gt;0,"例假上班",""),"")</f>
        <v>1周無1例1休</v>
      </c>
      <c r="BF71" s="500"/>
      <c r="BG71" s="499" t="str">
        <f>IF(月排班!BF69=0,"",IF(月排班!BG69=0,"",IF((月排班!BG69+24-月排班!BF69)&lt;11,"11小時","")))&amp;IF(COUNTIF(月排班!$BG71:$BS71,$FW$5)=1,IF(COUNTIF(月排班!$BG71:$BS71,$FW$6)=1,"","1周無1例1休"),"1周無1例1休")&amp;IF(BG70=1,IF(BG70&gt;0,"例假上班",""),"")&amp;IF(BG70&gt;12,"上班超過12小時&amp;","")&amp;IF(COUNTIF(AW70:BH70,"&gt;0")=6,"連6天上班","")&amp;IF(BG69=1,IF(BG70&gt;0,"例假上班",""),"")</f>
        <v>1周無1例1休</v>
      </c>
      <c r="BH71" s="500"/>
      <c r="BI71" s="499" t="str">
        <f>IF(月排班!BH69=0,"",IF(月排班!BI69=0,"",IF((月排班!BI69+24-月排班!BH69)&lt;11,"11小時","")))&amp;IF(COUNTIF(月排班!$BG71:$BS71,$FW$5)=1,IF(COUNTIF(月排班!$BG71:$BS71,$FW$6)=1,"","1周無1例1休"),"1周無1例1休")&amp;IF(BI70=1,IF(BI70&gt;0,"例假上班",""),"")&amp;IF(BI70&gt;12,"上班超過12小時&amp;","")&amp;IF(COUNTIF(AY70:BJ70,"&gt;0")=6,"連6天上班","")&amp;IF(BI69=1,IF(BI70&gt;0,"例假上班",""),"")</f>
        <v>1周無1例1休</v>
      </c>
      <c r="BJ71" s="500"/>
      <c r="BK71" s="499" t="str">
        <f>IF(月排班!BJ69=0,"",IF(月排班!BK69=0,"",IF((月排班!BK69+24-月排班!BJ69)&lt;11,"11小時","")))&amp;IF(COUNTIF(月排班!$BG71:$BS71,$FW$5)=1,IF(COUNTIF(月排班!$BG71:$BS71,$FW$6)=1,"","1周無1例1休"),"1周無1例1休")&amp;IF(BK70=1,IF(BK70&gt;0,"例假上班",""),"")&amp;IF(BK70&gt;12,"上班超過12小時&amp;","")&amp;IF(COUNTIF(BA70:BL70,"&gt;0")=6,"連6天上班","")&amp;IF(BK69=1,IF(BK70&gt;0,"例假上班",""),"")</f>
        <v>1周無1例1休</v>
      </c>
      <c r="BL71" s="500"/>
      <c r="BM71" s="499" t="str">
        <f>IF(月排班!BL69=0,"",IF(月排班!BM69=0,"",IF((月排班!BM69+24-月排班!BL69)&lt;11,"11小時","")))&amp;IF(COUNTIF(月排班!$BG71:$BS71,$FW$5)=1,IF(COUNTIF(月排班!$BG71:$BS71,$FW$6)=1,"","1周無1例1休"),"1周無1例1休")&amp;IF(BM70=1,IF(BM70&gt;0,"例假上班",""),"")&amp;IF(BM70&gt;12,"上班超過12小時&amp;","")&amp;IF(COUNTIF(BC70:BN70,"&gt;0")=6,"連6天上班","")&amp;IF(BM69=1,IF(BM70&gt;0,"例假上班",""),"")</f>
        <v>1周無1例1休</v>
      </c>
      <c r="BN71" s="500"/>
      <c r="BO71" s="499" t="str">
        <f>IF(月排班!BN69=0,"",IF(月排班!BO69=0,"",IF((月排班!BO69+24-月排班!BN69)&lt;11,"11小時","")))&amp;IF(COUNTIF(月排班!$BG71:$BS71,$FW$5)=1,IF(COUNTIF(月排班!$BG71:$BS71,$FW$6)=1,"","1周無1例1休"),"1周無1例1休")&amp;IF(BO70=1,IF(BO70&gt;0,"例假上班",""),"")&amp;IF(BO70&gt;12,"上班超過12小時&amp;","")&amp;IF(COUNTIF(BE70:BP70,"&gt;0")=6,"連6天上班","")&amp;IF(BO69=1,IF(BO70&gt;0,"例假上班",""),"")</f>
        <v>1周無1例1休</v>
      </c>
      <c r="BP71" s="500"/>
      <c r="BQ71" s="499" t="str">
        <f>IF(月排班!BP69=0,"",IF(月排班!BQ69=0,"",IF((月排班!BQ69+24-月排班!BP69)&lt;11,"11小時","")))&amp;IF(COUNTIF(月排班!$BG71:$BS71,$FW$5)=1,IF(COUNTIF(月排班!$BG71:$BS71,$FW$6)=1,"","1周無1例1休"),"1周無1例1休")&amp;IF(BQ70=1,IF(BQ70&gt;0,"例假上班",""),"")&amp;IF(BQ70&gt;12,"上班超過12小時&amp;","")&amp;IF(COUNTIF(BG70:BR70,"&gt;0")=6,"連6天上班","")&amp;IF(BQ69=1,IF(BQ70&gt;0,"例假上班",""),"")</f>
        <v>1周無1例1休</v>
      </c>
      <c r="BR71" s="500"/>
      <c r="BS71" s="499" t="str">
        <f>IF(月排班!BR69=0,"",IF(月排班!BS69=0,"",IF((月排班!BS69+24-月排班!BR69)&lt;11,"11小時","")))&amp;IF(COUNTIF(月排班!$BG71:$BS71,$FW$5)=1,IF(COUNTIF(月排班!$BG71:$BS71,$FW$6)=1,"","1周無1例1休"),"1周無1例1休")&amp;IF(BS70=1,IF(BS70&gt;0,"例假上班",""),"")&amp;IF(BS70&gt;12,"上班超過12小時&amp;","")&amp;IF(COUNTIF(BI70:BT70,"&gt;0")=6,"連6天上班","")&amp;IF(BS69=1,IF(BS70&gt;0,"例假上班",""),"")</f>
        <v>1周無1例1休</v>
      </c>
      <c r="BT71" s="500"/>
      <c r="BU71" s="499" t="str">
        <f>IF(月排班!BT69=0,"",IF(月排班!BU69=0,"",IF((月排班!BU69+24-月排班!BT69)&lt;11,"11小時","")))&amp;IF(COUNTIF(月排班!$BU71:$CG71,$FW$5)=1,IF(COUNTIF(月排班!$BU71:$CG71,$FW$6)=1,"","1周無1例1休"),"1周無1例1休")&amp;IF(BU70=1,IF(BU70&gt;0,"例假上班",""),"")&amp;IF(BU70&gt;12,"上班超過12小時&amp;","")&amp;IF(COUNTIF(BK70:BV70,"&gt;0")=6,"連6天上班","")&amp;IF(BU69=1,IF(BU70&gt;0,"例假上班",""),"")</f>
        <v>1周無1例1休</v>
      </c>
      <c r="BV71" s="500"/>
      <c r="BW71" s="499" t="str">
        <f>IF(月排班!BV69=0,"",IF(月排班!BW69=0,"",IF((月排班!BW69+24-月排班!BV69)&lt;11,"11小時","")))&amp;IF(COUNTIF(月排班!$BU71:$CG71,$FW$5)=1,IF(COUNTIF(月排班!$BU71:$CG71,$FW$6)=1,"","1周無1例1休"),"1周無1例1休")&amp;IF(BW70=1,IF(BW70&gt;0,"例假上班",""),"")&amp;IF(BW70&gt;12,"上班超過12小時&amp;","")&amp;IF(COUNTIF(BM70:BX70,"&gt;0")=6,"連6天上班","")&amp;IF(BW69=1,IF(BW70&gt;0,"例假上班",""),"")</f>
        <v>1周無1例1休</v>
      </c>
      <c r="BX71" s="500"/>
      <c r="BY71" s="499" t="str">
        <f>IF(月排班!BX69=0,"",IF(月排班!BY69=0,"",IF((月排班!BY69+24-月排班!BX69)&lt;11,"11小時","")))&amp;IF(COUNTIF(月排班!$BU71:$CG71,$FW$5)=1,IF(COUNTIF(月排班!$BU71:$CG71,$FW$6)=1,"","1周無1例1休"),"1周無1例1休")&amp;IF(BY70=1,IF(BY70&gt;0,"例假上班",""),"")&amp;IF(BY70&gt;12,"上班超過12小時&amp;","")&amp;IF(COUNTIF(BO70:BZ70,"&gt;0")=6,"連6天上班","")&amp;IF(BY69=1,IF(BY70&gt;0,"例假上班",""),"")</f>
        <v>1周無1例1休</v>
      </c>
      <c r="BZ71" s="500"/>
      <c r="CA71" s="499" t="str">
        <f>IF(月排班!BZ69=0,"",IF(月排班!CA69=0,"",IF((月排班!CA69+24-月排班!BZ69)&lt;11,"11小時","")))&amp;IF(COUNTIF(月排班!$BU71:$CG71,$FW$5)=1,IF(COUNTIF(月排班!$BU71:$CG71,$FW$6)=1,"","1周無1例1休"),"1周無1例1休")&amp;IF(CA70=1,IF(CA70&gt;0,"例假上班",""),"")&amp;IF(CA70&gt;12,"上班超過12小時&amp;","")&amp;IF(COUNTIF(BQ70:CB70,"&gt;0")=6,"連6天上班","")&amp;IF(CA69=1,IF(CA70&gt;0,"例假上班",""),"")</f>
        <v>1周無1例1休</v>
      </c>
      <c r="CB71" s="500"/>
      <c r="CC71" s="499" t="str">
        <f>IF(月排班!CB69=0,"",IF(月排班!CC69=0,"",IF((月排班!CC69+24-月排班!CB69)&lt;11,"11小時","")))&amp;IF(COUNTIF(月排班!$BU71:$CG71,$FW$5)=1,IF(COUNTIF(月排班!$BU71:$CG71,$FW$6)=1,"","1周無1例1休"),"1周無1例1休")&amp;IF(CC70=1,IF(CC70&gt;0,"例假上班",""),"")&amp;IF(CC70&gt;12,"上班超過12小時&amp;","")&amp;IF(COUNTIF(BS70:CD70,"&gt;0")=6,"連6天上班","")&amp;IF(CC69=1,IF(CC70&gt;0,"例假上班",""),"")</f>
        <v>1周無1例1休</v>
      </c>
      <c r="CD71" s="500"/>
      <c r="CE71" s="499" t="str">
        <f>IF(月排班!CD69=0,"",IF(月排班!CE69=0,"",IF((月排班!CE69+24-月排班!CD69)&lt;11,"11小時","")))&amp;IF(COUNTIF(月排班!$BU71:$CG71,$FW$5)=1,IF(COUNTIF(月排班!$BU71:$CG71,$FW$6)=1,"","1周無1例1休"),"1周無1例1休")&amp;IF(CE70=1,IF(CE70&gt;0,"例假上班",""),"")&amp;IF(CE70&gt;12,"上班超過12小時&amp;","")&amp;IF(COUNTIF(BU70:CF70,"&gt;0")=6,"連6天上班","")&amp;IF(CE69=1,IF(CE70&gt;0,"例假上班",""),"")</f>
        <v>1周無1例1休</v>
      </c>
      <c r="CF71" s="500"/>
      <c r="CG71" s="499" t="str">
        <f>IF(月排班!CF69=0,"",IF(月排班!CG69=0,"",IF((月排班!CG69+24-月排班!CF69)&lt;11,"11小時","")))&amp;IF(COUNTIF(月排班!$BU71:$CG71,$FW$5)=1,IF(COUNTIF(月排班!$BU71:$CG71,$FW$6)=1,"","1周無1例1休"),"1周無1例1休")&amp;IF(CG70=1,IF(CG70&gt;0,"例假上班",""),"")&amp;IF(CG70&gt;12,"上班超過12小時&amp;","")&amp;IF(COUNTIF(BW70:CH70,"&gt;0")=6,"連6天上班","")&amp;IF(CG69=1,IF(CG70&gt;0,"例假上班",""),"")</f>
        <v>1周無1例1休</v>
      </c>
      <c r="CH71" s="500"/>
      <c r="CI71" s="499" t="str">
        <f>IF(月排班!CH69=0,"",IF(月排班!CI69=0,"",IF((月排班!CI69+24-月排班!CH69)&lt;11,"11小時","")))&amp;IF(COUNTIF(月排班!$CI71:$CU71,$FW$5)=1,IF(COUNTIF(月排班!$CI71:$CU71,$FW$6)=1,"","1周無1例1休"),"1周無1例1休")&amp;IF(CI70=1,IF(CI70&gt;0,"例假上班",""),"")&amp;IF(CI70&gt;12,"上班超過12小時&amp;","")&amp;IF(COUNTIF(BY70:CJ70,"&gt;0")=6,"連6天上班","")&amp;IF(CI69=1,IF(CI70&gt;0,"例假上班",""),"")</f>
        <v>1周無1例1休</v>
      </c>
      <c r="CJ71" s="500"/>
      <c r="CK71" s="499" t="str">
        <f>IF(月排班!CJ69=0,"",IF(月排班!CK69=0,"",IF((月排班!CK69+24-月排班!CJ69)&lt;11,"11小時","")))&amp;IF(COUNTIF(月排班!$CI71:$CU71,$FW$5)=1,IF(COUNTIF(月排班!$CI71:$CU71,$FW$6)=1,"","1周無1例1休"),"1周無1例1休")&amp;IF(CK70=1,IF(CK70&gt;0,"例假上班",""),"")&amp;IF(CK70&gt;12,"上班超過12小時&amp;","")&amp;IF(COUNTIF(CA70:CL70,"&gt;0")=6,"連6天上班","")&amp;IF(CK69=1,IF(CK70&gt;0,"例假上班",""),"")</f>
        <v>1周無1例1休</v>
      </c>
      <c r="CL71" s="500"/>
      <c r="CM71" s="499" t="str">
        <f>IF(月排班!CL69=0,"",IF(月排班!CM69=0,"",IF((月排班!CM69+24-月排班!CL69)&lt;11,"11小時","")))&amp;IF(COUNTIF(月排班!$CI71:$CU71,$FW$5)=1,IF(COUNTIF(月排班!$CI71:$CU71,$FW$6)=1,"","1周無1例1休"),"1周無1例1休")&amp;IF(CM70=1,IF(CM70&gt;0,"例假上班",""),"")&amp;IF(CM70&gt;12,"上班超過12小時&amp;","")&amp;IF(COUNTIF(CC70:CN70,"&gt;0")=6,"連6天上班","")&amp;IF(CM69=1,IF(CM70&gt;0,"例假上班",""),"")</f>
        <v>1周無1例1休</v>
      </c>
      <c r="CN71" s="500"/>
      <c r="CO71" s="499" t="str">
        <f>IF(月排班!CN69=0,"",IF(月排班!CO69=0,"",IF((月排班!CO69+24-月排班!CN69)&lt;11,"11小時","")))&amp;IF(COUNTIF(月排班!$CI71:$CU71,$FW$5)=1,IF(COUNTIF(月排班!$CI71:$CU71,$FW$6)=1,"","1周無1例1休"),"1周無1例1休")&amp;IF(CO70=1,IF(CO70&gt;0,"例假上班",""),"")&amp;IF(CO70&gt;12,"上班超過12小時&amp;","")&amp;IF(COUNTIF(CE70:CP70,"&gt;0")=6,"連6天上班","")&amp;IF(CO69=1,IF(CO70&gt;0,"例假上班",""),"")</f>
        <v>1周無1例1休</v>
      </c>
      <c r="CP71" s="500"/>
      <c r="CQ71" s="499" t="str">
        <f>IF(月排班!CP69=0,"",IF(月排班!CQ69=0,"",IF((月排班!CQ69+24-月排班!CP69)&lt;11,"11小時","")))&amp;IF(COUNTIF(月排班!$CI71:$CU71,$FW$5)=1,IF(COUNTIF(月排班!$CI71:$CU71,$FW$6)=1,"","1周無1例1休"),"1周無1例1休")&amp;IF(CQ70=1,IF(CQ70&gt;0,"例假上班",""),"")&amp;IF(CQ70&gt;12,"上班超過12小時&amp;","")&amp;IF(COUNTIF(CG70:CR70,"&gt;0")=6,"連6天上班","")&amp;IF(CQ69=1,IF(CQ70&gt;0,"例假上班",""),"")</f>
        <v>1周無1例1休</v>
      </c>
      <c r="CR71" s="500"/>
      <c r="CS71" s="499" t="str">
        <f>IF(月排班!CR69=0,"",IF(月排班!CS69=0,"",IF((月排班!CS69+24-月排班!CR69)&lt;11,"11小時","")))&amp;IF(COUNTIF(月排班!$CI71:$CU71,$FW$5)=1,IF(COUNTIF(月排班!$CI71:$CU71,$FW$6)=1,"","1周無1例1休"),"1周無1例1休")&amp;IF(CS70=1,IF(CS70&gt;0,"例假上班",""),"")&amp;IF(CS70&gt;12,"上班超過12小時&amp;","")&amp;IF(COUNTIF(CI70:CT70,"&gt;0")=6,"連6天上班","")&amp;IF(CS69=1,IF(CS70&gt;0,"例假上班",""),"")</f>
        <v>1周無1例1休</v>
      </c>
      <c r="CT71" s="500"/>
      <c r="CU71" s="499" t="str">
        <f>IF(月排班!CT69=0,"",IF(月排班!CU69=0,"",IF((月排班!CU69+24-月排班!CT69)&lt;11,"11小時","")))&amp;IF(COUNTIF(月排班!$CI71:$CU71,$FW$5)=1,IF(COUNTIF(月排班!$CI71:$CU71,$FW$6)=1,"","1周無1例1休"),"1周無1例1休")&amp;IF(CU70=1,IF(CU70&gt;0,"例假上班",""),"")&amp;IF(CU70&gt;12,"上班超過12小時&amp;","")&amp;IF(COUNTIF(CK70:CV70,"&gt;0")=6,"連6天上班","")&amp;IF(CU69=1,IF(CU70&gt;0,"例假上班",""),"")</f>
        <v>1周無1例1休</v>
      </c>
      <c r="CV71" s="500"/>
      <c r="CW71" s="499" t="str">
        <f>IF(月排班!CV69=0,"",IF(月排班!CW69=0,"",IF((月排班!CW69+24-月排班!CV69)&lt;11,"11小時","")))&amp;IF(COUNTIF(月排班!$CW71:$DI71,$FW$5)=1,IF(COUNTIF(月排班!$CW71:$DI71,$FW$6)=1,"","1周無1例1休"),"1周無1例1休")&amp;IF(CW70=1,IF(CW70&gt;0,"例假上班",""),"")&amp;IF(CW70&gt;12,"上班超過12小時&amp;","")&amp;IF(COUNTIF(CM70:CX70,"&gt;0")=6,"連6天上班","")&amp;IF(CW69=1,IF(CW70&gt;0,"例假上班",""),"")</f>
        <v>1周無1例1休</v>
      </c>
      <c r="CX71" s="500"/>
      <c r="CY71" s="499" t="str">
        <f>IF(月排班!CX69=0,"",IF(月排班!CY69=0,"",IF((月排班!CY69+24-月排班!CX69)&lt;11,"11小時","")))&amp;IF(COUNTIF(月排班!$CW71:$DI71,$FW$5)=1,IF(COUNTIF(月排班!$CW71:$DI71,$FW$6)=1,"","1周無1例1休"),"1周無1例1休")&amp;IF(CY70=1,IF(CY70&gt;0,"例假上班",""),"")&amp;IF(CY70&gt;12,"上班超過12小時&amp;","")&amp;IF(COUNTIF(CO70:CZ70,"&gt;0")=6,"連6天上班","")&amp;IF(CY69=1,IF(CY70&gt;0,"例假上班",""),"")</f>
        <v>1周無1例1休</v>
      </c>
      <c r="CZ71" s="500"/>
      <c r="DA71" s="499" t="str">
        <f>IF(月排班!CZ69=0,"",IF(月排班!DA69=0,"",IF((月排班!DA69+24-月排班!CZ69)&lt;11,"11小時","")))&amp;IF(COUNTIF(月排班!$CW71:$DI71,$FW$5)=1,IF(COUNTIF(月排班!$CW71:$DI71,$FW$6)=1,"","1周無1例1休"),"1周無1例1休")&amp;IF(DA70=1,IF(DA70&gt;0,"例假上班",""),"")&amp;IF(DA70&gt;12,"上班超過12小時&amp;","")&amp;IF(COUNTIF(CQ70:DB70,"&gt;0")=6,"連6天上班","")&amp;IF(DA69=1,IF(DA70&gt;0,"例假上班",""),"")</f>
        <v>1周無1例1休</v>
      </c>
      <c r="DB71" s="500"/>
      <c r="DC71" s="499" t="str">
        <f>IF(月排班!DB69=0,"",IF(月排班!DC69=0,"",IF((月排班!DC69+24-月排班!DB69)&lt;11,"11小時","")))&amp;IF(COUNTIF(月排班!$CW71:$DI71,$FW$5)=1,IF(COUNTIF(月排班!$CW71:$DI71,$FW$6)=1,"","1周無1例1休"),"1周無1例1休")&amp;IF(DC70=1,IF(DC70&gt;0,"例假上班",""),"")&amp;IF(DC70&gt;12,"上班超過12小時&amp;","")&amp;IF(COUNTIF(CS70:DD70,"&gt;0")=6,"連6天上班","")&amp;IF(DC69=1,IF(DC70&gt;0,"例假上班",""),"")</f>
        <v>1周無1例1休</v>
      </c>
      <c r="DD71" s="500"/>
      <c r="DE71" s="499" t="str">
        <f>IF(月排班!DD69=0,"",IF(月排班!DE69=0,"",IF((月排班!DE69+24-月排班!DD69)&lt;11,"11小時","")))&amp;IF(COUNTIF(月排班!$CW71:$DI71,$FW$5)=1,IF(COUNTIF(月排班!$CW71:$DI71,$FW$6)=1,"","1周無1例1休"),"1周無1例1休")&amp;IF(DE70=1,IF(DE70&gt;0,"例假上班",""),"")&amp;IF(DE70&gt;12,"上班超過12小時&amp;","")&amp;IF(COUNTIF(CU70:DF70,"&gt;0")=6,"連6天上班","")&amp;IF(DE69=1,IF(DE70&gt;0,"例假上班",""),"")</f>
        <v>1周無1例1休</v>
      </c>
      <c r="DF71" s="500"/>
      <c r="DG71" s="499" t="str">
        <f>IF(月排班!DF69=0,"",IF(月排班!DG69=0,"",IF((月排班!DG69+24-月排班!DF69)&lt;11,"11小時","")))&amp;IF(COUNTIF(月排班!$CW71:$DI71,$FW$5)=1,IF(COUNTIF(月排班!$CW71:$DI71,$FW$6)=1,"","1周無1例1休"),"1周無1例1休")&amp;IF(DG70=1,IF(DG70&gt;0,"例假上班",""),"")&amp;IF(DG70&gt;12,"上班超過12小時&amp;","")&amp;IF(COUNTIF(CW70:DH70,"&gt;0")=6,"連6天上班","")&amp;IF(DG69=1,IF(DG70&gt;0,"例假上班",""),"")</f>
        <v>1周無1例1休</v>
      </c>
      <c r="DH71" s="500"/>
      <c r="DI71" s="499" t="str">
        <f>IF(月排班!DH69=0,"",IF(月排班!DI69=0,"",IF((月排班!DI69+24-月排班!DH69)&lt;11,"11小時","")))&amp;IF(COUNTIF(月排班!$CW71:$DI71,$FW$5)=1,IF(COUNTIF(月排班!$CW71:$DI71,$FW$6)=1,"","1周無1例1休"),"1周無1例1休")&amp;IF(DI70=1,IF(DI70&gt;0,"例假上班",""),"")&amp;IF(DI70&gt;12,"上班超過12小時&amp;","")&amp;IF(COUNTIF(CY70:DJ70,"&gt;0")=6,"連6天上班","")&amp;IF(DI69=1,IF(DI70&gt;0,"例假上班",""),"")</f>
        <v>1周無1例1休</v>
      </c>
      <c r="DJ71" s="500"/>
      <c r="DK71" s="499" t="str">
        <f>IF(月排班!DJ69=0,"",IF(月排班!DK69=0,"",IF((月排班!DK69+24-月排班!DJ69)&lt;11,"11小時","")))&amp;IF(COUNTIF(月排班!$DK71:$DW71,$FW$5)=1,IF(COUNTIF(月排班!$DK71:$DW71,$FW$6)=1,"","1周無1例1休"),"1周無1例1休")&amp;IF(DK70=1,IF(DK70&gt;0,"例假上班",""),"")&amp;IF(DK70&gt;12,"上班超過12小時&amp;","")&amp;IF(COUNTIF(DA70:DL70,"&gt;0")=6,"連6天上班","")&amp;IF(DK69=1,IF(DK70&gt;0,"例假上班",""),"")</f>
        <v>1周無1例1休</v>
      </c>
      <c r="DL71" s="500"/>
      <c r="DM71" s="499" t="str">
        <f>IF(月排班!DL69=0,"",IF(月排班!DM69=0,"",IF((月排班!DM69+24-月排班!DL69)&lt;11,"11小時","")))&amp;IF(COUNTIF(月排班!$DK71:$DW71,$FW$5)=1,IF(COUNTIF(月排班!$DK71:$DW71,$FW$6)=1,"","1周無1例1休"),"1周無1例1休")&amp;IF(DM70=1,IF(DM70&gt;0,"例假上班",""),"")&amp;IF(DM70&gt;12,"上班超過12小時&amp;","")&amp;IF(COUNTIF(DC70:DN70,"&gt;0")=6,"連6天上班","")&amp;IF(DM69=1,IF(DM70&gt;0,"例假上班",""),"")</f>
        <v>1周無1例1休</v>
      </c>
      <c r="DN71" s="500"/>
      <c r="DO71" s="499" t="str">
        <f>IF(月排班!DN69=0,"",IF(月排班!DO69=0,"",IF((月排班!DO69+24-月排班!DN69)&lt;11,"11小時","")))&amp;IF(COUNTIF(月排班!$DK71:$DW71,$FW$5)=1,IF(COUNTIF(月排班!$DK71:$DW71,$FW$6)=1,"","1周無1例1休"),"1周無1例1休")&amp;IF(DO70=1,IF(DO70&gt;0,"例假上班",""),"")&amp;IF(DO70&gt;12,"上班超過12小時&amp;","")&amp;IF(COUNTIF(DE70:DP70,"&gt;0")=6,"連6天上班","")&amp;IF(DO69=1,IF(DO70&gt;0,"例假上班",""),"")</f>
        <v>1周無1例1休</v>
      </c>
      <c r="DP71" s="500"/>
      <c r="DQ71" s="499" t="str">
        <f>IF(月排班!DP69=0,"",IF(月排班!DQ69=0,"",IF((月排班!DQ69+24-月排班!DP69)&lt;11,"11小時","")))&amp;IF(COUNTIF(月排班!$DK71:$DW71,$FW$5)=1,IF(COUNTIF(月排班!$DK71:$DW71,$FW$6)=1,"","1周無1例1休"),"1周無1例1休")&amp;IF(DQ70=1,IF(DQ70&gt;0,"例假上班",""),"")&amp;IF(DQ70&gt;12,"上班超過12小時&amp;","")&amp;IF(COUNTIF(DG70:DR70,"&gt;0")=6,"連6天上班","")&amp;IF(DQ69=1,IF(DQ70&gt;0,"例假上班",""),"")</f>
        <v>1周無1例1休</v>
      </c>
      <c r="DR71" s="500"/>
      <c r="DS71" s="499" t="str">
        <f>IF(月排班!DR69=0,"",IF(月排班!DS69=0,"",IF((月排班!DS69+24-月排班!DR69)&lt;11,"11小時","")))&amp;IF(COUNTIF(月排班!$DK71:$DW71,$FW$5)=1,IF(COUNTIF(月排班!$DK71:$DW71,$FW$6)=1,"","1周無1例1休"),"1周無1例1休")&amp;IF(DS70=1,IF(DS70&gt;0,"例假上班",""),"")&amp;IF(DS70&gt;12,"上班超過12小時&amp;","")&amp;IF(COUNTIF(DI70:DT70,"&gt;0")=6,"連6天上班","")&amp;IF(DS69=1,IF(DS70&gt;0,"例假上班",""),"")</f>
        <v>1周無1例1休</v>
      </c>
      <c r="DT71" s="500"/>
      <c r="DU71" s="499" t="str">
        <f>IF(月排班!DT69=0,"",IF(月排班!DU69=0,"",IF((月排班!DU69+24-月排班!DT69)&lt;11,"11小時","")))&amp;IF(COUNTIF(月排班!$DK71:$DW71,$FW$5)=1,IF(COUNTIF(月排班!$DK71:$DW71,$FW$6)=1,"","1周無1例1休"),"1周無1例1休")&amp;IF(DU70=1,IF(DU70&gt;0,"例假上班",""),"")&amp;IF(DU70&gt;12,"上班超過12小時&amp;","")&amp;IF(COUNTIF(DK70:DV70,"&gt;0")=6,"連6天上班","")&amp;IF(DU69=1,IF(DU70&gt;0,"例假上班",""),"")</f>
        <v>1周無1例1休</v>
      </c>
      <c r="DV71" s="500"/>
      <c r="DW71" s="499" t="str">
        <f>IF(月排班!DV69=0,"",IF(月排班!DW69=0,"",IF((月排班!DW69+24-月排班!DV69)&lt;11,"11小時","")))&amp;IF(COUNTIF(月排班!$DK71:$DW71,$FW$5)=1,IF(COUNTIF(月排班!$DK71:$DW71,$FW$6)=1,"","1周無1例1休"),"1周無1例1休")&amp;IF(DW70=1,IF(DW70&gt;0,"例假上班",""),"")&amp;IF(DW70&gt;12,"上班超過12小時&amp;","")&amp;IF(COUNTIF(DM70:DX70,"&gt;0")=6,"連6天上班","")&amp;IF(DW69=1,IF(DW70&gt;0,"例假上班",""),"")</f>
        <v>1周無1例1休</v>
      </c>
      <c r="DX71" s="500"/>
      <c r="DY71" s="499" t="str">
        <f>IF(月排班!DX69=0,"",IF(月排班!DY69=0,"",IF((月排班!DY69+24-月排班!DX69)&lt;11,"11小時","")))&amp;IF(COUNTIF(月排班!$DY71:$EK71,$FW$5)=1,IF(COUNTIF(月排班!$DY71:$EK71,$FW$6)=1,"","1周無1例1休"),"1周無1例1休")&amp;IF(DY70=1,IF(DY70&gt;0,"例假上班",""),"")&amp;IF(DY70&gt;12,"上班超過12小時&amp;","")&amp;IF(COUNTIF(DO70:DZ70,"&gt;0")=6,"連6天上班","")&amp;IF(DY69=1,IF(DY70&gt;0,"例假上班",""),"")</f>
        <v>1周無1例1休</v>
      </c>
      <c r="DZ71" s="500"/>
      <c r="EA71" s="499" t="str">
        <f>IF(月排班!DZ69=0,"",IF(月排班!EA69=0,"",IF((月排班!EA69+24-月排班!DZ69)&lt;11,"11小時","")))&amp;IF(COUNTIF(月排班!$DY71:$EK71,$FW$5)=1,IF(COUNTIF(月排班!$DY71:$EK71,$FW$6)=1,"","1周無1例1休"),"1周無1例1休")&amp;IF(EA70=1,IF(EA70&gt;0,"例假上班",""),"")&amp;IF(EA70&gt;12,"上班超過12小時&amp;","")&amp;IF(COUNTIF(DQ70:EB70,"&gt;0")=6,"連6天上班","")&amp;IF(EA69=1,IF(EA70&gt;0,"例假上班",""),"")</f>
        <v>1周無1例1休</v>
      </c>
      <c r="EB71" s="500"/>
      <c r="EC71" s="499" t="str">
        <f>IF(月排班!EB69=0,"",IF(月排班!EC69=0,"",IF((月排班!EC69+24-月排班!EB69)&lt;11,"11小時","")))&amp;IF(COUNTIF(月排班!$DY71:$EK71,$FW$5)=1,IF(COUNTIF(月排班!$DY71:$EK71,$FW$6)=1,"","1周無1例1休"),"1周無1例1休")&amp;IF(EC70=1,IF(EC70&gt;0,"例假上班",""),"")&amp;IF(EC70&gt;12,"上班超過12小時&amp;","")&amp;IF(COUNTIF(DS70:ED70,"&gt;0")=6,"連6天上班","")&amp;IF(EC69=1,IF(EC70&gt;0,"例假上班",""),"")</f>
        <v>1周無1例1休</v>
      </c>
      <c r="ED71" s="500"/>
      <c r="EE71" s="499" t="str">
        <f>IF(月排班!ED69=0,"",IF(月排班!EE69=0,"",IF((月排班!EE69+24-月排班!ED69)&lt;11,"11小時","")))&amp;IF(COUNTIF(月排班!$DY71:$EK71,$FW$5)=1,IF(COUNTIF(月排班!$DY71:$EK71,$FW$6)=1,"","1周無1例1休"),"1周無1例1休")&amp;IF(EE70=1,IF(EE70&gt;0,"例假上班",""),"")&amp;IF(EE70&gt;12,"上班超過12小時&amp;","")&amp;IF(COUNTIF(DU70:EF70,"&gt;0")=6,"連6天上班","")&amp;IF(EE69=1,IF(EE70&gt;0,"例假上班",""),"")</f>
        <v>1周無1例1休</v>
      </c>
      <c r="EF71" s="500"/>
      <c r="EG71" s="499" t="str">
        <f>IF(月排班!EF69=0,"",IF(月排班!EG69=0,"",IF((月排班!EG69+24-月排班!EF69)&lt;11,"11小時","")))&amp;IF(COUNTIF(月排班!$DY71:$EK71,$FW$5)=1,IF(COUNTIF(月排班!$DY71:$EK71,$FW$6)=1,"","1周無1例1休"),"1周無1例1休")&amp;IF(EG70=1,IF(EG70&gt;0,"例假上班",""),"")&amp;IF(EG70&gt;12,"上班超過12小時&amp;","")&amp;IF(COUNTIF(DW70:EH70,"&gt;0")=6,"連6天上班","")&amp;IF(EG69=1,IF(EG70&gt;0,"例假上班",""),"")</f>
        <v>1周無1例1休</v>
      </c>
      <c r="EH71" s="500"/>
      <c r="EI71" s="499" t="str">
        <f>IF(月排班!EH69=0,"",IF(月排班!EI69=0,"",IF((月排班!EI69+24-月排班!EH69)&lt;11,"11小時","")))&amp;IF(COUNTIF(月排班!$DY71:$EK71,$FW$5)=1,IF(COUNTIF(月排班!$DY71:$EK71,$FW$6)=1,"","1周無1例1休"),"1周無1例1休")&amp;IF(EI70=1,IF(EI70&gt;0,"例假上班",""),"")&amp;IF(EI70&gt;12,"上班超過12小時&amp;","")&amp;IF(COUNTIF(DY70:EJ70,"&gt;0")=6,"連6天上班","")&amp;IF(EI69=1,IF(EI70&gt;0,"例假上班",""),"")</f>
        <v>1周無1例1休</v>
      </c>
      <c r="EJ71" s="500"/>
      <c r="EK71" s="499" t="str">
        <f>IF(月排班!EJ69=0,"",IF(月排班!EK69=0,"",IF((月排班!EK69+24-月排班!EJ69)&lt;11,"11小時","")))&amp;IF(COUNTIF(月排班!$DY71:$EK71,$FW$5)=1,IF(COUNTIF(月排班!$DY71:$EK71,$FW$6)=1,"","1周無1例1休"),"1周無1例1休")&amp;IF(EK70=1,IF(EK70&gt;0,"例假上班",""),"")&amp;IF(EK70&gt;12,"上班超過12小時&amp;","")&amp;IF(COUNTIF(EA70:EL70,"&gt;0")=6,"連6天上班","")&amp;IF(EK69=1,IF(EK70&gt;0,"例假上班",""),"")</f>
        <v>1周無1例1休</v>
      </c>
      <c r="EL71" s="500"/>
      <c r="EM71" s="499" t="str">
        <f>IF(月排班!EL69=0,"",IF(月排班!EM69=0,"",IF((月排班!EM69+24-月排班!EL69)&lt;11,"11小時","")))&amp;IF(COUNTIF(月排班!$EM71:$EY71,$FW$5)=1,IF(COUNTIF(月排班!$EM71:$EY71,$FW$6)=1,"","1周無1例1休"),"1周無1例1休")&amp;IF(EM70=1,IF(EM70&gt;0,"例假上班",""),"")&amp;IF(EM70&gt;12,"上班超過12小時&amp;","")&amp;IF(COUNTIF(EC70:EN70,"&gt;0")=6,"連6天上班","")&amp;IF(EM69=1,IF(EM70&gt;0,"例假上班",""),"")</f>
        <v>1周無1例1休</v>
      </c>
      <c r="EN71" s="500"/>
      <c r="EO71" s="499" t="str">
        <f>IF(月排班!EN69=0,"",IF(月排班!EO69=0,"",IF((月排班!EO69+24-月排班!EN69)&lt;11,"11小時","")))&amp;IF(COUNTIF(月排班!$EM71:$EY71,$FW$5)=1,IF(COUNTIF(月排班!$EM71:$EY71,$FW$6)=1,"","1周無1例1休"),"1周無1例1休")&amp;IF(EO70=1,IF(EO70&gt;0,"例假上班",""),"")&amp;IF(EO70&gt;12,"上班超過12小時&amp;","")&amp;IF(COUNTIF(EE70:EP70,"&gt;0")=6,"連6天上班","")&amp;IF(EO69=1,IF(EO70&gt;0,"例假上班",""),"")</f>
        <v>1周無1例1休</v>
      </c>
      <c r="EP71" s="500"/>
      <c r="EQ71" s="499" t="str">
        <f>IF(月排班!EP69=0,"",IF(月排班!EQ69=0,"",IF((月排班!EQ69+24-月排班!EP69)&lt;11,"11小時","")))&amp;IF(COUNTIF(月排班!$EM71:$EY71,$FW$5)=1,IF(COUNTIF(月排班!$EM71:$EY71,$FW$6)=1,"","1周無1例1休"),"1周無1例1休")&amp;IF(EQ70=1,IF(EQ70&gt;0,"例假上班",""),"")&amp;IF(EQ70&gt;12,"上班超過12小時&amp;","")&amp;IF(COUNTIF(EG70:ER70,"&gt;0")=6,"連6天上班","")&amp;IF(EQ69=1,IF(EQ70&gt;0,"例假上班",""),"")</f>
        <v>1周無1例1休</v>
      </c>
      <c r="ER71" s="500"/>
      <c r="ES71" s="499" t="str">
        <f>IF(月排班!ER69=0,"",IF(月排班!ES69=0,"",IF((月排班!ES69+24-月排班!ER69)&lt;11,"11小時","")))&amp;IF(COUNTIF(月排班!$EM71:$EY71,$FW$5)=1,IF(COUNTIF(月排班!$EM71:$EY71,$FW$6)=1,"","1周無1例1休"),"1周無1例1休")&amp;IF(ES70=1,IF(ES70&gt;0,"例假上班",""),"")&amp;IF(ES70&gt;12,"上班超過12小時&amp;","")&amp;IF(COUNTIF(EI70:ET70,"&gt;0")=6,"連6天上班","")&amp;IF(ES69=1,IF(ES70&gt;0,"例假上班",""),"")</f>
        <v>1周無1例1休</v>
      </c>
      <c r="ET71" s="500"/>
      <c r="EU71" s="499" t="str">
        <f>IF(月排班!ET69=0,"",IF(月排班!EU69=0,"",IF((月排班!EU69+24-月排班!ET69)&lt;11,"11小時","")))&amp;IF(COUNTIF(月排班!$EM71:$EY71,$FW$5)=1,IF(COUNTIF(月排班!$EM71:$EY71,$FW$6)=1,"","1周無1例1休"),"1周無1例1休")&amp;IF(EU70=1,IF(EU70&gt;0,"例假上班",""),"")&amp;IF(EU70&gt;12,"上班超過12小時&amp;","")&amp;IF(COUNTIF(EK70:EV70,"&gt;0")=6,"連6天上班","")&amp;IF(EU69=1,IF(EU70&gt;0,"例假上班",""),"")</f>
        <v>1周無1例1休</v>
      </c>
      <c r="EV71" s="500"/>
      <c r="EW71" s="499" t="str">
        <f>IF(月排班!EV69=0,"",IF(月排班!EW69=0,"",IF((月排班!EW69+24-月排班!EV69)&lt;11,"11小時","")))&amp;IF(COUNTIF(月排班!$EM71:$EY71,$FW$5)=1,IF(COUNTIF(月排班!$EM71:$EY71,$FW$6)=1,"","1周無1例1休"),"1周無1例1休")&amp;IF(EW70=1,IF(EW70&gt;0,"例假上班",""),"")&amp;IF(EW70&gt;12,"上班超過12小時&amp;","")&amp;IF(COUNTIF(EM70:EX70,"&gt;0")=6,"連6天上班","")&amp;IF(EW69=1,IF(EW70&gt;0,"例假上班",""),"")</f>
        <v>1周無1例1休</v>
      </c>
      <c r="EX71" s="500"/>
      <c r="EY71" s="499" t="str">
        <f>IF(月排班!EX69=0,"",IF(月排班!EY69=0,"",IF((月排班!EY69+24-月排班!EX69)&lt;11,"11小時","")))&amp;IF(COUNTIF(月排班!$EM71:$EY71,$FW$5)=1,IF(COUNTIF(月排班!$EM71:$EY71,$FW$6)=1,"","1周無1例1休"),"1周無1例1休")&amp;IF(EY70=1,IF(EY70&gt;0,"例假上班",""),"")&amp;IF(EY70&gt;12,"上班超過12小時&amp;","")&amp;IF(COUNTIF(EO70:EZ70,"&gt;0")=6,"連6天上班","")&amp;IF(EY69=1,IF(EY70&gt;0,"例假上班",""),"")</f>
        <v>1周無1例1休</v>
      </c>
      <c r="EZ71" s="500"/>
      <c r="FA71" s="499" t="str">
        <f>IF(月排班!EZ69=0,"",IF(月排班!FA69=0,"",IF((月排班!FA69+24-月排班!EZ69)&lt;11,"11小時","")))&amp;IF(COUNTIF(月排班!$FA71:$FM71,$FW$5)=1,IF(COUNTIF(月排班!$FA71:$FM71,$FW$6)=1,"","1周無1例1休"),"1周無1例1休")&amp;IF(FA70=1,IF(FA70&gt;0,"例假上班",""),"")&amp;IF(FA70&gt;12,"上班超過12小時&amp;","")&amp;IF(COUNTIF(EQ70:FB70,"&gt;0")=6,"連6天上班","")&amp;IF(FA69=1,IF(FA70&gt;0,"例假上班",""),"")</f>
        <v>1周無1例1休</v>
      </c>
      <c r="FB71" s="500"/>
      <c r="FC71" s="499" t="str">
        <f>IF(月排班!FB69=0,"",IF(月排班!FC69=0,"",IF((月排班!FC69+24-月排班!FB69)&lt;11,"11小時","")))&amp;IF(COUNTIF(月排班!$FA71:$FM71,$FW$5)=1,IF(COUNTIF(月排班!$FA71:$FM71,$FW$6)=1,"","1周無1例1休"),"1周無1例1休")&amp;IF(FC70=1,IF(FC70&gt;0,"例假上班",""),"")&amp;IF(FC70&gt;12,"上班超過12小時&amp;","")&amp;IF(COUNTIF(ES70:FD70,"&gt;0")=6,"連6天上班","")&amp;IF(FC69=1,IF(FC70&gt;0,"例假上班",""),"")</f>
        <v>1周無1例1休</v>
      </c>
      <c r="FD71" s="500"/>
      <c r="FE71" s="499" t="str">
        <f>IF(月排班!FD69=0,"",IF(月排班!FE69=0,"",IF((月排班!FE69+24-月排班!FD69)&lt;11,"11小時","")))&amp;IF(COUNTIF(月排班!$FA71:$FM71,$FW$5)=1,IF(COUNTIF(月排班!$FA71:$FM71,$FW$6)=1,"","1周無1例1休"),"1周無1例1休")&amp;IF(FE70=1,IF(FE70&gt;0,"例假上班",""),"")&amp;IF(FE70&gt;12,"上班超過12小時&amp;","")&amp;IF(COUNTIF(EU70:FF70,"&gt;0")=6,"連6天上班","")&amp;IF(FE69=1,IF(FE70&gt;0,"例假上班",""),"")</f>
        <v>1周無1例1休</v>
      </c>
      <c r="FF71" s="500"/>
      <c r="FG71" s="499" t="str">
        <f>IF(月排班!FF69=0,"",IF(月排班!FG69=0,"",IF((月排班!FG69+24-月排班!FF69)&lt;11,"11小時","")))&amp;IF(COUNTIF(月排班!$FA71:$FM71,$FW$5)=1,IF(COUNTIF(月排班!$FA71:$FM71,$FW$6)=1,"","1周無1例1休"),"1周無1例1休")&amp;IF(FG70=1,IF(FG70&gt;0,"例假上班",""),"")&amp;IF(FG70&gt;12,"上班超過12小時&amp;","")&amp;IF(COUNTIF(EW70:FH70,"&gt;0")=6,"連6天上班","")&amp;IF(FG69=1,IF(FG70&gt;0,"例假上班",""),"")</f>
        <v>1周無1例1休</v>
      </c>
      <c r="FH71" s="500"/>
      <c r="FI71" s="499" t="str">
        <f>IF(月排班!FH69=0,"",IF(月排班!FI69=0,"",IF((月排班!FI69+24-月排班!FH69)&lt;11,"11小時","")))&amp;IF(COUNTIF(月排班!$FA71:$FM71,$FW$5)=1,IF(COUNTIF(月排班!$FA71:$FM71,$FW$6)=1,"","1周無1例1休"),"1周無1例1休")&amp;IF(FI70=1,IF(FI70&gt;0,"例假上班",""),"")&amp;IF(FI70&gt;12,"上班超過12小時&amp;","")&amp;IF(COUNTIF(EY70:FJ70,"&gt;0")=6,"連6天上班","")&amp;IF(FI69=1,IF(FI70&gt;0,"例假上班",""),"")</f>
        <v>1周無1例1休</v>
      </c>
      <c r="FJ71" s="500"/>
      <c r="FK71" s="499" t="str">
        <f>IF(月排班!FJ69=0,"",IF(月排班!FK69=0,"",IF((月排班!FK69+24-月排班!FJ69)&lt;11,"11小時","")))&amp;IF(COUNTIF(月排班!$FA71:$FM71,$FW$5)=1,IF(COUNTIF(月排班!$FA71:$FM71,$FW$6)=1,"","1周無1例1休"),"1周無1例1休")&amp;IF(FK70=1,IF(FK70&gt;0,"例假上班",""),"")&amp;IF(FK70&gt;12,"上班超過12小時&amp;","")&amp;IF(COUNTIF(FA70:FL70,"&gt;0")=6,"連6天上班","")&amp;IF(FK69=1,IF(FK70&gt;0,"例假上班",""),"")</f>
        <v>1周無1例1休</v>
      </c>
      <c r="FL71" s="500"/>
      <c r="FM71" s="499" t="str">
        <f>IF(月排班!FL69=0,"",IF(月排班!FM69=0,"",IF((月排班!FM69+24-月排班!FL69)&lt;11,"11小時","")))&amp;IF(COUNTIF(月排班!$FA71:$FM71,$FW$5)=1,IF(COUNTIF(月排班!$FA71:$FM71,$FW$6)=1,"","1周無1例1休"),"1周無1例1休")&amp;IF(FM70=1,IF(FM70&gt;0,"例假上班",""),"")&amp;IF(FM70&gt;12,"上班超過12小時&amp;","")&amp;IF(COUNTIF(FC70:FN70,"&gt;0")=6,"連6天上班","")&amp;IF(FM69=1,IF(FM70&gt;0,"例假上班",""),"")</f>
        <v>1周無1例1休</v>
      </c>
      <c r="FN71" s="500"/>
      <c r="FO71" s="497"/>
      <c r="FP71" s="498"/>
      <c r="FQ71" s="494"/>
      <c r="FR71" s="211"/>
      <c r="FS71" s="211"/>
      <c r="FT71" s="380"/>
      <c r="FU71" s="486"/>
      <c r="FV71" s="487"/>
      <c r="GS71" s="349"/>
    </row>
    <row r="72" spans="1:201" ht="15.75" customHeight="1">
      <c r="A72" s="490" t="str">
        <f>IF('0902-0908'!A80=0,"",'0902-0908'!A80)</f>
        <v/>
      </c>
      <c r="B72" s="491"/>
      <c r="C72" s="206"/>
      <c r="D72" s="207"/>
      <c r="E72" s="206"/>
      <c r="F72" s="207"/>
      <c r="G72" s="206"/>
      <c r="H72" s="207"/>
      <c r="I72" s="206"/>
      <c r="J72" s="207"/>
      <c r="K72" s="206"/>
      <c r="L72" s="207"/>
      <c r="M72" s="206"/>
      <c r="N72" s="207"/>
      <c r="O72" s="206"/>
      <c r="P72" s="207"/>
      <c r="Q72" s="206"/>
      <c r="R72" s="207"/>
      <c r="S72" s="206"/>
      <c r="T72" s="207"/>
      <c r="U72" s="206"/>
      <c r="V72" s="207"/>
      <c r="W72" s="206"/>
      <c r="X72" s="207"/>
      <c r="Y72" s="206"/>
      <c r="Z72" s="207"/>
      <c r="AA72" s="206"/>
      <c r="AB72" s="207"/>
      <c r="AC72" s="206"/>
      <c r="AD72" s="207"/>
      <c r="AE72" s="549">
        <f>IFERROR(VLOOKUP(月排班!AE74,$FW$5:$FX$9,2,0),0)</f>
        <v>0</v>
      </c>
      <c r="AF72" s="550"/>
      <c r="AG72" s="549">
        <f>IFERROR(VLOOKUP(月排班!AG74,$FW$5:$FX$9,2,0),0)</f>
        <v>0</v>
      </c>
      <c r="AH72" s="550"/>
      <c r="AI72" s="549">
        <f>IFERROR(VLOOKUP(月排班!AI74,$FW$5:$FX$9,2,0),0)</f>
        <v>0</v>
      </c>
      <c r="AJ72" s="550"/>
      <c r="AK72" s="549">
        <f>IFERROR(VLOOKUP(月排班!AK74,$FW$5:$FX$9,2,0),0)</f>
        <v>0</v>
      </c>
      <c r="AL72" s="550"/>
      <c r="AM72" s="549">
        <f>IFERROR(VLOOKUP(月排班!AM74,$FW$5:$FX$9,2,0),0)</f>
        <v>0</v>
      </c>
      <c r="AN72" s="550"/>
      <c r="AO72" s="549">
        <f>IFERROR(VLOOKUP(月排班!AO74,$FW$5:$FX$9,2,0),0)</f>
        <v>0</v>
      </c>
      <c r="AP72" s="550"/>
      <c r="AQ72" s="549">
        <f>IFERROR(VLOOKUP(月排班!AQ74,$FW$5:$FX$9,2,0),0)</f>
        <v>0</v>
      </c>
      <c r="AR72" s="550"/>
      <c r="AS72" s="549">
        <f>IFERROR(VLOOKUP(月排班!AS74,$FW$5:$FX$9,2,0),0)</f>
        <v>0</v>
      </c>
      <c r="AT72" s="550"/>
      <c r="AU72" s="549">
        <f>IFERROR(VLOOKUP(月排班!AU74,$FW$5:$FX$9,2,0),0)</f>
        <v>0</v>
      </c>
      <c r="AV72" s="550"/>
      <c r="AW72" s="549">
        <f>IFERROR(VLOOKUP(月排班!AW74,$FW$5:$FX$9,2,0),0)</f>
        <v>0</v>
      </c>
      <c r="AX72" s="550"/>
      <c r="AY72" s="549">
        <f>IFERROR(VLOOKUP(月排班!AY74,$FW$5:$FX$9,2,0),0)</f>
        <v>0</v>
      </c>
      <c r="AZ72" s="550"/>
      <c r="BA72" s="549">
        <f>IFERROR(VLOOKUP(月排班!BA74,$FW$5:$FX$9,2,0),0)</f>
        <v>0</v>
      </c>
      <c r="BB72" s="550"/>
      <c r="BC72" s="549">
        <f>IFERROR(VLOOKUP(月排班!BC74,$FW$5:$FX$9,2,0),0)</f>
        <v>0</v>
      </c>
      <c r="BD72" s="550"/>
      <c r="BE72" s="549">
        <f>IFERROR(VLOOKUP(月排班!BE74,$FW$5:$FX$9,2,0),0)</f>
        <v>0</v>
      </c>
      <c r="BF72" s="550"/>
      <c r="BG72" s="549">
        <f>IFERROR(VLOOKUP(月排班!BG74,$FW$5:$FX$9,2,0),0)</f>
        <v>0</v>
      </c>
      <c r="BH72" s="550"/>
      <c r="BI72" s="549">
        <f>IFERROR(VLOOKUP(月排班!BI74,$FW$5:$FX$9,2,0),0)</f>
        <v>0</v>
      </c>
      <c r="BJ72" s="550"/>
      <c r="BK72" s="549">
        <f>IFERROR(VLOOKUP(月排班!BK74,$FW$5:$FX$9,2,0),0)</f>
        <v>0</v>
      </c>
      <c r="BL72" s="550"/>
      <c r="BM72" s="549">
        <f>IFERROR(VLOOKUP(月排班!BM74,$FW$5:$FX$9,2,0),0)</f>
        <v>0</v>
      </c>
      <c r="BN72" s="550"/>
      <c r="BO72" s="549">
        <f>IFERROR(VLOOKUP(月排班!BO74,$FW$5:$FX$9,2,0),0)</f>
        <v>0</v>
      </c>
      <c r="BP72" s="550"/>
      <c r="BQ72" s="549">
        <f>IFERROR(VLOOKUP(月排班!BQ74,$FW$5:$FX$9,2,0),0)</f>
        <v>0</v>
      </c>
      <c r="BR72" s="550"/>
      <c r="BS72" s="549">
        <f>IFERROR(VLOOKUP(月排班!BS74,$FW$5:$FX$9,2,0),0)</f>
        <v>0</v>
      </c>
      <c r="BT72" s="550"/>
      <c r="BU72" s="549">
        <f>IFERROR(VLOOKUP(月排班!BU74,$FW$5:$FX$9,2,0),0)</f>
        <v>0</v>
      </c>
      <c r="BV72" s="550"/>
      <c r="BW72" s="549">
        <f>IFERROR(VLOOKUP(月排班!BW74,$FW$5:$FX$9,2,0),0)</f>
        <v>0</v>
      </c>
      <c r="BX72" s="550"/>
      <c r="BY72" s="549">
        <f>IFERROR(VLOOKUP(月排班!BY74,$FW$5:$FX$9,2,0),0)</f>
        <v>0</v>
      </c>
      <c r="BZ72" s="550"/>
      <c r="CA72" s="549">
        <f>IFERROR(VLOOKUP(月排班!CA74,$FW$5:$FX$9,2,0),0)</f>
        <v>0</v>
      </c>
      <c r="CB72" s="550"/>
      <c r="CC72" s="549">
        <f>IFERROR(VLOOKUP(月排班!CC74,$FW$5:$FX$9,2,0),0)</f>
        <v>0</v>
      </c>
      <c r="CD72" s="550"/>
      <c r="CE72" s="549">
        <f>IFERROR(VLOOKUP(月排班!CE74,$FW$5:$FX$9,2,0),0)</f>
        <v>0</v>
      </c>
      <c r="CF72" s="550"/>
      <c r="CG72" s="549">
        <f>IFERROR(VLOOKUP(月排班!CG74,$FW$5:$FX$9,2,0),0)</f>
        <v>0</v>
      </c>
      <c r="CH72" s="550"/>
      <c r="CI72" s="549">
        <f>IFERROR(VLOOKUP(月排班!CI74,$FW$5:$FX$9,2,0),0)</f>
        <v>0</v>
      </c>
      <c r="CJ72" s="550"/>
      <c r="CK72" s="549">
        <f>IFERROR(VLOOKUP(月排班!CK74,$FW$5:$FX$9,2,0),0)</f>
        <v>0</v>
      </c>
      <c r="CL72" s="550"/>
      <c r="CM72" s="549">
        <f>IFERROR(VLOOKUP(月排班!CM74,$FW$5:$FX$9,2,0),0)</f>
        <v>0</v>
      </c>
      <c r="CN72" s="550"/>
      <c r="CO72" s="549">
        <f>IFERROR(VLOOKUP(月排班!CO74,$FW$5:$FX$9,2,0),0)</f>
        <v>0</v>
      </c>
      <c r="CP72" s="550"/>
      <c r="CQ72" s="549">
        <f>IFERROR(VLOOKUP(月排班!CQ74,$FW$5:$FX$9,2,0),0)</f>
        <v>0</v>
      </c>
      <c r="CR72" s="550"/>
      <c r="CS72" s="549">
        <f>IFERROR(VLOOKUP(月排班!CS74,$FW$5:$FX$9,2,0),0)</f>
        <v>0</v>
      </c>
      <c r="CT72" s="550"/>
      <c r="CU72" s="549">
        <f>IFERROR(VLOOKUP(月排班!CU74,$FW$5:$FX$9,2,0),0)</f>
        <v>0</v>
      </c>
      <c r="CV72" s="550"/>
      <c r="CW72" s="549">
        <f>IFERROR(VLOOKUP(月排班!CW74,$FW$5:$FX$9,2,0),0)</f>
        <v>0</v>
      </c>
      <c r="CX72" s="550"/>
      <c r="CY72" s="549">
        <f>IFERROR(VLOOKUP(月排班!CY74,$FW$5:$FX$9,2,0),0)</f>
        <v>0</v>
      </c>
      <c r="CZ72" s="550"/>
      <c r="DA72" s="549">
        <f>IFERROR(VLOOKUP(月排班!DA74,$FW$5:$FX$9,2,0),0)</f>
        <v>0</v>
      </c>
      <c r="DB72" s="550"/>
      <c r="DC72" s="549">
        <f>IFERROR(VLOOKUP(月排班!DC74,$FW$5:$FX$9,2,0),0)</f>
        <v>0</v>
      </c>
      <c r="DD72" s="550"/>
      <c r="DE72" s="549">
        <f>IFERROR(VLOOKUP(月排班!DE74,$FW$5:$FX$9,2,0),0)</f>
        <v>0</v>
      </c>
      <c r="DF72" s="550"/>
      <c r="DG72" s="549">
        <f>IFERROR(VLOOKUP(月排班!DG74,$FW$5:$FX$9,2,0),0)</f>
        <v>0</v>
      </c>
      <c r="DH72" s="550"/>
      <c r="DI72" s="549">
        <f>IFERROR(VLOOKUP(月排班!DI74,$FW$5:$FX$9,2,0),0)</f>
        <v>0</v>
      </c>
      <c r="DJ72" s="550"/>
      <c r="DK72" s="549">
        <f>IFERROR(VLOOKUP(月排班!DK74,$FW$5:$FX$9,2,0),0)</f>
        <v>0</v>
      </c>
      <c r="DL72" s="550"/>
      <c r="DM72" s="549">
        <f>IFERROR(VLOOKUP(月排班!DM74,$FW$5:$FX$9,2,0),0)</f>
        <v>0</v>
      </c>
      <c r="DN72" s="550"/>
      <c r="DO72" s="549">
        <f>IFERROR(VLOOKUP(月排班!DO74,$FW$5:$FX$9,2,0),0)</f>
        <v>0</v>
      </c>
      <c r="DP72" s="550"/>
      <c r="DQ72" s="549">
        <f>IFERROR(VLOOKUP(月排班!DQ74,$FW$5:$FX$9,2,0),0)</f>
        <v>0</v>
      </c>
      <c r="DR72" s="550"/>
      <c r="DS72" s="549">
        <f>IFERROR(VLOOKUP(月排班!DS74,$FW$5:$FX$9,2,0),0)</f>
        <v>0</v>
      </c>
      <c r="DT72" s="550"/>
      <c r="DU72" s="549">
        <f>IFERROR(VLOOKUP(月排班!DU74,$FW$5:$FX$9,2,0),0)</f>
        <v>0</v>
      </c>
      <c r="DV72" s="550"/>
      <c r="DW72" s="549">
        <f>IFERROR(VLOOKUP(月排班!DW74,$FW$5:$FX$9,2,0),0)</f>
        <v>0</v>
      </c>
      <c r="DX72" s="550"/>
      <c r="DY72" s="549">
        <f>IFERROR(VLOOKUP(月排班!DY74,$FW$5:$FX$9,2,0),0)</f>
        <v>0</v>
      </c>
      <c r="DZ72" s="550"/>
      <c r="EA72" s="549">
        <f>IFERROR(VLOOKUP(月排班!EA74,$FW$5:$FX$9,2,0),0)</f>
        <v>0</v>
      </c>
      <c r="EB72" s="550"/>
      <c r="EC72" s="549">
        <f>IFERROR(VLOOKUP(月排班!EC74,$FW$5:$FX$9,2,0),0)</f>
        <v>0</v>
      </c>
      <c r="ED72" s="550"/>
      <c r="EE72" s="549">
        <f>IFERROR(VLOOKUP(月排班!EE74,$FW$5:$FX$9,2,0),0)</f>
        <v>0</v>
      </c>
      <c r="EF72" s="550"/>
      <c r="EG72" s="549">
        <f>IFERROR(VLOOKUP(月排班!EG74,$FW$5:$FX$9,2,0),0)</f>
        <v>0</v>
      </c>
      <c r="EH72" s="550"/>
      <c r="EI72" s="549">
        <f>IFERROR(VLOOKUP(月排班!EI74,$FW$5:$FX$9,2,0),0)</f>
        <v>0</v>
      </c>
      <c r="EJ72" s="550"/>
      <c r="EK72" s="549">
        <f>IFERROR(VLOOKUP(月排班!EK74,$FW$5:$FX$9,2,0),0)</f>
        <v>0</v>
      </c>
      <c r="EL72" s="550"/>
      <c r="EM72" s="549">
        <f>IFERROR(VLOOKUP(月排班!EM74,$FW$5:$FX$9,2,0),0)</f>
        <v>0</v>
      </c>
      <c r="EN72" s="550"/>
      <c r="EO72" s="549">
        <f>IFERROR(VLOOKUP(月排班!EO74,$FW$5:$FX$9,2,0),0)</f>
        <v>0</v>
      </c>
      <c r="EP72" s="550"/>
      <c r="EQ72" s="549">
        <f>IFERROR(VLOOKUP(月排班!EQ74,$FW$5:$FX$9,2,0),0)</f>
        <v>0</v>
      </c>
      <c r="ER72" s="550"/>
      <c r="ES72" s="549">
        <f>IFERROR(VLOOKUP(月排班!ES74,$FW$5:$FX$9,2,0),0)</f>
        <v>0</v>
      </c>
      <c r="ET72" s="550"/>
      <c r="EU72" s="549">
        <f>IFERROR(VLOOKUP(月排班!EU74,$FW$5:$FX$9,2,0),0)</f>
        <v>0</v>
      </c>
      <c r="EV72" s="550"/>
      <c r="EW72" s="549">
        <f>IFERROR(VLOOKUP(月排班!EW74,$FW$5:$FX$9,2,0),0)</f>
        <v>0</v>
      </c>
      <c r="EX72" s="550"/>
      <c r="EY72" s="549">
        <f>IFERROR(VLOOKUP(月排班!EY74,$FW$5:$FX$9,2,0),0)</f>
        <v>0</v>
      </c>
      <c r="EZ72" s="550"/>
      <c r="FA72" s="549">
        <f>IFERROR(VLOOKUP(月排班!FA74,$FW$5:$FX$9,2,0),0)</f>
        <v>0</v>
      </c>
      <c r="FB72" s="550"/>
      <c r="FC72" s="549">
        <f>IFERROR(VLOOKUP(月排班!FC74,$FW$5:$FX$9,2,0),0)</f>
        <v>0</v>
      </c>
      <c r="FD72" s="550"/>
      <c r="FE72" s="549">
        <f>IFERROR(VLOOKUP(月排班!FE74,$FW$5:$FX$9,2,0),0)</f>
        <v>0</v>
      </c>
      <c r="FF72" s="550"/>
      <c r="FG72" s="549">
        <f>IFERROR(VLOOKUP(月排班!FG74,$FW$5:$FX$9,2,0),0)</f>
        <v>0</v>
      </c>
      <c r="FH72" s="550"/>
      <c r="FI72" s="549">
        <f>IFERROR(VLOOKUP(月排班!FI74,$FW$5:$FX$9,2,0),0)</f>
        <v>0</v>
      </c>
      <c r="FJ72" s="550"/>
      <c r="FK72" s="549">
        <f>IFERROR(VLOOKUP(月排班!FK74,$FW$5:$FX$9,2,0),0)</f>
        <v>0</v>
      </c>
      <c r="FL72" s="550"/>
      <c r="FM72" s="549">
        <f>IFERROR(VLOOKUP(月排班!FM74,$FW$5:$FX$9,2,0),0)</f>
        <v>0</v>
      </c>
      <c r="FN72" s="550"/>
      <c r="FO72" s="206"/>
      <c r="FP72" s="207"/>
      <c r="FQ72" s="492"/>
      <c r="FR72" s="208"/>
      <c r="FS72" s="208"/>
      <c r="FT72" s="378">
        <f>BZ73+CB73+CD73+CF73+CH73+CX73+FP73</f>
        <v>0</v>
      </c>
      <c r="FU72" s="524"/>
      <c r="FV72" s="479"/>
      <c r="GS72" s="349"/>
    </row>
    <row r="73" spans="1:201" ht="9" customHeight="1" thickBot="1">
      <c r="A73" s="480" t="str">
        <f>IF('0902-0908'!A81=0,"",'0902-0908'!A81)</f>
        <v/>
      </c>
      <c r="B73" s="481"/>
      <c r="C73" s="217"/>
      <c r="D73" s="6">
        <f>IF(C72="",0,D72-C72-C73)</f>
        <v>0</v>
      </c>
      <c r="E73" s="217"/>
      <c r="F73" s="6">
        <f>IF(E72="",0,F72-E72-E73)</f>
        <v>0</v>
      </c>
      <c r="G73" s="217"/>
      <c r="H73" s="6">
        <f>IF(G72="",0,H72-G72-G73)</f>
        <v>0</v>
      </c>
      <c r="I73" s="217"/>
      <c r="J73" s="6">
        <f>IF(I72="",0,J72-I72-I73)</f>
        <v>0</v>
      </c>
      <c r="K73" s="217"/>
      <c r="L73" s="6">
        <f>IF(K72="",0,L72-K72-K73)</f>
        <v>0</v>
      </c>
      <c r="M73" s="217"/>
      <c r="N73" s="6">
        <f>IF(M72="",0,N72-M72-M73)</f>
        <v>0</v>
      </c>
      <c r="O73" s="217"/>
      <c r="P73" s="6">
        <f>IF(O72="",0,P72-O72-O73)</f>
        <v>0</v>
      </c>
      <c r="Q73" s="217"/>
      <c r="R73" s="6">
        <f>IF(Q72="",0,R72-Q72-Q73)</f>
        <v>0</v>
      </c>
      <c r="S73" s="217"/>
      <c r="T73" s="6">
        <f>IF(S72="",0,T72-S72-S73)</f>
        <v>0</v>
      </c>
      <c r="U73" s="217"/>
      <c r="V73" s="6">
        <f>IF(U72="",0,V72-U72-U73)</f>
        <v>0</v>
      </c>
      <c r="W73" s="217"/>
      <c r="X73" s="6">
        <f>IF(W72="",0,X72-W72-W73)</f>
        <v>0</v>
      </c>
      <c r="Y73" s="217"/>
      <c r="Z73" s="6">
        <f>IF(Y72="",0,Z72-Y72-Y73)</f>
        <v>0</v>
      </c>
      <c r="AA73" s="217"/>
      <c r="AB73" s="6">
        <f>IF(AA72="",0,AB72-AA72-AA73)</f>
        <v>0</v>
      </c>
      <c r="AC73" s="217"/>
      <c r="AD73" s="6">
        <f>IF(AC72="",0,AD72-AC72-AC73)</f>
        <v>0</v>
      </c>
      <c r="AE73" s="551">
        <f>月排班!AF73</f>
        <v>0</v>
      </c>
      <c r="AF73" s="552"/>
      <c r="AG73" s="551">
        <f>月排班!AH73</f>
        <v>0</v>
      </c>
      <c r="AH73" s="552"/>
      <c r="AI73" s="551">
        <f>月排班!AJ73</f>
        <v>0</v>
      </c>
      <c r="AJ73" s="552"/>
      <c r="AK73" s="551">
        <f>月排班!AL73</f>
        <v>0</v>
      </c>
      <c r="AL73" s="552"/>
      <c r="AM73" s="551">
        <f>月排班!AN73</f>
        <v>0</v>
      </c>
      <c r="AN73" s="552"/>
      <c r="AO73" s="551">
        <f>月排班!AP73</f>
        <v>0</v>
      </c>
      <c r="AP73" s="552"/>
      <c r="AQ73" s="551">
        <f>月排班!AR73</f>
        <v>0</v>
      </c>
      <c r="AR73" s="552"/>
      <c r="AS73" s="551">
        <f>月排班!AT73</f>
        <v>0</v>
      </c>
      <c r="AT73" s="552"/>
      <c r="AU73" s="551">
        <f>月排班!AV73</f>
        <v>0</v>
      </c>
      <c r="AV73" s="552"/>
      <c r="AW73" s="551">
        <f>月排班!AX73</f>
        <v>0</v>
      </c>
      <c r="AX73" s="552"/>
      <c r="AY73" s="551">
        <f>月排班!AZ73</f>
        <v>0</v>
      </c>
      <c r="AZ73" s="552"/>
      <c r="BA73" s="551">
        <f>月排班!BB73</f>
        <v>0</v>
      </c>
      <c r="BB73" s="552"/>
      <c r="BC73" s="551">
        <f>月排班!BD73</f>
        <v>0</v>
      </c>
      <c r="BD73" s="552"/>
      <c r="BE73" s="551">
        <f>月排班!BF73</f>
        <v>0</v>
      </c>
      <c r="BF73" s="552"/>
      <c r="BG73" s="551">
        <f>月排班!BH73</f>
        <v>0</v>
      </c>
      <c r="BH73" s="552"/>
      <c r="BI73" s="551">
        <f>月排班!BJ73</f>
        <v>0</v>
      </c>
      <c r="BJ73" s="552"/>
      <c r="BK73" s="551">
        <f>月排班!BL73</f>
        <v>0</v>
      </c>
      <c r="BL73" s="552"/>
      <c r="BM73" s="551">
        <f>月排班!BN73</f>
        <v>0</v>
      </c>
      <c r="BN73" s="552"/>
      <c r="BO73" s="551">
        <f>月排班!BP73</f>
        <v>0</v>
      </c>
      <c r="BP73" s="552"/>
      <c r="BQ73" s="551">
        <f>月排班!BR73</f>
        <v>0</v>
      </c>
      <c r="BR73" s="552"/>
      <c r="BS73" s="551">
        <f>月排班!BT73</f>
        <v>0</v>
      </c>
      <c r="BT73" s="552"/>
      <c r="BU73" s="551">
        <f>月排班!BV73</f>
        <v>0</v>
      </c>
      <c r="BV73" s="552"/>
      <c r="BW73" s="551">
        <f>月排班!BX73</f>
        <v>0</v>
      </c>
      <c r="BX73" s="552"/>
      <c r="BY73" s="551">
        <f>月排班!BZ73</f>
        <v>0</v>
      </c>
      <c r="BZ73" s="552"/>
      <c r="CA73" s="551">
        <f>月排班!CB73</f>
        <v>0</v>
      </c>
      <c r="CB73" s="552"/>
      <c r="CC73" s="551">
        <f>月排班!CD73</f>
        <v>0</v>
      </c>
      <c r="CD73" s="552"/>
      <c r="CE73" s="551">
        <f>月排班!CF73</f>
        <v>0</v>
      </c>
      <c r="CF73" s="552"/>
      <c r="CG73" s="551">
        <f>月排班!CH73</f>
        <v>0</v>
      </c>
      <c r="CH73" s="552"/>
      <c r="CI73" s="551">
        <f>月排班!CJ73</f>
        <v>0</v>
      </c>
      <c r="CJ73" s="552"/>
      <c r="CK73" s="551">
        <f>月排班!CL73</f>
        <v>0</v>
      </c>
      <c r="CL73" s="552"/>
      <c r="CM73" s="551">
        <f>月排班!CN73</f>
        <v>0</v>
      </c>
      <c r="CN73" s="552"/>
      <c r="CO73" s="551">
        <f>月排班!CP73</f>
        <v>0</v>
      </c>
      <c r="CP73" s="552"/>
      <c r="CQ73" s="551">
        <f>月排班!CR73</f>
        <v>0</v>
      </c>
      <c r="CR73" s="552"/>
      <c r="CS73" s="551">
        <f>月排班!CT73</f>
        <v>0</v>
      </c>
      <c r="CT73" s="552"/>
      <c r="CU73" s="551">
        <f>月排班!CV73</f>
        <v>0</v>
      </c>
      <c r="CV73" s="552"/>
      <c r="CW73" s="551">
        <f>月排班!CX73</f>
        <v>0</v>
      </c>
      <c r="CX73" s="552"/>
      <c r="CY73" s="551">
        <f>月排班!CZ73</f>
        <v>0</v>
      </c>
      <c r="CZ73" s="552"/>
      <c r="DA73" s="551">
        <f>月排班!DB73</f>
        <v>0</v>
      </c>
      <c r="DB73" s="552"/>
      <c r="DC73" s="551">
        <f>月排班!DD73</f>
        <v>0</v>
      </c>
      <c r="DD73" s="552"/>
      <c r="DE73" s="551">
        <f>月排班!DF73</f>
        <v>0</v>
      </c>
      <c r="DF73" s="552"/>
      <c r="DG73" s="551">
        <f>月排班!DH73</f>
        <v>0</v>
      </c>
      <c r="DH73" s="552"/>
      <c r="DI73" s="551">
        <f>月排班!DJ73</f>
        <v>0</v>
      </c>
      <c r="DJ73" s="552"/>
      <c r="DK73" s="551">
        <f>月排班!DL73</f>
        <v>0</v>
      </c>
      <c r="DL73" s="552"/>
      <c r="DM73" s="551">
        <f>月排班!DN73</f>
        <v>0</v>
      </c>
      <c r="DN73" s="552"/>
      <c r="DO73" s="551">
        <f>月排班!DP73</f>
        <v>0</v>
      </c>
      <c r="DP73" s="552"/>
      <c r="DQ73" s="551">
        <f>月排班!DR73</f>
        <v>0</v>
      </c>
      <c r="DR73" s="552"/>
      <c r="DS73" s="551">
        <f>月排班!DT73</f>
        <v>0</v>
      </c>
      <c r="DT73" s="552"/>
      <c r="DU73" s="551">
        <f>月排班!DV73</f>
        <v>0</v>
      </c>
      <c r="DV73" s="552"/>
      <c r="DW73" s="551">
        <f>月排班!DX73</f>
        <v>0</v>
      </c>
      <c r="DX73" s="552"/>
      <c r="DY73" s="551">
        <f>月排班!DZ73</f>
        <v>0</v>
      </c>
      <c r="DZ73" s="552"/>
      <c r="EA73" s="551">
        <f>月排班!EB73</f>
        <v>0</v>
      </c>
      <c r="EB73" s="552"/>
      <c r="EC73" s="551">
        <f>月排班!ED73</f>
        <v>0</v>
      </c>
      <c r="ED73" s="552"/>
      <c r="EE73" s="551">
        <f>月排班!EF73</f>
        <v>0</v>
      </c>
      <c r="EF73" s="552"/>
      <c r="EG73" s="551">
        <f>月排班!EH73</f>
        <v>0</v>
      </c>
      <c r="EH73" s="552"/>
      <c r="EI73" s="551">
        <f>月排班!EJ73</f>
        <v>0</v>
      </c>
      <c r="EJ73" s="552"/>
      <c r="EK73" s="551">
        <f>月排班!EL73</f>
        <v>0</v>
      </c>
      <c r="EL73" s="552"/>
      <c r="EM73" s="551">
        <f>月排班!EN73</f>
        <v>0</v>
      </c>
      <c r="EN73" s="552"/>
      <c r="EO73" s="551">
        <f>月排班!EP73</f>
        <v>0</v>
      </c>
      <c r="EP73" s="552"/>
      <c r="EQ73" s="551">
        <f>月排班!ER73</f>
        <v>0</v>
      </c>
      <c r="ER73" s="552"/>
      <c r="ES73" s="551">
        <f>月排班!ET73</f>
        <v>0</v>
      </c>
      <c r="ET73" s="552"/>
      <c r="EU73" s="551">
        <f>月排班!EV73</f>
        <v>0</v>
      </c>
      <c r="EV73" s="552"/>
      <c r="EW73" s="551">
        <f>月排班!EX73</f>
        <v>0</v>
      </c>
      <c r="EX73" s="552"/>
      <c r="EY73" s="551">
        <f>月排班!EZ73</f>
        <v>0</v>
      </c>
      <c r="EZ73" s="552"/>
      <c r="FA73" s="551">
        <f>月排班!FB73</f>
        <v>0</v>
      </c>
      <c r="FB73" s="552"/>
      <c r="FC73" s="551">
        <f>月排班!FD73</f>
        <v>0</v>
      </c>
      <c r="FD73" s="552"/>
      <c r="FE73" s="551">
        <f>月排班!FF73</f>
        <v>0</v>
      </c>
      <c r="FF73" s="552"/>
      <c r="FG73" s="551">
        <f>月排班!FH73</f>
        <v>0</v>
      </c>
      <c r="FH73" s="552"/>
      <c r="FI73" s="551">
        <f>月排班!FJ73</f>
        <v>0</v>
      </c>
      <c r="FJ73" s="552"/>
      <c r="FK73" s="551">
        <f>月排班!FL73</f>
        <v>0</v>
      </c>
      <c r="FL73" s="552"/>
      <c r="FM73" s="551">
        <f>月排班!FN73</f>
        <v>0</v>
      </c>
      <c r="FN73" s="552"/>
      <c r="FO73" s="217"/>
      <c r="FP73" s="6">
        <f>IF(FO72="",0,FP72-FO72-FO73)</f>
        <v>0</v>
      </c>
      <c r="FQ73" s="493"/>
      <c r="FR73" s="210"/>
      <c r="FS73" s="210"/>
      <c r="FT73" s="379"/>
      <c r="FU73" s="484"/>
      <c r="FV73" s="485"/>
    </row>
    <row r="74" spans="1:201" ht="9" customHeight="1" thickTop="1" thickBot="1">
      <c r="A74" s="482" t="str">
        <f>IF('0902-0908'!A82=0,"",'0902-0908'!A82)</f>
        <v/>
      </c>
      <c r="B74" s="483"/>
      <c r="C74" s="497"/>
      <c r="D74" s="498"/>
      <c r="E74" s="497"/>
      <c r="F74" s="498"/>
      <c r="G74" s="497"/>
      <c r="H74" s="498"/>
      <c r="I74" s="497"/>
      <c r="J74" s="498"/>
      <c r="K74" s="497"/>
      <c r="L74" s="498"/>
      <c r="M74" s="497"/>
      <c r="N74" s="498"/>
      <c r="O74" s="497"/>
      <c r="P74" s="498"/>
      <c r="Q74" s="497"/>
      <c r="R74" s="498"/>
      <c r="S74" s="497"/>
      <c r="T74" s="498"/>
      <c r="U74" s="497"/>
      <c r="V74" s="498"/>
      <c r="W74" s="497"/>
      <c r="X74" s="498"/>
      <c r="Y74" s="497"/>
      <c r="Z74" s="498"/>
      <c r="AA74" s="497"/>
      <c r="AB74" s="498"/>
      <c r="AC74" s="497"/>
      <c r="AD74" s="498"/>
      <c r="AE74" s="499" t="str">
        <f>IF(月排班!AD72=0,"",IF(月排班!AE72=0,"",IF((月排班!AE72+24-月排班!AD72)&lt;11,"11小時","")))&amp;IF(COUNTIF(月排班!$AE74:$AR74,$FW$5)=1,IF(COUNTIF(月排班!$AE74:$AR74,$FW$6)=1,"","1周無1例1休"),"1周無1例1休")&amp;IF(AE73=1,IF(AE73&gt;0,"例假上班",""),"")&amp;IF(AE73&gt;12,"上班超過12小時&amp;","")&amp;IF(COUNTIF(U73:AF73,"&gt;0")=6,"連6天上班","")&amp;IF(AE72=1,IF(AE73&gt;0,"例假上班",""),"")</f>
        <v>1周無1例1休</v>
      </c>
      <c r="AF74" s="500"/>
      <c r="AG74" s="499" t="str">
        <f>IF(月排班!AF72=0,"",IF(月排班!AG72=0,"",IF((月排班!AG72+24-月排班!AF72)&lt;11,"11小時","")))&amp;IF(COUNTIF(月排班!$AE74:$AR74,$FW$5)=1,IF(COUNTIF(月排班!$AE74:$AR74,$FW$6)=1,"","1周無1例1休"),"1周無1例1休")&amp;IF(AG73=1,IF(AG73&gt;0,"例假上班",""),"")&amp;IF(AG73&gt;12,"上班超過12小時&amp;","")&amp;IF(COUNTIF(W73:AH73,"&gt;0")=6,"連6天上班","")&amp;IF(AG72=1,IF(AG73&gt;0,"例假上班",""),"")</f>
        <v>1周無1例1休</v>
      </c>
      <c r="AH74" s="500"/>
      <c r="AI74" s="499" t="str">
        <f>IF(月排班!AH72=0,"",IF(月排班!AI72=0,"",IF((月排班!AI72+24-月排班!AH72)&lt;11,"11小時","")))&amp;IF(COUNTIF(月排班!$AE74:$AR74,$FW$5)=1,IF(COUNTIF(月排班!$AE74:$AR74,$FW$6)=1,"","1周無1例1休"),"1周無1例1休")&amp;IF(AI73=1,IF(AI73&gt;0,"例假上班",""),"")&amp;IF(AI73&gt;12,"上班超過12小時&amp;","")&amp;IF(COUNTIF(Y73:AJ73,"&gt;0")=6,"連6天上班","")&amp;IF(AI72=1,IF(AI73&gt;0,"例假上班",""),"")</f>
        <v>1周無1例1休</v>
      </c>
      <c r="AJ74" s="500"/>
      <c r="AK74" s="499" t="str">
        <f>IF(月排班!AJ72=0,"",IF(月排班!AK72=0,"",IF((月排班!AK72+24-月排班!AJ72)&lt;11,"11小時","")))&amp;IF(COUNTIF(月排班!$AE74:$AR74,$FW$5)=1,IF(COUNTIF(月排班!$AE74:$AR74,$FW$6)=1,"","1周無1例1休"),"1周無1例1休")&amp;IF(AK73=1,IF(AK73&gt;0,"例假上班",""),"")&amp;IF(AK73&gt;12,"上班超過12小時&amp;","")&amp;IF(COUNTIF(AA73:AL73,"&gt;0")=6,"連6天上班","")&amp;IF(AK72=1,IF(AK73&gt;0,"例假上班",""),"")</f>
        <v>1周無1例1休</v>
      </c>
      <c r="AL74" s="500"/>
      <c r="AM74" s="499" t="str">
        <f>IF(月排班!AL72=0,"",IF(月排班!AM72=0,"",IF((月排班!AM72+24-月排班!AL72)&lt;11,"11小時","")))&amp;IF(COUNTIF(月排班!$AE74:$AR74,$FW$5)=1,IF(COUNTIF(月排班!$AE74:$AR74,$FW$6)=1,"","1周無1例1休"),"1周無1例1休")&amp;IF(AM73=1,IF(AM73&gt;0,"例假上班",""),"")&amp;IF(AM73&gt;12,"上班超過12小時&amp;","")&amp;IF(COUNTIF(AC73:AN73,"&gt;0")=6,"連6天上班","")&amp;IF(AM72=1,IF(AM73&gt;0,"例假上班",""),"")</f>
        <v>1周無1例1休</v>
      </c>
      <c r="AN74" s="500"/>
      <c r="AO74" s="499" t="str">
        <f>IF(月排班!AN72=0,"",IF(月排班!AO72=0,"",IF((月排班!AO72+24-月排班!AN72)&lt;11,"11小時","")))&amp;IF(COUNTIF(月排班!$AE74:$AR74,$FW$5)=1,IF(COUNTIF(月排班!$AE74:$AR74,$FW$6)=1,"","1周無1例1休"),"1周無1例1休")&amp;IF(AO73=1,IF(AO73&gt;0,"例假上班",""),"")&amp;IF(AO73&gt;12,"上班超過12小時&amp;","")&amp;IF(COUNTIF(AE73:AP73,"&gt;0")=6,"連6天上班","")&amp;IF(AO72=1,IF(AO73&gt;0,"例假上班",""),"")</f>
        <v>1周無1例1休</v>
      </c>
      <c r="AP74" s="500"/>
      <c r="AQ74" s="499" t="str">
        <f>IF(月排班!AP72=0,"",IF(月排班!AQ72=0,"",IF((月排班!AQ72+24-月排班!AP72)&lt;11,"11小時","")))&amp;IF(COUNTIF(月排班!$AE74:$AR74,$FW$5)=1,IF(COUNTIF(月排班!$AE74:$AR74,$FW$6)=1,"","1周無1例1休"),"1周無1例1休")&amp;IF(AQ73=1,IF(AQ73&gt;0,"例假上班",""),"")&amp;IF(AQ73&gt;12,"上班超過12小時&amp;","")&amp;IF(COUNTIF(AG73:AR73,"&gt;0")=6,"連6天上班","")&amp;IF(AQ72=1,IF(AQ73&gt;0,"例假上班",""),"")</f>
        <v>1周無1例1休</v>
      </c>
      <c r="AR74" s="500"/>
      <c r="AS74" s="499" t="str">
        <f>IF(月排班!AR72=0,"",IF(月排班!AS72=0,"",IF((月排班!AS72+24-月排班!AR72)&lt;11,"11小時","")))&amp;IF(COUNTIF(月排班!$AS74:$BE74,$FW$5)=1,IF(COUNTIF(月排班!$AS74:$BE74,$FW$6)=1,"","1周無1例1休"),"1周無1例1休")&amp;IF(AS73=1,IF(AS73&gt;0,"例假上班",""),"")&amp;IF(AS73&gt;12,"上班超過12小時&amp;","")&amp;IF(COUNTIF(AI73:AT73,"&gt;0")=6,"連6天上班","")&amp;IF(AS72=1,IF(AS73&gt;0,"例假上班",""),"")</f>
        <v>1周無1例1休</v>
      </c>
      <c r="AT74" s="500"/>
      <c r="AU74" s="499" t="str">
        <f>IF(月排班!AT72=0,"",IF(月排班!AU72=0,"",IF((月排班!AU72+24-月排班!AT72)&lt;11,"11小時","")))&amp;IF(COUNTIF(月排班!$AS74:$BE74,$FW$5)=1,IF(COUNTIF(月排班!$AS74:$BE74,$FW$6)=1,"","1周無1例1休"),"1周無1例1休")&amp;IF(AU73=1,IF(AU73&gt;0,"例假上班",""),"")&amp;IF(AU73&gt;12,"上班超過12小時&amp;","")&amp;IF(COUNTIF(AK73:AV73,"&gt;0")=6,"連6天上班","")&amp;IF(AU72=1,IF(AU73&gt;0,"例假上班",""),"")</f>
        <v>1周無1例1休</v>
      </c>
      <c r="AV74" s="500"/>
      <c r="AW74" s="499" t="str">
        <f>IF(月排班!AV72=0,"",IF(月排班!AW72=0,"",IF((月排班!AW72+24-月排班!AV72)&lt;11,"11小時","")))&amp;IF(COUNTIF(月排班!$AS74:$BE74,$FW$5)=1,IF(COUNTIF(月排班!$AS74:$BE74,$FW$6)=1,"","1周無1例1休"),"1周無1例1休")&amp;IF(AW73=1,IF(AW73&gt;0,"例假上班",""),"")&amp;IF(AW73&gt;12,"上班超過12小時&amp;","")&amp;IF(COUNTIF(AM73:AX73,"&gt;0")=6,"連6天上班","")&amp;IF(AW72=1,IF(AW73&gt;0,"例假上班",""),"")</f>
        <v>1周無1例1休</v>
      </c>
      <c r="AX74" s="500"/>
      <c r="AY74" s="499" t="str">
        <f>IF(月排班!AX72=0,"",IF(月排班!AY72=0,"",IF((月排班!AY72+24-月排班!AX72)&lt;11,"11小時","")))&amp;IF(COUNTIF(月排班!$AS74:$BE74,$FW$5)=1,IF(COUNTIF(月排班!$AS74:$BE74,$FW$6)=1,"","1周無1例1休"),"1周無1例1休")&amp;IF(AY73=1,IF(AY73&gt;0,"例假上班",""),"")&amp;IF(AY73&gt;12,"上班超過12小時&amp;","")&amp;IF(COUNTIF(AO73:AZ73,"&gt;0")=6,"連6天上班","")&amp;IF(AY72=1,IF(AY73&gt;0,"例假上班",""),"")</f>
        <v>1周無1例1休</v>
      </c>
      <c r="AZ74" s="500"/>
      <c r="BA74" s="499" t="str">
        <f>IF(月排班!AZ72=0,"",IF(月排班!BA72=0,"",IF((月排班!BA72+24-月排班!AZ72)&lt;11,"11小時","")))&amp;IF(COUNTIF(月排班!$AS74:$BE74,$FW$5)=1,IF(COUNTIF(月排班!$AS74:$BE74,$FW$6)=1,"","1周無1例1休"),"1周無1例1休")&amp;IF(BA73=1,IF(BA73&gt;0,"例假上班",""),"")&amp;IF(BA73&gt;12,"上班超過12小時&amp;","")&amp;IF(COUNTIF(AQ73:BB73,"&gt;0")=6,"連6天上班","")&amp;IF(BA72=1,IF(BA73&gt;0,"例假上班",""),"")</f>
        <v>1周無1例1休</v>
      </c>
      <c r="BB74" s="500"/>
      <c r="BC74" s="499" t="str">
        <f>IF(月排班!BB72=0,"",IF(月排班!BC72=0,"",IF((月排班!BC72+24-月排班!BB72)&lt;11,"11小時","")))&amp;IF(COUNTIF(月排班!$AS74:$BE74,$FW$5)=1,IF(COUNTIF(月排班!$AS74:$BE74,$FW$6)=1,"","1周無1例1休"),"1周無1例1休")&amp;IF(BC73=1,IF(BC73&gt;0,"例假上班",""),"")&amp;IF(BC73&gt;12,"上班超過12小時&amp;","")&amp;IF(COUNTIF(AS73:BD73,"&gt;0")=6,"連6天上班","")&amp;IF(BC72=1,IF(BC73&gt;0,"例假上班",""),"")</f>
        <v>1周無1例1休</v>
      </c>
      <c r="BD74" s="500"/>
      <c r="BE74" s="499" t="str">
        <f>IF(月排班!BD72=0,"",IF(月排班!BE72=0,"",IF((月排班!BE72+24-月排班!BD72)&lt;11,"11小時","")))&amp;IF(COUNTIF(月排班!$AS74:$BE74,$FW$5)=1,IF(COUNTIF(月排班!$AS74:$BE74,$FW$6)=1,"","1周無1例1休"),"1周無1例1休")&amp;IF(BE73=1,IF(BE73&gt;0,"例假上班",""),"")&amp;IF(BE73&gt;12,"上班超過12小時&amp;","")&amp;IF(COUNTIF(AU73:BF73,"&gt;0")=6,"連6天上班","")&amp;IF(BE72=1,IF(BE73&gt;0,"例假上班",""),"")</f>
        <v>1周無1例1休</v>
      </c>
      <c r="BF74" s="500"/>
      <c r="BG74" s="499" t="str">
        <f>IF(月排班!BF72=0,"",IF(月排班!BG72=0,"",IF((月排班!BG72+24-月排班!BF72)&lt;11,"11小時","")))&amp;IF(COUNTIF(月排班!$BG74:$BS74,$FW$5)=1,IF(COUNTIF(月排班!$BG74:$BS74,$FW$6)=1,"","1周無1例1休"),"1周無1例1休")&amp;IF(BG73=1,IF(BG73&gt;0,"例假上班",""),"")&amp;IF(BG73&gt;12,"上班超過12小時&amp;","")&amp;IF(COUNTIF(AW73:BH73,"&gt;0")=6,"連6天上班","")&amp;IF(BG72=1,IF(BG73&gt;0,"例假上班",""),"")</f>
        <v>1周無1例1休</v>
      </c>
      <c r="BH74" s="500"/>
      <c r="BI74" s="499" t="str">
        <f>IF(月排班!BH72=0,"",IF(月排班!BI72=0,"",IF((月排班!BI72+24-月排班!BH72)&lt;11,"11小時","")))&amp;IF(COUNTIF(月排班!$BG74:$BS74,$FW$5)=1,IF(COUNTIF(月排班!$BG74:$BS74,$FW$6)=1,"","1周無1例1休"),"1周無1例1休")&amp;IF(BI73=1,IF(BI73&gt;0,"例假上班",""),"")&amp;IF(BI73&gt;12,"上班超過12小時&amp;","")&amp;IF(COUNTIF(AY73:BJ73,"&gt;0")=6,"連6天上班","")&amp;IF(BI72=1,IF(BI73&gt;0,"例假上班",""),"")</f>
        <v>1周無1例1休</v>
      </c>
      <c r="BJ74" s="500"/>
      <c r="BK74" s="499" t="str">
        <f>IF(月排班!BJ72=0,"",IF(月排班!BK72=0,"",IF((月排班!BK72+24-月排班!BJ72)&lt;11,"11小時","")))&amp;IF(COUNTIF(月排班!$BG74:$BS74,$FW$5)=1,IF(COUNTIF(月排班!$BG74:$BS74,$FW$6)=1,"","1周無1例1休"),"1周無1例1休")&amp;IF(BK73=1,IF(BK73&gt;0,"例假上班",""),"")&amp;IF(BK73&gt;12,"上班超過12小時&amp;","")&amp;IF(COUNTIF(BA73:BL73,"&gt;0")=6,"連6天上班","")&amp;IF(BK72=1,IF(BK73&gt;0,"例假上班",""),"")</f>
        <v>1周無1例1休</v>
      </c>
      <c r="BL74" s="500"/>
      <c r="BM74" s="499" t="str">
        <f>IF(月排班!BL72=0,"",IF(月排班!BM72=0,"",IF((月排班!BM72+24-月排班!BL72)&lt;11,"11小時","")))&amp;IF(COUNTIF(月排班!$BG74:$BS74,$FW$5)=1,IF(COUNTIF(月排班!$BG74:$BS74,$FW$6)=1,"","1周無1例1休"),"1周無1例1休")&amp;IF(BM73=1,IF(BM73&gt;0,"例假上班",""),"")&amp;IF(BM73&gt;12,"上班超過12小時&amp;","")&amp;IF(COUNTIF(BC73:BN73,"&gt;0")=6,"連6天上班","")&amp;IF(BM72=1,IF(BM73&gt;0,"例假上班",""),"")</f>
        <v>1周無1例1休</v>
      </c>
      <c r="BN74" s="500"/>
      <c r="BO74" s="499" t="str">
        <f>IF(月排班!BN72=0,"",IF(月排班!BO72=0,"",IF((月排班!BO72+24-月排班!BN72)&lt;11,"11小時","")))&amp;IF(COUNTIF(月排班!$BG74:$BS74,$FW$5)=1,IF(COUNTIF(月排班!$BG74:$BS74,$FW$6)=1,"","1周無1例1休"),"1周無1例1休")&amp;IF(BO73=1,IF(BO73&gt;0,"例假上班",""),"")&amp;IF(BO73&gt;12,"上班超過12小時&amp;","")&amp;IF(COUNTIF(BE73:BP73,"&gt;0")=6,"連6天上班","")&amp;IF(BO72=1,IF(BO73&gt;0,"例假上班",""),"")</f>
        <v>1周無1例1休</v>
      </c>
      <c r="BP74" s="500"/>
      <c r="BQ74" s="499" t="str">
        <f>IF(月排班!BP72=0,"",IF(月排班!BQ72=0,"",IF((月排班!BQ72+24-月排班!BP72)&lt;11,"11小時","")))&amp;IF(COUNTIF(月排班!$BG74:$BS74,$FW$5)=1,IF(COUNTIF(月排班!$BG74:$BS74,$FW$6)=1,"","1周無1例1休"),"1周無1例1休")&amp;IF(BQ73=1,IF(BQ73&gt;0,"例假上班",""),"")&amp;IF(BQ73&gt;12,"上班超過12小時&amp;","")&amp;IF(COUNTIF(BG73:BR73,"&gt;0")=6,"連6天上班","")&amp;IF(BQ72=1,IF(BQ73&gt;0,"例假上班",""),"")</f>
        <v>1周無1例1休</v>
      </c>
      <c r="BR74" s="500"/>
      <c r="BS74" s="499" t="str">
        <f>IF(月排班!BR72=0,"",IF(月排班!BS72=0,"",IF((月排班!BS72+24-月排班!BR72)&lt;11,"11小時","")))&amp;IF(COUNTIF(月排班!$BG74:$BS74,$FW$5)=1,IF(COUNTIF(月排班!$BG74:$BS74,$FW$6)=1,"","1周無1例1休"),"1周無1例1休")&amp;IF(BS73=1,IF(BS73&gt;0,"例假上班",""),"")&amp;IF(BS73&gt;12,"上班超過12小時&amp;","")&amp;IF(COUNTIF(BI73:BT73,"&gt;0")=6,"連6天上班","")&amp;IF(BS72=1,IF(BS73&gt;0,"例假上班",""),"")</f>
        <v>1周無1例1休</v>
      </c>
      <c r="BT74" s="500"/>
      <c r="BU74" s="499" t="str">
        <f>IF(月排班!BT72=0,"",IF(月排班!BU72=0,"",IF((月排班!BU72+24-月排班!BT72)&lt;11,"11小時","")))&amp;IF(COUNTIF(月排班!$BU74:$CG74,$FW$5)=1,IF(COUNTIF(月排班!$BU74:$CG74,$FW$6)=1,"","1周無1例1休"),"1周無1例1休")&amp;IF(BU73=1,IF(BU73&gt;0,"例假上班",""),"")&amp;IF(BU73&gt;12,"上班超過12小時&amp;","")&amp;IF(COUNTIF(BK73:BV73,"&gt;0")=6,"連6天上班","")&amp;IF(BU72=1,IF(BU73&gt;0,"例假上班",""),"")</f>
        <v>1周無1例1休</v>
      </c>
      <c r="BV74" s="500"/>
      <c r="BW74" s="499" t="str">
        <f>IF(月排班!BV72=0,"",IF(月排班!BW72=0,"",IF((月排班!BW72+24-月排班!BV72)&lt;11,"11小時","")))&amp;IF(COUNTIF(月排班!$BU74:$CG74,$FW$5)=1,IF(COUNTIF(月排班!$BU74:$CG74,$FW$6)=1,"","1周無1例1休"),"1周無1例1休")&amp;IF(BW73=1,IF(BW73&gt;0,"例假上班",""),"")&amp;IF(BW73&gt;12,"上班超過12小時&amp;","")&amp;IF(COUNTIF(BM73:BX73,"&gt;0")=6,"連6天上班","")&amp;IF(BW72=1,IF(BW73&gt;0,"例假上班",""),"")</f>
        <v>1周無1例1休</v>
      </c>
      <c r="BX74" s="500"/>
      <c r="BY74" s="499" t="str">
        <f>IF(月排班!BX72=0,"",IF(月排班!BY72=0,"",IF((月排班!BY72+24-月排班!BX72)&lt;11,"11小時","")))&amp;IF(COUNTIF(月排班!$BU74:$CG74,$FW$5)=1,IF(COUNTIF(月排班!$BU74:$CG74,$FW$6)=1,"","1周無1例1休"),"1周無1例1休")&amp;IF(BY73=1,IF(BY73&gt;0,"例假上班",""),"")&amp;IF(BY73&gt;12,"上班超過12小時&amp;","")&amp;IF(COUNTIF(BO73:BZ73,"&gt;0")=6,"連6天上班","")&amp;IF(BY72=1,IF(BY73&gt;0,"例假上班",""),"")</f>
        <v>1周無1例1休</v>
      </c>
      <c r="BZ74" s="500"/>
      <c r="CA74" s="499" t="str">
        <f>IF(月排班!BZ72=0,"",IF(月排班!CA72=0,"",IF((月排班!CA72+24-月排班!BZ72)&lt;11,"11小時","")))&amp;IF(COUNTIF(月排班!$BU74:$CG74,$FW$5)=1,IF(COUNTIF(月排班!$BU74:$CG74,$FW$6)=1,"","1周無1例1休"),"1周無1例1休")&amp;IF(CA73=1,IF(CA73&gt;0,"例假上班",""),"")&amp;IF(CA73&gt;12,"上班超過12小時&amp;","")&amp;IF(COUNTIF(BQ73:CB73,"&gt;0")=6,"連6天上班","")&amp;IF(CA72=1,IF(CA73&gt;0,"例假上班",""),"")</f>
        <v>1周無1例1休</v>
      </c>
      <c r="CB74" s="500"/>
      <c r="CC74" s="499" t="str">
        <f>IF(月排班!CB72=0,"",IF(月排班!CC72=0,"",IF((月排班!CC72+24-月排班!CB72)&lt;11,"11小時","")))&amp;IF(COUNTIF(月排班!$BU74:$CG74,$FW$5)=1,IF(COUNTIF(月排班!$BU74:$CG74,$FW$6)=1,"","1周無1例1休"),"1周無1例1休")&amp;IF(CC73=1,IF(CC73&gt;0,"例假上班",""),"")&amp;IF(CC73&gt;12,"上班超過12小時&amp;","")&amp;IF(COUNTIF(BS73:CD73,"&gt;0")=6,"連6天上班","")&amp;IF(CC72=1,IF(CC73&gt;0,"例假上班",""),"")</f>
        <v>1周無1例1休</v>
      </c>
      <c r="CD74" s="500"/>
      <c r="CE74" s="499" t="str">
        <f>IF(月排班!CD72=0,"",IF(月排班!CE72=0,"",IF((月排班!CE72+24-月排班!CD72)&lt;11,"11小時","")))&amp;IF(COUNTIF(月排班!$BU74:$CG74,$FW$5)=1,IF(COUNTIF(月排班!$BU74:$CG74,$FW$6)=1,"","1周無1例1休"),"1周無1例1休")&amp;IF(CE73=1,IF(CE73&gt;0,"例假上班",""),"")&amp;IF(CE73&gt;12,"上班超過12小時&amp;","")&amp;IF(COUNTIF(BU73:CF73,"&gt;0")=6,"連6天上班","")&amp;IF(CE72=1,IF(CE73&gt;0,"例假上班",""),"")</f>
        <v>1周無1例1休</v>
      </c>
      <c r="CF74" s="500"/>
      <c r="CG74" s="499" t="str">
        <f>IF(月排班!CF72=0,"",IF(月排班!CG72=0,"",IF((月排班!CG72+24-月排班!CF72)&lt;11,"11小時","")))&amp;IF(COUNTIF(月排班!$BU74:$CG74,$FW$5)=1,IF(COUNTIF(月排班!$BU74:$CG74,$FW$6)=1,"","1周無1例1休"),"1周無1例1休")&amp;IF(CG73=1,IF(CG73&gt;0,"例假上班",""),"")&amp;IF(CG73&gt;12,"上班超過12小時&amp;","")&amp;IF(COUNTIF(BW73:CH73,"&gt;0")=6,"連6天上班","")&amp;IF(CG72=1,IF(CG73&gt;0,"例假上班",""),"")</f>
        <v>1周無1例1休</v>
      </c>
      <c r="CH74" s="500"/>
      <c r="CI74" s="499" t="str">
        <f>IF(月排班!CH72=0,"",IF(月排班!CI72=0,"",IF((月排班!CI72+24-月排班!CH72)&lt;11,"11小時","")))&amp;IF(COUNTIF(月排班!$CI74:$CU74,$FW$5)=1,IF(COUNTIF(月排班!$CI74:$CU74,$FW$6)=1,"","1周無1例1休"),"1周無1例1休")&amp;IF(CI73=1,IF(CI73&gt;0,"例假上班",""),"")&amp;IF(CI73&gt;12,"上班超過12小時&amp;","")&amp;IF(COUNTIF(BY73:CJ73,"&gt;0")=6,"連6天上班","")&amp;IF(CI72=1,IF(CI73&gt;0,"例假上班",""),"")</f>
        <v>1周無1例1休</v>
      </c>
      <c r="CJ74" s="500"/>
      <c r="CK74" s="499" t="str">
        <f>IF(月排班!CJ72=0,"",IF(月排班!CK72=0,"",IF((月排班!CK72+24-月排班!CJ72)&lt;11,"11小時","")))&amp;IF(COUNTIF(月排班!$CI74:$CU74,$FW$5)=1,IF(COUNTIF(月排班!$CI74:$CU74,$FW$6)=1,"","1周無1例1休"),"1周無1例1休")&amp;IF(CK73=1,IF(CK73&gt;0,"例假上班",""),"")&amp;IF(CK73&gt;12,"上班超過12小時&amp;","")&amp;IF(COUNTIF(CA73:CL73,"&gt;0")=6,"連6天上班","")&amp;IF(CK72=1,IF(CK73&gt;0,"例假上班",""),"")</f>
        <v>1周無1例1休</v>
      </c>
      <c r="CL74" s="500"/>
      <c r="CM74" s="499" t="str">
        <f>IF(月排班!CL72=0,"",IF(月排班!CM72=0,"",IF((月排班!CM72+24-月排班!CL72)&lt;11,"11小時","")))&amp;IF(COUNTIF(月排班!$CI74:$CU74,$FW$5)=1,IF(COUNTIF(月排班!$CI74:$CU74,$FW$6)=1,"","1周無1例1休"),"1周無1例1休")&amp;IF(CM73=1,IF(CM73&gt;0,"例假上班",""),"")&amp;IF(CM73&gt;12,"上班超過12小時&amp;","")&amp;IF(COUNTIF(CC73:CN73,"&gt;0")=6,"連6天上班","")&amp;IF(CM72=1,IF(CM73&gt;0,"例假上班",""),"")</f>
        <v>1周無1例1休</v>
      </c>
      <c r="CN74" s="500"/>
      <c r="CO74" s="499" t="str">
        <f>IF(月排班!CN72=0,"",IF(月排班!CO72=0,"",IF((月排班!CO72+24-月排班!CN72)&lt;11,"11小時","")))&amp;IF(COUNTIF(月排班!$CI74:$CU74,$FW$5)=1,IF(COUNTIF(月排班!$CI74:$CU74,$FW$6)=1,"","1周無1例1休"),"1周無1例1休")&amp;IF(CO73=1,IF(CO73&gt;0,"例假上班",""),"")&amp;IF(CO73&gt;12,"上班超過12小時&amp;","")&amp;IF(COUNTIF(CE73:CP73,"&gt;0")=6,"連6天上班","")&amp;IF(CO72=1,IF(CO73&gt;0,"例假上班",""),"")</f>
        <v>1周無1例1休</v>
      </c>
      <c r="CP74" s="500"/>
      <c r="CQ74" s="499" t="str">
        <f>IF(月排班!CP72=0,"",IF(月排班!CQ72=0,"",IF((月排班!CQ72+24-月排班!CP72)&lt;11,"11小時","")))&amp;IF(COUNTIF(月排班!$CI74:$CU74,$FW$5)=1,IF(COUNTIF(月排班!$CI74:$CU74,$FW$6)=1,"","1周無1例1休"),"1周無1例1休")&amp;IF(CQ73=1,IF(CQ73&gt;0,"例假上班",""),"")&amp;IF(CQ73&gt;12,"上班超過12小時&amp;","")&amp;IF(COUNTIF(CG73:CR73,"&gt;0")=6,"連6天上班","")&amp;IF(CQ72=1,IF(CQ73&gt;0,"例假上班",""),"")</f>
        <v>1周無1例1休</v>
      </c>
      <c r="CR74" s="500"/>
      <c r="CS74" s="499" t="str">
        <f>IF(月排班!CR72=0,"",IF(月排班!CS72=0,"",IF((月排班!CS72+24-月排班!CR72)&lt;11,"11小時","")))&amp;IF(COUNTIF(月排班!$CI74:$CU74,$FW$5)=1,IF(COUNTIF(月排班!$CI74:$CU74,$FW$6)=1,"","1周無1例1休"),"1周無1例1休")&amp;IF(CS73=1,IF(CS73&gt;0,"例假上班",""),"")&amp;IF(CS73&gt;12,"上班超過12小時&amp;","")&amp;IF(COUNTIF(CI73:CT73,"&gt;0")=6,"連6天上班","")&amp;IF(CS72=1,IF(CS73&gt;0,"例假上班",""),"")</f>
        <v>1周無1例1休</v>
      </c>
      <c r="CT74" s="500"/>
      <c r="CU74" s="499" t="str">
        <f>IF(月排班!CT72=0,"",IF(月排班!CU72=0,"",IF((月排班!CU72+24-月排班!CT72)&lt;11,"11小時","")))&amp;IF(COUNTIF(月排班!$CI74:$CU74,$FW$5)=1,IF(COUNTIF(月排班!$CI74:$CU74,$FW$6)=1,"","1周無1例1休"),"1周無1例1休")&amp;IF(CU73=1,IF(CU73&gt;0,"例假上班",""),"")&amp;IF(CU73&gt;12,"上班超過12小時&amp;","")&amp;IF(COUNTIF(CK73:CV73,"&gt;0")=6,"連6天上班","")&amp;IF(CU72=1,IF(CU73&gt;0,"例假上班",""),"")</f>
        <v>1周無1例1休</v>
      </c>
      <c r="CV74" s="500"/>
      <c r="CW74" s="499" t="str">
        <f>IF(月排班!CV72=0,"",IF(月排班!CW72=0,"",IF((月排班!CW72+24-月排班!CV72)&lt;11,"11小時","")))&amp;IF(COUNTIF(月排班!$CW74:$DI74,$FW$5)=1,IF(COUNTIF(月排班!$CW74:$DI74,$FW$6)=1,"","1周無1例1休"),"1周無1例1休")&amp;IF(CW73=1,IF(CW73&gt;0,"例假上班",""),"")&amp;IF(CW73&gt;12,"上班超過12小時&amp;","")&amp;IF(COUNTIF(CM73:CX73,"&gt;0")=6,"連6天上班","")&amp;IF(CW72=1,IF(CW73&gt;0,"例假上班",""),"")</f>
        <v>1周無1例1休</v>
      </c>
      <c r="CX74" s="500"/>
      <c r="CY74" s="499" t="str">
        <f>IF(月排班!CX72=0,"",IF(月排班!CY72=0,"",IF((月排班!CY72+24-月排班!CX72)&lt;11,"11小時","")))&amp;IF(COUNTIF(月排班!$CW74:$DI74,$FW$5)=1,IF(COUNTIF(月排班!$CW74:$DI74,$FW$6)=1,"","1周無1例1休"),"1周無1例1休")&amp;IF(CY73=1,IF(CY73&gt;0,"例假上班",""),"")&amp;IF(CY73&gt;12,"上班超過12小時&amp;","")&amp;IF(COUNTIF(CO73:CZ73,"&gt;0")=6,"連6天上班","")&amp;IF(CY72=1,IF(CY73&gt;0,"例假上班",""),"")</f>
        <v>1周無1例1休</v>
      </c>
      <c r="CZ74" s="500"/>
      <c r="DA74" s="499" t="str">
        <f>IF(月排班!CZ72=0,"",IF(月排班!DA72=0,"",IF((月排班!DA72+24-月排班!CZ72)&lt;11,"11小時","")))&amp;IF(COUNTIF(月排班!$CW74:$DI74,$FW$5)=1,IF(COUNTIF(月排班!$CW74:$DI74,$FW$6)=1,"","1周無1例1休"),"1周無1例1休")&amp;IF(DA73=1,IF(DA73&gt;0,"例假上班",""),"")&amp;IF(DA73&gt;12,"上班超過12小時&amp;","")&amp;IF(COUNTIF(CQ73:DB73,"&gt;0")=6,"連6天上班","")&amp;IF(DA72=1,IF(DA73&gt;0,"例假上班",""),"")</f>
        <v>1周無1例1休</v>
      </c>
      <c r="DB74" s="500"/>
      <c r="DC74" s="499" t="str">
        <f>IF(月排班!DB72=0,"",IF(月排班!DC72=0,"",IF((月排班!DC72+24-月排班!DB72)&lt;11,"11小時","")))&amp;IF(COUNTIF(月排班!$CW74:$DI74,$FW$5)=1,IF(COUNTIF(月排班!$CW74:$DI74,$FW$6)=1,"","1周無1例1休"),"1周無1例1休")&amp;IF(DC73=1,IF(DC73&gt;0,"例假上班",""),"")&amp;IF(DC73&gt;12,"上班超過12小時&amp;","")&amp;IF(COUNTIF(CS73:DD73,"&gt;0")=6,"連6天上班","")&amp;IF(DC72=1,IF(DC73&gt;0,"例假上班",""),"")</f>
        <v>1周無1例1休</v>
      </c>
      <c r="DD74" s="500"/>
      <c r="DE74" s="499" t="str">
        <f>IF(月排班!DD72=0,"",IF(月排班!DE72=0,"",IF((月排班!DE72+24-月排班!DD72)&lt;11,"11小時","")))&amp;IF(COUNTIF(月排班!$CW74:$DI74,$FW$5)=1,IF(COUNTIF(月排班!$CW74:$DI74,$FW$6)=1,"","1周無1例1休"),"1周無1例1休")&amp;IF(DE73=1,IF(DE73&gt;0,"例假上班",""),"")&amp;IF(DE73&gt;12,"上班超過12小時&amp;","")&amp;IF(COUNTIF(CU73:DF73,"&gt;0")=6,"連6天上班","")&amp;IF(DE72=1,IF(DE73&gt;0,"例假上班",""),"")</f>
        <v>1周無1例1休</v>
      </c>
      <c r="DF74" s="500"/>
      <c r="DG74" s="499" t="str">
        <f>IF(月排班!DF72=0,"",IF(月排班!DG72=0,"",IF((月排班!DG72+24-月排班!DF72)&lt;11,"11小時","")))&amp;IF(COUNTIF(月排班!$CW74:$DI74,$FW$5)=1,IF(COUNTIF(月排班!$CW74:$DI74,$FW$6)=1,"","1周無1例1休"),"1周無1例1休")&amp;IF(DG73=1,IF(DG73&gt;0,"例假上班",""),"")&amp;IF(DG73&gt;12,"上班超過12小時&amp;","")&amp;IF(COUNTIF(CW73:DH73,"&gt;0")=6,"連6天上班","")&amp;IF(DG72=1,IF(DG73&gt;0,"例假上班",""),"")</f>
        <v>1周無1例1休</v>
      </c>
      <c r="DH74" s="500"/>
      <c r="DI74" s="499" t="str">
        <f>IF(月排班!DH72=0,"",IF(月排班!DI72=0,"",IF((月排班!DI72+24-月排班!DH72)&lt;11,"11小時","")))&amp;IF(COUNTIF(月排班!$CW74:$DI74,$FW$5)=1,IF(COUNTIF(月排班!$CW74:$DI74,$FW$6)=1,"","1周無1例1休"),"1周無1例1休")&amp;IF(DI73=1,IF(DI73&gt;0,"例假上班",""),"")&amp;IF(DI73&gt;12,"上班超過12小時&amp;","")&amp;IF(COUNTIF(CY73:DJ73,"&gt;0")=6,"連6天上班","")&amp;IF(DI72=1,IF(DI73&gt;0,"例假上班",""),"")</f>
        <v>1周無1例1休</v>
      </c>
      <c r="DJ74" s="500"/>
      <c r="DK74" s="499" t="str">
        <f>IF(月排班!DJ72=0,"",IF(月排班!DK72=0,"",IF((月排班!DK72+24-月排班!DJ72)&lt;11,"11小時","")))&amp;IF(COUNTIF(月排班!$DK74:$DW74,$FW$5)=1,IF(COUNTIF(月排班!$DK74:$DW74,$FW$6)=1,"","1周無1例1休"),"1周無1例1休")&amp;IF(DK73=1,IF(DK73&gt;0,"例假上班",""),"")&amp;IF(DK73&gt;12,"上班超過12小時&amp;","")&amp;IF(COUNTIF(DA73:DL73,"&gt;0")=6,"連6天上班","")&amp;IF(DK72=1,IF(DK73&gt;0,"例假上班",""),"")</f>
        <v>1周無1例1休</v>
      </c>
      <c r="DL74" s="500"/>
      <c r="DM74" s="499" t="str">
        <f>IF(月排班!DL72=0,"",IF(月排班!DM72=0,"",IF((月排班!DM72+24-月排班!DL72)&lt;11,"11小時","")))&amp;IF(COUNTIF(月排班!$DK74:$DW74,$FW$5)=1,IF(COUNTIF(月排班!$DK74:$DW74,$FW$6)=1,"","1周無1例1休"),"1周無1例1休")&amp;IF(DM73=1,IF(DM73&gt;0,"例假上班",""),"")&amp;IF(DM73&gt;12,"上班超過12小時&amp;","")&amp;IF(COUNTIF(DC73:DN73,"&gt;0")=6,"連6天上班","")&amp;IF(DM72=1,IF(DM73&gt;0,"例假上班",""),"")</f>
        <v>1周無1例1休</v>
      </c>
      <c r="DN74" s="500"/>
      <c r="DO74" s="499" t="str">
        <f>IF(月排班!DN72=0,"",IF(月排班!DO72=0,"",IF((月排班!DO72+24-月排班!DN72)&lt;11,"11小時","")))&amp;IF(COUNTIF(月排班!$DK74:$DW74,$FW$5)=1,IF(COUNTIF(月排班!$DK74:$DW74,$FW$6)=1,"","1周無1例1休"),"1周無1例1休")&amp;IF(DO73=1,IF(DO73&gt;0,"例假上班",""),"")&amp;IF(DO73&gt;12,"上班超過12小時&amp;","")&amp;IF(COUNTIF(DE73:DP73,"&gt;0")=6,"連6天上班","")&amp;IF(DO72=1,IF(DO73&gt;0,"例假上班",""),"")</f>
        <v>1周無1例1休</v>
      </c>
      <c r="DP74" s="500"/>
      <c r="DQ74" s="499" t="str">
        <f>IF(月排班!DP72=0,"",IF(月排班!DQ72=0,"",IF((月排班!DQ72+24-月排班!DP72)&lt;11,"11小時","")))&amp;IF(COUNTIF(月排班!$DK74:$DW74,$FW$5)=1,IF(COUNTIF(月排班!$DK74:$DW74,$FW$6)=1,"","1周無1例1休"),"1周無1例1休")&amp;IF(DQ73=1,IF(DQ73&gt;0,"例假上班",""),"")&amp;IF(DQ73&gt;12,"上班超過12小時&amp;","")&amp;IF(COUNTIF(DG73:DR73,"&gt;0")=6,"連6天上班","")&amp;IF(DQ72=1,IF(DQ73&gt;0,"例假上班",""),"")</f>
        <v>1周無1例1休</v>
      </c>
      <c r="DR74" s="500"/>
      <c r="DS74" s="499" t="str">
        <f>IF(月排班!DR72=0,"",IF(月排班!DS72=0,"",IF((月排班!DS72+24-月排班!DR72)&lt;11,"11小時","")))&amp;IF(COUNTIF(月排班!$DK74:$DW74,$FW$5)=1,IF(COUNTIF(月排班!$DK74:$DW74,$FW$6)=1,"","1周無1例1休"),"1周無1例1休")&amp;IF(DS73=1,IF(DS73&gt;0,"例假上班",""),"")&amp;IF(DS73&gt;12,"上班超過12小時&amp;","")&amp;IF(COUNTIF(DI73:DT73,"&gt;0")=6,"連6天上班","")&amp;IF(DS72=1,IF(DS73&gt;0,"例假上班",""),"")</f>
        <v>1周無1例1休</v>
      </c>
      <c r="DT74" s="500"/>
      <c r="DU74" s="499" t="str">
        <f>IF(月排班!DT72=0,"",IF(月排班!DU72=0,"",IF((月排班!DU72+24-月排班!DT72)&lt;11,"11小時","")))&amp;IF(COUNTIF(月排班!$DK74:$DW74,$FW$5)=1,IF(COUNTIF(月排班!$DK74:$DW74,$FW$6)=1,"","1周無1例1休"),"1周無1例1休")&amp;IF(DU73=1,IF(DU73&gt;0,"例假上班",""),"")&amp;IF(DU73&gt;12,"上班超過12小時&amp;","")&amp;IF(COUNTIF(DK73:DV73,"&gt;0")=6,"連6天上班","")&amp;IF(DU72=1,IF(DU73&gt;0,"例假上班",""),"")</f>
        <v>1周無1例1休</v>
      </c>
      <c r="DV74" s="500"/>
      <c r="DW74" s="499" t="str">
        <f>IF(月排班!DV72=0,"",IF(月排班!DW72=0,"",IF((月排班!DW72+24-月排班!DV72)&lt;11,"11小時","")))&amp;IF(COUNTIF(月排班!$DK74:$DW74,$FW$5)=1,IF(COUNTIF(月排班!$DK74:$DW74,$FW$6)=1,"","1周無1例1休"),"1周無1例1休")&amp;IF(DW73=1,IF(DW73&gt;0,"例假上班",""),"")&amp;IF(DW73&gt;12,"上班超過12小時&amp;","")&amp;IF(COUNTIF(DM73:DX73,"&gt;0")=6,"連6天上班","")&amp;IF(DW72=1,IF(DW73&gt;0,"例假上班",""),"")</f>
        <v>1周無1例1休</v>
      </c>
      <c r="DX74" s="500"/>
      <c r="DY74" s="499" t="str">
        <f>IF(月排班!DX72=0,"",IF(月排班!DY72=0,"",IF((月排班!DY72+24-月排班!DX72)&lt;11,"11小時","")))&amp;IF(COUNTIF(月排班!$DY74:$EK74,$FW$5)=1,IF(COUNTIF(月排班!$DY74:$EK74,$FW$6)=1,"","1周無1例1休"),"1周無1例1休")&amp;IF(DY73=1,IF(DY73&gt;0,"例假上班",""),"")&amp;IF(DY73&gt;12,"上班超過12小時&amp;","")&amp;IF(COUNTIF(DO73:DZ73,"&gt;0")=6,"連6天上班","")&amp;IF(DY72=1,IF(DY73&gt;0,"例假上班",""),"")</f>
        <v>1周無1例1休</v>
      </c>
      <c r="DZ74" s="500"/>
      <c r="EA74" s="499" t="str">
        <f>IF(月排班!DZ72=0,"",IF(月排班!EA72=0,"",IF((月排班!EA72+24-月排班!DZ72)&lt;11,"11小時","")))&amp;IF(COUNTIF(月排班!$DY74:$EK74,$FW$5)=1,IF(COUNTIF(月排班!$DY74:$EK74,$FW$6)=1,"","1周無1例1休"),"1周無1例1休")&amp;IF(EA73=1,IF(EA73&gt;0,"例假上班",""),"")&amp;IF(EA73&gt;12,"上班超過12小時&amp;","")&amp;IF(COUNTIF(DQ73:EB73,"&gt;0")=6,"連6天上班","")&amp;IF(EA72=1,IF(EA73&gt;0,"例假上班",""),"")</f>
        <v>1周無1例1休</v>
      </c>
      <c r="EB74" s="500"/>
      <c r="EC74" s="499" t="str">
        <f>IF(月排班!EB72=0,"",IF(月排班!EC72=0,"",IF((月排班!EC72+24-月排班!EB72)&lt;11,"11小時","")))&amp;IF(COUNTIF(月排班!$DY74:$EK74,$FW$5)=1,IF(COUNTIF(月排班!$DY74:$EK74,$FW$6)=1,"","1周無1例1休"),"1周無1例1休")&amp;IF(EC73=1,IF(EC73&gt;0,"例假上班",""),"")&amp;IF(EC73&gt;12,"上班超過12小時&amp;","")&amp;IF(COUNTIF(DS73:ED73,"&gt;0")=6,"連6天上班","")&amp;IF(EC72=1,IF(EC73&gt;0,"例假上班",""),"")</f>
        <v>1周無1例1休</v>
      </c>
      <c r="ED74" s="500"/>
      <c r="EE74" s="499" t="str">
        <f>IF(月排班!ED72=0,"",IF(月排班!EE72=0,"",IF((月排班!EE72+24-月排班!ED72)&lt;11,"11小時","")))&amp;IF(COUNTIF(月排班!$DY74:$EK74,$FW$5)=1,IF(COUNTIF(月排班!$DY74:$EK74,$FW$6)=1,"","1周無1例1休"),"1周無1例1休")&amp;IF(EE73=1,IF(EE73&gt;0,"例假上班",""),"")&amp;IF(EE73&gt;12,"上班超過12小時&amp;","")&amp;IF(COUNTIF(DU73:EF73,"&gt;0")=6,"連6天上班","")&amp;IF(EE72=1,IF(EE73&gt;0,"例假上班",""),"")</f>
        <v>1周無1例1休</v>
      </c>
      <c r="EF74" s="500"/>
      <c r="EG74" s="499" t="str">
        <f>IF(月排班!EF72=0,"",IF(月排班!EG72=0,"",IF((月排班!EG72+24-月排班!EF72)&lt;11,"11小時","")))&amp;IF(COUNTIF(月排班!$DY74:$EK74,$FW$5)=1,IF(COUNTIF(月排班!$DY74:$EK74,$FW$6)=1,"","1周無1例1休"),"1周無1例1休")&amp;IF(EG73=1,IF(EG73&gt;0,"例假上班",""),"")&amp;IF(EG73&gt;12,"上班超過12小時&amp;","")&amp;IF(COUNTIF(DW73:EH73,"&gt;0")=6,"連6天上班","")&amp;IF(EG72=1,IF(EG73&gt;0,"例假上班",""),"")</f>
        <v>1周無1例1休</v>
      </c>
      <c r="EH74" s="500"/>
      <c r="EI74" s="499" t="str">
        <f>IF(月排班!EH72=0,"",IF(月排班!EI72=0,"",IF((月排班!EI72+24-月排班!EH72)&lt;11,"11小時","")))&amp;IF(COUNTIF(月排班!$DY74:$EK74,$FW$5)=1,IF(COUNTIF(月排班!$DY74:$EK74,$FW$6)=1,"","1周無1例1休"),"1周無1例1休")&amp;IF(EI73=1,IF(EI73&gt;0,"例假上班",""),"")&amp;IF(EI73&gt;12,"上班超過12小時&amp;","")&amp;IF(COUNTIF(DY73:EJ73,"&gt;0")=6,"連6天上班","")&amp;IF(EI72=1,IF(EI73&gt;0,"例假上班",""),"")</f>
        <v>1周無1例1休</v>
      </c>
      <c r="EJ74" s="500"/>
      <c r="EK74" s="499" t="str">
        <f>IF(月排班!EJ72=0,"",IF(月排班!EK72=0,"",IF((月排班!EK72+24-月排班!EJ72)&lt;11,"11小時","")))&amp;IF(COUNTIF(月排班!$DY74:$EK74,$FW$5)=1,IF(COUNTIF(月排班!$DY74:$EK74,$FW$6)=1,"","1周無1例1休"),"1周無1例1休")&amp;IF(EK73=1,IF(EK73&gt;0,"例假上班",""),"")&amp;IF(EK73&gt;12,"上班超過12小時&amp;","")&amp;IF(COUNTIF(EA73:EL73,"&gt;0")=6,"連6天上班","")&amp;IF(EK72=1,IF(EK73&gt;0,"例假上班",""),"")</f>
        <v>1周無1例1休</v>
      </c>
      <c r="EL74" s="500"/>
      <c r="EM74" s="499" t="str">
        <f>IF(月排班!EL72=0,"",IF(月排班!EM72=0,"",IF((月排班!EM72+24-月排班!EL72)&lt;11,"11小時","")))&amp;IF(COUNTIF(月排班!$EM74:$EY74,$FW$5)=1,IF(COUNTIF(月排班!$EM74:$EY74,$FW$6)=1,"","1周無1例1休"),"1周無1例1休")&amp;IF(EM73=1,IF(EM73&gt;0,"例假上班",""),"")&amp;IF(EM73&gt;12,"上班超過12小時&amp;","")&amp;IF(COUNTIF(EC73:EN73,"&gt;0")=6,"連6天上班","")&amp;IF(EM72=1,IF(EM73&gt;0,"例假上班",""),"")</f>
        <v>1周無1例1休</v>
      </c>
      <c r="EN74" s="500"/>
      <c r="EO74" s="499" t="str">
        <f>IF(月排班!EN72=0,"",IF(月排班!EO72=0,"",IF((月排班!EO72+24-月排班!EN72)&lt;11,"11小時","")))&amp;IF(COUNTIF(月排班!$EM74:$EY74,$FW$5)=1,IF(COUNTIF(月排班!$EM74:$EY74,$FW$6)=1,"","1周無1例1休"),"1周無1例1休")&amp;IF(EO73=1,IF(EO73&gt;0,"例假上班",""),"")&amp;IF(EO73&gt;12,"上班超過12小時&amp;","")&amp;IF(COUNTIF(EE73:EP73,"&gt;0")=6,"連6天上班","")&amp;IF(EO72=1,IF(EO73&gt;0,"例假上班",""),"")</f>
        <v>1周無1例1休</v>
      </c>
      <c r="EP74" s="500"/>
      <c r="EQ74" s="499" t="str">
        <f>IF(月排班!EP72=0,"",IF(月排班!EQ72=0,"",IF((月排班!EQ72+24-月排班!EP72)&lt;11,"11小時","")))&amp;IF(COUNTIF(月排班!$EM74:$EY74,$FW$5)=1,IF(COUNTIF(月排班!$EM74:$EY74,$FW$6)=1,"","1周無1例1休"),"1周無1例1休")&amp;IF(EQ73=1,IF(EQ73&gt;0,"例假上班",""),"")&amp;IF(EQ73&gt;12,"上班超過12小時&amp;","")&amp;IF(COUNTIF(EG73:ER73,"&gt;0")=6,"連6天上班","")&amp;IF(EQ72=1,IF(EQ73&gt;0,"例假上班",""),"")</f>
        <v>1周無1例1休</v>
      </c>
      <c r="ER74" s="500"/>
      <c r="ES74" s="499" t="str">
        <f>IF(月排班!ER72=0,"",IF(月排班!ES72=0,"",IF((月排班!ES72+24-月排班!ER72)&lt;11,"11小時","")))&amp;IF(COUNTIF(月排班!$EM74:$EY74,$FW$5)=1,IF(COUNTIF(月排班!$EM74:$EY74,$FW$6)=1,"","1周無1例1休"),"1周無1例1休")&amp;IF(ES73=1,IF(ES73&gt;0,"例假上班",""),"")&amp;IF(ES73&gt;12,"上班超過12小時&amp;","")&amp;IF(COUNTIF(EI73:ET73,"&gt;0")=6,"連6天上班","")&amp;IF(ES72=1,IF(ES73&gt;0,"例假上班",""),"")</f>
        <v>1周無1例1休</v>
      </c>
      <c r="ET74" s="500"/>
      <c r="EU74" s="499" t="str">
        <f>IF(月排班!ET72=0,"",IF(月排班!EU72=0,"",IF((月排班!EU72+24-月排班!ET72)&lt;11,"11小時","")))&amp;IF(COUNTIF(月排班!$EM74:$EY74,$FW$5)=1,IF(COUNTIF(月排班!$EM74:$EY74,$FW$6)=1,"","1周無1例1休"),"1周無1例1休")&amp;IF(EU73=1,IF(EU73&gt;0,"例假上班",""),"")&amp;IF(EU73&gt;12,"上班超過12小時&amp;","")&amp;IF(COUNTIF(EK73:EV73,"&gt;0")=6,"連6天上班","")&amp;IF(EU72=1,IF(EU73&gt;0,"例假上班",""),"")</f>
        <v>1周無1例1休</v>
      </c>
      <c r="EV74" s="500"/>
      <c r="EW74" s="499" t="str">
        <f>IF(月排班!EV72=0,"",IF(月排班!EW72=0,"",IF((月排班!EW72+24-月排班!EV72)&lt;11,"11小時","")))&amp;IF(COUNTIF(月排班!$EM74:$EY74,$FW$5)=1,IF(COUNTIF(月排班!$EM74:$EY74,$FW$6)=1,"","1周無1例1休"),"1周無1例1休")&amp;IF(EW73=1,IF(EW73&gt;0,"例假上班",""),"")&amp;IF(EW73&gt;12,"上班超過12小時&amp;","")&amp;IF(COUNTIF(EM73:EX73,"&gt;0")=6,"連6天上班","")&amp;IF(EW72=1,IF(EW73&gt;0,"例假上班",""),"")</f>
        <v>1周無1例1休</v>
      </c>
      <c r="EX74" s="500"/>
      <c r="EY74" s="499" t="str">
        <f>IF(月排班!EX72=0,"",IF(月排班!EY72=0,"",IF((月排班!EY72+24-月排班!EX72)&lt;11,"11小時","")))&amp;IF(COUNTIF(月排班!$EM74:$EY74,$FW$5)=1,IF(COUNTIF(月排班!$EM74:$EY74,$FW$6)=1,"","1周無1例1休"),"1周無1例1休")&amp;IF(EY73=1,IF(EY73&gt;0,"例假上班",""),"")&amp;IF(EY73&gt;12,"上班超過12小時&amp;","")&amp;IF(COUNTIF(EO73:EZ73,"&gt;0")=6,"連6天上班","")&amp;IF(EY72=1,IF(EY73&gt;0,"例假上班",""),"")</f>
        <v>1周無1例1休</v>
      </c>
      <c r="EZ74" s="500"/>
      <c r="FA74" s="499" t="str">
        <f>IF(月排班!EZ72=0,"",IF(月排班!FA72=0,"",IF((月排班!FA72+24-月排班!EZ72)&lt;11,"11小時","")))&amp;IF(COUNTIF(月排班!$FA74:$FM74,$FW$5)=1,IF(COUNTIF(月排班!$FA74:$FM74,$FW$6)=1,"","1周無1例1休"),"1周無1例1休")&amp;IF(FA73=1,IF(FA73&gt;0,"例假上班",""),"")&amp;IF(FA73&gt;12,"上班超過12小時&amp;","")&amp;IF(COUNTIF(EQ73:FB73,"&gt;0")=6,"連6天上班","")&amp;IF(FA72=1,IF(FA73&gt;0,"例假上班",""),"")</f>
        <v>1周無1例1休</v>
      </c>
      <c r="FB74" s="500"/>
      <c r="FC74" s="499" t="str">
        <f>IF(月排班!FB72=0,"",IF(月排班!FC72=0,"",IF((月排班!FC72+24-月排班!FB72)&lt;11,"11小時","")))&amp;IF(COUNTIF(月排班!$FA74:$FM74,$FW$5)=1,IF(COUNTIF(月排班!$FA74:$FM74,$FW$6)=1,"","1周無1例1休"),"1周無1例1休")&amp;IF(FC73=1,IF(FC73&gt;0,"例假上班",""),"")&amp;IF(FC73&gt;12,"上班超過12小時&amp;","")&amp;IF(COUNTIF(ES73:FD73,"&gt;0")=6,"連6天上班","")&amp;IF(FC72=1,IF(FC73&gt;0,"例假上班",""),"")</f>
        <v>1周無1例1休</v>
      </c>
      <c r="FD74" s="500"/>
      <c r="FE74" s="499" t="str">
        <f>IF(月排班!FD72=0,"",IF(月排班!FE72=0,"",IF((月排班!FE72+24-月排班!FD72)&lt;11,"11小時","")))&amp;IF(COUNTIF(月排班!$FA74:$FM74,$FW$5)=1,IF(COUNTIF(月排班!$FA74:$FM74,$FW$6)=1,"","1周無1例1休"),"1周無1例1休")&amp;IF(FE73=1,IF(FE73&gt;0,"例假上班",""),"")&amp;IF(FE73&gt;12,"上班超過12小時&amp;","")&amp;IF(COUNTIF(EU73:FF73,"&gt;0")=6,"連6天上班","")&amp;IF(FE72=1,IF(FE73&gt;0,"例假上班",""),"")</f>
        <v>1周無1例1休</v>
      </c>
      <c r="FF74" s="500"/>
      <c r="FG74" s="499" t="str">
        <f>IF(月排班!FF72=0,"",IF(月排班!FG72=0,"",IF((月排班!FG72+24-月排班!FF72)&lt;11,"11小時","")))&amp;IF(COUNTIF(月排班!$FA74:$FM74,$FW$5)=1,IF(COUNTIF(月排班!$FA74:$FM74,$FW$6)=1,"","1周無1例1休"),"1周無1例1休")&amp;IF(FG73=1,IF(FG73&gt;0,"例假上班",""),"")&amp;IF(FG73&gt;12,"上班超過12小時&amp;","")&amp;IF(COUNTIF(EW73:FH73,"&gt;0")=6,"連6天上班","")&amp;IF(FG72=1,IF(FG73&gt;0,"例假上班",""),"")</f>
        <v>1周無1例1休</v>
      </c>
      <c r="FH74" s="500"/>
      <c r="FI74" s="499" t="str">
        <f>IF(月排班!FH72=0,"",IF(月排班!FI72=0,"",IF((月排班!FI72+24-月排班!FH72)&lt;11,"11小時","")))&amp;IF(COUNTIF(月排班!$FA74:$FM74,$FW$5)=1,IF(COUNTIF(月排班!$FA74:$FM74,$FW$6)=1,"","1周無1例1休"),"1周無1例1休")&amp;IF(FI73=1,IF(FI73&gt;0,"例假上班",""),"")&amp;IF(FI73&gt;12,"上班超過12小時&amp;","")&amp;IF(COUNTIF(EY73:FJ73,"&gt;0")=6,"連6天上班","")&amp;IF(FI72=1,IF(FI73&gt;0,"例假上班",""),"")</f>
        <v>1周無1例1休</v>
      </c>
      <c r="FJ74" s="500"/>
      <c r="FK74" s="499" t="str">
        <f>IF(月排班!FJ72=0,"",IF(月排班!FK72=0,"",IF((月排班!FK72+24-月排班!FJ72)&lt;11,"11小時","")))&amp;IF(COUNTIF(月排班!$FA74:$FM74,$FW$5)=1,IF(COUNTIF(月排班!$FA74:$FM74,$FW$6)=1,"","1周無1例1休"),"1周無1例1休")&amp;IF(FK73=1,IF(FK73&gt;0,"例假上班",""),"")&amp;IF(FK73&gt;12,"上班超過12小時&amp;","")&amp;IF(COUNTIF(FA73:FL73,"&gt;0")=6,"連6天上班","")&amp;IF(FK72=1,IF(FK73&gt;0,"例假上班",""),"")</f>
        <v>1周無1例1休</v>
      </c>
      <c r="FL74" s="500"/>
      <c r="FM74" s="499" t="str">
        <f>IF(月排班!FL72=0,"",IF(月排班!FM72=0,"",IF((月排班!FM72+24-月排班!FL72)&lt;11,"11小時","")))&amp;IF(COUNTIF(月排班!$FA74:$FM74,$FW$5)=1,IF(COUNTIF(月排班!$FA74:$FM74,$FW$6)=1,"","1周無1例1休"),"1周無1例1休")&amp;IF(FM73=1,IF(FM73&gt;0,"例假上班",""),"")&amp;IF(FM73&gt;12,"上班超過12小時&amp;","")&amp;IF(COUNTIF(FC73:FN73,"&gt;0")=6,"連6天上班","")&amp;IF(FM72=1,IF(FM73&gt;0,"例假上班",""),"")</f>
        <v>1周無1例1休</v>
      </c>
      <c r="FN74" s="500"/>
      <c r="FO74" s="497"/>
      <c r="FP74" s="498"/>
      <c r="FQ74" s="494"/>
      <c r="FR74" s="211"/>
      <c r="FS74" s="211"/>
      <c r="FT74" s="380"/>
      <c r="FU74" s="486"/>
      <c r="FV74" s="487"/>
    </row>
    <row r="75" spans="1:201" ht="15.75" customHeight="1">
      <c r="A75" s="490" t="str">
        <f>IF('0902-0908'!A83=0,"",'0902-0908'!A83)</f>
        <v/>
      </c>
      <c r="B75" s="491"/>
      <c r="C75" s="206"/>
      <c r="D75" s="207"/>
      <c r="E75" s="206"/>
      <c r="F75" s="207"/>
      <c r="G75" s="206"/>
      <c r="H75" s="207"/>
      <c r="I75" s="206"/>
      <c r="J75" s="207"/>
      <c r="K75" s="206"/>
      <c r="L75" s="207"/>
      <c r="M75" s="206"/>
      <c r="N75" s="207"/>
      <c r="O75" s="206"/>
      <c r="P75" s="207"/>
      <c r="Q75" s="206"/>
      <c r="R75" s="207"/>
      <c r="S75" s="206"/>
      <c r="T75" s="207"/>
      <c r="U75" s="206"/>
      <c r="V75" s="207"/>
      <c r="W75" s="206"/>
      <c r="X75" s="207"/>
      <c r="Y75" s="206"/>
      <c r="Z75" s="207"/>
      <c r="AA75" s="206"/>
      <c r="AB75" s="207"/>
      <c r="AC75" s="206"/>
      <c r="AD75" s="207"/>
      <c r="AE75" s="549">
        <f>IFERROR(VLOOKUP(月排班!AE77,$FW$5:$FX$9,2,0),0)</f>
        <v>0</v>
      </c>
      <c r="AF75" s="550"/>
      <c r="AG75" s="549">
        <f>IFERROR(VLOOKUP(月排班!AG77,$FW$5:$FX$9,2,0),0)</f>
        <v>0</v>
      </c>
      <c r="AH75" s="550"/>
      <c r="AI75" s="549">
        <f>IFERROR(VLOOKUP(月排班!AI77,$FW$5:$FX$9,2,0),0)</f>
        <v>0</v>
      </c>
      <c r="AJ75" s="550"/>
      <c r="AK75" s="549">
        <f>IFERROR(VLOOKUP(月排班!AK77,$FW$5:$FX$9,2,0),0)</f>
        <v>0</v>
      </c>
      <c r="AL75" s="550"/>
      <c r="AM75" s="549">
        <f>IFERROR(VLOOKUP(月排班!AM77,$FW$5:$FX$9,2,0),0)</f>
        <v>0</v>
      </c>
      <c r="AN75" s="550"/>
      <c r="AO75" s="549">
        <f>IFERROR(VLOOKUP(月排班!AO77,$FW$5:$FX$9,2,0),0)</f>
        <v>0</v>
      </c>
      <c r="AP75" s="550"/>
      <c r="AQ75" s="549">
        <f>IFERROR(VLOOKUP(月排班!AQ77,$FW$5:$FX$9,2,0),0)</f>
        <v>0</v>
      </c>
      <c r="AR75" s="550"/>
      <c r="AS75" s="549">
        <f>IFERROR(VLOOKUP(月排班!AS77,$FW$5:$FX$9,2,0),0)</f>
        <v>0</v>
      </c>
      <c r="AT75" s="550"/>
      <c r="AU75" s="549">
        <f>IFERROR(VLOOKUP(月排班!AU77,$FW$5:$FX$9,2,0),0)</f>
        <v>0</v>
      </c>
      <c r="AV75" s="550"/>
      <c r="AW75" s="549">
        <f>IFERROR(VLOOKUP(月排班!AW77,$FW$5:$FX$9,2,0),0)</f>
        <v>0</v>
      </c>
      <c r="AX75" s="550"/>
      <c r="AY75" s="549">
        <f>IFERROR(VLOOKUP(月排班!AY77,$FW$5:$FX$9,2,0),0)</f>
        <v>0</v>
      </c>
      <c r="AZ75" s="550"/>
      <c r="BA75" s="549">
        <f>IFERROR(VLOOKUP(月排班!BA77,$FW$5:$FX$9,2,0),0)</f>
        <v>0</v>
      </c>
      <c r="BB75" s="550"/>
      <c r="BC75" s="549">
        <f>IFERROR(VLOOKUP(月排班!BC77,$FW$5:$FX$9,2,0),0)</f>
        <v>0</v>
      </c>
      <c r="BD75" s="550"/>
      <c r="BE75" s="549">
        <f>IFERROR(VLOOKUP(月排班!BE77,$FW$5:$FX$9,2,0),0)</f>
        <v>0</v>
      </c>
      <c r="BF75" s="550"/>
      <c r="BG75" s="549">
        <f>IFERROR(VLOOKUP(月排班!BG77,$FW$5:$FX$9,2,0),0)</f>
        <v>0</v>
      </c>
      <c r="BH75" s="550"/>
      <c r="BI75" s="549">
        <f>IFERROR(VLOOKUP(月排班!BI77,$FW$5:$FX$9,2,0),0)</f>
        <v>0</v>
      </c>
      <c r="BJ75" s="550"/>
      <c r="BK75" s="549">
        <f>IFERROR(VLOOKUP(月排班!BK77,$FW$5:$FX$9,2,0),0)</f>
        <v>0</v>
      </c>
      <c r="BL75" s="550"/>
      <c r="BM75" s="549">
        <f>IFERROR(VLOOKUP(月排班!BM77,$FW$5:$FX$9,2,0),0)</f>
        <v>0</v>
      </c>
      <c r="BN75" s="550"/>
      <c r="BO75" s="549">
        <f>IFERROR(VLOOKUP(月排班!BO77,$FW$5:$FX$9,2,0),0)</f>
        <v>0</v>
      </c>
      <c r="BP75" s="550"/>
      <c r="BQ75" s="549">
        <f>IFERROR(VLOOKUP(月排班!BQ77,$FW$5:$FX$9,2,0),0)</f>
        <v>0</v>
      </c>
      <c r="BR75" s="550"/>
      <c r="BS75" s="549">
        <f>IFERROR(VLOOKUP(月排班!BS77,$FW$5:$FX$9,2,0),0)</f>
        <v>0</v>
      </c>
      <c r="BT75" s="550"/>
      <c r="BU75" s="549">
        <f>IFERROR(VLOOKUP(月排班!BU77,$FW$5:$FX$9,2,0),0)</f>
        <v>0</v>
      </c>
      <c r="BV75" s="550"/>
      <c r="BW75" s="549">
        <f>IFERROR(VLOOKUP(月排班!BW77,$FW$5:$FX$9,2,0),0)</f>
        <v>0</v>
      </c>
      <c r="BX75" s="550"/>
      <c r="BY75" s="549">
        <f>IFERROR(VLOOKUP(月排班!BY77,$FW$5:$FX$9,2,0),0)</f>
        <v>0</v>
      </c>
      <c r="BZ75" s="550"/>
      <c r="CA75" s="549">
        <f>IFERROR(VLOOKUP(月排班!CA77,$FW$5:$FX$9,2,0),0)</f>
        <v>0</v>
      </c>
      <c r="CB75" s="550"/>
      <c r="CC75" s="549">
        <f>IFERROR(VLOOKUP(月排班!CC77,$FW$5:$FX$9,2,0),0)</f>
        <v>0</v>
      </c>
      <c r="CD75" s="550"/>
      <c r="CE75" s="549">
        <f>IFERROR(VLOOKUP(月排班!CE77,$FW$5:$FX$9,2,0),0)</f>
        <v>0</v>
      </c>
      <c r="CF75" s="550"/>
      <c r="CG75" s="549">
        <f>IFERROR(VLOOKUP(月排班!CG77,$FW$5:$FX$9,2,0),0)</f>
        <v>0</v>
      </c>
      <c r="CH75" s="550"/>
      <c r="CI75" s="549">
        <f>IFERROR(VLOOKUP(月排班!CI77,$FW$5:$FX$9,2,0),0)</f>
        <v>0</v>
      </c>
      <c r="CJ75" s="550"/>
      <c r="CK75" s="549">
        <f>IFERROR(VLOOKUP(月排班!CK77,$FW$5:$FX$9,2,0),0)</f>
        <v>0</v>
      </c>
      <c r="CL75" s="550"/>
      <c r="CM75" s="549">
        <f>IFERROR(VLOOKUP(月排班!CM77,$FW$5:$FX$9,2,0),0)</f>
        <v>0</v>
      </c>
      <c r="CN75" s="550"/>
      <c r="CO75" s="549">
        <f>IFERROR(VLOOKUP(月排班!CO77,$FW$5:$FX$9,2,0),0)</f>
        <v>0</v>
      </c>
      <c r="CP75" s="550"/>
      <c r="CQ75" s="549">
        <f>IFERROR(VLOOKUP(月排班!CQ77,$FW$5:$FX$9,2,0),0)</f>
        <v>0</v>
      </c>
      <c r="CR75" s="550"/>
      <c r="CS75" s="549">
        <f>IFERROR(VLOOKUP(月排班!CS77,$FW$5:$FX$9,2,0),0)</f>
        <v>0</v>
      </c>
      <c r="CT75" s="550"/>
      <c r="CU75" s="549">
        <f>IFERROR(VLOOKUP(月排班!CU77,$FW$5:$FX$9,2,0),0)</f>
        <v>0</v>
      </c>
      <c r="CV75" s="550"/>
      <c r="CW75" s="549">
        <f>IFERROR(VLOOKUP(月排班!CW77,$FW$5:$FX$9,2,0),0)</f>
        <v>0</v>
      </c>
      <c r="CX75" s="550"/>
      <c r="CY75" s="549">
        <f>IFERROR(VLOOKUP(月排班!CY77,$FW$5:$FX$9,2,0),0)</f>
        <v>0</v>
      </c>
      <c r="CZ75" s="550"/>
      <c r="DA75" s="549">
        <f>IFERROR(VLOOKUP(月排班!DA77,$FW$5:$FX$9,2,0),0)</f>
        <v>0</v>
      </c>
      <c r="DB75" s="550"/>
      <c r="DC75" s="549">
        <f>IFERROR(VLOOKUP(月排班!DC77,$FW$5:$FX$9,2,0),0)</f>
        <v>0</v>
      </c>
      <c r="DD75" s="550"/>
      <c r="DE75" s="549">
        <f>IFERROR(VLOOKUP(月排班!DE77,$FW$5:$FX$9,2,0),0)</f>
        <v>0</v>
      </c>
      <c r="DF75" s="550"/>
      <c r="DG75" s="549">
        <f>IFERROR(VLOOKUP(月排班!DG77,$FW$5:$FX$9,2,0),0)</f>
        <v>0</v>
      </c>
      <c r="DH75" s="550"/>
      <c r="DI75" s="549">
        <f>IFERROR(VLOOKUP(月排班!DI77,$FW$5:$FX$9,2,0),0)</f>
        <v>0</v>
      </c>
      <c r="DJ75" s="550"/>
      <c r="DK75" s="549">
        <f>IFERROR(VLOOKUP(月排班!DK77,$FW$5:$FX$9,2,0),0)</f>
        <v>0</v>
      </c>
      <c r="DL75" s="550"/>
      <c r="DM75" s="549">
        <f>IFERROR(VLOOKUP(月排班!DM77,$FW$5:$FX$9,2,0),0)</f>
        <v>0</v>
      </c>
      <c r="DN75" s="550"/>
      <c r="DO75" s="549">
        <f>IFERROR(VLOOKUP(月排班!DO77,$FW$5:$FX$9,2,0),0)</f>
        <v>0</v>
      </c>
      <c r="DP75" s="550"/>
      <c r="DQ75" s="549">
        <f>IFERROR(VLOOKUP(月排班!DQ77,$FW$5:$FX$9,2,0),0)</f>
        <v>0</v>
      </c>
      <c r="DR75" s="550"/>
      <c r="DS75" s="549">
        <f>IFERROR(VLOOKUP(月排班!DS77,$FW$5:$FX$9,2,0),0)</f>
        <v>0</v>
      </c>
      <c r="DT75" s="550"/>
      <c r="DU75" s="549">
        <f>IFERROR(VLOOKUP(月排班!DU77,$FW$5:$FX$9,2,0),0)</f>
        <v>0</v>
      </c>
      <c r="DV75" s="550"/>
      <c r="DW75" s="549">
        <f>IFERROR(VLOOKUP(月排班!DW77,$FW$5:$FX$9,2,0),0)</f>
        <v>0</v>
      </c>
      <c r="DX75" s="550"/>
      <c r="DY75" s="549">
        <f>IFERROR(VLOOKUP(月排班!DY77,$FW$5:$FX$9,2,0),0)</f>
        <v>0</v>
      </c>
      <c r="DZ75" s="550"/>
      <c r="EA75" s="549">
        <f>IFERROR(VLOOKUP(月排班!EA77,$FW$5:$FX$9,2,0),0)</f>
        <v>0</v>
      </c>
      <c r="EB75" s="550"/>
      <c r="EC75" s="549">
        <f>IFERROR(VLOOKUP(月排班!EC77,$FW$5:$FX$9,2,0),0)</f>
        <v>0</v>
      </c>
      <c r="ED75" s="550"/>
      <c r="EE75" s="549">
        <f>IFERROR(VLOOKUP(月排班!EE77,$FW$5:$FX$9,2,0),0)</f>
        <v>0</v>
      </c>
      <c r="EF75" s="550"/>
      <c r="EG75" s="549">
        <f>IFERROR(VLOOKUP(月排班!EG77,$FW$5:$FX$9,2,0),0)</f>
        <v>0</v>
      </c>
      <c r="EH75" s="550"/>
      <c r="EI75" s="549">
        <f>IFERROR(VLOOKUP(月排班!EI77,$FW$5:$FX$9,2,0),0)</f>
        <v>0</v>
      </c>
      <c r="EJ75" s="550"/>
      <c r="EK75" s="549">
        <f>IFERROR(VLOOKUP(月排班!EK77,$FW$5:$FX$9,2,0),0)</f>
        <v>0</v>
      </c>
      <c r="EL75" s="550"/>
      <c r="EM75" s="549">
        <f>IFERROR(VLOOKUP(月排班!EM77,$FW$5:$FX$9,2,0),0)</f>
        <v>0</v>
      </c>
      <c r="EN75" s="550"/>
      <c r="EO75" s="549">
        <f>IFERROR(VLOOKUP(月排班!EO77,$FW$5:$FX$9,2,0),0)</f>
        <v>0</v>
      </c>
      <c r="EP75" s="550"/>
      <c r="EQ75" s="549">
        <f>IFERROR(VLOOKUP(月排班!EQ77,$FW$5:$FX$9,2,0),0)</f>
        <v>0</v>
      </c>
      <c r="ER75" s="550"/>
      <c r="ES75" s="549">
        <f>IFERROR(VLOOKUP(月排班!ES77,$FW$5:$FX$9,2,0),0)</f>
        <v>0</v>
      </c>
      <c r="ET75" s="550"/>
      <c r="EU75" s="549">
        <f>IFERROR(VLOOKUP(月排班!EU77,$FW$5:$FX$9,2,0),0)</f>
        <v>0</v>
      </c>
      <c r="EV75" s="550"/>
      <c r="EW75" s="549">
        <f>IFERROR(VLOOKUP(月排班!EW77,$FW$5:$FX$9,2,0),0)</f>
        <v>0</v>
      </c>
      <c r="EX75" s="550"/>
      <c r="EY75" s="549">
        <f>IFERROR(VLOOKUP(月排班!EY77,$FW$5:$FX$9,2,0),0)</f>
        <v>0</v>
      </c>
      <c r="EZ75" s="550"/>
      <c r="FA75" s="549">
        <f>IFERROR(VLOOKUP(月排班!FA77,$FW$5:$FX$9,2,0),0)</f>
        <v>0</v>
      </c>
      <c r="FB75" s="550"/>
      <c r="FC75" s="549">
        <f>IFERROR(VLOOKUP(月排班!FC77,$FW$5:$FX$9,2,0),0)</f>
        <v>0</v>
      </c>
      <c r="FD75" s="550"/>
      <c r="FE75" s="549">
        <f>IFERROR(VLOOKUP(月排班!FE77,$FW$5:$FX$9,2,0),0)</f>
        <v>0</v>
      </c>
      <c r="FF75" s="550"/>
      <c r="FG75" s="549">
        <f>IFERROR(VLOOKUP(月排班!FG77,$FW$5:$FX$9,2,0),0)</f>
        <v>0</v>
      </c>
      <c r="FH75" s="550"/>
      <c r="FI75" s="549">
        <f>IFERROR(VLOOKUP(月排班!FI77,$FW$5:$FX$9,2,0),0)</f>
        <v>0</v>
      </c>
      <c r="FJ75" s="550"/>
      <c r="FK75" s="549">
        <f>IFERROR(VLOOKUP(月排班!FK77,$FW$5:$FX$9,2,0),0)</f>
        <v>0</v>
      </c>
      <c r="FL75" s="550"/>
      <c r="FM75" s="549">
        <f>IFERROR(VLOOKUP(月排班!FM77,$FW$5:$FX$9,2,0),0)</f>
        <v>0</v>
      </c>
      <c r="FN75" s="550"/>
      <c r="FO75" s="206"/>
      <c r="FP75" s="207"/>
      <c r="FQ75" s="492"/>
      <c r="FR75" s="208"/>
      <c r="FS75" s="208"/>
      <c r="FT75" s="378">
        <f>BZ76+CB76+CD76+CF76+CH76+CX76+FP76</f>
        <v>0</v>
      </c>
      <c r="FU75" s="524"/>
      <c r="FV75" s="479"/>
    </row>
    <row r="76" spans="1:201" ht="9" customHeight="1" thickBot="1">
      <c r="A76" s="480" t="str">
        <f>IF('0902-0908'!A84=0,"",'0902-0908'!A84)</f>
        <v/>
      </c>
      <c r="B76" s="481"/>
      <c r="C76" s="217"/>
      <c r="D76" s="6">
        <f>IF(C75="",0,D75-C75-C76)</f>
        <v>0</v>
      </c>
      <c r="E76" s="217"/>
      <c r="F76" s="6">
        <f>IF(E75="",0,F75-E75-E76)</f>
        <v>0</v>
      </c>
      <c r="G76" s="217"/>
      <c r="H76" s="6">
        <f>IF(G75="",0,H75-G75-G76)</f>
        <v>0</v>
      </c>
      <c r="I76" s="217"/>
      <c r="J76" s="6">
        <f>IF(I75="",0,J75-I75-I76)</f>
        <v>0</v>
      </c>
      <c r="K76" s="217"/>
      <c r="L76" s="6">
        <f>IF(K75="",0,L75-K75-K76)</f>
        <v>0</v>
      </c>
      <c r="M76" s="217"/>
      <c r="N76" s="6">
        <f>IF(M75="",0,N75-M75-M76)</f>
        <v>0</v>
      </c>
      <c r="O76" s="217"/>
      <c r="P76" s="6">
        <f>IF(O75="",0,P75-O75-O76)</f>
        <v>0</v>
      </c>
      <c r="Q76" s="217"/>
      <c r="R76" s="6">
        <f>IF(Q75="",0,R75-Q75-Q76)</f>
        <v>0</v>
      </c>
      <c r="S76" s="217"/>
      <c r="T76" s="6">
        <f>IF(S75="",0,T75-S75-S76)</f>
        <v>0</v>
      </c>
      <c r="U76" s="217"/>
      <c r="V76" s="6">
        <f>IF(U75="",0,V75-U75-U76)</f>
        <v>0</v>
      </c>
      <c r="W76" s="217"/>
      <c r="X76" s="6">
        <f>IF(W75="",0,X75-W75-W76)</f>
        <v>0</v>
      </c>
      <c r="Y76" s="217"/>
      <c r="Z76" s="6">
        <f>IF(Y75="",0,Z75-Y75-Y76)</f>
        <v>0</v>
      </c>
      <c r="AA76" s="217"/>
      <c r="AB76" s="6">
        <f>IF(AA75="",0,AB75-AA75-AA76)</f>
        <v>0</v>
      </c>
      <c r="AC76" s="217"/>
      <c r="AD76" s="6">
        <f>IF(AC75="",0,AD75-AC75-AC76)</f>
        <v>0</v>
      </c>
      <c r="AE76" s="551">
        <f>月排班!AF76</f>
        <v>0</v>
      </c>
      <c r="AF76" s="552"/>
      <c r="AG76" s="551">
        <f>月排班!AH76</f>
        <v>0</v>
      </c>
      <c r="AH76" s="552"/>
      <c r="AI76" s="551">
        <f>月排班!AJ76</f>
        <v>0</v>
      </c>
      <c r="AJ76" s="552"/>
      <c r="AK76" s="551">
        <f>月排班!AL76</f>
        <v>0</v>
      </c>
      <c r="AL76" s="552"/>
      <c r="AM76" s="551">
        <f>月排班!AN76</f>
        <v>0</v>
      </c>
      <c r="AN76" s="552"/>
      <c r="AO76" s="551">
        <f>月排班!AP76</f>
        <v>0</v>
      </c>
      <c r="AP76" s="552"/>
      <c r="AQ76" s="551">
        <f>月排班!AR76</f>
        <v>0</v>
      </c>
      <c r="AR76" s="552"/>
      <c r="AS76" s="551">
        <f>月排班!AT76</f>
        <v>0</v>
      </c>
      <c r="AT76" s="552"/>
      <c r="AU76" s="551">
        <f>月排班!AV76</f>
        <v>0</v>
      </c>
      <c r="AV76" s="552"/>
      <c r="AW76" s="551">
        <f>月排班!AX76</f>
        <v>0</v>
      </c>
      <c r="AX76" s="552"/>
      <c r="AY76" s="551">
        <f>月排班!AZ76</f>
        <v>0</v>
      </c>
      <c r="AZ76" s="552"/>
      <c r="BA76" s="551">
        <f>月排班!BB76</f>
        <v>0</v>
      </c>
      <c r="BB76" s="552"/>
      <c r="BC76" s="551">
        <f>月排班!BD76</f>
        <v>0</v>
      </c>
      <c r="BD76" s="552"/>
      <c r="BE76" s="551">
        <f>月排班!BF76</f>
        <v>0</v>
      </c>
      <c r="BF76" s="552"/>
      <c r="BG76" s="551">
        <f>月排班!BH76</f>
        <v>0</v>
      </c>
      <c r="BH76" s="552"/>
      <c r="BI76" s="551">
        <f>月排班!BJ76</f>
        <v>0</v>
      </c>
      <c r="BJ76" s="552"/>
      <c r="BK76" s="551">
        <f>月排班!BL76</f>
        <v>0</v>
      </c>
      <c r="BL76" s="552"/>
      <c r="BM76" s="551">
        <f>月排班!BN76</f>
        <v>0</v>
      </c>
      <c r="BN76" s="552"/>
      <c r="BO76" s="551">
        <f>月排班!BP76</f>
        <v>0</v>
      </c>
      <c r="BP76" s="552"/>
      <c r="BQ76" s="551">
        <f>月排班!BR76</f>
        <v>0</v>
      </c>
      <c r="BR76" s="552"/>
      <c r="BS76" s="551">
        <f>月排班!BT76</f>
        <v>0</v>
      </c>
      <c r="BT76" s="552"/>
      <c r="BU76" s="551">
        <f>月排班!BV76</f>
        <v>0</v>
      </c>
      <c r="BV76" s="552"/>
      <c r="BW76" s="551">
        <f>月排班!BX76</f>
        <v>0</v>
      </c>
      <c r="BX76" s="552"/>
      <c r="BY76" s="551">
        <f>月排班!BZ76</f>
        <v>0</v>
      </c>
      <c r="BZ76" s="552"/>
      <c r="CA76" s="551">
        <f>月排班!CB76</f>
        <v>0</v>
      </c>
      <c r="CB76" s="552"/>
      <c r="CC76" s="551">
        <f>月排班!CD76</f>
        <v>0</v>
      </c>
      <c r="CD76" s="552"/>
      <c r="CE76" s="551">
        <f>月排班!CF76</f>
        <v>0</v>
      </c>
      <c r="CF76" s="552"/>
      <c r="CG76" s="551">
        <f>月排班!CH76</f>
        <v>0</v>
      </c>
      <c r="CH76" s="552"/>
      <c r="CI76" s="551">
        <f>月排班!CJ76</f>
        <v>0</v>
      </c>
      <c r="CJ76" s="552"/>
      <c r="CK76" s="551">
        <f>月排班!CL76</f>
        <v>0</v>
      </c>
      <c r="CL76" s="552"/>
      <c r="CM76" s="551">
        <f>月排班!CN76</f>
        <v>0</v>
      </c>
      <c r="CN76" s="552"/>
      <c r="CO76" s="551">
        <f>月排班!CP76</f>
        <v>0</v>
      </c>
      <c r="CP76" s="552"/>
      <c r="CQ76" s="551">
        <f>月排班!CR76</f>
        <v>0</v>
      </c>
      <c r="CR76" s="552"/>
      <c r="CS76" s="551">
        <f>月排班!CT76</f>
        <v>0</v>
      </c>
      <c r="CT76" s="552"/>
      <c r="CU76" s="551">
        <f>月排班!CV76</f>
        <v>0</v>
      </c>
      <c r="CV76" s="552"/>
      <c r="CW76" s="551">
        <f>月排班!CX76</f>
        <v>0</v>
      </c>
      <c r="CX76" s="552"/>
      <c r="CY76" s="551">
        <f>月排班!CZ76</f>
        <v>0</v>
      </c>
      <c r="CZ76" s="552"/>
      <c r="DA76" s="551">
        <f>月排班!DB76</f>
        <v>0</v>
      </c>
      <c r="DB76" s="552"/>
      <c r="DC76" s="551">
        <f>月排班!DD76</f>
        <v>0</v>
      </c>
      <c r="DD76" s="552"/>
      <c r="DE76" s="551">
        <f>月排班!DF76</f>
        <v>0</v>
      </c>
      <c r="DF76" s="552"/>
      <c r="DG76" s="551">
        <f>月排班!DH76</f>
        <v>0</v>
      </c>
      <c r="DH76" s="552"/>
      <c r="DI76" s="551">
        <f>月排班!DJ76</f>
        <v>0</v>
      </c>
      <c r="DJ76" s="552"/>
      <c r="DK76" s="551">
        <f>月排班!DL76</f>
        <v>0</v>
      </c>
      <c r="DL76" s="552"/>
      <c r="DM76" s="551">
        <f>月排班!DN76</f>
        <v>0</v>
      </c>
      <c r="DN76" s="552"/>
      <c r="DO76" s="551">
        <f>月排班!DP76</f>
        <v>0</v>
      </c>
      <c r="DP76" s="552"/>
      <c r="DQ76" s="551">
        <f>月排班!DR76</f>
        <v>0</v>
      </c>
      <c r="DR76" s="552"/>
      <c r="DS76" s="551">
        <f>月排班!DT76</f>
        <v>0</v>
      </c>
      <c r="DT76" s="552"/>
      <c r="DU76" s="551">
        <f>月排班!DV76</f>
        <v>0</v>
      </c>
      <c r="DV76" s="552"/>
      <c r="DW76" s="551">
        <f>月排班!DX76</f>
        <v>0</v>
      </c>
      <c r="DX76" s="552"/>
      <c r="DY76" s="551">
        <f>月排班!DZ76</f>
        <v>0</v>
      </c>
      <c r="DZ76" s="552"/>
      <c r="EA76" s="551">
        <f>月排班!EB76</f>
        <v>0</v>
      </c>
      <c r="EB76" s="552"/>
      <c r="EC76" s="551">
        <f>月排班!ED76</f>
        <v>0</v>
      </c>
      <c r="ED76" s="552"/>
      <c r="EE76" s="551">
        <f>月排班!EF76</f>
        <v>0</v>
      </c>
      <c r="EF76" s="552"/>
      <c r="EG76" s="551">
        <f>月排班!EH76</f>
        <v>0</v>
      </c>
      <c r="EH76" s="552"/>
      <c r="EI76" s="551">
        <f>月排班!EJ76</f>
        <v>0</v>
      </c>
      <c r="EJ76" s="552"/>
      <c r="EK76" s="551">
        <f>月排班!EL76</f>
        <v>0</v>
      </c>
      <c r="EL76" s="552"/>
      <c r="EM76" s="551">
        <f>月排班!EN76</f>
        <v>0</v>
      </c>
      <c r="EN76" s="552"/>
      <c r="EO76" s="551">
        <f>月排班!EP76</f>
        <v>0</v>
      </c>
      <c r="EP76" s="552"/>
      <c r="EQ76" s="551">
        <f>月排班!ER76</f>
        <v>0</v>
      </c>
      <c r="ER76" s="552"/>
      <c r="ES76" s="551">
        <f>月排班!ET76</f>
        <v>0</v>
      </c>
      <c r="ET76" s="552"/>
      <c r="EU76" s="551">
        <f>月排班!EV76</f>
        <v>0</v>
      </c>
      <c r="EV76" s="552"/>
      <c r="EW76" s="551">
        <f>月排班!EX76</f>
        <v>0</v>
      </c>
      <c r="EX76" s="552"/>
      <c r="EY76" s="551">
        <f>月排班!EZ76</f>
        <v>0</v>
      </c>
      <c r="EZ76" s="552"/>
      <c r="FA76" s="551">
        <f>月排班!FB76</f>
        <v>0</v>
      </c>
      <c r="FB76" s="552"/>
      <c r="FC76" s="551">
        <f>月排班!FD76</f>
        <v>0</v>
      </c>
      <c r="FD76" s="552"/>
      <c r="FE76" s="551">
        <f>月排班!FF76</f>
        <v>0</v>
      </c>
      <c r="FF76" s="552"/>
      <c r="FG76" s="551">
        <f>月排班!FH76</f>
        <v>0</v>
      </c>
      <c r="FH76" s="552"/>
      <c r="FI76" s="551">
        <f>月排班!FJ76</f>
        <v>0</v>
      </c>
      <c r="FJ76" s="552"/>
      <c r="FK76" s="551">
        <f>月排班!FL76</f>
        <v>0</v>
      </c>
      <c r="FL76" s="552"/>
      <c r="FM76" s="551">
        <f>月排班!FN76</f>
        <v>0</v>
      </c>
      <c r="FN76" s="552"/>
      <c r="FO76" s="217"/>
      <c r="FP76" s="6">
        <f>IF(FO75="",0,FP75-FO75-FO76)</f>
        <v>0</v>
      </c>
      <c r="FQ76" s="493"/>
      <c r="FR76" s="210"/>
      <c r="FS76" s="210"/>
      <c r="FT76" s="379"/>
      <c r="FU76" s="484"/>
      <c r="FV76" s="485"/>
    </row>
    <row r="77" spans="1:201" ht="9" customHeight="1" thickTop="1" thickBot="1">
      <c r="A77" s="482" t="str">
        <f>IF('0902-0908'!A85=0,"",'0902-0908'!A85)</f>
        <v/>
      </c>
      <c r="B77" s="483"/>
      <c r="C77" s="497"/>
      <c r="D77" s="498"/>
      <c r="E77" s="497"/>
      <c r="F77" s="498"/>
      <c r="G77" s="497"/>
      <c r="H77" s="498"/>
      <c r="I77" s="497"/>
      <c r="J77" s="498"/>
      <c r="K77" s="497"/>
      <c r="L77" s="498"/>
      <c r="M77" s="497"/>
      <c r="N77" s="498"/>
      <c r="O77" s="497"/>
      <c r="P77" s="498"/>
      <c r="Q77" s="497"/>
      <c r="R77" s="498"/>
      <c r="S77" s="497"/>
      <c r="T77" s="498"/>
      <c r="U77" s="497"/>
      <c r="V77" s="498"/>
      <c r="W77" s="497"/>
      <c r="X77" s="498"/>
      <c r="Y77" s="497"/>
      <c r="Z77" s="498"/>
      <c r="AA77" s="497"/>
      <c r="AB77" s="498"/>
      <c r="AC77" s="497"/>
      <c r="AD77" s="498"/>
      <c r="AE77" s="499" t="str">
        <f>IF(月排班!AD75=0,"",IF(月排班!AE75=0,"",IF((月排班!AE75+24-月排班!AD75)&lt;11,"11小時","")))&amp;IF(COUNTIF(月排班!$AE77:$AR77,$FW$5)=1,IF(COUNTIF(月排班!$AE77:$AR77,$FW$6)=1,"","1周無1例1休"),"1周無1例1休")&amp;IF(AE76=1,IF(AE76&gt;0,"例假上班",""),"")&amp;IF(AE76&gt;12,"上班超過12小時&amp;","")&amp;IF(COUNTIF(U76:AF76,"&gt;0")=6,"連6天上班","")&amp;IF(AE75=1,IF(AE76&gt;0,"例假上班",""),"")</f>
        <v>1周無1例1休</v>
      </c>
      <c r="AF77" s="500"/>
      <c r="AG77" s="499" t="str">
        <f>IF(月排班!AF75=0,"",IF(月排班!AG75=0,"",IF((月排班!AG75+24-月排班!AF75)&lt;11,"11小時","")))&amp;IF(COUNTIF(月排班!$AE77:$AR77,$FW$5)=1,IF(COUNTIF(月排班!$AE77:$AR77,$FW$6)=1,"","1周無1例1休"),"1周無1例1休")&amp;IF(AG76=1,IF(AG76&gt;0,"例假上班",""),"")&amp;IF(AG76&gt;12,"上班超過12小時&amp;","")&amp;IF(COUNTIF(W76:AH76,"&gt;0")=6,"連6天上班","")&amp;IF(AG75=1,IF(AG76&gt;0,"例假上班",""),"")</f>
        <v>1周無1例1休</v>
      </c>
      <c r="AH77" s="500"/>
      <c r="AI77" s="499" t="str">
        <f>IF(月排班!AH75=0,"",IF(月排班!AI75=0,"",IF((月排班!AI75+24-月排班!AH75)&lt;11,"11小時","")))&amp;IF(COUNTIF(月排班!$AE77:$AR77,$FW$5)=1,IF(COUNTIF(月排班!$AE77:$AR77,$FW$6)=1,"","1周無1例1休"),"1周無1例1休")&amp;IF(AI76=1,IF(AI76&gt;0,"例假上班",""),"")&amp;IF(AI76&gt;12,"上班超過12小時&amp;","")&amp;IF(COUNTIF(Y76:AJ76,"&gt;0")=6,"連6天上班","")&amp;IF(AI75=1,IF(AI76&gt;0,"例假上班",""),"")</f>
        <v>1周無1例1休</v>
      </c>
      <c r="AJ77" s="500"/>
      <c r="AK77" s="499" t="str">
        <f>IF(月排班!AJ75=0,"",IF(月排班!AK75=0,"",IF((月排班!AK75+24-月排班!AJ75)&lt;11,"11小時","")))&amp;IF(COUNTIF(月排班!$AE77:$AR77,$FW$5)=1,IF(COUNTIF(月排班!$AE77:$AR77,$FW$6)=1,"","1周無1例1休"),"1周無1例1休")&amp;IF(AK76=1,IF(AK76&gt;0,"例假上班",""),"")&amp;IF(AK76&gt;12,"上班超過12小時&amp;","")&amp;IF(COUNTIF(AA76:AL76,"&gt;0")=6,"連6天上班","")&amp;IF(AK75=1,IF(AK76&gt;0,"例假上班",""),"")</f>
        <v>1周無1例1休</v>
      </c>
      <c r="AL77" s="500"/>
      <c r="AM77" s="499" t="str">
        <f>IF(月排班!AL75=0,"",IF(月排班!AM75=0,"",IF((月排班!AM75+24-月排班!AL75)&lt;11,"11小時","")))&amp;IF(COUNTIF(月排班!$AE77:$AR77,$FW$5)=1,IF(COUNTIF(月排班!$AE77:$AR77,$FW$6)=1,"","1周無1例1休"),"1周無1例1休")&amp;IF(AM76=1,IF(AM76&gt;0,"例假上班",""),"")&amp;IF(AM76&gt;12,"上班超過12小時&amp;","")&amp;IF(COUNTIF(AC76:AN76,"&gt;0")=6,"連6天上班","")&amp;IF(AM75=1,IF(AM76&gt;0,"例假上班",""),"")</f>
        <v>1周無1例1休</v>
      </c>
      <c r="AN77" s="500"/>
      <c r="AO77" s="499" t="str">
        <f>IF(月排班!AN75=0,"",IF(月排班!AO75=0,"",IF((月排班!AO75+24-月排班!AN75)&lt;11,"11小時","")))&amp;IF(COUNTIF(月排班!$AE77:$AR77,$FW$5)=1,IF(COUNTIF(月排班!$AE77:$AR77,$FW$6)=1,"","1周無1例1休"),"1周無1例1休")&amp;IF(AO76=1,IF(AO76&gt;0,"例假上班",""),"")&amp;IF(AO76&gt;12,"上班超過12小時&amp;","")&amp;IF(COUNTIF(AE76:AP76,"&gt;0")=6,"連6天上班","")&amp;IF(AO75=1,IF(AO76&gt;0,"例假上班",""),"")</f>
        <v>1周無1例1休</v>
      </c>
      <c r="AP77" s="500"/>
      <c r="AQ77" s="499" t="str">
        <f>IF(月排班!AP75=0,"",IF(月排班!AQ75=0,"",IF((月排班!AQ75+24-月排班!AP75)&lt;11,"11小時","")))&amp;IF(COUNTIF(月排班!$AE77:$AR77,$FW$5)=1,IF(COUNTIF(月排班!$AE77:$AR77,$FW$6)=1,"","1周無1例1休"),"1周無1例1休")&amp;IF(AQ76=1,IF(AQ76&gt;0,"例假上班",""),"")&amp;IF(AQ76&gt;12,"上班超過12小時&amp;","")&amp;IF(COUNTIF(AG76:AR76,"&gt;0")=6,"連6天上班","")&amp;IF(AQ75=1,IF(AQ76&gt;0,"例假上班",""),"")</f>
        <v>1周無1例1休</v>
      </c>
      <c r="AR77" s="500"/>
      <c r="AS77" s="499" t="str">
        <f>IF(月排班!AR75=0,"",IF(月排班!AS75=0,"",IF((月排班!AS75+24-月排班!AR75)&lt;11,"11小時","")))&amp;IF(COUNTIF(月排班!$AS77:$BE77,$FW$5)=1,IF(COUNTIF(月排班!$AS77:$BE77,$FW$6)=1,"","1周無1例1休"),"1周無1例1休")&amp;IF(AS76=1,IF(AS76&gt;0,"例假上班",""),"")&amp;IF(AS76&gt;12,"上班超過12小時&amp;","")&amp;IF(COUNTIF(AI76:AT76,"&gt;0")=6,"連6天上班","")&amp;IF(AS75=1,IF(AS76&gt;0,"例假上班",""),"")</f>
        <v>1周無1例1休</v>
      </c>
      <c r="AT77" s="500"/>
      <c r="AU77" s="499" t="str">
        <f>IF(月排班!AT75=0,"",IF(月排班!AU75=0,"",IF((月排班!AU75+24-月排班!AT75)&lt;11,"11小時","")))&amp;IF(COUNTIF(月排班!$AS77:$BE77,$FW$5)=1,IF(COUNTIF(月排班!$AS77:$BE77,$FW$6)=1,"","1周無1例1休"),"1周無1例1休")&amp;IF(AU76=1,IF(AU76&gt;0,"例假上班",""),"")&amp;IF(AU76&gt;12,"上班超過12小時&amp;","")&amp;IF(COUNTIF(AK76:AV76,"&gt;0")=6,"連6天上班","")&amp;IF(AU75=1,IF(AU76&gt;0,"例假上班",""),"")</f>
        <v>1周無1例1休</v>
      </c>
      <c r="AV77" s="500"/>
      <c r="AW77" s="499" t="str">
        <f>IF(月排班!AV75=0,"",IF(月排班!AW75=0,"",IF((月排班!AW75+24-月排班!AV75)&lt;11,"11小時","")))&amp;IF(COUNTIF(月排班!$AS77:$BE77,$FW$5)=1,IF(COUNTIF(月排班!$AS77:$BE77,$FW$6)=1,"","1周無1例1休"),"1周無1例1休")&amp;IF(AW76=1,IF(AW76&gt;0,"例假上班",""),"")&amp;IF(AW76&gt;12,"上班超過12小時&amp;","")&amp;IF(COUNTIF(AM76:AX76,"&gt;0")=6,"連6天上班","")&amp;IF(AW75=1,IF(AW76&gt;0,"例假上班",""),"")</f>
        <v>1周無1例1休</v>
      </c>
      <c r="AX77" s="500"/>
      <c r="AY77" s="499" t="str">
        <f>IF(月排班!AX75=0,"",IF(月排班!AY75=0,"",IF((月排班!AY75+24-月排班!AX75)&lt;11,"11小時","")))&amp;IF(COUNTIF(月排班!$AS77:$BE77,$FW$5)=1,IF(COUNTIF(月排班!$AS77:$BE77,$FW$6)=1,"","1周無1例1休"),"1周無1例1休")&amp;IF(AY76=1,IF(AY76&gt;0,"例假上班",""),"")&amp;IF(AY76&gt;12,"上班超過12小時&amp;","")&amp;IF(COUNTIF(AO76:AZ76,"&gt;0")=6,"連6天上班","")&amp;IF(AY75=1,IF(AY76&gt;0,"例假上班",""),"")</f>
        <v>1周無1例1休</v>
      </c>
      <c r="AZ77" s="500"/>
      <c r="BA77" s="499" t="str">
        <f>IF(月排班!AZ75=0,"",IF(月排班!BA75=0,"",IF((月排班!BA75+24-月排班!AZ75)&lt;11,"11小時","")))&amp;IF(COUNTIF(月排班!$AS77:$BE77,$FW$5)=1,IF(COUNTIF(月排班!$AS77:$BE77,$FW$6)=1,"","1周無1例1休"),"1周無1例1休")&amp;IF(BA76=1,IF(BA76&gt;0,"例假上班",""),"")&amp;IF(BA76&gt;12,"上班超過12小時&amp;","")&amp;IF(COUNTIF(AQ76:BB76,"&gt;0")=6,"連6天上班","")&amp;IF(BA75=1,IF(BA76&gt;0,"例假上班",""),"")</f>
        <v>1周無1例1休</v>
      </c>
      <c r="BB77" s="500"/>
      <c r="BC77" s="499" t="str">
        <f>IF(月排班!BB75=0,"",IF(月排班!BC75=0,"",IF((月排班!BC75+24-月排班!BB75)&lt;11,"11小時","")))&amp;IF(COUNTIF(月排班!$AS77:$BE77,$FW$5)=1,IF(COUNTIF(月排班!$AS77:$BE77,$FW$6)=1,"","1周無1例1休"),"1周無1例1休")&amp;IF(BC76=1,IF(BC76&gt;0,"例假上班",""),"")&amp;IF(BC76&gt;12,"上班超過12小時&amp;","")&amp;IF(COUNTIF(AS76:BD76,"&gt;0")=6,"連6天上班","")&amp;IF(BC75=1,IF(BC76&gt;0,"例假上班",""),"")</f>
        <v>1周無1例1休</v>
      </c>
      <c r="BD77" s="500"/>
      <c r="BE77" s="499" t="str">
        <f>IF(月排班!BD75=0,"",IF(月排班!BE75=0,"",IF((月排班!BE75+24-月排班!BD75)&lt;11,"11小時","")))&amp;IF(COUNTIF(月排班!$AS77:$BE77,$FW$5)=1,IF(COUNTIF(月排班!$AS77:$BE77,$FW$6)=1,"","1周無1例1休"),"1周無1例1休")&amp;IF(BE76=1,IF(BE76&gt;0,"例假上班",""),"")&amp;IF(BE76&gt;12,"上班超過12小時&amp;","")&amp;IF(COUNTIF(AU76:BF76,"&gt;0")=6,"連6天上班","")&amp;IF(BE75=1,IF(BE76&gt;0,"例假上班",""),"")</f>
        <v>1周無1例1休</v>
      </c>
      <c r="BF77" s="500"/>
      <c r="BG77" s="499" t="str">
        <f>IF(月排班!BF75=0,"",IF(月排班!BG75=0,"",IF((月排班!BG75+24-月排班!BF75)&lt;11,"11小時","")))&amp;IF(COUNTIF(月排班!$BG77:$BS77,$FW$5)=1,IF(COUNTIF(月排班!$BG77:$BS77,$FW$6)=1,"","1周無1例1休"),"1周無1例1休")&amp;IF(BG76=1,IF(BG76&gt;0,"例假上班",""),"")&amp;IF(BG76&gt;12,"上班超過12小時&amp;","")&amp;IF(COUNTIF(AW76:BH76,"&gt;0")=6,"連6天上班","")&amp;IF(BG75=1,IF(BG76&gt;0,"例假上班",""),"")</f>
        <v>1周無1例1休</v>
      </c>
      <c r="BH77" s="500"/>
      <c r="BI77" s="499" t="str">
        <f>IF(月排班!BH75=0,"",IF(月排班!BI75=0,"",IF((月排班!BI75+24-月排班!BH75)&lt;11,"11小時","")))&amp;IF(COUNTIF(月排班!$BG77:$BS77,$FW$5)=1,IF(COUNTIF(月排班!$BG77:$BS77,$FW$6)=1,"","1周無1例1休"),"1周無1例1休")&amp;IF(BI76=1,IF(BI76&gt;0,"例假上班",""),"")&amp;IF(BI76&gt;12,"上班超過12小時&amp;","")&amp;IF(COUNTIF(AY76:BJ76,"&gt;0")=6,"連6天上班","")&amp;IF(BI75=1,IF(BI76&gt;0,"例假上班",""),"")</f>
        <v>1周無1例1休</v>
      </c>
      <c r="BJ77" s="500"/>
      <c r="BK77" s="499" t="str">
        <f>IF(月排班!BJ75=0,"",IF(月排班!BK75=0,"",IF((月排班!BK75+24-月排班!BJ75)&lt;11,"11小時","")))&amp;IF(COUNTIF(月排班!$BG77:$BS77,$FW$5)=1,IF(COUNTIF(月排班!$BG77:$BS77,$FW$6)=1,"","1周無1例1休"),"1周無1例1休")&amp;IF(BK76=1,IF(BK76&gt;0,"例假上班",""),"")&amp;IF(BK76&gt;12,"上班超過12小時&amp;","")&amp;IF(COUNTIF(BA76:BL76,"&gt;0")=6,"連6天上班","")&amp;IF(BK75=1,IF(BK76&gt;0,"例假上班",""),"")</f>
        <v>1周無1例1休</v>
      </c>
      <c r="BL77" s="500"/>
      <c r="BM77" s="499" t="str">
        <f>IF(月排班!BL75=0,"",IF(月排班!BM75=0,"",IF((月排班!BM75+24-月排班!BL75)&lt;11,"11小時","")))&amp;IF(COUNTIF(月排班!$BG77:$BS77,$FW$5)=1,IF(COUNTIF(月排班!$BG77:$BS77,$FW$6)=1,"","1周無1例1休"),"1周無1例1休")&amp;IF(BM76=1,IF(BM76&gt;0,"例假上班",""),"")&amp;IF(BM76&gt;12,"上班超過12小時&amp;","")&amp;IF(COUNTIF(BC76:BN76,"&gt;0")=6,"連6天上班","")&amp;IF(BM75=1,IF(BM76&gt;0,"例假上班",""),"")</f>
        <v>1周無1例1休</v>
      </c>
      <c r="BN77" s="500"/>
      <c r="BO77" s="499" t="str">
        <f>IF(月排班!BN75=0,"",IF(月排班!BO75=0,"",IF((月排班!BO75+24-月排班!BN75)&lt;11,"11小時","")))&amp;IF(COUNTIF(月排班!$BG77:$BS77,$FW$5)=1,IF(COUNTIF(月排班!$BG77:$BS77,$FW$6)=1,"","1周無1例1休"),"1周無1例1休")&amp;IF(BO76=1,IF(BO76&gt;0,"例假上班",""),"")&amp;IF(BO76&gt;12,"上班超過12小時&amp;","")&amp;IF(COUNTIF(BE76:BP76,"&gt;0")=6,"連6天上班","")&amp;IF(BO75=1,IF(BO76&gt;0,"例假上班",""),"")</f>
        <v>1周無1例1休</v>
      </c>
      <c r="BP77" s="500"/>
      <c r="BQ77" s="499" t="str">
        <f>IF(月排班!BP75=0,"",IF(月排班!BQ75=0,"",IF((月排班!BQ75+24-月排班!BP75)&lt;11,"11小時","")))&amp;IF(COUNTIF(月排班!$BG77:$BS77,$FW$5)=1,IF(COUNTIF(月排班!$BG77:$BS77,$FW$6)=1,"","1周無1例1休"),"1周無1例1休")&amp;IF(BQ76=1,IF(BQ76&gt;0,"例假上班",""),"")&amp;IF(BQ76&gt;12,"上班超過12小時&amp;","")&amp;IF(COUNTIF(BG76:BR76,"&gt;0")=6,"連6天上班","")&amp;IF(BQ75=1,IF(BQ76&gt;0,"例假上班",""),"")</f>
        <v>1周無1例1休</v>
      </c>
      <c r="BR77" s="500"/>
      <c r="BS77" s="499" t="str">
        <f>IF(月排班!BR75=0,"",IF(月排班!BS75=0,"",IF((月排班!BS75+24-月排班!BR75)&lt;11,"11小時","")))&amp;IF(COUNTIF(月排班!$BG77:$BS77,$FW$5)=1,IF(COUNTIF(月排班!$BG77:$BS77,$FW$6)=1,"","1周無1例1休"),"1周無1例1休")&amp;IF(BS76=1,IF(BS76&gt;0,"例假上班",""),"")&amp;IF(BS76&gt;12,"上班超過12小時&amp;","")&amp;IF(COUNTIF(BI76:BT76,"&gt;0")=6,"連6天上班","")&amp;IF(BS75=1,IF(BS76&gt;0,"例假上班",""),"")</f>
        <v>1周無1例1休</v>
      </c>
      <c r="BT77" s="500"/>
      <c r="BU77" s="499" t="str">
        <f>IF(月排班!BT75=0,"",IF(月排班!BU75=0,"",IF((月排班!BU75+24-月排班!BT75)&lt;11,"11小時","")))&amp;IF(COUNTIF(月排班!$BU77:$CG77,$FW$5)=1,IF(COUNTIF(月排班!$BU77:$CG77,$FW$6)=1,"","1周無1例1休"),"1周無1例1休")&amp;IF(BU76=1,IF(BU76&gt;0,"例假上班",""),"")&amp;IF(BU76&gt;12,"上班超過12小時&amp;","")&amp;IF(COUNTIF(BK76:BV76,"&gt;0")=6,"連6天上班","")&amp;IF(BU75=1,IF(BU76&gt;0,"例假上班",""),"")</f>
        <v>1周無1例1休</v>
      </c>
      <c r="BV77" s="500"/>
      <c r="BW77" s="499" t="str">
        <f>IF(月排班!BV75=0,"",IF(月排班!BW75=0,"",IF((月排班!BW75+24-月排班!BV75)&lt;11,"11小時","")))&amp;IF(COUNTIF(月排班!$BU77:$CG77,$FW$5)=1,IF(COUNTIF(月排班!$BU77:$CG77,$FW$6)=1,"","1周無1例1休"),"1周無1例1休")&amp;IF(BW76=1,IF(BW76&gt;0,"例假上班",""),"")&amp;IF(BW76&gt;12,"上班超過12小時&amp;","")&amp;IF(COUNTIF(BM76:BX76,"&gt;0")=6,"連6天上班","")&amp;IF(BW75=1,IF(BW76&gt;0,"例假上班",""),"")</f>
        <v>1周無1例1休</v>
      </c>
      <c r="BX77" s="500"/>
      <c r="BY77" s="499" t="str">
        <f>IF(月排班!BX75=0,"",IF(月排班!BY75=0,"",IF((月排班!BY75+24-月排班!BX75)&lt;11,"11小時","")))&amp;IF(COUNTIF(月排班!$BU77:$CG77,$FW$5)=1,IF(COUNTIF(月排班!$BU77:$CG77,$FW$6)=1,"","1周無1例1休"),"1周無1例1休")&amp;IF(BY76=1,IF(BY76&gt;0,"例假上班",""),"")&amp;IF(BY76&gt;12,"上班超過12小時&amp;","")&amp;IF(COUNTIF(BO76:BZ76,"&gt;0")=6,"連6天上班","")&amp;IF(BY75=1,IF(BY76&gt;0,"例假上班",""),"")</f>
        <v>1周無1例1休</v>
      </c>
      <c r="BZ77" s="500"/>
      <c r="CA77" s="499" t="str">
        <f>IF(月排班!BZ75=0,"",IF(月排班!CA75=0,"",IF((月排班!CA75+24-月排班!BZ75)&lt;11,"11小時","")))&amp;IF(COUNTIF(月排班!$BU77:$CG77,$FW$5)=1,IF(COUNTIF(月排班!$BU77:$CG77,$FW$6)=1,"","1周無1例1休"),"1周無1例1休")&amp;IF(CA76=1,IF(CA76&gt;0,"例假上班",""),"")&amp;IF(CA76&gt;12,"上班超過12小時&amp;","")&amp;IF(COUNTIF(BQ76:CB76,"&gt;0")=6,"連6天上班","")&amp;IF(CA75=1,IF(CA76&gt;0,"例假上班",""),"")</f>
        <v>1周無1例1休</v>
      </c>
      <c r="CB77" s="500"/>
      <c r="CC77" s="499" t="str">
        <f>IF(月排班!CB75=0,"",IF(月排班!CC75=0,"",IF((月排班!CC75+24-月排班!CB75)&lt;11,"11小時","")))&amp;IF(COUNTIF(月排班!$BU77:$CG77,$FW$5)=1,IF(COUNTIF(月排班!$BU77:$CG77,$FW$6)=1,"","1周無1例1休"),"1周無1例1休")&amp;IF(CC76=1,IF(CC76&gt;0,"例假上班",""),"")&amp;IF(CC76&gt;12,"上班超過12小時&amp;","")&amp;IF(COUNTIF(BS76:CD76,"&gt;0")=6,"連6天上班","")&amp;IF(CC75=1,IF(CC76&gt;0,"例假上班",""),"")</f>
        <v>1周無1例1休</v>
      </c>
      <c r="CD77" s="500"/>
      <c r="CE77" s="499" t="str">
        <f>IF(月排班!CD75=0,"",IF(月排班!CE75=0,"",IF((月排班!CE75+24-月排班!CD75)&lt;11,"11小時","")))&amp;IF(COUNTIF(月排班!$BU77:$CG77,$FW$5)=1,IF(COUNTIF(月排班!$BU77:$CG77,$FW$6)=1,"","1周無1例1休"),"1周無1例1休")&amp;IF(CE76=1,IF(CE76&gt;0,"例假上班",""),"")&amp;IF(CE76&gt;12,"上班超過12小時&amp;","")&amp;IF(COUNTIF(BU76:CF76,"&gt;0")=6,"連6天上班","")&amp;IF(CE75=1,IF(CE76&gt;0,"例假上班",""),"")</f>
        <v>1周無1例1休</v>
      </c>
      <c r="CF77" s="500"/>
      <c r="CG77" s="499" t="str">
        <f>IF(月排班!CF75=0,"",IF(月排班!CG75=0,"",IF((月排班!CG75+24-月排班!CF75)&lt;11,"11小時","")))&amp;IF(COUNTIF(月排班!$BU77:$CG77,$FW$5)=1,IF(COUNTIF(月排班!$BU77:$CG77,$FW$6)=1,"","1周無1例1休"),"1周無1例1休")&amp;IF(CG76=1,IF(CG76&gt;0,"例假上班",""),"")&amp;IF(CG76&gt;12,"上班超過12小時&amp;","")&amp;IF(COUNTIF(BW76:CH76,"&gt;0")=6,"連6天上班","")&amp;IF(CG75=1,IF(CG76&gt;0,"例假上班",""),"")</f>
        <v>1周無1例1休</v>
      </c>
      <c r="CH77" s="500"/>
      <c r="CI77" s="499" t="str">
        <f>IF(月排班!CH75=0,"",IF(月排班!CI75=0,"",IF((月排班!CI75+24-月排班!CH75)&lt;11,"11小時","")))&amp;IF(COUNTIF(月排班!$CI77:$CU77,$FW$5)=1,IF(COUNTIF(月排班!$CI77:$CU77,$FW$6)=1,"","1周無1例1休"),"1周無1例1休")&amp;IF(CI76=1,IF(CI76&gt;0,"例假上班",""),"")&amp;IF(CI76&gt;12,"上班超過12小時&amp;","")&amp;IF(COUNTIF(BY76:CJ76,"&gt;0")=6,"連6天上班","")&amp;IF(CI75=1,IF(CI76&gt;0,"例假上班",""),"")</f>
        <v>1周無1例1休</v>
      </c>
      <c r="CJ77" s="500"/>
      <c r="CK77" s="499" t="str">
        <f>IF(月排班!CJ75=0,"",IF(月排班!CK75=0,"",IF((月排班!CK75+24-月排班!CJ75)&lt;11,"11小時","")))&amp;IF(COUNTIF(月排班!$CI77:$CU77,$FW$5)=1,IF(COUNTIF(月排班!$CI77:$CU77,$FW$6)=1,"","1周無1例1休"),"1周無1例1休")&amp;IF(CK76=1,IF(CK76&gt;0,"例假上班",""),"")&amp;IF(CK76&gt;12,"上班超過12小時&amp;","")&amp;IF(COUNTIF(CA76:CL76,"&gt;0")=6,"連6天上班","")&amp;IF(CK75=1,IF(CK76&gt;0,"例假上班",""),"")</f>
        <v>1周無1例1休</v>
      </c>
      <c r="CL77" s="500"/>
      <c r="CM77" s="499" t="str">
        <f>IF(月排班!CL75=0,"",IF(月排班!CM75=0,"",IF((月排班!CM75+24-月排班!CL75)&lt;11,"11小時","")))&amp;IF(COUNTIF(月排班!$CI77:$CU77,$FW$5)=1,IF(COUNTIF(月排班!$CI77:$CU77,$FW$6)=1,"","1周無1例1休"),"1周無1例1休")&amp;IF(CM76=1,IF(CM76&gt;0,"例假上班",""),"")&amp;IF(CM76&gt;12,"上班超過12小時&amp;","")&amp;IF(COUNTIF(CC76:CN76,"&gt;0")=6,"連6天上班","")&amp;IF(CM75=1,IF(CM76&gt;0,"例假上班",""),"")</f>
        <v>1周無1例1休</v>
      </c>
      <c r="CN77" s="500"/>
      <c r="CO77" s="499" t="str">
        <f>IF(月排班!CN75=0,"",IF(月排班!CO75=0,"",IF((月排班!CO75+24-月排班!CN75)&lt;11,"11小時","")))&amp;IF(COUNTIF(月排班!$CI77:$CU77,$FW$5)=1,IF(COUNTIF(月排班!$CI77:$CU77,$FW$6)=1,"","1周無1例1休"),"1周無1例1休")&amp;IF(CO76=1,IF(CO76&gt;0,"例假上班",""),"")&amp;IF(CO76&gt;12,"上班超過12小時&amp;","")&amp;IF(COUNTIF(CE76:CP76,"&gt;0")=6,"連6天上班","")&amp;IF(CO75=1,IF(CO76&gt;0,"例假上班",""),"")</f>
        <v>1周無1例1休</v>
      </c>
      <c r="CP77" s="500"/>
      <c r="CQ77" s="499" t="str">
        <f>IF(月排班!CP75=0,"",IF(月排班!CQ75=0,"",IF((月排班!CQ75+24-月排班!CP75)&lt;11,"11小時","")))&amp;IF(COUNTIF(月排班!$CI77:$CU77,$FW$5)=1,IF(COUNTIF(月排班!$CI77:$CU77,$FW$6)=1,"","1周無1例1休"),"1周無1例1休")&amp;IF(CQ76=1,IF(CQ76&gt;0,"例假上班",""),"")&amp;IF(CQ76&gt;12,"上班超過12小時&amp;","")&amp;IF(COUNTIF(CG76:CR76,"&gt;0")=6,"連6天上班","")&amp;IF(CQ75=1,IF(CQ76&gt;0,"例假上班",""),"")</f>
        <v>1周無1例1休</v>
      </c>
      <c r="CR77" s="500"/>
      <c r="CS77" s="499" t="str">
        <f>IF(月排班!CR75=0,"",IF(月排班!CS75=0,"",IF((月排班!CS75+24-月排班!CR75)&lt;11,"11小時","")))&amp;IF(COUNTIF(月排班!$CI77:$CU77,$FW$5)=1,IF(COUNTIF(月排班!$CI77:$CU77,$FW$6)=1,"","1周無1例1休"),"1周無1例1休")&amp;IF(CS76=1,IF(CS76&gt;0,"例假上班",""),"")&amp;IF(CS76&gt;12,"上班超過12小時&amp;","")&amp;IF(COUNTIF(CI76:CT76,"&gt;0")=6,"連6天上班","")&amp;IF(CS75=1,IF(CS76&gt;0,"例假上班",""),"")</f>
        <v>1周無1例1休</v>
      </c>
      <c r="CT77" s="500"/>
      <c r="CU77" s="499" t="str">
        <f>IF(月排班!CT75=0,"",IF(月排班!CU75=0,"",IF((月排班!CU75+24-月排班!CT75)&lt;11,"11小時","")))&amp;IF(COUNTIF(月排班!$CI77:$CU77,$FW$5)=1,IF(COUNTIF(月排班!$CI77:$CU77,$FW$6)=1,"","1周無1例1休"),"1周無1例1休")&amp;IF(CU76=1,IF(CU76&gt;0,"例假上班",""),"")&amp;IF(CU76&gt;12,"上班超過12小時&amp;","")&amp;IF(COUNTIF(CK76:CV76,"&gt;0")=6,"連6天上班","")&amp;IF(CU75=1,IF(CU76&gt;0,"例假上班",""),"")</f>
        <v>1周無1例1休</v>
      </c>
      <c r="CV77" s="500"/>
      <c r="CW77" s="499" t="str">
        <f>IF(月排班!CV75=0,"",IF(月排班!CW75=0,"",IF((月排班!CW75+24-月排班!CV75)&lt;11,"11小時","")))&amp;IF(COUNTIF(月排班!$CW77:$DI77,$FW$5)=1,IF(COUNTIF(月排班!$CW77:$DI77,$FW$6)=1,"","1周無1例1休"),"1周無1例1休")&amp;IF(CW76=1,IF(CW76&gt;0,"例假上班",""),"")&amp;IF(CW76&gt;12,"上班超過12小時&amp;","")&amp;IF(COUNTIF(CM76:CX76,"&gt;0")=6,"連6天上班","")&amp;IF(CW75=1,IF(CW76&gt;0,"例假上班",""),"")</f>
        <v>1周無1例1休</v>
      </c>
      <c r="CX77" s="500"/>
      <c r="CY77" s="499" t="str">
        <f>IF(月排班!CX75=0,"",IF(月排班!CY75=0,"",IF((月排班!CY75+24-月排班!CX75)&lt;11,"11小時","")))&amp;IF(COUNTIF(月排班!$CW77:$DI77,$FW$5)=1,IF(COUNTIF(月排班!$CW77:$DI77,$FW$6)=1,"","1周無1例1休"),"1周無1例1休")&amp;IF(CY76=1,IF(CY76&gt;0,"例假上班",""),"")&amp;IF(CY76&gt;12,"上班超過12小時&amp;","")&amp;IF(COUNTIF(CO76:CZ76,"&gt;0")=6,"連6天上班","")&amp;IF(CY75=1,IF(CY76&gt;0,"例假上班",""),"")</f>
        <v>1周無1例1休</v>
      </c>
      <c r="CZ77" s="500"/>
      <c r="DA77" s="499" t="str">
        <f>IF(月排班!CZ75=0,"",IF(月排班!DA75=0,"",IF((月排班!DA75+24-月排班!CZ75)&lt;11,"11小時","")))&amp;IF(COUNTIF(月排班!$CW77:$DI77,$FW$5)=1,IF(COUNTIF(月排班!$CW77:$DI77,$FW$6)=1,"","1周無1例1休"),"1周無1例1休")&amp;IF(DA76=1,IF(DA76&gt;0,"例假上班",""),"")&amp;IF(DA76&gt;12,"上班超過12小時&amp;","")&amp;IF(COUNTIF(CQ76:DB76,"&gt;0")=6,"連6天上班","")&amp;IF(DA75=1,IF(DA76&gt;0,"例假上班",""),"")</f>
        <v>1周無1例1休</v>
      </c>
      <c r="DB77" s="500"/>
      <c r="DC77" s="499" t="str">
        <f>IF(月排班!DB75=0,"",IF(月排班!DC75=0,"",IF((月排班!DC75+24-月排班!DB75)&lt;11,"11小時","")))&amp;IF(COUNTIF(月排班!$CW77:$DI77,$FW$5)=1,IF(COUNTIF(月排班!$CW77:$DI77,$FW$6)=1,"","1周無1例1休"),"1周無1例1休")&amp;IF(DC76=1,IF(DC76&gt;0,"例假上班",""),"")&amp;IF(DC76&gt;12,"上班超過12小時&amp;","")&amp;IF(COUNTIF(CS76:DD76,"&gt;0")=6,"連6天上班","")&amp;IF(DC75=1,IF(DC76&gt;0,"例假上班",""),"")</f>
        <v>1周無1例1休</v>
      </c>
      <c r="DD77" s="500"/>
      <c r="DE77" s="499" t="str">
        <f>IF(月排班!DD75=0,"",IF(月排班!DE75=0,"",IF((月排班!DE75+24-月排班!DD75)&lt;11,"11小時","")))&amp;IF(COUNTIF(月排班!$CW77:$DI77,$FW$5)=1,IF(COUNTIF(月排班!$CW77:$DI77,$FW$6)=1,"","1周無1例1休"),"1周無1例1休")&amp;IF(DE76=1,IF(DE76&gt;0,"例假上班",""),"")&amp;IF(DE76&gt;12,"上班超過12小時&amp;","")&amp;IF(COUNTIF(CU76:DF76,"&gt;0")=6,"連6天上班","")&amp;IF(DE75=1,IF(DE76&gt;0,"例假上班",""),"")</f>
        <v>1周無1例1休</v>
      </c>
      <c r="DF77" s="500"/>
      <c r="DG77" s="499" t="str">
        <f>IF(月排班!DF75=0,"",IF(月排班!DG75=0,"",IF((月排班!DG75+24-月排班!DF75)&lt;11,"11小時","")))&amp;IF(COUNTIF(月排班!$CW77:$DI77,$FW$5)=1,IF(COUNTIF(月排班!$CW77:$DI77,$FW$6)=1,"","1周無1例1休"),"1周無1例1休")&amp;IF(DG76=1,IF(DG76&gt;0,"例假上班",""),"")&amp;IF(DG76&gt;12,"上班超過12小時&amp;","")&amp;IF(COUNTIF(CW76:DH76,"&gt;0")=6,"連6天上班","")&amp;IF(DG75=1,IF(DG76&gt;0,"例假上班",""),"")</f>
        <v>1周無1例1休</v>
      </c>
      <c r="DH77" s="500"/>
      <c r="DI77" s="499" t="str">
        <f>IF(月排班!DH75=0,"",IF(月排班!DI75=0,"",IF((月排班!DI75+24-月排班!DH75)&lt;11,"11小時","")))&amp;IF(COUNTIF(月排班!$CW77:$DI77,$FW$5)=1,IF(COUNTIF(月排班!$CW77:$DI77,$FW$6)=1,"","1周無1例1休"),"1周無1例1休")&amp;IF(DI76=1,IF(DI76&gt;0,"例假上班",""),"")&amp;IF(DI76&gt;12,"上班超過12小時&amp;","")&amp;IF(COUNTIF(CY76:DJ76,"&gt;0")=6,"連6天上班","")&amp;IF(DI75=1,IF(DI76&gt;0,"例假上班",""),"")</f>
        <v>1周無1例1休</v>
      </c>
      <c r="DJ77" s="500"/>
      <c r="DK77" s="499" t="str">
        <f>IF(月排班!DJ75=0,"",IF(月排班!DK75=0,"",IF((月排班!DK75+24-月排班!DJ75)&lt;11,"11小時","")))&amp;IF(COUNTIF(月排班!$DK77:$DW77,$FW$5)=1,IF(COUNTIF(月排班!$DK77:$DW77,$FW$6)=1,"","1周無1例1休"),"1周無1例1休")&amp;IF(DK76=1,IF(DK76&gt;0,"例假上班",""),"")&amp;IF(DK76&gt;12,"上班超過12小時&amp;","")&amp;IF(COUNTIF(DA76:DL76,"&gt;0")=6,"連6天上班","")&amp;IF(DK75=1,IF(DK76&gt;0,"例假上班",""),"")</f>
        <v>1周無1例1休</v>
      </c>
      <c r="DL77" s="500"/>
      <c r="DM77" s="499" t="str">
        <f>IF(月排班!DL75=0,"",IF(月排班!DM75=0,"",IF((月排班!DM75+24-月排班!DL75)&lt;11,"11小時","")))&amp;IF(COUNTIF(月排班!$DK77:$DW77,$FW$5)=1,IF(COUNTIF(月排班!$DK77:$DW77,$FW$6)=1,"","1周無1例1休"),"1周無1例1休")&amp;IF(DM76=1,IF(DM76&gt;0,"例假上班",""),"")&amp;IF(DM76&gt;12,"上班超過12小時&amp;","")&amp;IF(COUNTIF(DC76:DN76,"&gt;0")=6,"連6天上班","")&amp;IF(DM75=1,IF(DM76&gt;0,"例假上班",""),"")</f>
        <v>1周無1例1休</v>
      </c>
      <c r="DN77" s="500"/>
      <c r="DO77" s="499" t="str">
        <f>IF(月排班!DN75=0,"",IF(月排班!DO75=0,"",IF((月排班!DO75+24-月排班!DN75)&lt;11,"11小時","")))&amp;IF(COUNTIF(月排班!$DK77:$DW77,$FW$5)=1,IF(COUNTIF(月排班!$DK77:$DW77,$FW$6)=1,"","1周無1例1休"),"1周無1例1休")&amp;IF(DO76=1,IF(DO76&gt;0,"例假上班",""),"")&amp;IF(DO76&gt;12,"上班超過12小時&amp;","")&amp;IF(COUNTIF(DE76:DP76,"&gt;0")=6,"連6天上班","")&amp;IF(DO75=1,IF(DO76&gt;0,"例假上班",""),"")</f>
        <v>1周無1例1休</v>
      </c>
      <c r="DP77" s="500"/>
      <c r="DQ77" s="499" t="str">
        <f>IF(月排班!DP75=0,"",IF(月排班!DQ75=0,"",IF((月排班!DQ75+24-月排班!DP75)&lt;11,"11小時","")))&amp;IF(COUNTIF(月排班!$DK77:$DW77,$FW$5)=1,IF(COUNTIF(月排班!$DK77:$DW77,$FW$6)=1,"","1周無1例1休"),"1周無1例1休")&amp;IF(DQ76=1,IF(DQ76&gt;0,"例假上班",""),"")&amp;IF(DQ76&gt;12,"上班超過12小時&amp;","")&amp;IF(COUNTIF(DG76:DR76,"&gt;0")=6,"連6天上班","")&amp;IF(DQ75=1,IF(DQ76&gt;0,"例假上班",""),"")</f>
        <v>1周無1例1休</v>
      </c>
      <c r="DR77" s="500"/>
      <c r="DS77" s="499" t="str">
        <f>IF(月排班!DR75=0,"",IF(月排班!DS75=0,"",IF((月排班!DS75+24-月排班!DR75)&lt;11,"11小時","")))&amp;IF(COUNTIF(月排班!$DK77:$DW77,$FW$5)=1,IF(COUNTIF(月排班!$DK77:$DW77,$FW$6)=1,"","1周無1例1休"),"1周無1例1休")&amp;IF(DS76=1,IF(DS76&gt;0,"例假上班",""),"")&amp;IF(DS76&gt;12,"上班超過12小時&amp;","")&amp;IF(COUNTIF(DI76:DT76,"&gt;0")=6,"連6天上班","")&amp;IF(DS75=1,IF(DS76&gt;0,"例假上班",""),"")</f>
        <v>1周無1例1休</v>
      </c>
      <c r="DT77" s="500"/>
      <c r="DU77" s="499" t="str">
        <f>IF(月排班!DT75=0,"",IF(月排班!DU75=0,"",IF((月排班!DU75+24-月排班!DT75)&lt;11,"11小時","")))&amp;IF(COUNTIF(月排班!$DK77:$DW77,$FW$5)=1,IF(COUNTIF(月排班!$DK77:$DW77,$FW$6)=1,"","1周無1例1休"),"1周無1例1休")&amp;IF(DU76=1,IF(DU76&gt;0,"例假上班",""),"")&amp;IF(DU76&gt;12,"上班超過12小時&amp;","")&amp;IF(COUNTIF(DK76:DV76,"&gt;0")=6,"連6天上班","")&amp;IF(DU75=1,IF(DU76&gt;0,"例假上班",""),"")</f>
        <v>1周無1例1休</v>
      </c>
      <c r="DV77" s="500"/>
      <c r="DW77" s="499" t="str">
        <f>IF(月排班!DV75=0,"",IF(月排班!DW75=0,"",IF((月排班!DW75+24-月排班!DV75)&lt;11,"11小時","")))&amp;IF(COUNTIF(月排班!$DK77:$DW77,$FW$5)=1,IF(COUNTIF(月排班!$DK77:$DW77,$FW$6)=1,"","1周無1例1休"),"1周無1例1休")&amp;IF(DW76=1,IF(DW76&gt;0,"例假上班",""),"")&amp;IF(DW76&gt;12,"上班超過12小時&amp;","")&amp;IF(COUNTIF(DM76:DX76,"&gt;0")=6,"連6天上班","")&amp;IF(DW75=1,IF(DW76&gt;0,"例假上班",""),"")</f>
        <v>1周無1例1休</v>
      </c>
      <c r="DX77" s="500"/>
      <c r="DY77" s="499" t="str">
        <f>IF(月排班!DX75=0,"",IF(月排班!DY75=0,"",IF((月排班!DY75+24-月排班!DX75)&lt;11,"11小時","")))&amp;IF(COUNTIF(月排班!$DY77:$EK77,$FW$5)=1,IF(COUNTIF(月排班!$DY77:$EK77,$FW$6)=1,"","1周無1例1休"),"1周無1例1休")&amp;IF(DY76=1,IF(DY76&gt;0,"例假上班",""),"")&amp;IF(DY76&gt;12,"上班超過12小時&amp;","")&amp;IF(COUNTIF(DO76:DZ76,"&gt;0")=6,"連6天上班","")&amp;IF(DY75=1,IF(DY76&gt;0,"例假上班",""),"")</f>
        <v>1周無1例1休</v>
      </c>
      <c r="DZ77" s="500"/>
      <c r="EA77" s="499" t="str">
        <f>IF(月排班!DZ75=0,"",IF(月排班!EA75=0,"",IF((月排班!EA75+24-月排班!DZ75)&lt;11,"11小時","")))&amp;IF(COUNTIF(月排班!$DY77:$EK77,$FW$5)=1,IF(COUNTIF(月排班!$DY77:$EK77,$FW$6)=1,"","1周無1例1休"),"1周無1例1休")&amp;IF(EA76=1,IF(EA76&gt;0,"例假上班",""),"")&amp;IF(EA76&gt;12,"上班超過12小時&amp;","")&amp;IF(COUNTIF(DQ76:EB76,"&gt;0")=6,"連6天上班","")&amp;IF(EA75=1,IF(EA76&gt;0,"例假上班",""),"")</f>
        <v>1周無1例1休</v>
      </c>
      <c r="EB77" s="500"/>
      <c r="EC77" s="499" t="str">
        <f>IF(月排班!EB75=0,"",IF(月排班!EC75=0,"",IF((月排班!EC75+24-月排班!EB75)&lt;11,"11小時","")))&amp;IF(COUNTIF(月排班!$DY77:$EK77,$FW$5)=1,IF(COUNTIF(月排班!$DY77:$EK77,$FW$6)=1,"","1周無1例1休"),"1周無1例1休")&amp;IF(EC76=1,IF(EC76&gt;0,"例假上班",""),"")&amp;IF(EC76&gt;12,"上班超過12小時&amp;","")&amp;IF(COUNTIF(DS76:ED76,"&gt;0")=6,"連6天上班","")&amp;IF(EC75=1,IF(EC76&gt;0,"例假上班",""),"")</f>
        <v>1周無1例1休</v>
      </c>
      <c r="ED77" s="500"/>
      <c r="EE77" s="499" t="str">
        <f>IF(月排班!ED75=0,"",IF(月排班!EE75=0,"",IF((月排班!EE75+24-月排班!ED75)&lt;11,"11小時","")))&amp;IF(COUNTIF(月排班!$DY77:$EK77,$FW$5)=1,IF(COUNTIF(月排班!$DY77:$EK77,$FW$6)=1,"","1周無1例1休"),"1周無1例1休")&amp;IF(EE76=1,IF(EE76&gt;0,"例假上班",""),"")&amp;IF(EE76&gt;12,"上班超過12小時&amp;","")&amp;IF(COUNTIF(DU76:EF76,"&gt;0")=6,"連6天上班","")&amp;IF(EE75=1,IF(EE76&gt;0,"例假上班",""),"")</f>
        <v>1周無1例1休</v>
      </c>
      <c r="EF77" s="500"/>
      <c r="EG77" s="499" t="str">
        <f>IF(月排班!EF75=0,"",IF(月排班!EG75=0,"",IF((月排班!EG75+24-月排班!EF75)&lt;11,"11小時","")))&amp;IF(COUNTIF(月排班!$DY77:$EK77,$FW$5)=1,IF(COUNTIF(月排班!$DY77:$EK77,$FW$6)=1,"","1周無1例1休"),"1周無1例1休")&amp;IF(EG76=1,IF(EG76&gt;0,"例假上班",""),"")&amp;IF(EG76&gt;12,"上班超過12小時&amp;","")&amp;IF(COUNTIF(DW76:EH76,"&gt;0")=6,"連6天上班","")&amp;IF(EG75=1,IF(EG76&gt;0,"例假上班",""),"")</f>
        <v>1周無1例1休</v>
      </c>
      <c r="EH77" s="500"/>
      <c r="EI77" s="499" t="str">
        <f>IF(月排班!EH75=0,"",IF(月排班!EI75=0,"",IF((月排班!EI75+24-月排班!EH75)&lt;11,"11小時","")))&amp;IF(COUNTIF(月排班!$DY77:$EK77,$FW$5)=1,IF(COUNTIF(月排班!$DY77:$EK77,$FW$6)=1,"","1周無1例1休"),"1周無1例1休")&amp;IF(EI76=1,IF(EI76&gt;0,"例假上班",""),"")&amp;IF(EI76&gt;12,"上班超過12小時&amp;","")&amp;IF(COUNTIF(DY76:EJ76,"&gt;0")=6,"連6天上班","")&amp;IF(EI75=1,IF(EI76&gt;0,"例假上班",""),"")</f>
        <v>1周無1例1休</v>
      </c>
      <c r="EJ77" s="500"/>
      <c r="EK77" s="499" t="str">
        <f>IF(月排班!EJ75=0,"",IF(月排班!EK75=0,"",IF((月排班!EK75+24-月排班!EJ75)&lt;11,"11小時","")))&amp;IF(COUNTIF(月排班!$DY77:$EK77,$FW$5)=1,IF(COUNTIF(月排班!$DY77:$EK77,$FW$6)=1,"","1周無1例1休"),"1周無1例1休")&amp;IF(EK76=1,IF(EK76&gt;0,"例假上班",""),"")&amp;IF(EK76&gt;12,"上班超過12小時&amp;","")&amp;IF(COUNTIF(EA76:EL76,"&gt;0")=6,"連6天上班","")&amp;IF(EK75=1,IF(EK76&gt;0,"例假上班",""),"")</f>
        <v>1周無1例1休</v>
      </c>
      <c r="EL77" s="500"/>
      <c r="EM77" s="499" t="str">
        <f>IF(月排班!EL75=0,"",IF(月排班!EM75=0,"",IF((月排班!EM75+24-月排班!EL75)&lt;11,"11小時","")))&amp;IF(COUNTIF(月排班!$EM77:$EY77,$FW$5)=1,IF(COUNTIF(月排班!$EM77:$EY77,$FW$6)=1,"","1周無1例1休"),"1周無1例1休")&amp;IF(EM76=1,IF(EM76&gt;0,"例假上班",""),"")&amp;IF(EM76&gt;12,"上班超過12小時&amp;","")&amp;IF(COUNTIF(EC76:EN76,"&gt;0")=6,"連6天上班","")&amp;IF(EM75=1,IF(EM76&gt;0,"例假上班",""),"")</f>
        <v>1周無1例1休</v>
      </c>
      <c r="EN77" s="500"/>
      <c r="EO77" s="499" t="str">
        <f>IF(月排班!EN75=0,"",IF(月排班!EO75=0,"",IF((月排班!EO75+24-月排班!EN75)&lt;11,"11小時","")))&amp;IF(COUNTIF(月排班!$EM77:$EY77,$FW$5)=1,IF(COUNTIF(月排班!$EM77:$EY77,$FW$6)=1,"","1周無1例1休"),"1周無1例1休")&amp;IF(EO76=1,IF(EO76&gt;0,"例假上班",""),"")&amp;IF(EO76&gt;12,"上班超過12小時&amp;","")&amp;IF(COUNTIF(EE76:EP76,"&gt;0")=6,"連6天上班","")&amp;IF(EO75=1,IF(EO76&gt;0,"例假上班",""),"")</f>
        <v>1周無1例1休</v>
      </c>
      <c r="EP77" s="500"/>
      <c r="EQ77" s="499" t="str">
        <f>IF(月排班!EP75=0,"",IF(月排班!EQ75=0,"",IF((月排班!EQ75+24-月排班!EP75)&lt;11,"11小時","")))&amp;IF(COUNTIF(月排班!$EM77:$EY77,$FW$5)=1,IF(COUNTIF(月排班!$EM77:$EY77,$FW$6)=1,"","1周無1例1休"),"1周無1例1休")&amp;IF(EQ76=1,IF(EQ76&gt;0,"例假上班",""),"")&amp;IF(EQ76&gt;12,"上班超過12小時&amp;","")&amp;IF(COUNTIF(EG76:ER76,"&gt;0")=6,"連6天上班","")&amp;IF(EQ75=1,IF(EQ76&gt;0,"例假上班",""),"")</f>
        <v>1周無1例1休</v>
      </c>
      <c r="ER77" s="500"/>
      <c r="ES77" s="499" t="str">
        <f>IF(月排班!ER75=0,"",IF(月排班!ES75=0,"",IF((月排班!ES75+24-月排班!ER75)&lt;11,"11小時","")))&amp;IF(COUNTIF(月排班!$EM77:$EY77,$FW$5)=1,IF(COUNTIF(月排班!$EM77:$EY77,$FW$6)=1,"","1周無1例1休"),"1周無1例1休")&amp;IF(ES76=1,IF(ES76&gt;0,"例假上班",""),"")&amp;IF(ES76&gt;12,"上班超過12小時&amp;","")&amp;IF(COUNTIF(EI76:ET76,"&gt;0")=6,"連6天上班","")&amp;IF(ES75=1,IF(ES76&gt;0,"例假上班",""),"")</f>
        <v>1周無1例1休</v>
      </c>
      <c r="ET77" s="500"/>
      <c r="EU77" s="499" t="str">
        <f>IF(月排班!ET75=0,"",IF(月排班!EU75=0,"",IF((月排班!EU75+24-月排班!ET75)&lt;11,"11小時","")))&amp;IF(COUNTIF(月排班!$EM77:$EY77,$FW$5)=1,IF(COUNTIF(月排班!$EM77:$EY77,$FW$6)=1,"","1周無1例1休"),"1周無1例1休")&amp;IF(EU76=1,IF(EU76&gt;0,"例假上班",""),"")&amp;IF(EU76&gt;12,"上班超過12小時&amp;","")&amp;IF(COUNTIF(EK76:EV76,"&gt;0")=6,"連6天上班","")&amp;IF(EU75=1,IF(EU76&gt;0,"例假上班",""),"")</f>
        <v>1周無1例1休</v>
      </c>
      <c r="EV77" s="500"/>
      <c r="EW77" s="499" t="str">
        <f>IF(月排班!EV75=0,"",IF(月排班!EW75=0,"",IF((月排班!EW75+24-月排班!EV75)&lt;11,"11小時","")))&amp;IF(COUNTIF(月排班!$EM77:$EY77,$FW$5)=1,IF(COUNTIF(月排班!$EM77:$EY77,$FW$6)=1,"","1周無1例1休"),"1周無1例1休")&amp;IF(EW76=1,IF(EW76&gt;0,"例假上班",""),"")&amp;IF(EW76&gt;12,"上班超過12小時&amp;","")&amp;IF(COUNTIF(EM76:EX76,"&gt;0")=6,"連6天上班","")&amp;IF(EW75=1,IF(EW76&gt;0,"例假上班",""),"")</f>
        <v>1周無1例1休</v>
      </c>
      <c r="EX77" s="500"/>
      <c r="EY77" s="499" t="str">
        <f>IF(月排班!EX75=0,"",IF(月排班!EY75=0,"",IF((月排班!EY75+24-月排班!EX75)&lt;11,"11小時","")))&amp;IF(COUNTIF(月排班!$EM77:$EY77,$FW$5)=1,IF(COUNTIF(月排班!$EM77:$EY77,$FW$6)=1,"","1周無1例1休"),"1周無1例1休")&amp;IF(EY76=1,IF(EY76&gt;0,"例假上班",""),"")&amp;IF(EY76&gt;12,"上班超過12小時&amp;","")&amp;IF(COUNTIF(EO76:EZ76,"&gt;0")=6,"連6天上班","")&amp;IF(EY75=1,IF(EY76&gt;0,"例假上班",""),"")</f>
        <v>1周無1例1休</v>
      </c>
      <c r="EZ77" s="500"/>
      <c r="FA77" s="499" t="str">
        <f>IF(月排班!EZ75=0,"",IF(月排班!FA75=0,"",IF((月排班!FA75+24-月排班!EZ75)&lt;11,"11小時","")))&amp;IF(COUNTIF(月排班!$FA77:$FM77,$FW$5)=1,IF(COUNTIF(月排班!$FA77:$FM77,$FW$6)=1,"","1周無1例1休"),"1周無1例1休")&amp;IF(FA76=1,IF(FA76&gt;0,"例假上班",""),"")&amp;IF(FA76&gt;12,"上班超過12小時&amp;","")&amp;IF(COUNTIF(EQ76:FB76,"&gt;0")=6,"連6天上班","")&amp;IF(FA75=1,IF(FA76&gt;0,"例假上班",""),"")</f>
        <v>1周無1例1休</v>
      </c>
      <c r="FB77" s="500"/>
      <c r="FC77" s="499" t="str">
        <f>IF(月排班!FB75=0,"",IF(月排班!FC75=0,"",IF((月排班!FC75+24-月排班!FB75)&lt;11,"11小時","")))&amp;IF(COUNTIF(月排班!$FA77:$FM77,$FW$5)=1,IF(COUNTIF(月排班!$FA77:$FM77,$FW$6)=1,"","1周無1例1休"),"1周無1例1休")&amp;IF(FC76=1,IF(FC76&gt;0,"例假上班",""),"")&amp;IF(FC76&gt;12,"上班超過12小時&amp;","")&amp;IF(COUNTIF(ES76:FD76,"&gt;0")=6,"連6天上班","")&amp;IF(FC75=1,IF(FC76&gt;0,"例假上班",""),"")</f>
        <v>1周無1例1休</v>
      </c>
      <c r="FD77" s="500"/>
      <c r="FE77" s="499" t="str">
        <f>IF(月排班!FD75=0,"",IF(月排班!FE75=0,"",IF((月排班!FE75+24-月排班!FD75)&lt;11,"11小時","")))&amp;IF(COUNTIF(月排班!$FA77:$FM77,$FW$5)=1,IF(COUNTIF(月排班!$FA77:$FM77,$FW$6)=1,"","1周無1例1休"),"1周無1例1休")&amp;IF(FE76=1,IF(FE76&gt;0,"例假上班",""),"")&amp;IF(FE76&gt;12,"上班超過12小時&amp;","")&amp;IF(COUNTIF(EU76:FF76,"&gt;0")=6,"連6天上班","")&amp;IF(FE75=1,IF(FE76&gt;0,"例假上班",""),"")</f>
        <v>1周無1例1休</v>
      </c>
      <c r="FF77" s="500"/>
      <c r="FG77" s="499" t="str">
        <f>IF(月排班!FF75=0,"",IF(月排班!FG75=0,"",IF((月排班!FG75+24-月排班!FF75)&lt;11,"11小時","")))&amp;IF(COUNTIF(月排班!$FA77:$FM77,$FW$5)=1,IF(COUNTIF(月排班!$FA77:$FM77,$FW$6)=1,"","1周無1例1休"),"1周無1例1休")&amp;IF(FG76=1,IF(FG76&gt;0,"例假上班",""),"")&amp;IF(FG76&gt;12,"上班超過12小時&amp;","")&amp;IF(COUNTIF(EW76:FH76,"&gt;0")=6,"連6天上班","")&amp;IF(FG75=1,IF(FG76&gt;0,"例假上班",""),"")</f>
        <v>1周無1例1休</v>
      </c>
      <c r="FH77" s="500"/>
      <c r="FI77" s="499" t="str">
        <f>IF(月排班!FH75=0,"",IF(月排班!FI75=0,"",IF((月排班!FI75+24-月排班!FH75)&lt;11,"11小時","")))&amp;IF(COUNTIF(月排班!$FA77:$FM77,$FW$5)=1,IF(COUNTIF(月排班!$FA77:$FM77,$FW$6)=1,"","1周無1例1休"),"1周無1例1休")&amp;IF(FI76=1,IF(FI76&gt;0,"例假上班",""),"")&amp;IF(FI76&gt;12,"上班超過12小時&amp;","")&amp;IF(COUNTIF(EY76:FJ76,"&gt;0")=6,"連6天上班","")&amp;IF(FI75=1,IF(FI76&gt;0,"例假上班",""),"")</f>
        <v>1周無1例1休</v>
      </c>
      <c r="FJ77" s="500"/>
      <c r="FK77" s="499" t="str">
        <f>IF(月排班!FJ75=0,"",IF(月排班!FK75=0,"",IF((月排班!FK75+24-月排班!FJ75)&lt;11,"11小時","")))&amp;IF(COUNTIF(月排班!$FA77:$FM77,$FW$5)=1,IF(COUNTIF(月排班!$FA77:$FM77,$FW$6)=1,"","1周無1例1休"),"1周無1例1休")&amp;IF(FK76=1,IF(FK76&gt;0,"例假上班",""),"")&amp;IF(FK76&gt;12,"上班超過12小時&amp;","")&amp;IF(COUNTIF(FA76:FL76,"&gt;0")=6,"連6天上班","")&amp;IF(FK75=1,IF(FK76&gt;0,"例假上班",""),"")</f>
        <v>1周無1例1休</v>
      </c>
      <c r="FL77" s="500"/>
      <c r="FM77" s="499" t="str">
        <f>IF(月排班!FL75=0,"",IF(月排班!FM75=0,"",IF((月排班!FM75+24-月排班!FL75)&lt;11,"11小時","")))&amp;IF(COUNTIF(月排班!$FA77:$FM77,$FW$5)=1,IF(COUNTIF(月排班!$FA77:$FM77,$FW$6)=1,"","1周無1例1休"),"1周無1例1休")&amp;IF(FM76=1,IF(FM76&gt;0,"例假上班",""),"")&amp;IF(FM76&gt;12,"上班超過12小時&amp;","")&amp;IF(COUNTIF(FC76:FN76,"&gt;0")=6,"連6天上班","")&amp;IF(FM75=1,IF(FM76&gt;0,"例假上班",""),"")</f>
        <v>1周無1例1休</v>
      </c>
      <c r="FN77" s="500"/>
      <c r="FO77" s="497"/>
      <c r="FP77" s="498"/>
      <c r="FQ77" s="494"/>
      <c r="FR77" s="211"/>
      <c r="FS77" s="211"/>
      <c r="FT77" s="380"/>
      <c r="FU77" s="486"/>
      <c r="FV77" s="487"/>
    </row>
    <row r="78" spans="1:201" ht="15.75" customHeight="1">
      <c r="A78" s="490" t="str">
        <f>IF('0902-0908'!A86=0,"",'0902-0908'!A86)</f>
        <v/>
      </c>
      <c r="B78" s="491"/>
      <c r="C78" s="206"/>
      <c r="D78" s="207"/>
      <c r="E78" s="206"/>
      <c r="F78" s="207"/>
      <c r="G78" s="206"/>
      <c r="H78" s="207"/>
      <c r="I78" s="206"/>
      <c r="J78" s="207"/>
      <c r="K78" s="206"/>
      <c r="L78" s="207"/>
      <c r="M78" s="206"/>
      <c r="N78" s="207"/>
      <c r="O78" s="206"/>
      <c r="P78" s="207"/>
      <c r="Q78" s="206"/>
      <c r="R78" s="207"/>
      <c r="S78" s="206"/>
      <c r="T78" s="207"/>
      <c r="U78" s="206"/>
      <c r="V78" s="207"/>
      <c r="W78" s="206"/>
      <c r="X78" s="207"/>
      <c r="Y78" s="206"/>
      <c r="Z78" s="207"/>
      <c r="AA78" s="206"/>
      <c r="AB78" s="207"/>
      <c r="AC78" s="206"/>
      <c r="AD78" s="207"/>
      <c r="AE78" s="549">
        <f>IFERROR(VLOOKUP(月排班!AE80,$FW$5:$FX$9,2,0),0)</f>
        <v>0</v>
      </c>
      <c r="AF78" s="550"/>
      <c r="AG78" s="549">
        <f>IFERROR(VLOOKUP(月排班!AG80,$FW$5:$FX$9,2,0),0)</f>
        <v>0</v>
      </c>
      <c r="AH78" s="550"/>
      <c r="AI78" s="549">
        <f>IFERROR(VLOOKUP(月排班!AI80,$FW$5:$FX$9,2,0),0)</f>
        <v>0</v>
      </c>
      <c r="AJ78" s="550"/>
      <c r="AK78" s="549">
        <f>IFERROR(VLOOKUP(月排班!AK80,$FW$5:$FX$9,2,0),0)</f>
        <v>0</v>
      </c>
      <c r="AL78" s="550"/>
      <c r="AM78" s="549">
        <f>IFERROR(VLOOKUP(月排班!AM80,$FW$5:$FX$9,2,0),0)</f>
        <v>0</v>
      </c>
      <c r="AN78" s="550"/>
      <c r="AO78" s="549">
        <f>IFERROR(VLOOKUP(月排班!AO80,$FW$5:$FX$9,2,0),0)</f>
        <v>0</v>
      </c>
      <c r="AP78" s="550"/>
      <c r="AQ78" s="549">
        <f>IFERROR(VLOOKUP(月排班!AQ80,$FW$5:$FX$9,2,0),0)</f>
        <v>0</v>
      </c>
      <c r="AR78" s="550"/>
      <c r="AS78" s="549">
        <f>IFERROR(VLOOKUP(月排班!AS80,$FW$5:$FX$9,2,0),0)</f>
        <v>0</v>
      </c>
      <c r="AT78" s="550"/>
      <c r="AU78" s="549">
        <f>IFERROR(VLOOKUP(月排班!AU80,$FW$5:$FX$9,2,0),0)</f>
        <v>0</v>
      </c>
      <c r="AV78" s="550"/>
      <c r="AW78" s="549">
        <f>IFERROR(VLOOKUP(月排班!AW80,$FW$5:$FX$9,2,0),0)</f>
        <v>0</v>
      </c>
      <c r="AX78" s="550"/>
      <c r="AY78" s="549">
        <f>IFERROR(VLOOKUP(月排班!AY80,$FW$5:$FX$9,2,0),0)</f>
        <v>0</v>
      </c>
      <c r="AZ78" s="550"/>
      <c r="BA78" s="549">
        <f>IFERROR(VLOOKUP(月排班!BA80,$FW$5:$FX$9,2,0),0)</f>
        <v>0</v>
      </c>
      <c r="BB78" s="550"/>
      <c r="BC78" s="549">
        <f>IFERROR(VLOOKUP(月排班!BC80,$FW$5:$FX$9,2,0),0)</f>
        <v>0</v>
      </c>
      <c r="BD78" s="550"/>
      <c r="BE78" s="549">
        <f>IFERROR(VLOOKUP(月排班!BE80,$FW$5:$FX$9,2,0),0)</f>
        <v>0</v>
      </c>
      <c r="BF78" s="550"/>
      <c r="BG78" s="549">
        <f>IFERROR(VLOOKUP(月排班!BG80,$FW$5:$FX$9,2,0),0)</f>
        <v>0</v>
      </c>
      <c r="BH78" s="550"/>
      <c r="BI78" s="549">
        <f>IFERROR(VLOOKUP(月排班!BI80,$FW$5:$FX$9,2,0),0)</f>
        <v>0</v>
      </c>
      <c r="BJ78" s="550"/>
      <c r="BK78" s="549">
        <f>IFERROR(VLOOKUP(月排班!BK80,$FW$5:$FX$9,2,0),0)</f>
        <v>0</v>
      </c>
      <c r="BL78" s="550"/>
      <c r="BM78" s="549">
        <f>IFERROR(VLOOKUP(月排班!BM80,$FW$5:$FX$9,2,0),0)</f>
        <v>0</v>
      </c>
      <c r="BN78" s="550"/>
      <c r="BO78" s="549">
        <f>IFERROR(VLOOKUP(月排班!BO80,$FW$5:$FX$9,2,0),0)</f>
        <v>0</v>
      </c>
      <c r="BP78" s="550"/>
      <c r="BQ78" s="549">
        <f>IFERROR(VLOOKUP(月排班!BQ80,$FW$5:$FX$9,2,0),0)</f>
        <v>0</v>
      </c>
      <c r="BR78" s="550"/>
      <c r="BS78" s="549">
        <f>IFERROR(VLOOKUP(月排班!BS80,$FW$5:$FX$9,2,0),0)</f>
        <v>0</v>
      </c>
      <c r="BT78" s="550"/>
      <c r="BU78" s="549">
        <f>IFERROR(VLOOKUP(月排班!BU80,$FW$5:$FX$9,2,0),0)</f>
        <v>0</v>
      </c>
      <c r="BV78" s="550"/>
      <c r="BW78" s="549">
        <f>IFERROR(VLOOKUP(月排班!BW80,$FW$5:$FX$9,2,0),0)</f>
        <v>0</v>
      </c>
      <c r="BX78" s="550"/>
      <c r="BY78" s="549">
        <f>IFERROR(VLOOKUP(月排班!BY80,$FW$5:$FX$9,2,0),0)</f>
        <v>0</v>
      </c>
      <c r="BZ78" s="550"/>
      <c r="CA78" s="549">
        <f>IFERROR(VLOOKUP(月排班!CA80,$FW$5:$FX$9,2,0),0)</f>
        <v>0</v>
      </c>
      <c r="CB78" s="550"/>
      <c r="CC78" s="549">
        <f>IFERROR(VLOOKUP(月排班!CC80,$FW$5:$FX$9,2,0),0)</f>
        <v>0</v>
      </c>
      <c r="CD78" s="550"/>
      <c r="CE78" s="549">
        <f>IFERROR(VLOOKUP(月排班!CE80,$FW$5:$FX$9,2,0),0)</f>
        <v>0</v>
      </c>
      <c r="CF78" s="550"/>
      <c r="CG78" s="549">
        <f>IFERROR(VLOOKUP(月排班!CG80,$FW$5:$FX$9,2,0),0)</f>
        <v>0</v>
      </c>
      <c r="CH78" s="550"/>
      <c r="CI78" s="549">
        <f>IFERROR(VLOOKUP(月排班!CI80,$FW$5:$FX$9,2,0),0)</f>
        <v>0</v>
      </c>
      <c r="CJ78" s="550"/>
      <c r="CK78" s="549">
        <f>IFERROR(VLOOKUP(月排班!CK80,$FW$5:$FX$9,2,0),0)</f>
        <v>0</v>
      </c>
      <c r="CL78" s="550"/>
      <c r="CM78" s="549">
        <f>IFERROR(VLOOKUP(月排班!CM80,$FW$5:$FX$9,2,0),0)</f>
        <v>0</v>
      </c>
      <c r="CN78" s="550"/>
      <c r="CO78" s="549">
        <f>IFERROR(VLOOKUP(月排班!CO80,$FW$5:$FX$9,2,0),0)</f>
        <v>0</v>
      </c>
      <c r="CP78" s="550"/>
      <c r="CQ78" s="549">
        <f>IFERROR(VLOOKUP(月排班!CQ80,$FW$5:$FX$9,2,0),0)</f>
        <v>0</v>
      </c>
      <c r="CR78" s="550"/>
      <c r="CS78" s="549">
        <f>IFERROR(VLOOKUP(月排班!CS80,$FW$5:$FX$9,2,0),0)</f>
        <v>0</v>
      </c>
      <c r="CT78" s="550"/>
      <c r="CU78" s="549">
        <f>IFERROR(VLOOKUP(月排班!CU80,$FW$5:$FX$9,2,0),0)</f>
        <v>0</v>
      </c>
      <c r="CV78" s="550"/>
      <c r="CW78" s="549">
        <f>IFERROR(VLOOKUP(月排班!CW80,$FW$5:$FX$9,2,0),0)</f>
        <v>0</v>
      </c>
      <c r="CX78" s="550"/>
      <c r="CY78" s="549">
        <f>IFERROR(VLOOKUP(月排班!CY80,$FW$5:$FX$9,2,0),0)</f>
        <v>0</v>
      </c>
      <c r="CZ78" s="550"/>
      <c r="DA78" s="549">
        <f>IFERROR(VLOOKUP(月排班!DA80,$FW$5:$FX$9,2,0),0)</f>
        <v>0</v>
      </c>
      <c r="DB78" s="550"/>
      <c r="DC78" s="549">
        <f>IFERROR(VLOOKUP(月排班!DC80,$FW$5:$FX$9,2,0),0)</f>
        <v>0</v>
      </c>
      <c r="DD78" s="550"/>
      <c r="DE78" s="549">
        <f>IFERROR(VLOOKUP(月排班!DE80,$FW$5:$FX$9,2,0),0)</f>
        <v>0</v>
      </c>
      <c r="DF78" s="550"/>
      <c r="DG78" s="549">
        <f>IFERROR(VLOOKUP(月排班!DG80,$FW$5:$FX$9,2,0),0)</f>
        <v>0</v>
      </c>
      <c r="DH78" s="550"/>
      <c r="DI78" s="549">
        <f>IFERROR(VLOOKUP(月排班!DI80,$FW$5:$FX$9,2,0),0)</f>
        <v>0</v>
      </c>
      <c r="DJ78" s="550"/>
      <c r="DK78" s="549">
        <f>IFERROR(VLOOKUP(月排班!DK80,$FW$5:$FX$9,2,0),0)</f>
        <v>0</v>
      </c>
      <c r="DL78" s="550"/>
      <c r="DM78" s="549">
        <f>IFERROR(VLOOKUP(月排班!DM80,$FW$5:$FX$9,2,0),0)</f>
        <v>0</v>
      </c>
      <c r="DN78" s="550"/>
      <c r="DO78" s="549">
        <f>IFERROR(VLOOKUP(月排班!DO80,$FW$5:$FX$9,2,0),0)</f>
        <v>0</v>
      </c>
      <c r="DP78" s="550"/>
      <c r="DQ78" s="549">
        <f>IFERROR(VLOOKUP(月排班!DQ80,$FW$5:$FX$9,2,0),0)</f>
        <v>0</v>
      </c>
      <c r="DR78" s="550"/>
      <c r="DS78" s="549">
        <f>IFERROR(VLOOKUP(月排班!DS80,$FW$5:$FX$9,2,0),0)</f>
        <v>0</v>
      </c>
      <c r="DT78" s="550"/>
      <c r="DU78" s="549">
        <f>IFERROR(VLOOKUP(月排班!DU80,$FW$5:$FX$9,2,0),0)</f>
        <v>0</v>
      </c>
      <c r="DV78" s="550"/>
      <c r="DW78" s="549">
        <f>IFERROR(VLOOKUP(月排班!DW80,$FW$5:$FX$9,2,0),0)</f>
        <v>0</v>
      </c>
      <c r="DX78" s="550"/>
      <c r="DY78" s="549">
        <f>IFERROR(VLOOKUP(月排班!DY80,$FW$5:$FX$9,2,0),0)</f>
        <v>0</v>
      </c>
      <c r="DZ78" s="550"/>
      <c r="EA78" s="549">
        <f>IFERROR(VLOOKUP(月排班!EA80,$FW$5:$FX$9,2,0),0)</f>
        <v>0</v>
      </c>
      <c r="EB78" s="550"/>
      <c r="EC78" s="549">
        <f>IFERROR(VLOOKUP(月排班!EC80,$FW$5:$FX$9,2,0),0)</f>
        <v>0</v>
      </c>
      <c r="ED78" s="550"/>
      <c r="EE78" s="549">
        <f>IFERROR(VLOOKUP(月排班!EE80,$FW$5:$FX$9,2,0),0)</f>
        <v>0</v>
      </c>
      <c r="EF78" s="550"/>
      <c r="EG78" s="549">
        <f>IFERROR(VLOOKUP(月排班!EG80,$FW$5:$FX$9,2,0),0)</f>
        <v>0</v>
      </c>
      <c r="EH78" s="550"/>
      <c r="EI78" s="549">
        <f>IFERROR(VLOOKUP(月排班!EI80,$FW$5:$FX$9,2,0),0)</f>
        <v>0</v>
      </c>
      <c r="EJ78" s="550"/>
      <c r="EK78" s="549">
        <f>IFERROR(VLOOKUP(月排班!EK80,$FW$5:$FX$9,2,0),0)</f>
        <v>0</v>
      </c>
      <c r="EL78" s="550"/>
      <c r="EM78" s="549">
        <f>IFERROR(VLOOKUP(月排班!EM80,$FW$5:$FX$9,2,0),0)</f>
        <v>0</v>
      </c>
      <c r="EN78" s="550"/>
      <c r="EO78" s="549">
        <f>IFERROR(VLOOKUP(月排班!EO80,$FW$5:$FX$9,2,0),0)</f>
        <v>0</v>
      </c>
      <c r="EP78" s="550"/>
      <c r="EQ78" s="549">
        <f>IFERROR(VLOOKUP(月排班!EQ80,$FW$5:$FX$9,2,0),0)</f>
        <v>0</v>
      </c>
      <c r="ER78" s="550"/>
      <c r="ES78" s="549">
        <f>IFERROR(VLOOKUP(月排班!ES80,$FW$5:$FX$9,2,0),0)</f>
        <v>0</v>
      </c>
      <c r="ET78" s="550"/>
      <c r="EU78" s="549">
        <f>IFERROR(VLOOKUP(月排班!EU80,$FW$5:$FX$9,2,0),0)</f>
        <v>0</v>
      </c>
      <c r="EV78" s="550"/>
      <c r="EW78" s="549">
        <f>IFERROR(VLOOKUP(月排班!EW80,$FW$5:$FX$9,2,0),0)</f>
        <v>0</v>
      </c>
      <c r="EX78" s="550"/>
      <c r="EY78" s="549">
        <f>IFERROR(VLOOKUP(月排班!EY80,$FW$5:$FX$9,2,0),0)</f>
        <v>0</v>
      </c>
      <c r="EZ78" s="550"/>
      <c r="FA78" s="549">
        <f>IFERROR(VLOOKUP(月排班!FA80,$FW$5:$FX$9,2,0),0)</f>
        <v>0</v>
      </c>
      <c r="FB78" s="550"/>
      <c r="FC78" s="549">
        <f>IFERROR(VLOOKUP(月排班!FC80,$FW$5:$FX$9,2,0),0)</f>
        <v>0</v>
      </c>
      <c r="FD78" s="550"/>
      <c r="FE78" s="549">
        <f>IFERROR(VLOOKUP(月排班!FE80,$FW$5:$FX$9,2,0),0)</f>
        <v>0</v>
      </c>
      <c r="FF78" s="550"/>
      <c r="FG78" s="549">
        <f>IFERROR(VLOOKUP(月排班!FG80,$FW$5:$FX$9,2,0),0)</f>
        <v>0</v>
      </c>
      <c r="FH78" s="550"/>
      <c r="FI78" s="549">
        <f>IFERROR(VLOOKUP(月排班!FI80,$FW$5:$FX$9,2,0),0)</f>
        <v>0</v>
      </c>
      <c r="FJ78" s="550"/>
      <c r="FK78" s="549">
        <f>IFERROR(VLOOKUP(月排班!FK80,$FW$5:$FX$9,2,0),0)</f>
        <v>0</v>
      </c>
      <c r="FL78" s="550"/>
      <c r="FM78" s="549">
        <f>IFERROR(VLOOKUP(月排班!FM80,$FW$5:$FX$9,2,0),0)</f>
        <v>0</v>
      </c>
      <c r="FN78" s="550"/>
      <c r="FO78" s="206"/>
      <c r="FP78" s="207"/>
      <c r="FQ78" s="492"/>
      <c r="FR78" s="208"/>
      <c r="FS78" s="208"/>
      <c r="FT78" s="378">
        <f>BZ79+CB79+CD79+CF79+CH79+CX79+FP79</f>
        <v>0</v>
      </c>
      <c r="FU78" s="524"/>
      <c r="FV78" s="479"/>
    </row>
    <row r="79" spans="1:201" ht="9" customHeight="1" thickBot="1">
      <c r="A79" s="480" t="str">
        <f>IF('0902-0908'!A87=0,"",'0902-0908'!A87)</f>
        <v/>
      </c>
      <c r="B79" s="481"/>
      <c r="C79" s="217"/>
      <c r="D79" s="6">
        <f>IF(C78="",0,D78-C78-C79)</f>
        <v>0</v>
      </c>
      <c r="E79" s="217"/>
      <c r="F79" s="6">
        <f>IF(E78="",0,F78-E78-E79)</f>
        <v>0</v>
      </c>
      <c r="G79" s="217"/>
      <c r="H79" s="6">
        <f>IF(G78="",0,H78-G78-G79)</f>
        <v>0</v>
      </c>
      <c r="I79" s="217"/>
      <c r="J79" s="6">
        <f>IF(I78="",0,J78-I78-I79)</f>
        <v>0</v>
      </c>
      <c r="K79" s="217"/>
      <c r="L79" s="6">
        <f>IF(K78="",0,L78-K78-K79)</f>
        <v>0</v>
      </c>
      <c r="M79" s="217"/>
      <c r="N79" s="6">
        <f>IF(M78="",0,N78-M78-M79)</f>
        <v>0</v>
      </c>
      <c r="O79" s="217"/>
      <c r="P79" s="6">
        <f>IF(O78="",0,P78-O78-O79)</f>
        <v>0</v>
      </c>
      <c r="Q79" s="217"/>
      <c r="R79" s="6">
        <f>IF(Q78="",0,R78-Q78-Q79)</f>
        <v>0</v>
      </c>
      <c r="S79" s="217"/>
      <c r="T79" s="6">
        <f>IF(S78="",0,T78-S78-S79)</f>
        <v>0</v>
      </c>
      <c r="U79" s="217"/>
      <c r="V79" s="6">
        <f>IF(U78="",0,V78-U78-U79)</f>
        <v>0</v>
      </c>
      <c r="W79" s="217"/>
      <c r="X79" s="6">
        <f>IF(W78="",0,X78-W78-W79)</f>
        <v>0</v>
      </c>
      <c r="Y79" s="217"/>
      <c r="Z79" s="6">
        <f>IF(Y78="",0,Z78-Y78-Y79)</f>
        <v>0</v>
      </c>
      <c r="AA79" s="217"/>
      <c r="AB79" s="6">
        <f>IF(AA78="",0,AB78-AA78-AA79)</f>
        <v>0</v>
      </c>
      <c r="AC79" s="217"/>
      <c r="AD79" s="6">
        <f>IF(AC78="",0,AD78-AC78-AC79)</f>
        <v>0</v>
      </c>
      <c r="AE79" s="551">
        <f>月排班!AF79</f>
        <v>0</v>
      </c>
      <c r="AF79" s="552"/>
      <c r="AG79" s="551">
        <f>月排班!AH79</f>
        <v>0</v>
      </c>
      <c r="AH79" s="552"/>
      <c r="AI79" s="551">
        <f>月排班!AJ79</f>
        <v>0</v>
      </c>
      <c r="AJ79" s="552"/>
      <c r="AK79" s="551">
        <f>月排班!AL79</f>
        <v>0</v>
      </c>
      <c r="AL79" s="552"/>
      <c r="AM79" s="551">
        <f>月排班!AN79</f>
        <v>0</v>
      </c>
      <c r="AN79" s="552"/>
      <c r="AO79" s="551">
        <f>月排班!AP79</f>
        <v>0</v>
      </c>
      <c r="AP79" s="552"/>
      <c r="AQ79" s="551">
        <f>月排班!AR79</f>
        <v>0</v>
      </c>
      <c r="AR79" s="552"/>
      <c r="AS79" s="551">
        <f>月排班!AT79</f>
        <v>0</v>
      </c>
      <c r="AT79" s="552"/>
      <c r="AU79" s="551">
        <f>月排班!AV79</f>
        <v>0</v>
      </c>
      <c r="AV79" s="552"/>
      <c r="AW79" s="551">
        <f>月排班!AX79</f>
        <v>0</v>
      </c>
      <c r="AX79" s="552"/>
      <c r="AY79" s="551">
        <f>月排班!AZ79</f>
        <v>0</v>
      </c>
      <c r="AZ79" s="552"/>
      <c r="BA79" s="551">
        <f>月排班!BB79</f>
        <v>0</v>
      </c>
      <c r="BB79" s="552"/>
      <c r="BC79" s="551">
        <f>月排班!BD79</f>
        <v>0</v>
      </c>
      <c r="BD79" s="552"/>
      <c r="BE79" s="551">
        <f>月排班!BF79</f>
        <v>0</v>
      </c>
      <c r="BF79" s="552"/>
      <c r="BG79" s="551">
        <f>月排班!BH79</f>
        <v>0</v>
      </c>
      <c r="BH79" s="552"/>
      <c r="BI79" s="551">
        <f>月排班!BJ79</f>
        <v>0</v>
      </c>
      <c r="BJ79" s="552"/>
      <c r="BK79" s="551">
        <f>月排班!BL79</f>
        <v>0</v>
      </c>
      <c r="BL79" s="552"/>
      <c r="BM79" s="551">
        <f>月排班!BN79</f>
        <v>0</v>
      </c>
      <c r="BN79" s="552"/>
      <c r="BO79" s="551">
        <f>月排班!BP79</f>
        <v>0</v>
      </c>
      <c r="BP79" s="552"/>
      <c r="BQ79" s="551">
        <f>月排班!BR79</f>
        <v>0</v>
      </c>
      <c r="BR79" s="552"/>
      <c r="BS79" s="551">
        <f>月排班!BT79</f>
        <v>0</v>
      </c>
      <c r="BT79" s="552"/>
      <c r="BU79" s="551">
        <f>月排班!BV79</f>
        <v>0</v>
      </c>
      <c r="BV79" s="552"/>
      <c r="BW79" s="551">
        <f>月排班!BX79</f>
        <v>0</v>
      </c>
      <c r="BX79" s="552"/>
      <c r="BY79" s="551">
        <f>月排班!BZ79</f>
        <v>0</v>
      </c>
      <c r="BZ79" s="552"/>
      <c r="CA79" s="551">
        <f>月排班!CB79</f>
        <v>0</v>
      </c>
      <c r="CB79" s="552"/>
      <c r="CC79" s="551">
        <f>月排班!CD79</f>
        <v>0</v>
      </c>
      <c r="CD79" s="552"/>
      <c r="CE79" s="551">
        <f>月排班!CF79</f>
        <v>0</v>
      </c>
      <c r="CF79" s="552"/>
      <c r="CG79" s="551">
        <f>月排班!CH79</f>
        <v>0</v>
      </c>
      <c r="CH79" s="552"/>
      <c r="CI79" s="551">
        <f>月排班!CJ79</f>
        <v>0</v>
      </c>
      <c r="CJ79" s="552"/>
      <c r="CK79" s="551">
        <f>月排班!CL79</f>
        <v>0</v>
      </c>
      <c r="CL79" s="552"/>
      <c r="CM79" s="551">
        <f>月排班!CN79</f>
        <v>0</v>
      </c>
      <c r="CN79" s="552"/>
      <c r="CO79" s="551">
        <f>月排班!CP79</f>
        <v>0</v>
      </c>
      <c r="CP79" s="552"/>
      <c r="CQ79" s="551">
        <f>月排班!CR79</f>
        <v>0</v>
      </c>
      <c r="CR79" s="552"/>
      <c r="CS79" s="551">
        <f>月排班!CT79</f>
        <v>0</v>
      </c>
      <c r="CT79" s="552"/>
      <c r="CU79" s="551">
        <f>月排班!CV79</f>
        <v>0</v>
      </c>
      <c r="CV79" s="552"/>
      <c r="CW79" s="551">
        <f>月排班!CX79</f>
        <v>0</v>
      </c>
      <c r="CX79" s="552"/>
      <c r="CY79" s="551">
        <f>月排班!CZ79</f>
        <v>0</v>
      </c>
      <c r="CZ79" s="552"/>
      <c r="DA79" s="551">
        <f>月排班!DB79</f>
        <v>0</v>
      </c>
      <c r="DB79" s="552"/>
      <c r="DC79" s="551">
        <f>月排班!DD79</f>
        <v>0</v>
      </c>
      <c r="DD79" s="552"/>
      <c r="DE79" s="551">
        <f>月排班!DF79</f>
        <v>0</v>
      </c>
      <c r="DF79" s="552"/>
      <c r="DG79" s="551">
        <f>月排班!DH79</f>
        <v>0</v>
      </c>
      <c r="DH79" s="552"/>
      <c r="DI79" s="551">
        <f>月排班!DJ79</f>
        <v>0</v>
      </c>
      <c r="DJ79" s="552"/>
      <c r="DK79" s="551">
        <f>月排班!DL79</f>
        <v>0</v>
      </c>
      <c r="DL79" s="552"/>
      <c r="DM79" s="551">
        <f>月排班!DN79</f>
        <v>0</v>
      </c>
      <c r="DN79" s="552"/>
      <c r="DO79" s="551">
        <f>月排班!DP79</f>
        <v>0</v>
      </c>
      <c r="DP79" s="552"/>
      <c r="DQ79" s="551">
        <f>月排班!DR79</f>
        <v>0</v>
      </c>
      <c r="DR79" s="552"/>
      <c r="DS79" s="551">
        <f>月排班!DT79</f>
        <v>0</v>
      </c>
      <c r="DT79" s="552"/>
      <c r="DU79" s="551">
        <f>月排班!DV79</f>
        <v>0</v>
      </c>
      <c r="DV79" s="552"/>
      <c r="DW79" s="551">
        <f>月排班!DX79</f>
        <v>0</v>
      </c>
      <c r="DX79" s="552"/>
      <c r="DY79" s="551">
        <f>月排班!DZ79</f>
        <v>0</v>
      </c>
      <c r="DZ79" s="552"/>
      <c r="EA79" s="551">
        <f>月排班!EB79</f>
        <v>0</v>
      </c>
      <c r="EB79" s="552"/>
      <c r="EC79" s="551">
        <f>月排班!ED79</f>
        <v>0</v>
      </c>
      <c r="ED79" s="552"/>
      <c r="EE79" s="551">
        <f>月排班!EF79</f>
        <v>0</v>
      </c>
      <c r="EF79" s="552"/>
      <c r="EG79" s="551">
        <f>月排班!EH79</f>
        <v>0</v>
      </c>
      <c r="EH79" s="552"/>
      <c r="EI79" s="551">
        <f>月排班!EJ79</f>
        <v>0</v>
      </c>
      <c r="EJ79" s="552"/>
      <c r="EK79" s="551">
        <f>月排班!EL79</f>
        <v>0</v>
      </c>
      <c r="EL79" s="552"/>
      <c r="EM79" s="551">
        <f>月排班!EN79</f>
        <v>0</v>
      </c>
      <c r="EN79" s="552"/>
      <c r="EO79" s="551">
        <f>月排班!EP79</f>
        <v>0</v>
      </c>
      <c r="EP79" s="552"/>
      <c r="EQ79" s="551">
        <f>月排班!ER79</f>
        <v>0</v>
      </c>
      <c r="ER79" s="552"/>
      <c r="ES79" s="551">
        <f>月排班!ET79</f>
        <v>0</v>
      </c>
      <c r="ET79" s="552"/>
      <c r="EU79" s="551">
        <f>月排班!EV79</f>
        <v>0</v>
      </c>
      <c r="EV79" s="552"/>
      <c r="EW79" s="551">
        <f>月排班!EX79</f>
        <v>0</v>
      </c>
      <c r="EX79" s="552"/>
      <c r="EY79" s="551">
        <f>月排班!EZ79</f>
        <v>0</v>
      </c>
      <c r="EZ79" s="552"/>
      <c r="FA79" s="551">
        <f>月排班!FB79</f>
        <v>0</v>
      </c>
      <c r="FB79" s="552"/>
      <c r="FC79" s="551">
        <f>月排班!FD79</f>
        <v>0</v>
      </c>
      <c r="FD79" s="552"/>
      <c r="FE79" s="551">
        <f>月排班!FF79</f>
        <v>0</v>
      </c>
      <c r="FF79" s="552"/>
      <c r="FG79" s="551">
        <f>月排班!FH79</f>
        <v>0</v>
      </c>
      <c r="FH79" s="552"/>
      <c r="FI79" s="551">
        <f>月排班!FJ79</f>
        <v>0</v>
      </c>
      <c r="FJ79" s="552"/>
      <c r="FK79" s="551">
        <f>月排班!FL79</f>
        <v>0</v>
      </c>
      <c r="FL79" s="552"/>
      <c r="FM79" s="551">
        <f>月排班!FN79</f>
        <v>0</v>
      </c>
      <c r="FN79" s="552"/>
      <c r="FO79" s="217"/>
      <c r="FP79" s="6">
        <f>IF(FO78="",0,FP78-FO78-FO79)</f>
        <v>0</v>
      </c>
      <c r="FQ79" s="493"/>
      <c r="FR79" s="210"/>
      <c r="FS79" s="210"/>
      <c r="FT79" s="379"/>
      <c r="FU79" s="484"/>
      <c r="FV79" s="485"/>
    </row>
    <row r="80" spans="1:201" ht="15.75" customHeight="1" thickTop="1" thickBot="1">
      <c r="A80" s="482" t="str">
        <f>IF('0902-0908'!A88=0,"",'0902-0908'!A88)</f>
        <v/>
      </c>
      <c r="B80" s="483"/>
      <c r="C80" s="497"/>
      <c r="D80" s="498"/>
      <c r="E80" s="497"/>
      <c r="F80" s="498"/>
      <c r="G80" s="497"/>
      <c r="H80" s="498"/>
      <c r="I80" s="497"/>
      <c r="J80" s="498"/>
      <c r="K80" s="497"/>
      <c r="L80" s="498"/>
      <c r="M80" s="497"/>
      <c r="N80" s="498"/>
      <c r="O80" s="497"/>
      <c r="P80" s="498"/>
      <c r="Q80" s="497"/>
      <c r="R80" s="498"/>
      <c r="S80" s="497"/>
      <c r="T80" s="498"/>
      <c r="U80" s="497"/>
      <c r="V80" s="498"/>
      <c r="W80" s="497"/>
      <c r="X80" s="498"/>
      <c r="Y80" s="497"/>
      <c r="Z80" s="498"/>
      <c r="AA80" s="497"/>
      <c r="AB80" s="498"/>
      <c r="AC80" s="497"/>
      <c r="AD80" s="498"/>
      <c r="AE80" s="499" t="str">
        <f>IF(月排班!AD78=0,"",IF(月排班!AE78=0,"",IF((月排班!AE78+24-月排班!AD78)&lt;11,"11小時","")))&amp;IF(COUNTIF(月排班!$AE80:$AR80,$FW$5)=1,IF(COUNTIF(月排班!$AE80:$AR80,$FW$6)=1,"","1周無1例1休"),"1周無1例1休")&amp;IF(AE79=1,IF(AE79&gt;0,"例假上班",""),"")&amp;IF(AE79&gt;12,"上班超過12小時&amp;","")&amp;IF(COUNTIF(U79:AF79,"&gt;0")=6,"連6天上班","")&amp;IF(AE78=1,IF(AE79&gt;0,"例假上班",""),"")</f>
        <v>1周無1例1休</v>
      </c>
      <c r="AF80" s="500"/>
      <c r="AG80" s="499" t="str">
        <f>IF(月排班!AF78=0,"",IF(月排班!AG78=0,"",IF((月排班!AG78+24-月排班!AF78)&lt;11,"11小時","")))&amp;IF(COUNTIF(月排班!$AE80:$AR80,$FW$5)=1,IF(COUNTIF(月排班!$AE80:$AR80,$FW$6)=1,"","1周無1例1休"),"1周無1例1休")&amp;IF(AG79=1,IF(AG79&gt;0,"例假上班",""),"")&amp;IF(AG79&gt;12,"上班超過12小時&amp;","")&amp;IF(COUNTIF(W79:AH79,"&gt;0")=6,"連6天上班","")&amp;IF(AG78=1,IF(AG79&gt;0,"例假上班",""),"")</f>
        <v>1周無1例1休</v>
      </c>
      <c r="AH80" s="500"/>
      <c r="AI80" s="499" t="str">
        <f>IF(月排班!AH78=0,"",IF(月排班!AI78=0,"",IF((月排班!AI78+24-月排班!AH78)&lt;11,"11小時","")))&amp;IF(COUNTIF(月排班!$AE80:$AR80,$FW$5)=1,IF(COUNTIF(月排班!$AE80:$AR80,$FW$6)=1,"","1周無1例1休"),"1周無1例1休")&amp;IF(AI79=1,IF(AI79&gt;0,"例假上班",""),"")&amp;IF(AI79&gt;12,"上班超過12小時&amp;","")&amp;IF(COUNTIF(Y79:AJ79,"&gt;0")=6,"連6天上班","")&amp;IF(AI78=1,IF(AI79&gt;0,"例假上班",""),"")</f>
        <v>1周無1例1休</v>
      </c>
      <c r="AJ80" s="500"/>
      <c r="AK80" s="499" t="str">
        <f>IF(月排班!AJ78=0,"",IF(月排班!AK78=0,"",IF((月排班!AK78+24-月排班!AJ78)&lt;11,"11小時","")))&amp;IF(COUNTIF(月排班!$AE80:$AR80,$FW$5)=1,IF(COUNTIF(月排班!$AE80:$AR80,$FW$6)=1,"","1周無1例1休"),"1周無1例1休")&amp;IF(AK79=1,IF(AK79&gt;0,"例假上班",""),"")&amp;IF(AK79&gt;12,"上班超過12小時&amp;","")&amp;IF(COUNTIF(AA79:AL79,"&gt;0")=6,"連6天上班","")&amp;IF(AK78=1,IF(AK79&gt;0,"例假上班",""),"")</f>
        <v>1周無1例1休</v>
      </c>
      <c r="AL80" s="500"/>
      <c r="AM80" s="499" t="str">
        <f>IF(月排班!AL78=0,"",IF(月排班!AM78=0,"",IF((月排班!AM78+24-月排班!AL78)&lt;11,"11小時","")))&amp;IF(COUNTIF(月排班!$AE80:$AR80,$FW$5)=1,IF(COUNTIF(月排班!$AE80:$AR80,$FW$6)=1,"","1周無1例1休"),"1周無1例1休")&amp;IF(AM79=1,IF(AM79&gt;0,"例假上班",""),"")&amp;IF(AM79&gt;12,"上班超過12小時&amp;","")&amp;IF(COUNTIF(AC79:AN79,"&gt;0")=6,"連6天上班","")&amp;IF(AM78=1,IF(AM79&gt;0,"例假上班",""),"")</f>
        <v>1周無1例1休</v>
      </c>
      <c r="AN80" s="500"/>
      <c r="AO80" s="499" t="str">
        <f>IF(月排班!AN78=0,"",IF(月排班!AO78=0,"",IF((月排班!AO78+24-月排班!AN78)&lt;11,"11小時","")))&amp;IF(COUNTIF(月排班!$AE80:$AR80,$FW$5)=1,IF(COUNTIF(月排班!$AE80:$AR80,$FW$6)=1,"","1周無1例1休"),"1周無1例1休")&amp;IF(AO79=1,IF(AO79&gt;0,"例假上班",""),"")&amp;IF(AO79&gt;12,"上班超過12小時&amp;","")&amp;IF(COUNTIF(AE79:AP79,"&gt;0")=6,"連6天上班","")&amp;IF(AO78=1,IF(AO79&gt;0,"例假上班",""),"")</f>
        <v>1周無1例1休</v>
      </c>
      <c r="AP80" s="500"/>
      <c r="AQ80" s="499" t="str">
        <f>IF(月排班!AP78=0,"",IF(月排班!AQ78=0,"",IF((月排班!AQ78+24-月排班!AP78)&lt;11,"11小時","")))&amp;IF(COUNTIF(月排班!$AE80:$AR80,$FW$5)=1,IF(COUNTIF(月排班!$AE80:$AR80,$FW$6)=1,"","1周無1例1休"),"1周無1例1休")&amp;IF(AQ79=1,IF(AQ79&gt;0,"例假上班",""),"")&amp;IF(AQ79&gt;12,"上班超過12小時&amp;","")&amp;IF(COUNTIF(AG79:AR79,"&gt;0")=6,"連6天上班","")&amp;IF(AQ78=1,IF(AQ79&gt;0,"例假上班",""),"")</f>
        <v>1周無1例1休</v>
      </c>
      <c r="AR80" s="500"/>
      <c r="AS80" s="499" t="str">
        <f>IF(月排班!AR78=0,"",IF(月排班!AS78=0,"",IF((月排班!AS78+24-月排班!AR78)&lt;11,"11小時","")))&amp;IF(COUNTIF(月排班!$AS80:$BE80,$FW$5)=1,IF(COUNTIF(月排班!$AS80:$BE80,$FW$6)=1,"","1周無1例1休"),"1周無1例1休")&amp;IF(AS79=1,IF(AS79&gt;0,"例假上班",""),"")&amp;IF(AS79&gt;12,"上班超過12小時&amp;","")&amp;IF(COUNTIF(AI79:AT79,"&gt;0")=6,"連6天上班","")&amp;IF(AS78=1,IF(AS79&gt;0,"例假上班",""),"")</f>
        <v>1周無1例1休</v>
      </c>
      <c r="AT80" s="500"/>
      <c r="AU80" s="499" t="str">
        <f>IF(月排班!AT78=0,"",IF(月排班!AU78=0,"",IF((月排班!AU78+24-月排班!AT78)&lt;11,"11小時","")))&amp;IF(COUNTIF(月排班!$AS80:$BE80,$FW$5)=1,IF(COUNTIF(月排班!$AS80:$BE80,$FW$6)=1,"","1周無1例1休"),"1周無1例1休")&amp;IF(AU79=1,IF(AU79&gt;0,"例假上班",""),"")&amp;IF(AU79&gt;12,"上班超過12小時&amp;","")&amp;IF(COUNTIF(AK79:AV79,"&gt;0")=6,"連6天上班","")&amp;IF(AU78=1,IF(AU79&gt;0,"例假上班",""),"")</f>
        <v>1周無1例1休</v>
      </c>
      <c r="AV80" s="500"/>
      <c r="AW80" s="499" t="str">
        <f>IF(月排班!AV78=0,"",IF(月排班!AW78=0,"",IF((月排班!AW78+24-月排班!AV78)&lt;11,"11小時","")))&amp;IF(COUNTIF(月排班!$AS80:$BE80,$FW$5)=1,IF(COUNTIF(月排班!$AS80:$BE80,$FW$6)=1,"","1周無1例1休"),"1周無1例1休")&amp;IF(AW79=1,IF(AW79&gt;0,"例假上班",""),"")&amp;IF(AW79&gt;12,"上班超過12小時&amp;","")&amp;IF(COUNTIF(AM79:AX79,"&gt;0")=6,"連6天上班","")&amp;IF(AW78=1,IF(AW79&gt;0,"例假上班",""),"")</f>
        <v>1周無1例1休</v>
      </c>
      <c r="AX80" s="500"/>
      <c r="AY80" s="499" t="str">
        <f>IF(月排班!AX78=0,"",IF(月排班!AY78=0,"",IF((月排班!AY78+24-月排班!AX78)&lt;11,"11小時","")))&amp;IF(COUNTIF(月排班!$AS80:$BE80,$FW$5)=1,IF(COUNTIF(月排班!$AS80:$BE80,$FW$6)=1,"","1周無1例1休"),"1周無1例1休")&amp;IF(AY79=1,IF(AY79&gt;0,"例假上班",""),"")&amp;IF(AY79&gt;12,"上班超過12小時&amp;","")&amp;IF(COUNTIF(AO79:AZ79,"&gt;0")=6,"連6天上班","")&amp;IF(AY78=1,IF(AY79&gt;0,"例假上班",""),"")</f>
        <v>1周無1例1休</v>
      </c>
      <c r="AZ80" s="500"/>
      <c r="BA80" s="499" t="str">
        <f>IF(月排班!AZ78=0,"",IF(月排班!BA78=0,"",IF((月排班!BA78+24-月排班!AZ78)&lt;11,"11小時","")))&amp;IF(COUNTIF(月排班!$AS80:$BE80,$FW$5)=1,IF(COUNTIF(月排班!$AS80:$BE80,$FW$6)=1,"","1周無1例1休"),"1周無1例1休")&amp;IF(BA79=1,IF(BA79&gt;0,"例假上班",""),"")&amp;IF(BA79&gt;12,"上班超過12小時&amp;","")&amp;IF(COUNTIF(AQ79:BB79,"&gt;0")=6,"連6天上班","")&amp;IF(BA78=1,IF(BA79&gt;0,"例假上班",""),"")</f>
        <v>1周無1例1休</v>
      </c>
      <c r="BB80" s="500"/>
      <c r="BC80" s="499" t="str">
        <f>IF(月排班!BB78=0,"",IF(月排班!BC78=0,"",IF((月排班!BC78+24-月排班!BB78)&lt;11,"11小時","")))&amp;IF(COUNTIF(月排班!$AS80:$BE80,$FW$5)=1,IF(COUNTIF(月排班!$AS80:$BE80,$FW$6)=1,"","1周無1例1休"),"1周無1例1休")&amp;IF(BC79=1,IF(BC79&gt;0,"例假上班",""),"")&amp;IF(BC79&gt;12,"上班超過12小時&amp;","")&amp;IF(COUNTIF(AS79:BD79,"&gt;0")=6,"連6天上班","")&amp;IF(BC78=1,IF(BC79&gt;0,"例假上班",""),"")</f>
        <v>1周無1例1休</v>
      </c>
      <c r="BD80" s="500"/>
      <c r="BE80" s="499" t="str">
        <f>IF(月排班!BD78=0,"",IF(月排班!BE78=0,"",IF((月排班!BE78+24-月排班!BD78)&lt;11,"11小時","")))&amp;IF(COUNTIF(月排班!$AS80:$BE80,$FW$5)=1,IF(COUNTIF(月排班!$AS80:$BE80,$FW$6)=1,"","1周無1例1休"),"1周無1例1休")&amp;IF(BE79=1,IF(BE79&gt;0,"例假上班",""),"")&amp;IF(BE79&gt;12,"上班超過12小時&amp;","")&amp;IF(COUNTIF(AU79:BF79,"&gt;0")=6,"連6天上班","")&amp;IF(BE78=1,IF(BE79&gt;0,"例假上班",""),"")</f>
        <v>1周無1例1休</v>
      </c>
      <c r="BF80" s="500"/>
      <c r="BG80" s="499" t="str">
        <f>IF(月排班!BF78=0,"",IF(月排班!BG78=0,"",IF((月排班!BG78+24-月排班!BF78)&lt;11,"11小時","")))&amp;IF(COUNTIF(月排班!$BG80:$BS80,$FW$5)=1,IF(COUNTIF(月排班!$BG80:$BS80,$FW$6)=1,"","1周無1例1休"),"1周無1例1休")&amp;IF(BG79=1,IF(BG79&gt;0,"例假上班",""),"")&amp;IF(BG79&gt;12,"上班超過12小時&amp;","")&amp;IF(COUNTIF(AW79:BH79,"&gt;0")=6,"連6天上班","")&amp;IF(BG78=1,IF(BG79&gt;0,"例假上班",""),"")</f>
        <v>1周無1例1休</v>
      </c>
      <c r="BH80" s="500"/>
      <c r="BI80" s="499" t="str">
        <f>IF(月排班!BH78=0,"",IF(月排班!BI78=0,"",IF((月排班!BI78+24-月排班!BH78)&lt;11,"11小時","")))&amp;IF(COUNTIF(月排班!$BG80:$BS80,$FW$5)=1,IF(COUNTIF(月排班!$BG80:$BS80,$FW$6)=1,"","1周無1例1休"),"1周無1例1休")&amp;IF(BI79=1,IF(BI79&gt;0,"例假上班",""),"")&amp;IF(BI79&gt;12,"上班超過12小時&amp;","")&amp;IF(COUNTIF(AY79:BJ79,"&gt;0")=6,"連6天上班","")&amp;IF(BI78=1,IF(BI79&gt;0,"例假上班",""),"")</f>
        <v>1周無1例1休</v>
      </c>
      <c r="BJ80" s="500"/>
      <c r="BK80" s="499" t="str">
        <f>IF(月排班!BJ78=0,"",IF(月排班!BK78=0,"",IF((月排班!BK78+24-月排班!BJ78)&lt;11,"11小時","")))&amp;IF(COUNTIF(月排班!$BG80:$BS80,$FW$5)=1,IF(COUNTIF(月排班!$BG80:$BS80,$FW$6)=1,"","1周無1例1休"),"1周無1例1休")&amp;IF(BK79=1,IF(BK79&gt;0,"例假上班",""),"")&amp;IF(BK79&gt;12,"上班超過12小時&amp;","")&amp;IF(COUNTIF(BA79:BL79,"&gt;0")=6,"連6天上班","")&amp;IF(BK78=1,IF(BK79&gt;0,"例假上班",""),"")</f>
        <v>1周無1例1休</v>
      </c>
      <c r="BL80" s="500"/>
      <c r="BM80" s="499" t="str">
        <f>IF(月排班!BL78=0,"",IF(月排班!BM78=0,"",IF((月排班!BM78+24-月排班!BL78)&lt;11,"11小時","")))&amp;IF(COUNTIF(月排班!$BG80:$BS80,$FW$5)=1,IF(COUNTIF(月排班!$BG80:$BS80,$FW$6)=1,"","1周無1例1休"),"1周無1例1休")&amp;IF(BM79=1,IF(BM79&gt;0,"例假上班",""),"")&amp;IF(BM79&gt;12,"上班超過12小時&amp;","")&amp;IF(COUNTIF(BC79:BN79,"&gt;0")=6,"連6天上班","")&amp;IF(BM78=1,IF(BM79&gt;0,"例假上班",""),"")</f>
        <v>1周無1例1休</v>
      </c>
      <c r="BN80" s="500"/>
      <c r="BO80" s="499" t="str">
        <f>IF(月排班!BN78=0,"",IF(月排班!BO78=0,"",IF((月排班!BO78+24-月排班!BN78)&lt;11,"11小時","")))&amp;IF(COUNTIF(月排班!$BG80:$BS80,$FW$5)=1,IF(COUNTIF(月排班!$BG80:$BS80,$FW$6)=1,"","1周無1例1休"),"1周無1例1休")&amp;IF(BO79=1,IF(BO79&gt;0,"例假上班",""),"")&amp;IF(BO79&gt;12,"上班超過12小時&amp;","")&amp;IF(COUNTIF(BE79:BP79,"&gt;0")=6,"連6天上班","")&amp;IF(BO78=1,IF(BO79&gt;0,"例假上班",""),"")</f>
        <v>1周無1例1休</v>
      </c>
      <c r="BP80" s="500"/>
      <c r="BQ80" s="499" t="str">
        <f>IF(月排班!BP78=0,"",IF(月排班!BQ78=0,"",IF((月排班!BQ78+24-月排班!BP78)&lt;11,"11小時","")))&amp;IF(COUNTIF(月排班!$BG80:$BS80,$FW$5)=1,IF(COUNTIF(月排班!$BG80:$BS80,$FW$6)=1,"","1周無1例1休"),"1周無1例1休")&amp;IF(BQ79=1,IF(BQ79&gt;0,"例假上班",""),"")&amp;IF(BQ79&gt;12,"上班超過12小時&amp;","")&amp;IF(COUNTIF(BG79:BR79,"&gt;0")=6,"連6天上班","")&amp;IF(BQ78=1,IF(BQ79&gt;0,"例假上班",""),"")</f>
        <v>1周無1例1休</v>
      </c>
      <c r="BR80" s="500"/>
      <c r="BS80" s="499" t="str">
        <f>IF(月排班!BR78=0,"",IF(月排班!BS78=0,"",IF((月排班!BS78+24-月排班!BR78)&lt;11,"11小時","")))&amp;IF(COUNTIF(月排班!$BG80:$BS80,$FW$5)=1,IF(COUNTIF(月排班!$BG80:$BS80,$FW$6)=1,"","1周無1例1休"),"1周無1例1休")&amp;IF(BS79=1,IF(BS79&gt;0,"例假上班",""),"")&amp;IF(BS79&gt;12,"上班超過12小時&amp;","")&amp;IF(COUNTIF(BI79:BT79,"&gt;0")=6,"連6天上班","")&amp;IF(BS78=1,IF(BS79&gt;0,"例假上班",""),"")</f>
        <v>1周無1例1休</v>
      </c>
      <c r="BT80" s="500"/>
      <c r="BU80" s="499" t="str">
        <f>IF(月排班!BT78=0,"",IF(月排班!BU78=0,"",IF((月排班!BU78+24-月排班!BT78)&lt;11,"11小時","")))&amp;IF(COUNTIF(月排班!$BU80:$CG80,$FW$5)=1,IF(COUNTIF(月排班!$BU80:$CG80,$FW$6)=1,"","1周無1例1休"),"1周無1例1休")&amp;IF(BU79=1,IF(BU79&gt;0,"例假上班",""),"")&amp;IF(BU79&gt;12,"上班超過12小時&amp;","")&amp;IF(COUNTIF(BK79:BV79,"&gt;0")=6,"連6天上班","")&amp;IF(BU78=1,IF(BU79&gt;0,"例假上班",""),"")</f>
        <v>1周無1例1休</v>
      </c>
      <c r="BV80" s="500"/>
      <c r="BW80" s="499" t="str">
        <f>IF(月排班!BV78=0,"",IF(月排班!BW78=0,"",IF((月排班!BW78+24-月排班!BV78)&lt;11,"11小時","")))&amp;IF(COUNTIF(月排班!$BU80:$CG80,$FW$5)=1,IF(COUNTIF(月排班!$BU80:$CG80,$FW$6)=1,"","1周無1例1休"),"1周無1例1休")&amp;IF(BW79=1,IF(BW79&gt;0,"例假上班",""),"")&amp;IF(BW79&gt;12,"上班超過12小時&amp;","")&amp;IF(COUNTIF(BM79:BX79,"&gt;0")=6,"連6天上班","")&amp;IF(BW78=1,IF(BW79&gt;0,"例假上班",""),"")</f>
        <v>1周無1例1休</v>
      </c>
      <c r="BX80" s="500"/>
      <c r="BY80" s="499" t="str">
        <f>IF(月排班!BX78=0,"",IF(月排班!BY78=0,"",IF((月排班!BY78+24-月排班!BX78)&lt;11,"11小時","")))&amp;IF(COUNTIF(月排班!$BU80:$CG80,$FW$5)=1,IF(COUNTIF(月排班!$BU80:$CG80,$FW$6)=1,"","1周無1例1休"),"1周無1例1休")&amp;IF(BY79=1,IF(BY79&gt;0,"例假上班",""),"")&amp;IF(BY79&gt;12,"上班超過12小時&amp;","")&amp;IF(COUNTIF(BO79:BZ79,"&gt;0")=6,"連6天上班","")&amp;IF(BY78=1,IF(BY79&gt;0,"例假上班",""),"")</f>
        <v>1周無1例1休</v>
      </c>
      <c r="BZ80" s="500"/>
      <c r="CA80" s="499" t="str">
        <f>IF(月排班!BZ78=0,"",IF(月排班!CA78=0,"",IF((月排班!CA78+24-月排班!BZ78)&lt;11,"11小時","")))&amp;IF(COUNTIF(月排班!$BU80:$CG80,$FW$5)=1,IF(COUNTIF(月排班!$BU80:$CG80,$FW$6)=1,"","1周無1例1休"),"1周無1例1休")&amp;IF(CA79=1,IF(CA79&gt;0,"例假上班",""),"")&amp;IF(CA79&gt;12,"上班超過12小時&amp;","")&amp;IF(COUNTIF(BQ79:CB79,"&gt;0")=6,"連6天上班","")&amp;IF(CA78=1,IF(CA79&gt;0,"例假上班",""),"")</f>
        <v>1周無1例1休</v>
      </c>
      <c r="CB80" s="500"/>
      <c r="CC80" s="499" t="str">
        <f>IF(月排班!CB78=0,"",IF(月排班!CC78=0,"",IF((月排班!CC78+24-月排班!CB78)&lt;11,"11小時","")))&amp;IF(COUNTIF(月排班!$BU80:$CG80,$FW$5)=1,IF(COUNTIF(月排班!$BU80:$CG80,$FW$6)=1,"","1周無1例1休"),"1周無1例1休")&amp;IF(CC79=1,IF(CC79&gt;0,"例假上班",""),"")&amp;IF(CC79&gt;12,"上班超過12小時&amp;","")&amp;IF(COUNTIF(BS79:CD79,"&gt;0")=6,"連6天上班","")&amp;IF(CC78=1,IF(CC79&gt;0,"例假上班",""),"")</f>
        <v>1周無1例1休</v>
      </c>
      <c r="CD80" s="500"/>
      <c r="CE80" s="499" t="str">
        <f>IF(月排班!CD78=0,"",IF(月排班!CE78=0,"",IF((月排班!CE78+24-月排班!CD78)&lt;11,"11小時","")))&amp;IF(COUNTIF(月排班!$BU80:$CG80,$FW$5)=1,IF(COUNTIF(月排班!$BU80:$CG80,$FW$6)=1,"","1周無1例1休"),"1周無1例1休")&amp;IF(CE79=1,IF(CE79&gt;0,"例假上班",""),"")&amp;IF(CE79&gt;12,"上班超過12小時&amp;","")&amp;IF(COUNTIF(BU79:CF79,"&gt;0")=6,"連6天上班","")&amp;IF(CE78=1,IF(CE79&gt;0,"例假上班",""),"")</f>
        <v>1周無1例1休</v>
      </c>
      <c r="CF80" s="500"/>
      <c r="CG80" s="499" t="str">
        <f>IF(月排班!CF78=0,"",IF(月排班!CG78=0,"",IF((月排班!CG78+24-月排班!CF78)&lt;11,"11小時","")))&amp;IF(COUNTIF(月排班!$BU80:$CG80,$FW$5)=1,IF(COUNTIF(月排班!$BU80:$CG80,$FW$6)=1,"","1周無1例1休"),"1周無1例1休")&amp;IF(CG79=1,IF(CG79&gt;0,"例假上班",""),"")&amp;IF(CG79&gt;12,"上班超過12小時&amp;","")&amp;IF(COUNTIF(BW79:CH79,"&gt;0")=6,"連6天上班","")&amp;IF(CG78=1,IF(CG79&gt;0,"例假上班",""),"")</f>
        <v>1周無1例1休</v>
      </c>
      <c r="CH80" s="500"/>
      <c r="CI80" s="499" t="str">
        <f>IF(月排班!CH78=0,"",IF(月排班!CI78=0,"",IF((月排班!CI78+24-月排班!CH78)&lt;11,"11小時","")))&amp;IF(COUNTIF(月排班!$CI80:$CU80,$FW$5)=1,IF(COUNTIF(月排班!$CI80:$CU80,$FW$6)=1,"","1周無1例1休"),"1周無1例1休")&amp;IF(CI79=1,IF(CI79&gt;0,"例假上班",""),"")&amp;IF(CI79&gt;12,"上班超過12小時&amp;","")&amp;IF(COUNTIF(BY79:CJ79,"&gt;0")=6,"連6天上班","")&amp;IF(CI78=1,IF(CI79&gt;0,"例假上班",""),"")</f>
        <v>1周無1例1休</v>
      </c>
      <c r="CJ80" s="500"/>
      <c r="CK80" s="499" t="str">
        <f>IF(月排班!CJ78=0,"",IF(月排班!CK78=0,"",IF((月排班!CK78+24-月排班!CJ78)&lt;11,"11小時","")))&amp;IF(COUNTIF(月排班!$CI80:$CU80,$FW$5)=1,IF(COUNTIF(月排班!$CI80:$CU80,$FW$6)=1,"","1周無1例1休"),"1周無1例1休")&amp;IF(CK79=1,IF(CK79&gt;0,"例假上班",""),"")&amp;IF(CK79&gt;12,"上班超過12小時&amp;","")&amp;IF(COUNTIF(CA79:CL79,"&gt;0")=6,"連6天上班","")&amp;IF(CK78=1,IF(CK79&gt;0,"例假上班",""),"")</f>
        <v>1周無1例1休</v>
      </c>
      <c r="CL80" s="500"/>
      <c r="CM80" s="499" t="str">
        <f>IF(月排班!CL78=0,"",IF(月排班!CM78=0,"",IF((月排班!CM78+24-月排班!CL78)&lt;11,"11小時","")))&amp;IF(COUNTIF(月排班!$CI80:$CU80,$FW$5)=1,IF(COUNTIF(月排班!$CI80:$CU80,$FW$6)=1,"","1周無1例1休"),"1周無1例1休")&amp;IF(CM79=1,IF(CM79&gt;0,"例假上班",""),"")&amp;IF(CM79&gt;12,"上班超過12小時&amp;","")&amp;IF(COUNTIF(CC79:CN79,"&gt;0")=6,"連6天上班","")&amp;IF(CM78=1,IF(CM79&gt;0,"例假上班",""),"")</f>
        <v>1周無1例1休</v>
      </c>
      <c r="CN80" s="500"/>
      <c r="CO80" s="499" t="str">
        <f>IF(月排班!CN78=0,"",IF(月排班!CO78=0,"",IF((月排班!CO78+24-月排班!CN78)&lt;11,"11小時","")))&amp;IF(COUNTIF(月排班!$CI80:$CU80,$FW$5)=1,IF(COUNTIF(月排班!$CI80:$CU80,$FW$6)=1,"","1周無1例1休"),"1周無1例1休")&amp;IF(CO79=1,IF(CO79&gt;0,"例假上班",""),"")&amp;IF(CO79&gt;12,"上班超過12小時&amp;","")&amp;IF(COUNTIF(CE79:CP79,"&gt;0")=6,"連6天上班","")&amp;IF(CO78=1,IF(CO79&gt;0,"例假上班",""),"")</f>
        <v>1周無1例1休</v>
      </c>
      <c r="CP80" s="500"/>
      <c r="CQ80" s="499" t="str">
        <f>IF(月排班!CP78=0,"",IF(月排班!CQ78=0,"",IF((月排班!CQ78+24-月排班!CP78)&lt;11,"11小時","")))&amp;IF(COUNTIF(月排班!$CI80:$CU80,$FW$5)=1,IF(COUNTIF(月排班!$CI80:$CU80,$FW$6)=1,"","1周無1例1休"),"1周無1例1休")&amp;IF(CQ79=1,IF(CQ79&gt;0,"例假上班",""),"")&amp;IF(CQ79&gt;12,"上班超過12小時&amp;","")&amp;IF(COUNTIF(CG79:CR79,"&gt;0")=6,"連6天上班","")&amp;IF(CQ78=1,IF(CQ79&gt;0,"例假上班",""),"")</f>
        <v>1周無1例1休</v>
      </c>
      <c r="CR80" s="500"/>
      <c r="CS80" s="499" t="str">
        <f>IF(月排班!CR78=0,"",IF(月排班!CS78=0,"",IF((月排班!CS78+24-月排班!CR78)&lt;11,"11小時","")))&amp;IF(COUNTIF(月排班!$CI80:$CU80,$FW$5)=1,IF(COUNTIF(月排班!$CI80:$CU80,$FW$6)=1,"","1周無1例1休"),"1周無1例1休")&amp;IF(CS79=1,IF(CS79&gt;0,"例假上班",""),"")&amp;IF(CS79&gt;12,"上班超過12小時&amp;","")&amp;IF(COUNTIF(CI79:CT79,"&gt;0")=6,"連6天上班","")&amp;IF(CS78=1,IF(CS79&gt;0,"例假上班",""),"")</f>
        <v>1周無1例1休</v>
      </c>
      <c r="CT80" s="500"/>
      <c r="CU80" s="499" t="str">
        <f>IF(月排班!CT78=0,"",IF(月排班!CU78=0,"",IF((月排班!CU78+24-月排班!CT78)&lt;11,"11小時","")))&amp;IF(COUNTIF(月排班!$CI80:$CU80,$FW$5)=1,IF(COUNTIF(月排班!$CI80:$CU80,$FW$6)=1,"","1周無1例1休"),"1周無1例1休")&amp;IF(CU79=1,IF(CU79&gt;0,"例假上班",""),"")&amp;IF(CU79&gt;12,"上班超過12小時&amp;","")&amp;IF(COUNTIF(CK79:CV79,"&gt;0")=6,"連6天上班","")&amp;IF(CU78=1,IF(CU79&gt;0,"例假上班",""),"")</f>
        <v>1周無1例1休</v>
      </c>
      <c r="CV80" s="500"/>
      <c r="CW80" s="499" t="str">
        <f>IF(月排班!CV78=0,"",IF(月排班!CW78=0,"",IF((月排班!CW78+24-月排班!CV78)&lt;11,"11小時","")))&amp;IF(COUNTIF(月排班!$CW80:$DI80,$FW$5)=1,IF(COUNTIF(月排班!$CW80:$DI80,$FW$6)=1,"","1周無1例1休"),"1周無1例1休")&amp;IF(CW79=1,IF(CW79&gt;0,"例假上班",""),"")&amp;IF(CW79&gt;12,"上班超過12小時&amp;","")&amp;IF(COUNTIF(CM79:CX79,"&gt;0")=6,"連6天上班","")&amp;IF(CW78=1,IF(CW79&gt;0,"例假上班",""),"")</f>
        <v>1周無1例1休</v>
      </c>
      <c r="CX80" s="500"/>
      <c r="CY80" s="499" t="str">
        <f>IF(月排班!CX78=0,"",IF(月排班!CY78=0,"",IF((月排班!CY78+24-月排班!CX78)&lt;11,"11小時","")))&amp;IF(COUNTIF(月排班!$CW80:$DI80,$FW$5)=1,IF(COUNTIF(月排班!$CW80:$DI80,$FW$6)=1,"","1周無1例1休"),"1周無1例1休")&amp;IF(CY79=1,IF(CY79&gt;0,"例假上班",""),"")&amp;IF(CY79&gt;12,"上班超過12小時&amp;","")&amp;IF(COUNTIF(CO79:CZ79,"&gt;0")=6,"連6天上班","")&amp;IF(CY78=1,IF(CY79&gt;0,"例假上班",""),"")</f>
        <v>1周無1例1休</v>
      </c>
      <c r="CZ80" s="500"/>
      <c r="DA80" s="499" t="str">
        <f>IF(月排班!CZ78=0,"",IF(月排班!DA78=0,"",IF((月排班!DA78+24-月排班!CZ78)&lt;11,"11小時","")))&amp;IF(COUNTIF(月排班!$CW80:$DI80,$FW$5)=1,IF(COUNTIF(月排班!$CW80:$DI80,$FW$6)=1,"","1周無1例1休"),"1周無1例1休")&amp;IF(DA79=1,IF(DA79&gt;0,"例假上班",""),"")&amp;IF(DA79&gt;12,"上班超過12小時&amp;","")&amp;IF(COUNTIF(CQ79:DB79,"&gt;0")=6,"連6天上班","")&amp;IF(DA78=1,IF(DA79&gt;0,"例假上班",""),"")</f>
        <v>1周無1例1休</v>
      </c>
      <c r="DB80" s="500"/>
      <c r="DC80" s="499" t="str">
        <f>IF(月排班!DB78=0,"",IF(月排班!DC78=0,"",IF((月排班!DC78+24-月排班!DB78)&lt;11,"11小時","")))&amp;IF(COUNTIF(月排班!$CW80:$DI80,$FW$5)=1,IF(COUNTIF(月排班!$CW80:$DI80,$FW$6)=1,"","1周無1例1休"),"1周無1例1休")&amp;IF(DC79=1,IF(DC79&gt;0,"例假上班",""),"")&amp;IF(DC79&gt;12,"上班超過12小時&amp;","")&amp;IF(COUNTIF(CS79:DD79,"&gt;0")=6,"連6天上班","")&amp;IF(DC78=1,IF(DC79&gt;0,"例假上班",""),"")</f>
        <v>1周無1例1休</v>
      </c>
      <c r="DD80" s="500"/>
      <c r="DE80" s="499" t="str">
        <f>IF(月排班!DD78=0,"",IF(月排班!DE78=0,"",IF((月排班!DE78+24-月排班!DD78)&lt;11,"11小時","")))&amp;IF(COUNTIF(月排班!$CW80:$DI80,$FW$5)=1,IF(COUNTIF(月排班!$CW80:$DI80,$FW$6)=1,"","1周無1例1休"),"1周無1例1休")&amp;IF(DE79=1,IF(DE79&gt;0,"例假上班",""),"")&amp;IF(DE79&gt;12,"上班超過12小時&amp;","")&amp;IF(COUNTIF(CU79:DF79,"&gt;0")=6,"連6天上班","")&amp;IF(DE78=1,IF(DE79&gt;0,"例假上班",""),"")</f>
        <v>1周無1例1休</v>
      </c>
      <c r="DF80" s="500"/>
      <c r="DG80" s="499" t="str">
        <f>IF(月排班!DF78=0,"",IF(月排班!DG78=0,"",IF((月排班!DG78+24-月排班!DF78)&lt;11,"11小時","")))&amp;IF(COUNTIF(月排班!$CW80:$DI80,$FW$5)=1,IF(COUNTIF(月排班!$CW80:$DI80,$FW$6)=1,"","1周無1例1休"),"1周無1例1休")&amp;IF(DG79=1,IF(DG79&gt;0,"例假上班",""),"")&amp;IF(DG79&gt;12,"上班超過12小時&amp;","")&amp;IF(COUNTIF(CW79:DH79,"&gt;0")=6,"連6天上班","")&amp;IF(DG78=1,IF(DG79&gt;0,"例假上班",""),"")</f>
        <v>1周無1例1休</v>
      </c>
      <c r="DH80" s="500"/>
      <c r="DI80" s="499" t="str">
        <f>IF(月排班!DH78=0,"",IF(月排班!DI78=0,"",IF((月排班!DI78+24-月排班!DH78)&lt;11,"11小時","")))&amp;IF(COUNTIF(月排班!$CW80:$DI80,$FW$5)=1,IF(COUNTIF(月排班!$CW80:$DI80,$FW$6)=1,"","1周無1例1休"),"1周無1例1休")&amp;IF(DI79=1,IF(DI79&gt;0,"例假上班",""),"")&amp;IF(DI79&gt;12,"上班超過12小時&amp;","")&amp;IF(COUNTIF(CY79:DJ79,"&gt;0")=6,"連6天上班","")&amp;IF(DI78=1,IF(DI79&gt;0,"例假上班",""),"")</f>
        <v>1周無1例1休</v>
      </c>
      <c r="DJ80" s="500"/>
      <c r="DK80" s="499" t="str">
        <f>IF(月排班!DJ78=0,"",IF(月排班!DK78=0,"",IF((月排班!DK78+24-月排班!DJ78)&lt;11,"11小時","")))&amp;IF(COUNTIF(月排班!$DK80:$DW80,$FW$5)=1,IF(COUNTIF(月排班!$DK80:$DW80,$FW$6)=1,"","1周無1例1休"),"1周無1例1休")&amp;IF(DK79=1,IF(DK79&gt;0,"例假上班",""),"")&amp;IF(DK79&gt;12,"上班超過12小時&amp;","")&amp;IF(COUNTIF(DA79:DL79,"&gt;0")=6,"連6天上班","")&amp;IF(DK78=1,IF(DK79&gt;0,"例假上班",""),"")</f>
        <v>1周無1例1休</v>
      </c>
      <c r="DL80" s="500"/>
      <c r="DM80" s="499" t="str">
        <f>IF(月排班!DL78=0,"",IF(月排班!DM78=0,"",IF((月排班!DM78+24-月排班!DL78)&lt;11,"11小時","")))&amp;IF(COUNTIF(月排班!$DK80:$DW80,$FW$5)=1,IF(COUNTIF(月排班!$DK80:$DW80,$FW$6)=1,"","1周無1例1休"),"1周無1例1休")&amp;IF(DM79=1,IF(DM79&gt;0,"例假上班",""),"")&amp;IF(DM79&gt;12,"上班超過12小時&amp;","")&amp;IF(COUNTIF(DC79:DN79,"&gt;0")=6,"連6天上班","")&amp;IF(DM78=1,IF(DM79&gt;0,"例假上班",""),"")</f>
        <v>1周無1例1休</v>
      </c>
      <c r="DN80" s="500"/>
      <c r="DO80" s="499" t="str">
        <f>IF(月排班!DN78=0,"",IF(月排班!DO78=0,"",IF((月排班!DO78+24-月排班!DN78)&lt;11,"11小時","")))&amp;IF(COUNTIF(月排班!$DK80:$DW80,$FW$5)=1,IF(COUNTIF(月排班!$DK80:$DW80,$FW$6)=1,"","1周無1例1休"),"1周無1例1休")&amp;IF(DO79=1,IF(DO79&gt;0,"例假上班",""),"")&amp;IF(DO79&gt;12,"上班超過12小時&amp;","")&amp;IF(COUNTIF(DE79:DP79,"&gt;0")=6,"連6天上班","")&amp;IF(DO78=1,IF(DO79&gt;0,"例假上班",""),"")</f>
        <v>1周無1例1休</v>
      </c>
      <c r="DP80" s="500"/>
      <c r="DQ80" s="499" t="str">
        <f>IF(月排班!DP78=0,"",IF(月排班!DQ78=0,"",IF((月排班!DQ78+24-月排班!DP78)&lt;11,"11小時","")))&amp;IF(COUNTIF(月排班!$DK80:$DW80,$FW$5)=1,IF(COUNTIF(月排班!$DK80:$DW80,$FW$6)=1,"","1周無1例1休"),"1周無1例1休")&amp;IF(DQ79=1,IF(DQ79&gt;0,"例假上班",""),"")&amp;IF(DQ79&gt;12,"上班超過12小時&amp;","")&amp;IF(COUNTIF(DG79:DR79,"&gt;0")=6,"連6天上班","")&amp;IF(DQ78=1,IF(DQ79&gt;0,"例假上班",""),"")</f>
        <v>1周無1例1休</v>
      </c>
      <c r="DR80" s="500"/>
      <c r="DS80" s="499" t="str">
        <f>IF(月排班!DR78=0,"",IF(月排班!DS78=0,"",IF((月排班!DS78+24-月排班!DR78)&lt;11,"11小時","")))&amp;IF(COUNTIF(月排班!$DK80:$DW80,$FW$5)=1,IF(COUNTIF(月排班!$DK80:$DW80,$FW$6)=1,"","1周無1例1休"),"1周無1例1休")&amp;IF(DS79=1,IF(DS79&gt;0,"例假上班",""),"")&amp;IF(DS79&gt;12,"上班超過12小時&amp;","")&amp;IF(COUNTIF(DI79:DT79,"&gt;0")=6,"連6天上班","")&amp;IF(DS78=1,IF(DS79&gt;0,"例假上班",""),"")</f>
        <v>1周無1例1休</v>
      </c>
      <c r="DT80" s="500"/>
      <c r="DU80" s="499" t="str">
        <f>IF(月排班!DT78=0,"",IF(月排班!DU78=0,"",IF((月排班!DU78+24-月排班!DT78)&lt;11,"11小時","")))&amp;IF(COUNTIF(月排班!$DK80:$DW80,$FW$5)=1,IF(COUNTIF(月排班!$DK80:$DW80,$FW$6)=1,"","1周無1例1休"),"1周無1例1休")&amp;IF(DU79=1,IF(DU79&gt;0,"例假上班",""),"")&amp;IF(DU79&gt;12,"上班超過12小時&amp;","")&amp;IF(COUNTIF(DK79:DV79,"&gt;0")=6,"連6天上班","")&amp;IF(DU78=1,IF(DU79&gt;0,"例假上班",""),"")</f>
        <v>1周無1例1休</v>
      </c>
      <c r="DV80" s="500"/>
      <c r="DW80" s="499" t="str">
        <f>IF(月排班!DV78=0,"",IF(月排班!DW78=0,"",IF((月排班!DW78+24-月排班!DV78)&lt;11,"11小時","")))&amp;IF(COUNTIF(月排班!$DK80:$DW80,$FW$5)=1,IF(COUNTIF(月排班!$DK80:$DW80,$FW$6)=1,"","1周無1例1休"),"1周無1例1休")&amp;IF(DW79=1,IF(DW79&gt;0,"例假上班",""),"")&amp;IF(DW79&gt;12,"上班超過12小時&amp;","")&amp;IF(COUNTIF(DM79:DX79,"&gt;0")=6,"連6天上班","")&amp;IF(DW78=1,IF(DW79&gt;0,"例假上班",""),"")</f>
        <v>1周無1例1休</v>
      </c>
      <c r="DX80" s="500"/>
      <c r="DY80" s="499" t="str">
        <f>IF(月排班!DX78=0,"",IF(月排班!DY78=0,"",IF((月排班!DY78+24-月排班!DX78)&lt;11,"11小時","")))&amp;IF(COUNTIF(月排班!$DY80:$EK80,$FW$5)=1,IF(COUNTIF(月排班!$DY80:$EK80,$FW$6)=1,"","1周無1例1休"),"1周無1例1休")&amp;IF(DY79=1,IF(DY79&gt;0,"例假上班",""),"")&amp;IF(DY79&gt;12,"上班超過12小時&amp;","")&amp;IF(COUNTIF(DO79:DZ79,"&gt;0")=6,"連6天上班","")&amp;IF(DY78=1,IF(DY79&gt;0,"例假上班",""),"")</f>
        <v>1周無1例1休</v>
      </c>
      <c r="DZ80" s="500"/>
      <c r="EA80" s="499" t="str">
        <f>IF(月排班!DZ78=0,"",IF(月排班!EA78=0,"",IF((月排班!EA78+24-月排班!DZ78)&lt;11,"11小時","")))&amp;IF(COUNTIF(月排班!$DY80:$EK80,$FW$5)=1,IF(COUNTIF(月排班!$DY80:$EK80,$FW$6)=1,"","1周無1例1休"),"1周無1例1休")&amp;IF(EA79=1,IF(EA79&gt;0,"例假上班",""),"")&amp;IF(EA79&gt;12,"上班超過12小時&amp;","")&amp;IF(COUNTIF(DQ79:EB79,"&gt;0")=6,"連6天上班","")&amp;IF(EA78=1,IF(EA79&gt;0,"例假上班",""),"")</f>
        <v>1周無1例1休</v>
      </c>
      <c r="EB80" s="500"/>
      <c r="EC80" s="499" t="str">
        <f>IF(月排班!EB78=0,"",IF(月排班!EC78=0,"",IF((月排班!EC78+24-月排班!EB78)&lt;11,"11小時","")))&amp;IF(COUNTIF(月排班!$DY80:$EK80,$FW$5)=1,IF(COUNTIF(月排班!$DY80:$EK80,$FW$6)=1,"","1周無1例1休"),"1周無1例1休")&amp;IF(EC79=1,IF(EC79&gt;0,"例假上班",""),"")&amp;IF(EC79&gt;12,"上班超過12小時&amp;","")&amp;IF(COUNTIF(DS79:ED79,"&gt;0")=6,"連6天上班","")&amp;IF(EC78=1,IF(EC79&gt;0,"例假上班",""),"")</f>
        <v>1周無1例1休</v>
      </c>
      <c r="ED80" s="500"/>
      <c r="EE80" s="499" t="str">
        <f>IF(月排班!ED78=0,"",IF(月排班!EE78=0,"",IF((月排班!EE78+24-月排班!ED78)&lt;11,"11小時","")))&amp;IF(COUNTIF(月排班!$DY80:$EK80,$FW$5)=1,IF(COUNTIF(月排班!$DY80:$EK80,$FW$6)=1,"","1周無1例1休"),"1周無1例1休")&amp;IF(EE79=1,IF(EE79&gt;0,"例假上班",""),"")&amp;IF(EE79&gt;12,"上班超過12小時&amp;","")&amp;IF(COUNTIF(DU79:EF79,"&gt;0")=6,"連6天上班","")&amp;IF(EE78=1,IF(EE79&gt;0,"例假上班",""),"")</f>
        <v>1周無1例1休</v>
      </c>
      <c r="EF80" s="500"/>
      <c r="EG80" s="499" t="str">
        <f>IF(月排班!EF78=0,"",IF(月排班!EG78=0,"",IF((月排班!EG78+24-月排班!EF78)&lt;11,"11小時","")))&amp;IF(COUNTIF(月排班!$DY80:$EK80,$FW$5)=1,IF(COUNTIF(月排班!$DY80:$EK80,$FW$6)=1,"","1周無1例1休"),"1周無1例1休")&amp;IF(EG79=1,IF(EG79&gt;0,"例假上班",""),"")&amp;IF(EG79&gt;12,"上班超過12小時&amp;","")&amp;IF(COUNTIF(DW79:EH79,"&gt;0")=6,"連6天上班","")&amp;IF(EG78=1,IF(EG79&gt;0,"例假上班",""),"")</f>
        <v>1周無1例1休</v>
      </c>
      <c r="EH80" s="500"/>
      <c r="EI80" s="499" t="str">
        <f>IF(月排班!EH78=0,"",IF(月排班!EI78=0,"",IF((月排班!EI78+24-月排班!EH78)&lt;11,"11小時","")))&amp;IF(COUNTIF(月排班!$DY80:$EK80,$FW$5)=1,IF(COUNTIF(月排班!$DY80:$EK80,$FW$6)=1,"","1周無1例1休"),"1周無1例1休")&amp;IF(EI79=1,IF(EI79&gt;0,"例假上班",""),"")&amp;IF(EI79&gt;12,"上班超過12小時&amp;","")&amp;IF(COUNTIF(DY79:EJ79,"&gt;0")=6,"連6天上班","")&amp;IF(EI78=1,IF(EI79&gt;0,"例假上班",""),"")</f>
        <v>1周無1例1休</v>
      </c>
      <c r="EJ80" s="500"/>
      <c r="EK80" s="499" t="str">
        <f>IF(月排班!EJ78=0,"",IF(月排班!EK78=0,"",IF((月排班!EK78+24-月排班!EJ78)&lt;11,"11小時","")))&amp;IF(COUNTIF(月排班!$DY80:$EK80,$FW$5)=1,IF(COUNTIF(月排班!$DY80:$EK80,$FW$6)=1,"","1周無1例1休"),"1周無1例1休")&amp;IF(EK79=1,IF(EK79&gt;0,"例假上班",""),"")&amp;IF(EK79&gt;12,"上班超過12小時&amp;","")&amp;IF(COUNTIF(EA79:EL79,"&gt;0")=6,"連6天上班","")&amp;IF(EK78=1,IF(EK79&gt;0,"例假上班",""),"")</f>
        <v>1周無1例1休</v>
      </c>
      <c r="EL80" s="500"/>
      <c r="EM80" s="499" t="str">
        <f>IF(月排班!EL78=0,"",IF(月排班!EM78=0,"",IF((月排班!EM78+24-月排班!EL78)&lt;11,"11小時","")))&amp;IF(COUNTIF(月排班!$EM80:$EY80,$FW$5)=1,IF(COUNTIF(月排班!$EM80:$EY80,$FW$6)=1,"","1周無1例1休"),"1周無1例1休")&amp;IF(EM79=1,IF(EM79&gt;0,"例假上班",""),"")&amp;IF(EM79&gt;12,"上班超過12小時&amp;","")&amp;IF(COUNTIF(EC79:EN79,"&gt;0")=6,"連6天上班","")&amp;IF(EM78=1,IF(EM79&gt;0,"例假上班",""),"")</f>
        <v>1周無1例1休</v>
      </c>
      <c r="EN80" s="500"/>
      <c r="EO80" s="499" t="str">
        <f>IF(月排班!EN78=0,"",IF(月排班!EO78=0,"",IF((月排班!EO78+24-月排班!EN78)&lt;11,"11小時","")))&amp;IF(COUNTIF(月排班!$EM80:$EY80,$FW$5)=1,IF(COUNTIF(月排班!$EM80:$EY80,$FW$6)=1,"","1周無1例1休"),"1周無1例1休")&amp;IF(EO79=1,IF(EO79&gt;0,"例假上班",""),"")&amp;IF(EO79&gt;12,"上班超過12小時&amp;","")&amp;IF(COUNTIF(EE79:EP79,"&gt;0")=6,"連6天上班","")&amp;IF(EO78=1,IF(EO79&gt;0,"例假上班",""),"")</f>
        <v>1周無1例1休</v>
      </c>
      <c r="EP80" s="500"/>
      <c r="EQ80" s="499" t="str">
        <f>IF(月排班!EP78=0,"",IF(月排班!EQ78=0,"",IF((月排班!EQ78+24-月排班!EP78)&lt;11,"11小時","")))&amp;IF(COUNTIF(月排班!$EM80:$EY80,$FW$5)=1,IF(COUNTIF(月排班!$EM80:$EY80,$FW$6)=1,"","1周無1例1休"),"1周無1例1休")&amp;IF(EQ79=1,IF(EQ79&gt;0,"例假上班",""),"")&amp;IF(EQ79&gt;12,"上班超過12小時&amp;","")&amp;IF(COUNTIF(EG79:ER79,"&gt;0")=6,"連6天上班","")&amp;IF(EQ78=1,IF(EQ79&gt;0,"例假上班",""),"")</f>
        <v>1周無1例1休</v>
      </c>
      <c r="ER80" s="500"/>
      <c r="ES80" s="499" t="str">
        <f>IF(月排班!ER78=0,"",IF(月排班!ES78=0,"",IF((月排班!ES78+24-月排班!ER78)&lt;11,"11小時","")))&amp;IF(COUNTIF(月排班!$EM80:$EY80,$FW$5)=1,IF(COUNTIF(月排班!$EM80:$EY80,$FW$6)=1,"","1周無1例1休"),"1周無1例1休")&amp;IF(ES79=1,IF(ES79&gt;0,"例假上班",""),"")&amp;IF(ES79&gt;12,"上班超過12小時&amp;","")&amp;IF(COUNTIF(EI79:ET79,"&gt;0")=6,"連6天上班","")&amp;IF(ES78=1,IF(ES79&gt;0,"例假上班",""),"")</f>
        <v>1周無1例1休</v>
      </c>
      <c r="ET80" s="500"/>
      <c r="EU80" s="499" t="str">
        <f>IF(月排班!ET78=0,"",IF(月排班!EU78=0,"",IF((月排班!EU78+24-月排班!ET78)&lt;11,"11小時","")))&amp;IF(COUNTIF(月排班!$EM80:$EY80,$FW$5)=1,IF(COUNTIF(月排班!$EM80:$EY80,$FW$6)=1,"","1周無1例1休"),"1周無1例1休")&amp;IF(EU79=1,IF(EU79&gt;0,"例假上班",""),"")&amp;IF(EU79&gt;12,"上班超過12小時&amp;","")&amp;IF(COUNTIF(EK79:EV79,"&gt;0")=6,"連6天上班","")&amp;IF(EU78=1,IF(EU79&gt;0,"例假上班",""),"")</f>
        <v>1周無1例1休</v>
      </c>
      <c r="EV80" s="500"/>
      <c r="EW80" s="499" t="str">
        <f>IF(月排班!EV78=0,"",IF(月排班!EW78=0,"",IF((月排班!EW78+24-月排班!EV78)&lt;11,"11小時","")))&amp;IF(COUNTIF(月排班!$EM80:$EY80,$FW$5)=1,IF(COUNTIF(月排班!$EM80:$EY80,$FW$6)=1,"","1周無1例1休"),"1周無1例1休")&amp;IF(EW79=1,IF(EW79&gt;0,"例假上班",""),"")&amp;IF(EW79&gt;12,"上班超過12小時&amp;","")&amp;IF(COUNTIF(EM79:EX79,"&gt;0")=6,"連6天上班","")&amp;IF(EW78=1,IF(EW79&gt;0,"例假上班",""),"")</f>
        <v>1周無1例1休</v>
      </c>
      <c r="EX80" s="500"/>
      <c r="EY80" s="499" t="str">
        <f>IF(月排班!EX78=0,"",IF(月排班!EY78=0,"",IF((月排班!EY78+24-月排班!EX78)&lt;11,"11小時","")))&amp;IF(COUNTIF(月排班!$EM80:$EY80,$FW$5)=1,IF(COUNTIF(月排班!$EM80:$EY80,$FW$6)=1,"","1周無1例1休"),"1周無1例1休")&amp;IF(EY79=1,IF(EY79&gt;0,"例假上班",""),"")&amp;IF(EY79&gt;12,"上班超過12小時&amp;","")&amp;IF(COUNTIF(EO79:EZ79,"&gt;0")=6,"連6天上班","")&amp;IF(EY78=1,IF(EY79&gt;0,"例假上班",""),"")</f>
        <v>1周無1例1休</v>
      </c>
      <c r="EZ80" s="500"/>
      <c r="FA80" s="499" t="str">
        <f>IF(月排班!EZ78=0,"",IF(月排班!FA78=0,"",IF((月排班!FA78+24-月排班!EZ78)&lt;11,"11小時","")))&amp;IF(COUNTIF(月排班!$FA80:$FM80,$FW$5)=1,IF(COUNTIF(月排班!$FA80:$FM80,$FW$6)=1,"","1周無1例1休"),"1周無1例1休")&amp;IF(FA79=1,IF(FA79&gt;0,"例假上班",""),"")&amp;IF(FA79&gt;12,"上班超過12小時&amp;","")&amp;IF(COUNTIF(EQ79:FB79,"&gt;0")=6,"連6天上班","")&amp;IF(FA78=1,IF(FA79&gt;0,"例假上班",""),"")</f>
        <v>1周無1例1休</v>
      </c>
      <c r="FB80" s="500"/>
      <c r="FC80" s="499" t="str">
        <f>IF(月排班!FB78=0,"",IF(月排班!FC78=0,"",IF((月排班!FC78+24-月排班!FB78)&lt;11,"11小時","")))&amp;IF(COUNTIF(月排班!$FA80:$FM80,$FW$5)=1,IF(COUNTIF(月排班!$FA80:$FM80,$FW$6)=1,"","1周無1例1休"),"1周無1例1休")&amp;IF(FC79=1,IF(FC79&gt;0,"例假上班",""),"")&amp;IF(FC79&gt;12,"上班超過12小時&amp;","")&amp;IF(COUNTIF(ES79:FD79,"&gt;0")=6,"連6天上班","")&amp;IF(FC78=1,IF(FC79&gt;0,"例假上班",""),"")</f>
        <v>1周無1例1休</v>
      </c>
      <c r="FD80" s="500"/>
      <c r="FE80" s="499" t="str">
        <f>IF(月排班!FD78=0,"",IF(月排班!FE78=0,"",IF((月排班!FE78+24-月排班!FD78)&lt;11,"11小時","")))&amp;IF(COUNTIF(月排班!$FA80:$FM80,$FW$5)=1,IF(COUNTIF(月排班!$FA80:$FM80,$FW$6)=1,"","1周無1例1休"),"1周無1例1休")&amp;IF(FE79=1,IF(FE79&gt;0,"例假上班",""),"")&amp;IF(FE79&gt;12,"上班超過12小時&amp;","")&amp;IF(COUNTIF(EU79:FF79,"&gt;0")=6,"連6天上班","")&amp;IF(FE78=1,IF(FE79&gt;0,"例假上班",""),"")</f>
        <v>1周無1例1休</v>
      </c>
      <c r="FF80" s="500"/>
      <c r="FG80" s="499" t="str">
        <f>IF(月排班!FF78=0,"",IF(月排班!FG78=0,"",IF((月排班!FG78+24-月排班!FF78)&lt;11,"11小時","")))&amp;IF(COUNTIF(月排班!$FA80:$FM80,$FW$5)=1,IF(COUNTIF(月排班!$FA80:$FM80,$FW$6)=1,"","1周無1例1休"),"1周無1例1休")&amp;IF(FG79=1,IF(FG79&gt;0,"例假上班",""),"")&amp;IF(FG79&gt;12,"上班超過12小時&amp;","")&amp;IF(COUNTIF(EW79:FH79,"&gt;0")=6,"連6天上班","")&amp;IF(FG78=1,IF(FG79&gt;0,"例假上班",""),"")</f>
        <v>1周無1例1休</v>
      </c>
      <c r="FH80" s="500"/>
      <c r="FI80" s="499" t="str">
        <f>IF(月排班!FH78=0,"",IF(月排班!FI78=0,"",IF((月排班!FI78+24-月排班!FH78)&lt;11,"11小時","")))&amp;IF(COUNTIF(月排班!$FA80:$FM80,$FW$5)=1,IF(COUNTIF(月排班!$FA80:$FM80,$FW$6)=1,"","1周無1例1休"),"1周無1例1休")&amp;IF(FI79=1,IF(FI79&gt;0,"例假上班",""),"")&amp;IF(FI79&gt;12,"上班超過12小時&amp;","")&amp;IF(COUNTIF(EY79:FJ79,"&gt;0")=6,"連6天上班","")&amp;IF(FI78=1,IF(FI79&gt;0,"例假上班",""),"")</f>
        <v>1周無1例1休</v>
      </c>
      <c r="FJ80" s="500"/>
      <c r="FK80" s="499" t="str">
        <f>IF(月排班!FJ78=0,"",IF(月排班!FK78=0,"",IF((月排班!FK78+24-月排班!FJ78)&lt;11,"11小時","")))&amp;IF(COUNTIF(月排班!$FA80:$FM80,$FW$5)=1,IF(COUNTIF(月排班!$FA80:$FM80,$FW$6)=1,"","1周無1例1休"),"1周無1例1休")&amp;IF(FK79=1,IF(FK79&gt;0,"例假上班",""),"")&amp;IF(FK79&gt;12,"上班超過12小時&amp;","")&amp;IF(COUNTIF(FA79:FL79,"&gt;0")=6,"連6天上班","")&amp;IF(FK78=1,IF(FK79&gt;0,"例假上班",""),"")</f>
        <v>1周無1例1休</v>
      </c>
      <c r="FL80" s="500"/>
      <c r="FM80" s="499" t="str">
        <f>IF(月排班!FL78=0,"",IF(月排班!FM78=0,"",IF((月排班!FM78+24-月排班!FL78)&lt;11,"11小時","")))&amp;IF(COUNTIF(月排班!$FA80:$FM80,$FW$5)=1,IF(COUNTIF(月排班!$FA80:$FM80,$FW$6)=1,"","1周無1例1休"),"1周無1例1休")&amp;IF(FM79=1,IF(FM79&gt;0,"例假上班",""),"")&amp;IF(FM79&gt;12,"上班超過12小時&amp;","")&amp;IF(COUNTIF(FC79:FN79,"&gt;0")=6,"連6天上班","")&amp;IF(FM78=1,IF(FM79&gt;0,"例假上班",""),"")</f>
        <v>1周無1例1休</v>
      </c>
      <c r="FN80" s="500"/>
      <c r="FO80" s="497"/>
      <c r="FP80" s="498"/>
      <c r="FQ80" s="493"/>
      <c r="FR80" s="210"/>
      <c r="FS80" s="210"/>
      <c r="FT80" s="379"/>
      <c r="FU80" s="484"/>
      <c r="FV80" s="485"/>
    </row>
    <row r="81" spans="1:178" ht="11.25" customHeight="1" thickBot="1">
      <c r="A81" s="541" t="s">
        <v>83</v>
      </c>
      <c r="B81" s="542"/>
      <c r="C81" s="224"/>
      <c r="D81" s="224"/>
      <c r="E81" s="224"/>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c r="AD81" s="224"/>
      <c r="AE81" s="224"/>
      <c r="AF81" s="224"/>
      <c r="AG81" s="224"/>
      <c r="AH81" s="224"/>
      <c r="AI81" s="503"/>
      <c r="AJ81" s="504"/>
      <c r="AK81" s="504"/>
      <c r="AL81" s="504"/>
      <c r="AM81" s="504"/>
      <c r="AN81" s="504"/>
      <c r="AO81" s="504"/>
      <c r="AP81" s="504"/>
      <c r="AQ81" s="504"/>
      <c r="AR81" s="504"/>
      <c r="AS81" s="504"/>
      <c r="AT81" s="504"/>
      <c r="AU81" s="504"/>
      <c r="AV81" s="505"/>
      <c r="AW81" s="503"/>
      <c r="AX81" s="504"/>
      <c r="AY81" s="504"/>
      <c r="AZ81" s="504"/>
      <c r="BA81" s="504"/>
      <c r="BB81" s="504"/>
      <c r="BC81" s="504"/>
      <c r="BD81" s="504"/>
      <c r="BE81" s="504"/>
      <c r="BF81" s="504"/>
      <c r="BG81" s="504"/>
      <c r="BH81" s="504"/>
      <c r="BI81" s="504"/>
      <c r="BJ81" s="505"/>
      <c r="BK81" s="503"/>
      <c r="BL81" s="504"/>
      <c r="BM81" s="504"/>
      <c r="BN81" s="504"/>
      <c r="BO81" s="504"/>
      <c r="BP81" s="504"/>
      <c r="BQ81" s="504"/>
      <c r="BR81" s="504"/>
      <c r="BS81" s="504"/>
      <c r="BT81" s="504"/>
      <c r="BU81" s="504"/>
      <c r="BV81" s="504"/>
      <c r="BW81" s="504"/>
      <c r="BX81" s="505"/>
      <c r="BY81" s="503"/>
      <c r="BZ81" s="504"/>
      <c r="CA81" s="504"/>
      <c r="CB81" s="504"/>
      <c r="CC81" s="504"/>
      <c r="CD81" s="504"/>
      <c r="CE81" s="504"/>
      <c r="CF81" s="504"/>
      <c r="CG81" s="504"/>
      <c r="CH81" s="504"/>
      <c r="CI81" s="504"/>
      <c r="CJ81" s="504"/>
      <c r="CK81" s="504"/>
      <c r="CL81" s="504"/>
      <c r="CM81" s="504"/>
      <c r="CN81" s="504"/>
      <c r="CO81" s="504"/>
      <c r="CP81" s="504"/>
      <c r="CQ81" s="504"/>
      <c r="CR81" s="504"/>
      <c r="CS81" s="504"/>
      <c r="CT81" s="504"/>
      <c r="CU81" s="504"/>
      <c r="CV81" s="504"/>
      <c r="CW81" s="504"/>
      <c r="CX81" s="504"/>
      <c r="CY81" s="504"/>
      <c r="CZ81" s="504"/>
      <c r="DA81" s="504"/>
      <c r="DB81" s="504"/>
      <c r="DC81" s="504"/>
      <c r="DD81" s="504"/>
      <c r="DE81" s="504"/>
      <c r="DF81" s="504"/>
      <c r="DG81" s="504"/>
      <c r="DH81" s="504"/>
      <c r="DI81" s="504"/>
      <c r="DJ81" s="504"/>
      <c r="DK81" s="504"/>
      <c r="DL81" s="504"/>
      <c r="DM81" s="504"/>
      <c r="DN81" s="504"/>
      <c r="DO81" s="504"/>
      <c r="DP81" s="504"/>
      <c r="DQ81" s="504"/>
      <c r="DR81" s="504"/>
      <c r="DS81" s="504"/>
      <c r="DT81" s="504"/>
      <c r="DU81" s="504"/>
      <c r="DV81" s="504"/>
      <c r="DW81" s="504"/>
      <c r="DX81" s="504"/>
      <c r="DY81" s="504"/>
      <c r="DZ81" s="504"/>
      <c r="EA81" s="504"/>
      <c r="EB81" s="504"/>
      <c r="EC81" s="504"/>
      <c r="ED81" s="504"/>
      <c r="EE81" s="504"/>
      <c r="EF81" s="504"/>
      <c r="EG81" s="504"/>
      <c r="EH81" s="504"/>
      <c r="EI81" s="504"/>
      <c r="EJ81" s="504"/>
      <c r="EK81" s="504"/>
      <c r="EL81" s="504"/>
      <c r="EM81" s="504"/>
      <c r="EN81" s="504"/>
      <c r="EO81" s="504"/>
      <c r="EP81" s="504"/>
      <c r="EQ81" s="504"/>
      <c r="ER81" s="504"/>
      <c r="ES81" s="504"/>
      <c r="ET81" s="504"/>
      <c r="EU81" s="504"/>
      <c r="EV81" s="504"/>
      <c r="EW81" s="504"/>
      <c r="EX81" s="504"/>
      <c r="EY81" s="504"/>
      <c r="EZ81" s="504"/>
      <c r="FA81" s="504"/>
      <c r="FB81" s="504"/>
      <c r="FC81" s="504"/>
      <c r="FD81" s="504"/>
      <c r="FE81" s="504"/>
      <c r="FF81" s="504"/>
      <c r="FG81" s="504"/>
      <c r="FH81" s="504"/>
      <c r="FI81" s="504"/>
      <c r="FJ81" s="504"/>
      <c r="FK81" s="504"/>
      <c r="FL81" s="504"/>
      <c r="FM81" s="504"/>
      <c r="FN81" s="504"/>
      <c r="FO81" s="504"/>
      <c r="FP81" s="505"/>
      <c r="FQ81" s="225" t="s">
        <v>84</v>
      </c>
      <c r="FR81" s="225"/>
      <c r="FS81" s="225"/>
      <c r="FT81" s="225" t="s">
        <v>85</v>
      </c>
      <c r="FU81" s="503"/>
      <c r="FV81" s="543"/>
    </row>
    <row r="82" spans="1:178" ht="15.75" customHeight="1">
      <c r="A82" s="490" t="str">
        <f>IF('0902-0908'!A90=0,"",'0902-0908'!A90)</f>
        <v>黃世耀</v>
      </c>
      <c r="B82" s="491"/>
      <c r="C82" s="226"/>
      <c r="D82" s="227"/>
      <c r="E82" s="226"/>
      <c r="F82" s="227"/>
      <c r="G82" s="226"/>
      <c r="H82" s="227"/>
      <c r="I82" s="226"/>
      <c r="J82" s="227"/>
      <c r="K82" s="226"/>
      <c r="L82" s="227"/>
      <c r="M82" s="226"/>
      <c r="N82" s="227"/>
      <c r="O82" s="226"/>
      <c r="P82" s="227"/>
      <c r="Q82" s="226"/>
      <c r="R82" s="227"/>
      <c r="S82" s="226"/>
      <c r="T82" s="227"/>
      <c r="U82" s="226"/>
      <c r="V82" s="227"/>
      <c r="W82" s="226"/>
      <c r="X82" s="227"/>
      <c r="Y82" s="226"/>
      <c r="Z82" s="227"/>
      <c r="AA82" s="226"/>
      <c r="AB82" s="227"/>
      <c r="AC82" s="226"/>
      <c r="AD82" s="227"/>
      <c r="AE82" s="549">
        <f>IFERROR(VLOOKUP(月排班!AE84,$FW$5:$FX$9,2,0),0)</f>
        <v>1</v>
      </c>
      <c r="AF82" s="550"/>
      <c r="AG82" s="549">
        <f>IFERROR(VLOOKUP(月排班!AG84,$FW$5:$FX$9,2,0),0)</f>
        <v>2</v>
      </c>
      <c r="AH82" s="550"/>
      <c r="AI82" s="549">
        <f>IFERROR(VLOOKUP(月排班!AI84,$FW$5:$FX$9,2,0),0)</f>
        <v>0</v>
      </c>
      <c r="AJ82" s="550"/>
      <c r="AK82" s="549">
        <f>IFERROR(VLOOKUP(月排班!AK84,$FW$5:$FX$9,2,0),0)</f>
        <v>0</v>
      </c>
      <c r="AL82" s="550"/>
      <c r="AM82" s="549">
        <f>IFERROR(VLOOKUP(月排班!AM84,$FW$5:$FX$9,2,0),0)</f>
        <v>0</v>
      </c>
      <c r="AN82" s="550"/>
      <c r="AO82" s="549">
        <f>IFERROR(VLOOKUP(月排班!AO84,$FW$5:$FX$9,2,0),0)</f>
        <v>0</v>
      </c>
      <c r="AP82" s="550"/>
      <c r="AQ82" s="549">
        <f>IFERROR(VLOOKUP(月排班!AQ84,$FW$5:$FX$9,2,0),0)</f>
        <v>0</v>
      </c>
      <c r="AR82" s="550"/>
      <c r="AS82" s="549">
        <f>IFERROR(VLOOKUP(月排班!AS84,$FW$5:$FX$9,2,0),0)</f>
        <v>0</v>
      </c>
      <c r="AT82" s="550"/>
      <c r="AU82" s="549">
        <f>IFERROR(VLOOKUP(月排班!AU84,$FW$5:$FX$9,2,0),0)</f>
        <v>1</v>
      </c>
      <c r="AV82" s="550"/>
      <c r="AW82" s="549">
        <f>IFERROR(VLOOKUP(月排班!AW84,$FW$5:$FX$9,2,0),0)</f>
        <v>2</v>
      </c>
      <c r="AX82" s="550"/>
      <c r="AY82" s="549">
        <f>IFERROR(VLOOKUP(月排班!AY84,$FW$5:$FX$9,2,0),0)</f>
        <v>0</v>
      </c>
      <c r="AZ82" s="550"/>
      <c r="BA82" s="549">
        <f>IFERROR(VLOOKUP(月排班!BA84,$FW$5:$FX$9,2,0),0)</f>
        <v>0</v>
      </c>
      <c r="BB82" s="550"/>
      <c r="BC82" s="549">
        <f>IFERROR(VLOOKUP(月排班!BC84,$FW$5:$FX$9,2,0),0)</f>
        <v>0</v>
      </c>
      <c r="BD82" s="550"/>
      <c r="BE82" s="549">
        <f>IFERROR(VLOOKUP(月排班!BE84,$FW$5:$FX$9,2,0),0)</f>
        <v>0</v>
      </c>
      <c r="BF82" s="550"/>
      <c r="BG82" s="549">
        <f>IFERROR(VLOOKUP(月排班!BG84,$FW$5:$FX$9,2,0),0)</f>
        <v>1</v>
      </c>
      <c r="BH82" s="550"/>
      <c r="BI82" s="549">
        <f>IFERROR(VLOOKUP(月排班!BI84,$FW$5:$FX$9,2,0),0)</f>
        <v>0</v>
      </c>
      <c r="BJ82" s="550"/>
      <c r="BK82" s="549">
        <f>IFERROR(VLOOKUP(月排班!BK84,$FW$5:$FX$9,2,0),0)</f>
        <v>2</v>
      </c>
      <c r="BL82" s="550"/>
      <c r="BM82" s="549">
        <f>IFERROR(VLOOKUP(月排班!BM84,$FW$5:$FX$9,2,0),0)</f>
        <v>0</v>
      </c>
      <c r="BN82" s="550"/>
      <c r="BO82" s="549">
        <f>IFERROR(VLOOKUP(月排班!BO84,$FW$5:$FX$9,2,0),0)</f>
        <v>0</v>
      </c>
      <c r="BP82" s="550"/>
      <c r="BQ82" s="549">
        <f>IFERROR(VLOOKUP(月排班!BQ84,$FW$5:$FX$9,2,0),0)</f>
        <v>0</v>
      </c>
      <c r="BR82" s="550"/>
      <c r="BS82" s="549">
        <f>IFERROR(VLOOKUP(月排班!BS84,$FW$5:$FX$9,2,0),0)</f>
        <v>0</v>
      </c>
      <c r="BT82" s="550"/>
      <c r="BU82" s="549">
        <f>IFERROR(VLOOKUP(月排班!BU84,$FW$5:$FX$9,2,0),0)</f>
        <v>1</v>
      </c>
      <c r="BV82" s="550"/>
      <c r="BW82" s="549">
        <f>IFERROR(VLOOKUP(月排班!BW84,$FW$5:$FX$9,2,0),0)</f>
        <v>2</v>
      </c>
      <c r="BX82" s="550"/>
      <c r="BY82" s="549">
        <f>IFERROR(VLOOKUP(月排班!BY84,$FW$5:$FX$9,2,0),0)</f>
        <v>0</v>
      </c>
      <c r="BZ82" s="550"/>
      <c r="CA82" s="549">
        <f>IFERROR(VLOOKUP(月排班!CA84,$FW$5:$FX$9,2,0),0)</f>
        <v>0</v>
      </c>
      <c r="CB82" s="550"/>
      <c r="CC82" s="549">
        <f>IFERROR(VLOOKUP(月排班!CC84,$FW$5:$FX$9,2,0),0)</f>
        <v>0</v>
      </c>
      <c r="CD82" s="550"/>
      <c r="CE82" s="549">
        <f>IFERROR(VLOOKUP(月排班!CE84,$FW$5:$FX$9,2,0),0)</f>
        <v>0</v>
      </c>
      <c r="CF82" s="550"/>
      <c r="CG82" s="549">
        <f>IFERROR(VLOOKUP(月排班!CG84,$FW$5:$FX$9,2,0),0)</f>
        <v>0</v>
      </c>
      <c r="CH82" s="550"/>
      <c r="CI82" s="549">
        <f>IFERROR(VLOOKUP(月排班!CI84,$FW$5:$FX$9,2,0),0)</f>
        <v>1</v>
      </c>
      <c r="CJ82" s="550"/>
      <c r="CK82" s="549">
        <f>IFERROR(VLOOKUP(月排班!CK84,$FW$5:$FX$9,2,0),0)</f>
        <v>2</v>
      </c>
      <c r="CL82" s="550"/>
      <c r="CM82" s="549">
        <f>IFERROR(VLOOKUP(月排班!CM84,$FW$5:$FX$9,2,0),0)</f>
        <v>0</v>
      </c>
      <c r="CN82" s="550"/>
      <c r="CO82" s="549">
        <f>IFERROR(VLOOKUP(月排班!CO84,$FW$5:$FX$9,2,0),0)</f>
        <v>0</v>
      </c>
      <c r="CP82" s="550"/>
      <c r="CQ82" s="549">
        <f>IFERROR(VLOOKUP(月排班!CQ84,$FW$5:$FX$9,2,0),0)</f>
        <v>0</v>
      </c>
      <c r="CR82" s="550"/>
      <c r="CS82" s="549">
        <f>IFERROR(VLOOKUP(月排班!CS84,$FW$5:$FX$9,2,0),0)</f>
        <v>0</v>
      </c>
      <c r="CT82" s="550"/>
      <c r="CU82" s="549">
        <f>IFERROR(VLOOKUP(月排班!CU84,$FW$5:$FX$9,2,0),0)</f>
        <v>0</v>
      </c>
      <c r="CV82" s="550"/>
      <c r="CW82" s="549">
        <f>IFERROR(VLOOKUP(月排班!CW84,$FW$5:$FX$9,2,0),0)</f>
        <v>1</v>
      </c>
      <c r="CX82" s="550"/>
      <c r="CY82" s="549">
        <f>IFERROR(VLOOKUP(月排班!CY84,$FW$5:$FX$9,2,0),0)</f>
        <v>2</v>
      </c>
      <c r="CZ82" s="550"/>
      <c r="DA82" s="549">
        <f>IFERROR(VLOOKUP(月排班!DA84,$FW$5:$FX$9,2,0),0)</f>
        <v>0</v>
      </c>
      <c r="DB82" s="550"/>
      <c r="DC82" s="549">
        <f>IFERROR(VLOOKUP(月排班!DC84,$FW$5:$FX$9,2,0),0)</f>
        <v>0</v>
      </c>
      <c r="DD82" s="550"/>
      <c r="DE82" s="549">
        <f>IFERROR(VLOOKUP(月排班!DE84,$FW$5:$FX$9,2,0),0)</f>
        <v>0</v>
      </c>
      <c r="DF82" s="550"/>
      <c r="DG82" s="549">
        <f>IFERROR(VLOOKUP(月排班!DG84,$FW$5:$FX$9,2,0),0)</f>
        <v>0</v>
      </c>
      <c r="DH82" s="550"/>
      <c r="DI82" s="549">
        <f>IFERROR(VLOOKUP(月排班!DI84,$FW$5:$FX$9,2,0),0)</f>
        <v>0</v>
      </c>
      <c r="DJ82" s="550"/>
      <c r="DK82" s="549">
        <f>IFERROR(VLOOKUP(月排班!DK84,$FW$5:$FX$9,2,0),0)</f>
        <v>1</v>
      </c>
      <c r="DL82" s="550"/>
      <c r="DM82" s="549">
        <f>IFERROR(VLOOKUP(月排班!DM84,$FW$5:$FX$9,2,0),0)</f>
        <v>2</v>
      </c>
      <c r="DN82" s="550"/>
      <c r="DO82" s="549">
        <f>IFERROR(VLOOKUP(月排班!DO84,$FW$5:$FX$9,2,0),0)</f>
        <v>0</v>
      </c>
      <c r="DP82" s="550"/>
      <c r="DQ82" s="549">
        <f>IFERROR(VLOOKUP(月排班!DQ84,$FW$5:$FX$9,2,0),0)</f>
        <v>0</v>
      </c>
      <c r="DR82" s="550"/>
      <c r="DS82" s="549">
        <f>IFERROR(VLOOKUP(月排班!DS84,$FW$5:$FX$9,2,0),0)</f>
        <v>0</v>
      </c>
      <c r="DT82" s="550"/>
      <c r="DU82" s="549">
        <f>IFERROR(VLOOKUP(月排班!DU84,$FW$5:$FX$9,2,0),0)</f>
        <v>0</v>
      </c>
      <c r="DV82" s="550"/>
      <c r="DW82" s="549">
        <f>IFERROR(VLOOKUP(月排班!DW84,$FW$5:$FX$9,2,0),0)</f>
        <v>0</v>
      </c>
      <c r="DX82" s="550"/>
      <c r="DY82" s="549">
        <f>IFERROR(VLOOKUP(月排班!DY84,$FW$5:$FX$9,2,0),0)</f>
        <v>0</v>
      </c>
      <c r="DZ82" s="550"/>
      <c r="EA82" s="549">
        <f>IFERROR(VLOOKUP(月排班!EA84,$FW$5:$FX$9,2,0),0)</f>
        <v>0</v>
      </c>
      <c r="EB82" s="550"/>
      <c r="EC82" s="549">
        <f>IFERROR(VLOOKUP(月排班!EC84,$FW$5:$FX$9,2,0),0)</f>
        <v>0</v>
      </c>
      <c r="ED82" s="550"/>
      <c r="EE82" s="549">
        <f>IFERROR(VLOOKUP(月排班!EE84,$FW$5:$FX$9,2,0),0)</f>
        <v>0</v>
      </c>
      <c r="EF82" s="550"/>
      <c r="EG82" s="549">
        <f>IFERROR(VLOOKUP(月排班!EG84,$FW$5:$FX$9,2,0),0)</f>
        <v>0</v>
      </c>
      <c r="EH82" s="550"/>
      <c r="EI82" s="549">
        <f>IFERROR(VLOOKUP(月排班!EI84,$FW$5:$FX$9,2,0),0)</f>
        <v>0</v>
      </c>
      <c r="EJ82" s="550"/>
      <c r="EK82" s="549">
        <f>IFERROR(VLOOKUP(月排班!EK84,$FW$5:$FX$9,2,0),0)</f>
        <v>0</v>
      </c>
      <c r="EL82" s="550"/>
      <c r="EM82" s="549">
        <f>IFERROR(VLOOKUP(月排班!EM84,$FW$5:$FX$9,2,0),0)</f>
        <v>0</v>
      </c>
      <c r="EN82" s="550"/>
      <c r="EO82" s="549">
        <f>IFERROR(VLOOKUP(月排班!EO84,$FW$5:$FX$9,2,0),0)</f>
        <v>0</v>
      </c>
      <c r="EP82" s="550"/>
      <c r="EQ82" s="549">
        <f>IFERROR(VLOOKUP(月排班!EQ84,$FW$5:$FX$9,2,0),0)</f>
        <v>0</v>
      </c>
      <c r="ER82" s="550"/>
      <c r="ES82" s="549">
        <f>IFERROR(VLOOKUP(月排班!ES84,$FW$5:$FX$9,2,0),0)</f>
        <v>0</v>
      </c>
      <c r="ET82" s="550"/>
      <c r="EU82" s="549">
        <f>IFERROR(VLOOKUP(月排班!EU84,$FW$5:$FX$9,2,0),0)</f>
        <v>0</v>
      </c>
      <c r="EV82" s="550"/>
      <c r="EW82" s="549">
        <f>IFERROR(VLOOKUP(月排班!EW84,$FW$5:$FX$9,2,0),0)</f>
        <v>0</v>
      </c>
      <c r="EX82" s="550"/>
      <c r="EY82" s="549">
        <f>IFERROR(VLOOKUP(月排班!EY84,$FW$5:$FX$9,2,0),0)</f>
        <v>0</v>
      </c>
      <c r="EZ82" s="550"/>
      <c r="FA82" s="549">
        <f>IFERROR(VLOOKUP(月排班!FA84,$FW$5:$FX$9,2,0),0)</f>
        <v>0</v>
      </c>
      <c r="FB82" s="550"/>
      <c r="FC82" s="549">
        <f>IFERROR(VLOOKUP(月排班!FC84,$FW$5:$FX$9,2,0),0)</f>
        <v>0</v>
      </c>
      <c r="FD82" s="550"/>
      <c r="FE82" s="549">
        <f>IFERROR(VLOOKUP(月排班!FE84,$FW$5:$FX$9,2,0),0)</f>
        <v>0</v>
      </c>
      <c r="FF82" s="550"/>
      <c r="FG82" s="549">
        <f>IFERROR(VLOOKUP(月排班!FG84,$FW$5:$FX$9,2,0),0)</f>
        <v>0</v>
      </c>
      <c r="FH82" s="550"/>
      <c r="FI82" s="549">
        <f>IFERROR(VLOOKUP(月排班!FI84,$FW$5:$FX$9,2,0),0)</f>
        <v>0</v>
      </c>
      <c r="FJ82" s="550"/>
      <c r="FK82" s="549">
        <f>IFERROR(VLOOKUP(月排班!FK84,$FW$5:$FX$9,2,0),0)</f>
        <v>0</v>
      </c>
      <c r="FL82" s="550"/>
      <c r="FM82" s="549">
        <f>IFERROR(VLOOKUP(月排班!FM84,$FW$5:$FX$9,2,0),0)</f>
        <v>0</v>
      </c>
      <c r="FN82" s="550"/>
      <c r="FO82" s="226"/>
      <c r="FP82" s="227"/>
      <c r="FQ82" s="493"/>
      <c r="FR82" s="210"/>
      <c r="FS82" s="210"/>
      <c r="FT82" s="379">
        <f>BZ83+CB83+CD83+CF83+CH83+CX83+FP83</f>
        <v>0</v>
      </c>
      <c r="FU82" s="495"/>
      <c r="FV82" s="496"/>
    </row>
    <row r="83" spans="1:178" ht="9" customHeight="1" thickBot="1">
      <c r="A83" s="480" t="str">
        <f>IF('0902-0908'!A91=0,"",'0902-0908'!A91)</f>
        <v>外場假日工讀</v>
      </c>
      <c r="B83" s="481"/>
      <c r="C83" s="228"/>
      <c r="D83" s="183">
        <f>D82-C82-C83</f>
        <v>0</v>
      </c>
      <c r="E83" s="228"/>
      <c r="F83" s="183">
        <f>F82-E82-E83</f>
        <v>0</v>
      </c>
      <c r="G83" s="228"/>
      <c r="H83" s="183">
        <f>H82-G82-G83</f>
        <v>0</v>
      </c>
      <c r="I83" s="228"/>
      <c r="J83" s="183">
        <f>J82-I82-I83</f>
        <v>0</v>
      </c>
      <c r="K83" s="228"/>
      <c r="L83" s="183">
        <f>L82-K82-K83</f>
        <v>0</v>
      </c>
      <c r="M83" s="228"/>
      <c r="N83" s="183">
        <f>N82-M82-M83</f>
        <v>0</v>
      </c>
      <c r="O83" s="228"/>
      <c r="P83" s="183">
        <f>P82-O82-O83</f>
        <v>0</v>
      </c>
      <c r="Q83" s="228"/>
      <c r="R83" s="183">
        <f>R82-Q82-Q83</f>
        <v>0</v>
      </c>
      <c r="S83" s="228"/>
      <c r="T83" s="183">
        <f>T82-S82-S83</f>
        <v>0</v>
      </c>
      <c r="U83" s="228"/>
      <c r="V83" s="183">
        <f>V82-U82-U83</f>
        <v>0</v>
      </c>
      <c r="W83" s="228"/>
      <c r="X83" s="183">
        <f>X82-W82-W83</f>
        <v>0</v>
      </c>
      <c r="Y83" s="228"/>
      <c r="Z83" s="183">
        <f>Z82-Y82-Y83</f>
        <v>0</v>
      </c>
      <c r="AA83" s="228"/>
      <c r="AB83" s="183">
        <f>AB82-AA82-AA83</f>
        <v>0</v>
      </c>
      <c r="AC83" s="228"/>
      <c r="AD83" s="183">
        <f>AD82-AC82-AC83</f>
        <v>0</v>
      </c>
      <c r="AE83" s="551">
        <f>月排班!AF83</f>
        <v>0</v>
      </c>
      <c r="AF83" s="552"/>
      <c r="AG83" s="551">
        <f>月排班!AH83</f>
        <v>0</v>
      </c>
      <c r="AH83" s="552"/>
      <c r="AI83" s="551">
        <f>月排班!AJ83</f>
        <v>8</v>
      </c>
      <c r="AJ83" s="552"/>
      <c r="AK83" s="551">
        <f>月排班!AL83</f>
        <v>8</v>
      </c>
      <c r="AL83" s="552"/>
      <c r="AM83" s="551">
        <f>月排班!AN83</f>
        <v>8</v>
      </c>
      <c r="AN83" s="552"/>
      <c r="AO83" s="551">
        <f>月排班!AP83</f>
        <v>0</v>
      </c>
      <c r="AP83" s="552"/>
      <c r="AQ83" s="551">
        <f>月排班!AR83</f>
        <v>4</v>
      </c>
      <c r="AR83" s="552"/>
      <c r="AS83" s="551">
        <f>月排班!AT83</f>
        <v>4</v>
      </c>
      <c r="AT83" s="552"/>
      <c r="AU83" s="551">
        <f>月排班!AV83</f>
        <v>0</v>
      </c>
      <c r="AV83" s="552"/>
      <c r="AW83" s="551">
        <f>月排班!AX83</f>
        <v>0</v>
      </c>
      <c r="AX83" s="552"/>
      <c r="AY83" s="551">
        <f>月排班!AZ83</f>
        <v>0</v>
      </c>
      <c r="AZ83" s="552"/>
      <c r="BA83" s="551">
        <f>月排班!BB83</f>
        <v>0</v>
      </c>
      <c r="BB83" s="552"/>
      <c r="BC83" s="551">
        <f>月排班!BD83</f>
        <v>8</v>
      </c>
      <c r="BD83" s="552"/>
      <c r="BE83" s="551">
        <f>月排班!BF83</f>
        <v>8</v>
      </c>
      <c r="BF83" s="552"/>
      <c r="BG83" s="551">
        <f>月排班!BH83</f>
        <v>0</v>
      </c>
      <c r="BH83" s="552"/>
      <c r="BI83" s="551">
        <f>月排班!BJ83</f>
        <v>8</v>
      </c>
      <c r="BJ83" s="552"/>
      <c r="BK83" s="551">
        <f>月排班!BL83</f>
        <v>0</v>
      </c>
      <c r="BL83" s="552"/>
      <c r="BM83" s="551">
        <f>月排班!BN83</f>
        <v>0</v>
      </c>
      <c r="BN83" s="552"/>
      <c r="BO83" s="551">
        <f>月排班!BP83</f>
        <v>0</v>
      </c>
      <c r="BP83" s="552"/>
      <c r="BQ83" s="551">
        <f>月排班!BR83</f>
        <v>0</v>
      </c>
      <c r="BR83" s="552"/>
      <c r="BS83" s="551">
        <f>月排班!BT83</f>
        <v>8</v>
      </c>
      <c r="BT83" s="552"/>
      <c r="BU83" s="551">
        <f>月排班!BV83</f>
        <v>0</v>
      </c>
      <c r="BV83" s="552"/>
      <c r="BW83" s="551">
        <f>月排班!BX83</f>
        <v>0</v>
      </c>
      <c r="BX83" s="552"/>
      <c r="BY83" s="551">
        <f>月排班!BZ83</f>
        <v>0</v>
      </c>
      <c r="BZ83" s="552"/>
      <c r="CA83" s="551">
        <f>月排班!CB83</f>
        <v>0</v>
      </c>
      <c r="CB83" s="552"/>
      <c r="CC83" s="551">
        <f>月排班!CD83</f>
        <v>0</v>
      </c>
      <c r="CD83" s="552"/>
      <c r="CE83" s="551">
        <f>月排班!CF83</f>
        <v>8</v>
      </c>
      <c r="CF83" s="552"/>
      <c r="CG83" s="551">
        <f>月排班!CH83</f>
        <v>0</v>
      </c>
      <c r="CH83" s="552"/>
      <c r="CI83" s="551">
        <f>月排班!CJ83</f>
        <v>0</v>
      </c>
      <c r="CJ83" s="552"/>
      <c r="CK83" s="551">
        <f>月排班!CL83</f>
        <v>0</v>
      </c>
      <c r="CL83" s="552"/>
      <c r="CM83" s="551">
        <f>月排班!CN83</f>
        <v>8.5</v>
      </c>
      <c r="CN83" s="552"/>
      <c r="CO83" s="551">
        <f>月排班!CP83</f>
        <v>8</v>
      </c>
      <c r="CP83" s="552"/>
      <c r="CQ83" s="551">
        <f>月排班!CR83</f>
        <v>0</v>
      </c>
      <c r="CR83" s="552"/>
      <c r="CS83" s="551">
        <f>月排班!CT83</f>
        <v>8</v>
      </c>
      <c r="CT83" s="552"/>
      <c r="CU83" s="551">
        <f>月排班!CV83</f>
        <v>8</v>
      </c>
      <c r="CV83" s="552"/>
      <c r="CW83" s="551">
        <f>月排班!CX83</f>
        <v>0</v>
      </c>
      <c r="CX83" s="552"/>
      <c r="CY83" s="551">
        <f>月排班!CZ83</f>
        <v>0</v>
      </c>
      <c r="CZ83" s="552"/>
      <c r="DA83" s="551">
        <f>月排班!DB83</f>
        <v>0</v>
      </c>
      <c r="DB83" s="552"/>
      <c r="DC83" s="551">
        <f>月排班!DD83</f>
        <v>8.5</v>
      </c>
      <c r="DD83" s="552"/>
      <c r="DE83" s="551">
        <f>月排班!DF83</f>
        <v>0</v>
      </c>
      <c r="DF83" s="552"/>
      <c r="DG83" s="551">
        <f>月排班!DH83</f>
        <v>8</v>
      </c>
      <c r="DH83" s="552"/>
      <c r="DI83" s="551">
        <f>月排班!DJ83</f>
        <v>8</v>
      </c>
      <c r="DJ83" s="552"/>
      <c r="DK83" s="551">
        <f>月排班!DL83</f>
        <v>0</v>
      </c>
      <c r="DL83" s="552"/>
      <c r="DM83" s="551">
        <f>月排班!DN83</f>
        <v>0</v>
      </c>
      <c r="DN83" s="552"/>
      <c r="DO83" s="551">
        <f>月排班!DP83</f>
        <v>0</v>
      </c>
      <c r="DP83" s="552"/>
      <c r="DQ83" s="551">
        <f>月排班!DR83</f>
        <v>0</v>
      </c>
      <c r="DR83" s="552"/>
      <c r="DS83" s="551">
        <f>月排班!DT83</f>
        <v>0</v>
      </c>
      <c r="DT83" s="552"/>
      <c r="DU83" s="551">
        <f>月排班!DV83</f>
        <v>8</v>
      </c>
      <c r="DV83" s="552"/>
      <c r="DW83" s="551">
        <f>月排班!DX83</f>
        <v>8</v>
      </c>
      <c r="DX83" s="552"/>
      <c r="DY83" s="551">
        <f>月排班!DZ83</f>
        <v>0</v>
      </c>
      <c r="DZ83" s="552"/>
      <c r="EA83" s="551">
        <f>月排班!EB83</f>
        <v>0</v>
      </c>
      <c r="EB83" s="552"/>
      <c r="EC83" s="551">
        <f>月排班!ED83</f>
        <v>0</v>
      </c>
      <c r="ED83" s="552"/>
      <c r="EE83" s="551">
        <f>月排班!EF83</f>
        <v>0</v>
      </c>
      <c r="EF83" s="552"/>
      <c r="EG83" s="551">
        <f>月排班!EH83</f>
        <v>0</v>
      </c>
      <c r="EH83" s="552"/>
      <c r="EI83" s="551">
        <f>月排班!EJ83</f>
        <v>0</v>
      </c>
      <c r="EJ83" s="552"/>
      <c r="EK83" s="551">
        <f>月排班!EL83</f>
        <v>0</v>
      </c>
      <c r="EL83" s="552"/>
      <c r="EM83" s="551">
        <f>月排班!EN83</f>
        <v>0</v>
      </c>
      <c r="EN83" s="552"/>
      <c r="EO83" s="551">
        <f>月排班!EP83</f>
        <v>0</v>
      </c>
      <c r="EP83" s="552"/>
      <c r="EQ83" s="551">
        <f>月排班!ER83</f>
        <v>0</v>
      </c>
      <c r="ER83" s="552"/>
      <c r="ES83" s="551">
        <f>月排班!ET83</f>
        <v>0</v>
      </c>
      <c r="ET83" s="552"/>
      <c r="EU83" s="551">
        <f>月排班!EV83</f>
        <v>0</v>
      </c>
      <c r="EV83" s="552"/>
      <c r="EW83" s="551">
        <f>月排班!EX83</f>
        <v>0</v>
      </c>
      <c r="EX83" s="552"/>
      <c r="EY83" s="551">
        <f>月排班!EZ83</f>
        <v>0</v>
      </c>
      <c r="EZ83" s="552"/>
      <c r="FA83" s="551">
        <f>月排班!FB83</f>
        <v>0</v>
      </c>
      <c r="FB83" s="552"/>
      <c r="FC83" s="551">
        <f>月排班!FD83</f>
        <v>0</v>
      </c>
      <c r="FD83" s="552"/>
      <c r="FE83" s="551">
        <f>月排班!FF83</f>
        <v>0</v>
      </c>
      <c r="FF83" s="552"/>
      <c r="FG83" s="551">
        <f>月排班!FH83</f>
        <v>0</v>
      </c>
      <c r="FH83" s="552"/>
      <c r="FI83" s="551">
        <f>月排班!FJ83</f>
        <v>0</v>
      </c>
      <c r="FJ83" s="552"/>
      <c r="FK83" s="551">
        <f>月排班!FL83</f>
        <v>0</v>
      </c>
      <c r="FL83" s="552"/>
      <c r="FM83" s="551">
        <f>月排班!FN83</f>
        <v>0</v>
      </c>
      <c r="FN83" s="552"/>
      <c r="FO83" s="228"/>
      <c r="FP83" s="183">
        <f>FP82-FO82-FO83</f>
        <v>0</v>
      </c>
      <c r="FQ83" s="493"/>
      <c r="FR83" s="210"/>
      <c r="FS83" s="210"/>
      <c r="FT83" s="379"/>
      <c r="FU83" s="525"/>
      <c r="FV83" s="526"/>
    </row>
    <row r="84" spans="1:178" ht="9" customHeight="1" thickTop="1" thickBot="1">
      <c r="A84" s="482" t="str">
        <f>IF('0902-0908'!A92=0,"",'0902-0908'!A92)</f>
        <v/>
      </c>
      <c r="B84" s="483"/>
      <c r="C84" s="488"/>
      <c r="D84" s="489"/>
      <c r="E84" s="488"/>
      <c r="F84" s="489"/>
      <c r="G84" s="488"/>
      <c r="H84" s="489"/>
      <c r="I84" s="488"/>
      <c r="J84" s="489"/>
      <c r="K84" s="488"/>
      <c r="L84" s="489"/>
      <c r="M84" s="488"/>
      <c r="N84" s="489"/>
      <c r="O84" s="488"/>
      <c r="P84" s="489"/>
      <c r="Q84" s="488"/>
      <c r="R84" s="489"/>
      <c r="S84" s="488"/>
      <c r="T84" s="489"/>
      <c r="U84" s="488"/>
      <c r="V84" s="489"/>
      <c r="W84" s="488"/>
      <c r="X84" s="489"/>
      <c r="Y84" s="488"/>
      <c r="Z84" s="489"/>
      <c r="AA84" s="488"/>
      <c r="AB84" s="489"/>
      <c r="AC84" s="488"/>
      <c r="AD84" s="489"/>
      <c r="AE84" s="499" t="str">
        <f>IF(月排班!AD82=0,"",IF(月排班!AE82=0,"",IF((月排班!AE82+24-月排班!AD82)&lt;11,"11小時","")))&amp;IF(COUNTIF(月排班!$AE84:$AR84,$FW$5)=1,IF(COUNTIF(月排班!$AE84:$AR84,$FW$6)=1,"","1周無1例1休"),"1周無1例1休")&amp;IF(AE83=1,IF(AE83&gt;0,"例假上班",""),"")&amp;IF(AE83&gt;12,"上班超過12小時&amp;","")&amp;IF(COUNTIF(U83:AF83,"&gt;0")=6,"連6天上班","")&amp;IF(AE82=1,IF(AE83&gt;0,"例假上班",""),"")</f>
        <v/>
      </c>
      <c r="AF84" s="500"/>
      <c r="AG84" s="499" t="str">
        <f>IF(月排班!AF82=0,"",IF(月排班!AG82=0,"",IF((月排班!AG82+24-月排班!AF82)&lt;11,"11小時","")))&amp;IF(COUNTIF(月排班!$AE84:$AR84,$FW$5)=1,IF(COUNTIF(月排班!$AE84:$AR84,$FW$6)=1,"","1周無1例1休"),"1周無1例1休")&amp;IF(AG83=1,IF(AG83&gt;0,"例假上班",""),"")&amp;IF(AG83&gt;12,"上班超過12小時&amp;","")&amp;IF(COUNTIF(W83:AH83,"&gt;0")=6,"連6天上班","")&amp;IF(AG82=1,IF(AG83&gt;0,"例假上班",""),"")</f>
        <v/>
      </c>
      <c r="AH84" s="500"/>
      <c r="AI84" s="499" t="str">
        <f>IF(月排班!AH82=0,"",IF(月排班!AI82=0,"",IF((月排班!AI82+24-月排班!AH82)&lt;11,"11小時","")))&amp;IF(COUNTIF(月排班!$AE84:$AR84,$FW$5)=1,IF(COUNTIF(月排班!$AE84:$AR84,$FW$6)=1,"","1周無1例1休"),"1周無1例1休")&amp;IF(AI83=1,IF(AI83&gt;0,"例假上班",""),"")&amp;IF(AI83&gt;12,"上班超過12小時&amp;","")&amp;IF(COUNTIF(Y83:AJ83,"&gt;0")=6,"連6天上班","")&amp;IF(AI82=1,IF(AI83&gt;0,"例假上班",""),"")</f>
        <v/>
      </c>
      <c r="AJ84" s="500"/>
      <c r="AK84" s="499" t="str">
        <f>IF(月排班!AJ82=0,"",IF(月排班!AK82=0,"",IF((月排班!AK82+24-月排班!AJ82)&lt;11,"11小時","")))&amp;IF(COUNTIF(月排班!$AE84:$AR84,$FW$5)=1,IF(COUNTIF(月排班!$AE84:$AR84,$FW$6)=1,"","1周無1例1休"),"1周無1例1休")&amp;IF(AK83=1,IF(AK83&gt;0,"例假上班",""),"")&amp;IF(AK83&gt;12,"上班超過12小時&amp;","")&amp;IF(COUNTIF(AA83:AL83,"&gt;0")=6,"連6天上班","")&amp;IF(AK82=1,IF(AK83&gt;0,"例假上班",""),"")</f>
        <v/>
      </c>
      <c r="AL84" s="500"/>
      <c r="AM84" s="499" t="str">
        <f>IF(月排班!AL82=0,"",IF(月排班!AM82=0,"",IF((月排班!AM82+24-月排班!AL82)&lt;11,"11小時","")))&amp;IF(COUNTIF(月排班!$AE84:$AR84,$FW$5)=1,IF(COUNTIF(月排班!$AE84:$AR84,$FW$6)=1,"","1周無1例1休"),"1周無1例1休")&amp;IF(AM83=1,IF(AM83&gt;0,"例假上班",""),"")&amp;IF(AM83&gt;12,"上班超過12小時&amp;","")&amp;IF(COUNTIF(AC83:AN83,"&gt;0")=6,"連6天上班","")&amp;IF(AM82=1,IF(AM83&gt;0,"例假上班",""),"")</f>
        <v/>
      </c>
      <c r="AN84" s="500"/>
      <c r="AO84" s="499" t="str">
        <f>IF(月排班!AN82=0,"",IF(月排班!AO82=0,"",IF((月排班!AO82+24-月排班!AN82)&lt;11,"11小時","")))&amp;IF(COUNTIF(月排班!$AE84:$AR84,$FW$5)=1,IF(COUNTIF(月排班!$AE84:$AR84,$FW$6)=1,"","1周無1例1休"),"1周無1例1休")&amp;IF(AO83=1,IF(AO83&gt;0,"例假上班",""),"")&amp;IF(AO83&gt;12,"上班超過12小時&amp;","")&amp;IF(COUNTIF(AE83:AP83,"&gt;0")=6,"連6天上班","")&amp;IF(AO82=1,IF(AO83&gt;0,"例假上班",""),"")</f>
        <v/>
      </c>
      <c r="AP84" s="500"/>
      <c r="AQ84" s="499" t="str">
        <f>IF(月排班!AP82=0,"",IF(月排班!AQ82=0,"",IF((月排班!AQ82+24-月排班!AP82)&lt;11,"11小時","")))&amp;IF(COUNTIF(月排班!$AE84:$AR84,$FW$5)=1,IF(COUNTIF(月排班!$AE84:$AR84,$FW$6)=1,"","1周無1例1休"),"1周無1例1休")&amp;IF(AQ83=1,IF(AQ83&gt;0,"例假上班",""),"")&amp;IF(AQ83&gt;12,"上班超過12小時&amp;","")&amp;IF(COUNTIF(AG83:AR83,"&gt;0")=6,"連6天上班","")&amp;IF(AQ82=1,IF(AQ83&gt;0,"例假上班",""),"")</f>
        <v/>
      </c>
      <c r="AR84" s="500"/>
      <c r="AS84" s="499" t="str">
        <f>IF(月排班!AR82=0,"",IF(月排班!AS82=0,"",IF((月排班!AS82+24-月排班!AR82)&lt;11,"11小時","")))&amp;IF(COUNTIF(月排班!$AS84:$BE84,$FW$5)=1,IF(COUNTIF(月排班!$AS84:$BE84,$FW$6)=1,"","1周無1例1休"),"1周無1例1休")&amp;IF(AS83=1,IF(AS83&gt;0,"例假上班",""),"")&amp;IF(AS83&gt;12,"上班超過12小時&amp;","")&amp;IF(COUNTIF(AI83:AT83,"&gt;0")=6,"連6天上班","")&amp;IF(AS82=1,IF(AS83&gt;0,"例假上班",""),"")</f>
        <v/>
      </c>
      <c r="AT84" s="500"/>
      <c r="AU84" s="499" t="str">
        <f>IF(月排班!AT82=0,"",IF(月排班!AU82=0,"",IF((月排班!AU82+24-月排班!AT82)&lt;11,"11小時","")))&amp;IF(COUNTIF(月排班!$AS84:$BE84,$FW$5)=1,IF(COUNTIF(月排班!$AS84:$BE84,$FW$6)=1,"","1周無1例1休"),"1周無1例1休")&amp;IF(AU83=1,IF(AU83&gt;0,"例假上班",""),"")&amp;IF(AU83&gt;12,"上班超過12小時&amp;","")&amp;IF(COUNTIF(AK83:AV83,"&gt;0")=6,"連6天上班","")&amp;IF(AU82=1,IF(AU83&gt;0,"例假上班",""),"")</f>
        <v/>
      </c>
      <c r="AV84" s="500"/>
      <c r="AW84" s="499" t="str">
        <f>IF(月排班!AV82=0,"",IF(月排班!AW82=0,"",IF((月排班!AW82+24-月排班!AV82)&lt;11,"11小時","")))&amp;IF(COUNTIF(月排班!$AS84:$BE84,$FW$5)=1,IF(COUNTIF(月排班!$AS84:$BE84,$FW$6)=1,"","1周無1例1休"),"1周無1例1休")&amp;IF(AW83=1,IF(AW83&gt;0,"例假上班",""),"")&amp;IF(AW83&gt;12,"上班超過12小時&amp;","")&amp;IF(COUNTIF(AM83:AX83,"&gt;0")=6,"連6天上班","")&amp;IF(AW82=1,IF(AW83&gt;0,"例假上班",""),"")</f>
        <v/>
      </c>
      <c r="AX84" s="500"/>
      <c r="AY84" s="499" t="str">
        <f>IF(月排班!AX82=0,"",IF(月排班!AY82=0,"",IF((月排班!AY82+24-月排班!AX82)&lt;11,"11小時","")))&amp;IF(COUNTIF(月排班!$AS84:$BE84,$FW$5)=1,IF(COUNTIF(月排班!$AS84:$BE84,$FW$6)=1,"","1周無1例1休"),"1周無1例1休")&amp;IF(AY83=1,IF(AY83&gt;0,"例假上班",""),"")&amp;IF(AY83&gt;12,"上班超過12小時&amp;","")&amp;IF(COUNTIF(AO83:AZ83,"&gt;0")=6,"連6天上班","")&amp;IF(AY82=1,IF(AY83&gt;0,"例假上班",""),"")</f>
        <v/>
      </c>
      <c r="AZ84" s="500"/>
      <c r="BA84" s="499" t="str">
        <f>IF(月排班!AZ82=0,"",IF(月排班!BA82=0,"",IF((月排班!BA82+24-月排班!AZ82)&lt;11,"11小時","")))&amp;IF(COUNTIF(月排班!$AS84:$BE84,$FW$5)=1,IF(COUNTIF(月排班!$AS84:$BE84,$FW$6)=1,"","1周無1例1休"),"1周無1例1休")&amp;IF(BA83=1,IF(BA83&gt;0,"例假上班",""),"")&amp;IF(BA83&gt;12,"上班超過12小時&amp;","")&amp;IF(COUNTIF(AQ83:BB83,"&gt;0")=6,"連6天上班","")&amp;IF(BA82=1,IF(BA83&gt;0,"例假上班",""),"")</f>
        <v/>
      </c>
      <c r="BB84" s="500"/>
      <c r="BC84" s="499" t="str">
        <f>IF(月排班!BB82=0,"",IF(月排班!BC82=0,"",IF((月排班!BC82+24-月排班!BB82)&lt;11,"11小時","")))&amp;IF(COUNTIF(月排班!$AS84:$BE84,$FW$5)=1,IF(COUNTIF(月排班!$AS84:$BE84,$FW$6)=1,"","1周無1例1休"),"1周無1例1休")&amp;IF(BC83=1,IF(BC83&gt;0,"例假上班",""),"")&amp;IF(BC83&gt;12,"上班超過12小時&amp;","")&amp;IF(COUNTIF(AS83:BD83,"&gt;0")=6,"連6天上班","")&amp;IF(BC82=1,IF(BC83&gt;0,"例假上班",""),"")</f>
        <v/>
      </c>
      <c r="BD84" s="500"/>
      <c r="BE84" s="499" t="str">
        <f>IF(月排班!BD82=0,"",IF(月排班!BE82=0,"",IF((月排班!BE82+24-月排班!BD82)&lt;11,"11小時","")))&amp;IF(COUNTIF(月排班!$AS84:$BE84,$FW$5)=1,IF(COUNTIF(月排班!$AS84:$BE84,$FW$6)=1,"","1周無1例1休"),"1周無1例1休")&amp;IF(BE83=1,IF(BE83&gt;0,"例假上班",""),"")&amp;IF(BE83&gt;12,"上班超過12小時&amp;","")&amp;IF(COUNTIF(AU83:BF83,"&gt;0")=6,"連6天上班","")&amp;IF(BE82=1,IF(BE83&gt;0,"例假上班",""),"")</f>
        <v/>
      </c>
      <c r="BF84" s="500"/>
      <c r="BG84" s="499" t="str">
        <f>IF(月排班!BF82=0,"",IF(月排班!BG82=0,"",IF((月排班!BG82+24-月排班!BF82)&lt;11,"11小時","")))&amp;IF(COUNTIF(月排班!$BG84:$BS84,$FW$5)=1,IF(COUNTIF(月排班!$BG84:$BS84,$FW$6)=1,"","1周無1例1休"),"1周無1例1休")&amp;IF(BG83=1,IF(BG83&gt;0,"例假上班",""),"")&amp;IF(BG83&gt;12,"上班超過12小時&amp;","")&amp;IF(COUNTIF(AW83:BH83,"&gt;0")=6,"連6天上班","")&amp;IF(BG82=1,IF(BG83&gt;0,"例假上班",""),"")</f>
        <v/>
      </c>
      <c r="BH84" s="500"/>
      <c r="BI84" s="499" t="str">
        <f>IF(月排班!BH82=0,"",IF(月排班!BI82=0,"",IF((月排班!BI82+24-月排班!BH82)&lt;11,"11小時","")))&amp;IF(COUNTIF(月排班!$BG84:$BS84,$FW$5)=1,IF(COUNTIF(月排班!$BG84:$BS84,$FW$6)=1,"","1周無1例1休"),"1周無1例1休")&amp;IF(BI83=1,IF(BI83&gt;0,"例假上班",""),"")&amp;IF(BI83&gt;12,"上班超過12小時&amp;","")&amp;IF(COUNTIF(AY83:BJ83,"&gt;0")=6,"連6天上班","")&amp;IF(BI82=1,IF(BI83&gt;0,"例假上班",""),"")</f>
        <v/>
      </c>
      <c r="BJ84" s="500"/>
      <c r="BK84" s="499" t="str">
        <f>IF(月排班!BJ82=0,"",IF(月排班!BK82=0,"",IF((月排班!BK82+24-月排班!BJ82)&lt;11,"11小時","")))&amp;IF(COUNTIF(月排班!$BG84:$BS84,$FW$5)=1,IF(COUNTIF(月排班!$BG84:$BS84,$FW$6)=1,"","1周無1例1休"),"1周無1例1休")&amp;IF(BK83=1,IF(BK83&gt;0,"例假上班",""),"")&amp;IF(BK83&gt;12,"上班超過12小時&amp;","")&amp;IF(COUNTIF(BA83:BL83,"&gt;0")=6,"連6天上班","")&amp;IF(BK82=1,IF(BK83&gt;0,"例假上班",""),"")</f>
        <v/>
      </c>
      <c r="BL84" s="500"/>
      <c r="BM84" s="499" t="str">
        <f>IF(月排班!BL82=0,"",IF(月排班!BM82=0,"",IF((月排班!BM82+24-月排班!BL82)&lt;11,"11小時","")))&amp;IF(COUNTIF(月排班!$BG84:$BS84,$FW$5)=1,IF(COUNTIF(月排班!$BG84:$BS84,$FW$6)=1,"","1周無1例1休"),"1周無1例1休")&amp;IF(BM83=1,IF(BM83&gt;0,"例假上班",""),"")&amp;IF(BM83&gt;12,"上班超過12小時&amp;","")&amp;IF(COUNTIF(BC83:BN83,"&gt;0")=6,"連6天上班","")&amp;IF(BM82=1,IF(BM83&gt;0,"例假上班",""),"")</f>
        <v/>
      </c>
      <c r="BN84" s="500"/>
      <c r="BO84" s="499" t="str">
        <f>IF(月排班!BN82=0,"",IF(月排班!BO82=0,"",IF((月排班!BO82+24-月排班!BN82)&lt;11,"11小時","")))&amp;IF(COUNTIF(月排班!$BG84:$BS84,$FW$5)=1,IF(COUNTIF(月排班!$BG84:$BS84,$FW$6)=1,"","1周無1例1休"),"1周無1例1休")&amp;IF(BO83=1,IF(BO83&gt;0,"例假上班",""),"")&amp;IF(BO83&gt;12,"上班超過12小時&amp;","")&amp;IF(COUNTIF(BE83:BP83,"&gt;0")=6,"連6天上班","")&amp;IF(BO82=1,IF(BO83&gt;0,"例假上班",""),"")</f>
        <v/>
      </c>
      <c r="BP84" s="500"/>
      <c r="BQ84" s="499" t="str">
        <f>IF(月排班!BP82=0,"",IF(月排班!BQ82=0,"",IF((月排班!BQ82+24-月排班!BP82)&lt;11,"11小時","")))&amp;IF(COUNTIF(月排班!$BG84:$BS84,$FW$5)=1,IF(COUNTIF(月排班!$BG84:$BS84,$FW$6)=1,"","1周無1例1休"),"1周無1例1休")&amp;IF(BQ83=1,IF(BQ83&gt;0,"例假上班",""),"")&amp;IF(BQ83&gt;12,"上班超過12小時&amp;","")&amp;IF(COUNTIF(BG83:BR83,"&gt;0")=6,"連6天上班","")&amp;IF(BQ82=1,IF(BQ83&gt;0,"例假上班",""),"")</f>
        <v/>
      </c>
      <c r="BR84" s="500"/>
      <c r="BS84" s="499" t="str">
        <f>IF(月排班!BR82=0,"",IF(月排班!BS82=0,"",IF((月排班!BS82+24-月排班!BR82)&lt;11,"11小時","")))&amp;IF(COUNTIF(月排班!$BG84:$BS84,$FW$5)=1,IF(COUNTIF(月排班!$BG84:$BS84,$FW$6)=1,"","1周無1例1休"),"1周無1例1休")&amp;IF(BS83=1,IF(BS83&gt;0,"例假上班",""),"")&amp;IF(BS83&gt;12,"上班超過12小時&amp;","")&amp;IF(COUNTIF(BI83:BT83,"&gt;0")=6,"連6天上班","")&amp;IF(BS82=1,IF(BS83&gt;0,"例假上班",""),"")</f>
        <v/>
      </c>
      <c r="BT84" s="500"/>
      <c r="BU84" s="499" t="str">
        <f>IF(月排班!BT82=0,"",IF(月排班!BU82=0,"",IF((月排班!BU82+24-月排班!BT82)&lt;11,"11小時","")))&amp;IF(COUNTIF(月排班!$BU84:$CG84,$FW$5)=1,IF(COUNTIF(月排班!$BU84:$CG84,$FW$6)=1,"","1周無1例1休"),"1周無1例1休")&amp;IF(BU83=1,IF(BU83&gt;0,"例假上班",""),"")&amp;IF(BU83&gt;12,"上班超過12小時&amp;","")&amp;IF(COUNTIF(BK83:BV83,"&gt;0")=6,"連6天上班","")&amp;IF(BU82=1,IF(BU83&gt;0,"例假上班",""),"")</f>
        <v/>
      </c>
      <c r="BV84" s="500"/>
      <c r="BW84" s="499" t="str">
        <f>IF(月排班!BV82=0,"",IF(月排班!BW82=0,"",IF((月排班!BW82+24-月排班!BV82)&lt;11,"11小時","")))&amp;IF(COUNTIF(月排班!$BU84:$CG84,$FW$5)=1,IF(COUNTIF(月排班!$BU84:$CG84,$FW$6)=1,"","1周無1例1休"),"1周無1例1休")&amp;IF(BW83=1,IF(BW83&gt;0,"例假上班",""),"")&amp;IF(BW83&gt;12,"上班超過12小時&amp;","")&amp;IF(COUNTIF(BM83:BX83,"&gt;0")=6,"連6天上班","")&amp;IF(BW82=1,IF(BW83&gt;0,"例假上班",""),"")</f>
        <v/>
      </c>
      <c r="BX84" s="500"/>
      <c r="BY84" s="499" t="str">
        <f>IF(月排班!BX82=0,"",IF(月排班!BY82=0,"",IF((月排班!BY82+24-月排班!BX82)&lt;11,"11小時","")))&amp;IF(COUNTIF(月排班!$BU84:$CG84,$FW$5)=1,IF(COUNTIF(月排班!$BU84:$CG84,$FW$6)=1,"","1周無1例1休"),"1周無1例1休")&amp;IF(BY83=1,IF(BY83&gt;0,"例假上班",""),"")&amp;IF(BY83&gt;12,"上班超過12小時&amp;","")&amp;IF(COUNTIF(BO83:BZ83,"&gt;0")=6,"連6天上班","")&amp;IF(BY82=1,IF(BY83&gt;0,"例假上班",""),"")</f>
        <v/>
      </c>
      <c r="BZ84" s="500"/>
      <c r="CA84" s="499" t="str">
        <f>IF(月排班!BZ82=0,"",IF(月排班!CA82=0,"",IF((月排班!CA82+24-月排班!BZ82)&lt;11,"11小時","")))&amp;IF(COUNTIF(月排班!$BU84:$CG84,$FW$5)=1,IF(COUNTIF(月排班!$BU84:$CG84,$FW$6)=1,"","1周無1例1休"),"1周無1例1休")&amp;IF(CA83=1,IF(CA83&gt;0,"例假上班",""),"")&amp;IF(CA83&gt;12,"上班超過12小時&amp;","")&amp;IF(COUNTIF(BQ83:CB83,"&gt;0")=6,"連6天上班","")&amp;IF(CA82=1,IF(CA83&gt;0,"例假上班",""),"")</f>
        <v/>
      </c>
      <c r="CB84" s="500"/>
      <c r="CC84" s="499" t="str">
        <f>IF(月排班!CB82=0,"",IF(月排班!CC82=0,"",IF((月排班!CC82+24-月排班!CB82)&lt;11,"11小時","")))&amp;IF(COUNTIF(月排班!$BU84:$CG84,$FW$5)=1,IF(COUNTIF(月排班!$BU84:$CG84,$FW$6)=1,"","1周無1例1休"),"1周無1例1休")&amp;IF(CC83=1,IF(CC83&gt;0,"例假上班",""),"")&amp;IF(CC83&gt;12,"上班超過12小時&amp;","")&amp;IF(COUNTIF(BS83:CD83,"&gt;0")=6,"連6天上班","")&amp;IF(CC82=1,IF(CC83&gt;0,"例假上班",""),"")</f>
        <v/>
      </c>
      <c r="CD84" s="500"/>
      <c r="CE84" s="499" t="str">
        <f>IF(月排班!CD82=0,"",IF(月排班!CE82=0,"",IF((月排班!CE82+24-月排班!CD82)&lt;11,"11小時","")))&amp;IF(COUNTIF(月排班!$BU84:$CG84,$FW$5)=1,IF(COUNTIF(月排班!$BU84:$CG84,$FW$6)=1,"","1周無1例1休"),"1周無1例1休")&amp;IF(CE83=1,IF(CE83&gt;0,"例假上班",""),"")&amp;IF(CE83&gt;12,"上班超過12小時&amp;","")&amp;IF(COUNTIF(BU83:CF83,"&gt;0")=6,"連6天上班","")&amp;IF(CE82=1,IF(CE83&gt;0,"例假上班",""),"")</f>
        <v/>
      </c>
      <c r="CF84" s="500"/>
      <c r="CG84" s="499" t="str">
        <f>IF(月排班!CF82=0,"",IF(月排班!CG82=0,"",IF((月排班!CG82+24-月排班!CF82)&lt;11,"11小時","")))&amp;IF(COUNTIF(月排班!$BU84:$CG84,$FW$5)=1,IF(COUNTIF(月排班!$BU84:$CG84,$FW$6)=1,"","1周無1例1休"),"1周無1例1休")&amp;IF(CG83=1,IF(CG83&gt;0,"例假上班",""),"")&amp;IF(CG83&gt;12,"上班超過12小時&amp;","")&amp;IF(COUNTIF(BW83:CH83,"&gt;0")=6,"連6天上班","")&amp;IF(CG82=1,IF(CG83&gt;0,"例假上班",""),"")</f>
        <v/>
      </c>
      <c r="CH84" s="500"/>
      <c r="CI84" s="499" t="str">
        <f>IF(月排班!CH82=0,"",IF(月排班!CI82=0,"",IF((月排班!CI82+24-月排班!CH82)&lt;11,"11小時","")))&amp;IF(COUNTIF(月排班!$CI84:$CU84,$FW$5)=1,IF(COUNTIF(月排班!$CI84:$CU84,$FW$6)=1,"","1周無1例1休"),"1周無1例1休")&amp;IF(CI83=1,IF(CI83&gt;0,"例假上班",""),"")&amp;IF(CI83&gt;12,"上班超過12小時&amp;","")&amp;IF(COUNTIF(BY83:CJ83,"&gt;0")=6,"連6天上班","")&amp;IF(CI82=1,IF(CI83&gt;0,"例假上班",""),"")</f>
        <v/>
      </c>
      <c r="CJ84" s="500"/>
      <c r="CK84" s="499" t="str">
        <f>IF(月排班!CJ82=0,"",IF(月排班!CK82=0,"",IF((月排班!CK82+24-月排班!CJ82)&lt;11,"11小時","")))&amp;IF(COUNTIF(月排班!$CI84:$CU84,$FW$5)=1,IF(COUNTIF(月排班!$CI84:$CU84,$FW$6)=1,"","1周無1例1休"),"1周無1例1休")&amp;IF(CK83=1,IF(CK83&gt;0,"例假上班",""),"")&amp;IF(CK83&gt;12,"上班超過12小時&amp;","")&amp;IF(COUNTIF(CA83:CL83,"&gt;0")=6,"連6天上班","")&amp;IF(CK82=1,IF(CK83&gt;0,"例假上班",""),"")</f>
        <v/>
      </c>
      <c r="CL84" s="500"/>
      <c r="CM84" s="499" t="str">
        <f>IF(月排班!CL82=0,"",IF(月排班!CM82=0,"",IF((月排班!CM82+24-月排班!CL82)&lt;11,"11小時","")))&amp;IF(COUNTIF(月排班!$CI84:$CU84,$FW$5)=1,IF(COUNTIF(月排班!$CI84:$CU84,$FW$6)=1,"","1周無1例1休"),"1周無1例1休")&amp;IF(CM83=1,IF(CM83&gt;0,"例假上班",""),"")&amp;IF(CM83&gt;12,"上班超過12小時&amp;","")&amp;IF(COUNTIF(CC83:CN83,"&gt;0")=6,"連6天上班","")&amp;IF(CM82=1,IF(CM83&gt;0,"例假上班",""),"")</f>
        <v/>
      </c>
      <c r="CN84" s="500"/>
      <c r="CO84" s="499" t="str">
        <f>IF(月排班!CN82=0,"",IF(月排班!CO82=0,"",IF((月排班!CO82+24-月排班!CN82)&lt;11,"11小時","")))&amp;IF(COUNTIF(月排班!$CI84:$CU84,$FW$5)=1,IF(COUNTIF(月排班!$CI84:$CU84,$FW$6)=1,"","1周無1例1休"),"1周無1例1休")&amp;IF(CO83=1,IF(CO83&gt;0,"例假上班",""),"")&amp;IF(CO83&gt;12,"上班超過12小時&amp;","")&amp;IF(COUNTIF(CE83:CP83,"&gt;0")=6,"連6天上班","")&amp;IF(CO82=1,IF(CO83&gt;0,"例假上班",""),"")</f>
        <v/>
      </c>
      <c r="CP84" s="500"/>
      <c r="CQ84" s="499" t="str">
        <f>IF(月排班!CP82=0,"",IF(月排班!CQ82=0,"",IF((月排班!CQ82+24-月排班!CP82)&lt;11,"11小時","")))&amp;IF(COUNTIF(月排班!$CI84:$CU84,$FW$5)=1,IF(COUNTIF(月排班!$CI84:$CU84,$FW$6)=1,"","1周無1例1休"),"1周無1例1休")&amp;IF(CQ83=1,IF(CQ83&gt;0,"例假上班",""),"")&amp;IF(CQ83&gt;12,"上班超過12小時&amp;","")&amp;IF(COUNTIF(CG83:CR83,"&gt;0")=6,"連6天上班","")&amp;IF(CQ82=1,IF(CQ83&gt;0,"例假上班",""),"")</f>
        <v/>
      </c>
      <c r="CR84" s="500"/>
      <c r="CS84" s="499" t="str">
        <f>IF(月排班!CR82=0,"",IF(月排班!CS82=0,"",IF((月排班!CS82+24-月排班!CR82)&lt;11,"11小時","")))&amp;IF(COUNTIF(月排班!$CI84:$CU84,$FW$5)=1,IF(COUNTIF(月排班!$CI84:$CU84,$FW$6)=1,"","1周無1例1休"),"1周無1例1休")&amp;IF(CS83=1,IF(CS83&gt;0,"例假上班",""),"")&amp;IF(CS83&gt;12,"上班超過12小時&amp;","")&amp;IF(COUNTIF(CI83:CT83,"&gt;0")=6,"連6天上班","")&amp;IF(CS82=1,IF(CS83&gt;0,"例假上班",""),"")</f>
        <v/>
      </c>
      <c r="CT84" s="500"/>
      <c r="CU84" s="499" t="str">
        <f>IF(月排班!CT82=0,"",IF(月排班!CU82=0,"",IF((月排班!CU82+24-月排班!CT82)&lt;11,"11小時","")))&amp;IF(COUNTIF(月排班!$CI84:$CU84,$FW$5)=1,IF(COUNTIF(月排班!$CI84:$CU84,$FW$6)=1,"","1周無1例1休"),"1周無1例1休")&amp;IF(CU83=1,IF(CU83&gt;0,"例假上班",""),"")&amp;IF(CU83&gt;12,"上班超過12小時&amp;","")&amp;IF(COUNTIF(CK83:CV83,"&gt;0")=6,"連6天上班","")&amp;IF(CU82=1,IF(CU83&gt;0,"例假上班",""),"")</f>
        <v/>
      </c>
      <c r="CV84" s="500"/>
      <c r="CW84" s="499" t="str">
        <f>IF(月排班!CV82=0,"",IF(月排班!CW82=0,"",IF((月排班!CW82+24-月排班!CV82)&lt;11,"11小時","")))&amp;IF(COUNTIF(月排班!$CW84:$DI84,$FW$5)=1,IF(COUNTIF(月排班!$CW84:$DI84,$FW$6)=1,"","1周無1例1休"),"1周無1例1休")&amp;IF(CW83=1,IF(CW83&gt;0,"例假上班",""),"")&amp;IF(CW83&gt;12,"上班超過12小時&amp;","")&amp;IF(COUNTIF(CM83:CX83,"&gt;0")=6,"連6天上班","")&amp;IF(CW82=1,IF(CW83&gt;0,"例假上班",""),"")</f>
        <v/>
      </c>
      <c r="CX84" s="500"/>
      <c r="CY84" s="499" t="str">
        <f>IF(月排班!CX82=0,"",IF(月排班!CY82=0,"",IF((月排班!CY82+24-月排班!CX82)&lt;11,"11小時","")))&amp;IF(COUNTIF(月排班!$CW84:$DI84,$FW$5)=1,IF(COUNTIF(月排班!$CW84:$DI84,$FW$6)=1,"","1周無1例1休"),"1周無1例1休")&amp;IF(CY83=1,IF(CY83&gt;0,"例假上班",""),"")&amp;IF(CY83&gt;12,"上班超過12小時&amp;","")&amp;IF(COUNTIF(CO83:CZ83,"&gt;0")=6,"連6天上班","")&amp;IF(CY82=1,IF(CY83&gt;0,"例假上班",""),"")</f>
        <v/>
      </c>
      <c r="CZ84" s="500"/>
      <c r="DA84" s="499" t="str">
        <f>IF(月排班!CZ82=0,"",IF(月排班!DA82=0,"",IF((月排班!DA82+24-月排班!CZ82)&lt;11,"11小時","")))&amp;IF(COUNTIF(月排班!$CW84:$DI84,$FW$5)=1,IF(COUNTIF(月排班!$CW84:$DI84,$FW$6)=1,"","1周無1例1休"),"1周無1例1休")&amp;IF(DA83=1,IF(DA83&gt;0,"例假上班",""),"")&amp;IF(DA83&gt;12,"上班超過12小時&amp;","")&amp;IF(COUNTIF(CQ83:DB83,"&gt;0")=6,"連6天上班","")&amp;IF(DA82=1,IF(DA83&gt;0,"例假上班",""),"")</f>
        <v/>
      </c>
      <c r="DB84" s="500"/>
      <c r="DC84" s="499" t="str">
        <f>IF(月排班!DB82=0,"",IF(月排班!DC82=0,"",IF((月排班!DC82+24-月排班!DB82)&lt;11,"11小時","")))&amp;IF(COUNTIF(月排班!$CW84:$DI84,$FW$5)=1,IF(COUNTIF(月排班!$CW84:$DI84,$FW$6)=1,"","1周無1例1休"),"1周無1例1休")&amp;IF(DC83=1,IF(DC83&gt;0,"例假上班",""),"")&amp;IF(DC83&gt;12,"上班超過12小時&amp;","")&amp;IF(COUNTIF(CS83:DD83,"&gt;0")=6,"連6天上班","")&amp;IF(DC82=1,IF(DC83&gt;0,"例假上班",""),"")</f>
        <v/>
      </c>
      <c r="DD84" s="500"/>
      <c r="DE84" s="499" t="str">
        <f>IF(月排班!DD82=0,"",IF(月排班!DE82=0,"",IF((月排班!DE82+24-月排班!DD82)&lt;11,"11小時","")))&amp;IF(COUNTIF(月排班!$CW84:$DI84,$FW$5)=1,IF(COUNTIF(月排班!$CW84:$DI84,$FW$6)=1,"","1周無1例1休"),"1周無1例1休")&amp;IF(DE83=1,IF(DE83&gt;0,"例假上班",""),"")&amp;IF(DE83&gt;12,"上班超過12小時&amp;","")&amp;IF(COUNTIF(CU83:DF83,"&gt;0")=6,"連6天上班","")&amp;IF(DE82=1,IF(DE83&gt;0,"例假上班",""),"")</f>
        <v/>
      </c>
      <c r="DF84" s="500"/>
      <c r="DG84" s="499" t="str">
        <f>IF(月排班!DF82=0,"",IF(月排班!DG82=0,"",IF((月排班!DG82+24-月排班!DF82)&lt;11,"11小時","")))&amp;IF(COUNTIF(月排班!$CW84:$DI84,$FW$5)=1,IF(COUNTIF(月排班!$CW84:$DI84,$FW$6)=1,"","1周無1例1休"),"1周無1例1休")&amp;IF(DG83=1,IF(DG83&gt;0,"例假上班",""),"")&amp;IF(DG83&gt;12,"上班超過12小時&amp;","")&amp;IF(COUNTIF(CW83:DH83,"&gt;0")=6,"連6天上班","")&amp;IF(DG82=1,IF(DG83&gt;0,"例假上班",""),"")</f>
        <v/>
      </c>
      <c r="DH84" s="500"/>
      <c r="DI84" s="499" t="str">
        <f>IF(月排班!DH82=0,"",IF(月排班!DI82=0,"",IF((月排班!DI82+24-月排班!DH82)&lt;11,"11小時","")))&amp;IF(COUNTIF(月排班!$CW84:$DI84,$FW$5)=1,IF(COUNTIF(月排班!$CW84:$DI84,$FW$6)=1,"","1周無1例1休"),"1周無1例1休")&amp;IF(DI83=1,IF(DI83&gt;0,"例假上班",""),"")&amp;IF(DI83&gt;12,"上班超過12小時&amp;","")&amp;IF(COUNTIF(CY83:DJ83,"&gt;0")=6,"連6天上班","")&amp;IF(DI82=1,IF(DI83&gt;0,"例假上班",""),"")</f>
        <v/>
      </c>
      <c r="DJ84" s="500"/>
      <c r="DK84" s="499" t="str">
        <f>IF(月排班!DJ82=0,"",IF(月排班!DK82=0,"",IF((月排班!DK82+24-月排班!DJ82)&lt;11,"11小時","")))&amp;IF(COUNTIF(月排班!$DK84:$DW84,$FW$5)=1,IF(COUNTIF(月排班!$DK84:$DW84,$FW$6)=1,"","1周無1例1休"),"1周無1例1休")&amp;IF(DK83=1,IF(DK83&gt;0,"例假上班",""),"")&amp;IF(DK83&gt;12,"上班超過12小時&amp;","")&amp;IF(COUNTIF(DA83:DL83,"&gt;0")=6,"連6天上班","")&amp;IF(DK82=1,IF(DK83&gt;0,"例假上班",""),"")</f>
        <v/>
      </c>
      <c r="DL84" s="500"/>
      <c r="DM84" s="499" t="str">
        <f>IF(月排班!DL82=0,"",IF(月排班!DM82=0,"",IF((月排班!DM82+24-月排班!DL82)&lt;11,"11小時","")))&amp;IF(COUNTIF(月排班!$DK84:$DW84,$FW$5)=1,IF(COUNTIF(月排班!$DK84:$DW84,$FW$6)=1,"","1周無1例1休"),"1周無1例1休")&amp;IF(DM83=1,IF(DM83&gt;0,"例假上班",""),"")&amp;IF(DM83&gt;12,"上班超過12小時&amp;","")&amp;IF(COUNTIF(DC83:DN83,"&gt;0")=6,"連6天上班","")&amp;IF(DM82=1,IF(DM83&gt;0,"例假上班",""),"")</f>
        <v/>
      </c>
      <c r="DN84" s="500"/>
      <c r="DO84" s="499" t="str">
        <f>IF(月排班!DN82=0,"",IF(月排班!DO82=0,"",IF((月排班!DO82+24-月排班!DN82)&lt;11,"11小時","")))&amp;IF(COUNTIF(月排班!$DK84:$DW84,$FW$5)=1,IF(COUNTIF(月排班!$DK84:$DW84,$FW$6)=1,"","1周無1例1休"),"1周無1例1休")&amp;IF(DO83=1,IF(DO83&gt;0,"例假上班",""),"")&amp;IF(DO83&gt;12,"上班超過12小時&amp;","")&amp;IF(COUNTIF(DE83:DP83,"&gt;0")=6,"連6天上班","")&amp;IF(DO82=1,IF(DO83&gt;0,"例假上班",""),"")</f>
        <v/>
      </c>
      <c r="DP84" s="500"/>
      <c r="DQ84" s="499" t="str">
        <f>IF(月排班!DP82=0,"",IF(月排班!DQ82=0,"",IF((月排班!DQ82+24-月排班!DP82)&lt;11,"11小時","")))&amp;IF(COUNTIF(月排班!$DK84:$DW84,$FW$5)=1,IF(COUNTIF(月排班!$DK84:$DW84,$FW$6)=1,"","1周無1例1休"),"1周無1例1休")&amp;IF(DQ83=1,IF(DQ83&gt;0,"例假上班",""),"")&amp;IF(DQ83&gt;12,"上班超過12小時&amp;","")&amp;IF(COUNTIF(DG83:DR83,"&gt;0")=6,"連6天上班","")&amp;IF(DQ82=1,IF(DQ83&gt;0,"例假上班",""),"")</f>
        <v/>
      </c>
      <c r="DR84" s="500"/>
      <c r="DS84" s="499" t="str">
        <f>IF(月排班!DR82=0,"",IF(月排班!DS82=0,"",IF((月排班!DS82+24-月排班!DR82)&lt;11,"11小時","")))&amp;IF(COUNTIF(月排班!$DK84:$DW84,$FW$5)=1,IF(COUNTIF(月排班!$DK84:$DW84,$FW$6)=1,"","1周無1例1休"),"1周無1例1休")&amp;IF(DS83=1,IF(DS83&gt;0,"例假上班",""),"")&amp;IF(DS83&gt;12,"上班超過12小時&amp;","")&amp;IF(COUNTIF(DI83:DT83,"&gt;0")=6,"連6天上班","")&amp;IF(DS82=1,IF(DS83&gt;0,"例假上班",""),"")</f>
        <v/>
      </c>
      <c r="DT84" s="500"/>
      <c r="DU84" s="499" t="str">
        <f>IF(月排班!DT82=0,"",IF(月排班!DU82=0,"",IF((月排班!DU82+24-月排班!DT82)&lt;11,"11小時","")))&amp;IF(COUNTIF(月排班!$DK84:$DW84,$FW$5)=1,IF(COUNTIF(月排班!$DK84:$DW84,$FW$6)=1,"","1周無1例1休"),"1周無1例1休")&amp;IF(DU83=1,IF(DU83&gt;0,"例假上班",""),"")&amp;IF(DU83&gt;12,"上班超過12小時&amp;","")&amp;IF(COUNTIF(DK83:DV83,"&gt;0")=6,"連6天上班","")&amp;IF(DU82=1,IF(DU83&gt;0,"例假上班",""),"")</f>
        <v/>
      </c>
      <c r="DV84" s="500"/>
      <c r="DW84" s="499" t="str">
        <f>IF(月排班!DV82=0,"",IF(月排班!DW82=0,"",IF((月排班!DW82+24-月排班!DV82)&lt;11,"11小時","")))&amp;IF(COUNTIF(月排班!$DK84:$DW84,$FW$5)=1,IF(COUNTIF(月排班!$DK84:$DW84,$FW$6)=1,"","1周無1例1休"),"1周無1例1休")&amp;IF(DW83=1,IF(DW83&gt;0,"例假上班",""),"")&amp;IF(DW83&gt;12,"上班超過12小時&amp;","")&amp;IF(COUNTIF(DM83:DX83,"&gt;0")=6,"連6天上班","")&amp;IF(DW82=1,IF(DW83&gt;0,"例假上班",""),"")</f>
        <v/>
      </c>
      <c r="DX84" s="500"/>
      <c r="DY84" s="499" t="str">
        <f>IF(月排班!DX82=0,"",IF(月排班!DY82=0,"",IF((月排班!DY82+24-月排班!DX82)&lt;11,"11小時","")))&amp;IF(COUNTIF(月排班!$DY84:$EK84,$FW$5)=1,IF(COUNTIF(月排班!$DY84:$EK84,$FW$6)=1,"","1周無1例1休"),"1周無1例1休")&amp;IF(DY83=1,IF(DY83&gt;0,"例假上班",""),"")&amp;IF(DY83&gt;12,"上班超過12小時&amp;","")&amp;IF(COUNTIF(DO83:DZ83,"&gt;0")=6,"連6天上班","")&amp;IF(DY82=1,IF(DY83&gt;0,"例假上班",""),"")</f>
        <v>1周無1例1休</v>
      </c>
      <c r="DZ84" s="500"/>
      <c r="EA84" s="499" t="str">
        <f>IF(月排班!DZ82=0,"",IF(月排班!EA82=0,"",IF((月排班!EA82+24-月排班!DZ82)&lt;11,"11小時","")))&amp;IF(COUNTIF(月排班!$DY84:$EK84,$FW$5)=1,IF(COUNTIF(月排班!$DY84:$EK84,$FW$6)=1,"","1周無1例1休"),"1周無1例1休")&amp;IF(EA83=1,IF(EA83&gt;0,"例假上班",""),"")&amp;IF(EA83&gt;12,"上班超過12小時&amp;","")&amp;IF(COUNTIF(DQ83:EB83,"&gt;0")=6,"連6天上班","")&amp;IF(EA82=1,IF(EA83&gt;0,"例假上班",""),"")</f>
        <v>1周無1例1休</v>
      </c>
      <c r="EB84" s="500"/>
      <c r="EC84" s="499" t="str">
        <f>IF(月排班!EB82=0,"",IF(月排班!EC82=0,"",IF((月排班!EC82+24-月排班!EB82)&lt;11,"11小時","")))&amp;IF(COUNTIF(月排班!$DY84:$EK84,$FW$5)=1,IF(COUNTIF(月排班!$DY84:$EK84,$FW$6)=1,"","1周無1例1休"),"1周無1例1休")&amp;IF(EC83=1,IF(EC83&gt;0,"例假上班",""),"")&amp;IF(EC83&gt;12,"上班超過12小時&amp;","")&amp;IF(COUNTIF(DS83:ED83,"&gt;0")=6,"連6天上班","")&amp;IF(EC82=1,IF(EC83&gt;0,"例假上班",""),"")</f>
        <v>1周無1例1休</v>
      </c>
      <c r="ED84" s="500"/>
      <c r="EE84" s="499" t="str">
        <f>IF(月排班!ED82=0,"",IF(月排班!EE82=0,"",IF((月排班!EE82+24-月排班!ED82)&lt;11,"11小時","")))&amp;IF(COUNTIF(月排班!$DY84:$EK84,$FW$5)=1,IF(COUNTIF(月排班!$DY84:$EK84,$FW$6)=1,"","1周無1例1休"),"1周無1例1休")&amp;IF(EE83=1,IF(EE83&gt;0,"例假上班",""),"")&amp;IF(EE83&gt;12,"上班超過12小時&amp;","")&amp;IF(COUNTIF(DU83:EF83,"&gt;0")=6,"連6天上班","")&amp;IF(EE82=1,IF(EE83&gt;0,"例假上班",""),"")</f>
        <v>1周無1例1休</v>
      </c>
      <c r="EF84" s="500"/>
      <c r="EG84" s="499" t="str">
        <f>IF(月排班!EF82=0,"",IF(月排班!EG82=0,"",IF((月排班!EG82+24-月排班!EF82)&lt;11,"11小時","")))&amp;IF(COUNTIF(月排班!$DY84:$EK84,$FW$5)=1,IF(COUNTIF(月排班!$DY84:$EK84,$FW$6)=1,"","1周無1例1休"),"1周無1例1休")&amp;IF(EG83=1,IF(EG83&gt;0,"例假上班",""),"")&amp;IF(EG83&gt;12,"上班超過12小時&amp;","")&amp;IF(COUNTIF(DW83:EH83,"&gt;0")=6,"連6天上班","")&amp;IF(EG82=1,IF(EG83&gt;0,"例假上班",""),"")</f>
        <v>1周無1例1休</v>
      </c>
      <c r="EH84" s="500"/>
      <c r="EI84" s="499" t="str">
        <f>IF(月排班!EH82=0,"",IF(月排班!EI82=0,"",IF((月排班!EI82+24-月排班!EH82)&lt;11,"11小時","")))&amp;IF(COUNTIF(月排班!$DY84:$EK84,$FW$5)=1,IF(COUNTIF(月排班!$DY84:$EK84,$FW$6)=1,"","1周無1例1休"),"1周無1例1休")&amp;IF(EI83=1,IF(EI83&gt;0,"例假上班",""),"")&amp;IF(EI83&gt;12,"上班超過12小時&amp;","")&amp;IF(COUNTIF(DY83:EJ83,"&gt;0")=6,"連6天上班","")&amp;IF(EI82=1,IF(EI83&gt;0,"例假上班",""),"")</f>
        <v>1周無1例1休</v>
      </c>
      <c r="EJ84" s="500"/>
      <c r="EK84" s="499" t="str">
        <f>IF(月排班!EJ82=0,"",IF(月排班!EK82=0,"",IF((月排班!EK82+24-月排班!EJ82)&lt;11,"11小時","")))&amp;IF(COUNTIF(月排班!$DY84:$EK84,$FW$5)=1,IF(COUNTIF(月排班!$DY84:$EK84,$FW$6)=1,"","1周無1例1休"),"1周無1例1休")&amp;IF(EK83=1,IF(EK83&gt;0,"例假上班",""),"")&amp;IF(EK83&gt;12,"上班超過12小時&amp;","")&amp;IF(COUNTIF(EA83:EL83,"&gt;0")=6,"連6天上班","")&amp;IF(EK82=1,IF(EK83&gt;0,"例假上班",""),"")</f>
        <v>1周無1例1休</v>
      </c>
      <c r="EL84" s="500"/>
      <c r="EM84" s="499" t="str">
        <f>IF(月排班!EL82=0,"",IF(月排班!EM82=0,"",IF((月排班!EM82+24-月排班!EL82)&lt;11,"11小時","")))&amp;IF(COUNTIF(月排班!$EM84:$EY84,$FW$5)=1,IF(COUNTIF(月排班!$EM84:$EY84,$FW$6)=1,"","1周無1例1休"),"1周無1例1休")&amp;IF(EM83=1,IF(EM83&gt;0,"例假上班",""),"")&amp;IF(EM83&gt;12,"上班超過12小時&amp;","")&amp;IF(COUNTIF(EC83:EN83,"&gt;0")=6,"連6天上班","")&amp;IF(EM82=1,IF(EM83&gt;0,"例假上班",""),"")</f>
        <v>1周無1例1休</v>
      </c>
      <c r="EN84" s="500"/>
      <c r="EO84" s="499" t="str">
        <f>IF(月排班!EN82=0,"",IF(月排班!EO82=0,"",IF((月排班!EO82+24-月排班!EN82)&lt;11,"11小時","")))&amp;IF(COUNTIF(月排班!$EM84:$EY84,$FW$5)=1,IF(COUNTIF(月排班!$EM84:$EY84,$FW$6)=1,"","1周無1例1休"),"1周無1例1休")&amp;IF(EO83=1,IF(EO83&gt;0,"例假上班",""),"")&amp;IF(EO83&gt;12,"上班超過12小時&amp;","")&amp;IF(COUNTIF(EE83:EP83,"&gt;0")=6,"連6天上班","")&amp;IF(EO82=1,IF(EO83&gt;0,"例假上班",""),"")</f>
        <v>1周無1例1休</v>
      </c>
      <c r="EP84" s="500"/>
      <c r="EQ84" s="499" t="str">
        <f>IF(月排班!EP82=0,"",IF(月排班!EQ82=0,"",IF((月排班!EQ82+24-月排班!EP82)&lt;11,"11小時","")))&amp;IF(COUNTIF(月排班!$EM84:$EY84,$FW$5)=1,IF(COUNTIF(月排班!$EM84:$EY84,$FW$6)=1,"","1周無1例1休"),"1周無1例1休")&amp;IF(EQ83=1,IF(EQ83&gt;0,"例假上班",""),"")&amp;IF(EQ83&gt;12,"上班超過12小時&amp;","")&amp;IF(COUNTIF(EG83:ER83,"&gt;0")=6,"連6天上班","")&amp;IF(EQ82=1,IF(EQ83&gt;0,"例假上班",""),"")</f>
        <v>1周無1例1休</v>
      </c>
      <c r="ER84" s="500"/>
      <c r="ES84" s="499" t="str">
        <f>IF(月排班!ER82=0,"",IF(月排班!ES82=0,"",IF((月排班!ES82+24-月排班!ER82)&lt;11,"11小時","")))&amp;IF(COUNTIF(月排班!$EM84:$EY84,$FW$5)=1,IF(COUNTIF(月排班!$EM84:$EY84,$FW$6)=1,"","1周無1例1休"),"1周無1例1休")&amp;IF(ES83=1,IF(ES83&gt;0,"例假上班",""),"")&amp;IF(ES83&gt;12,"上班超過12小時&amp;","")&amp;IF(COUNTIF(EI83:ET83,"&gt;0")=6,"連6天上班","")&amp;IF(ES82=1,IF(ES83&gt;0,"例假上班",""),"")</f>
        <v>1周無1例1休</v>
      </c>
      <c r="ET84" s="500"/>
      <c r="EU84" s="499" t="str">
        <f>IF(月排班!ET82=0,"",IF(月排班!EU82=0,"",IF((月排班!EU82+24-月排班!ET82)&lt;11,"11小時","")))&amp;IF(COUNTIF(月排班!$EM84:$EY84,$FW$5)=1,IF(COUNTIF(月排班!$EM84:$EY84,$FW$6)=1,"","1周無1例1休"),"1周無1例1休")&amp;IF(EU83=1,IF(EU83&gt;0,"例假上班",""),"")&amp;IF(EU83&gt;12,"上班超過12小時&amp;","")&amp;IF(COUNTIF(EK83:EV83,"&gt;0")=6,"連6天上班","")&amp;IF(EU82=1,IF(EU83&gt;0,"例假上班",""),"")</f>
        <v>1周無1例1休</v>
      </c>
      <c r="EV84" s="500"/>
      <c r="EW84" s="499" t="str">
        <f>IF(月排班!EV82=0,"",IF(月排班!EW82=0,"",IF((月排班!EW82+24-月排班!EV82)&lt;11,"11小時","")))&amp;IF(COUNTIF(月排班!$EM84:$EY84,$FW$5)=1,IF(COUNTIF(月排班!$EM84:$EY84,$FW$6)=1,"","1周無1例1休"),"1周無1例1休")&amp;IF(EW83=1,IF(EW83&gt;0,"例假上班",""),"")&amp;IF(EW83&gt;12,"上班超過12小時&amp;","")&amp;IF(COUNTIF(EM83:EX83,"&gt;0")=6,"連6天上班","")&amp;IF(EW82=1,IF(EW83&gt;0,"例假上班",""),"")</f>
        <v>1周無1例1休</v>
      </c>
      <c r="EX84" s="500"/>
      <c r="EY84" s="499" t="str">
        <f>IF(月排班!EX82=0,"",IF(月排班!EY82=0,"",IF((月排班!EY82+24-月排班!EX82)&lt;11,"11小時","")))&amp;IF(COUNTIF(月排班!$EM84:$EY84,$FW$5)=1,IF(COUNTIF(月排班!$EM84:$EY84,$FW$6)=1,"","1周無1例1休"),"1周無1例1休")&amp;IF(EY83=1,IF(EY83&gt;0,"例假上班",""),"")&amp;IF(EY83&gt;12,"上班超過12小時&amp;","")&amp;IF(COUNTIF(EO83:EZ83,"&gt;0")=6,"連6天上班","")&amp;IF(EY82=1,IF(EY83&gt;0,"例假上班",""),"")</f>
        <v>1周無1例1休</v>
      </c>
      <c r="EZ84" s="500"/>
      <c r="FA84" s="499" t="str">
        <f>IF(月排班!EZ82=0,"",IF(月排班!FA82=0,"",IF((月排班!FA82+24-月排班!EZ82)&lt;11,"11小時","")))&amp;IF(COUNTIF(月排班!$FA84:$FM84,$FW$5)=1,IF(COUNTIF(月排班!$FA84:$FM84,$FW$6)=1,"","1周無1例1休"),"1周無1例1休")&amp;IF(FA83=1,IF(FA83&gt;0,"例假上班",""),"")&amp;IF(FA83&gt;12,"上班超過12小時&amp;","")&amp;IF(COUNTIF(EQ83:FB83,"&gt;0")=6,"連6天上班","")&amp;IF(FA82=1,IF(FA83&gt;0,"例假上班",""),"")</f>
        <v>1周無1例1休</v>
      </c>
      <c r="FB84" s="500"/>
      <c r="FC84" s="499" t="str">
        <f>IF(月排班!FB82=0,"",IF(月排班!FC82=0,"",IF((月排班!FC82+24-月排班!FB82)&lt;11,"11小時","")))&amp;IF(COUNTIF(月排班!$FA84:$FM84,$FW$5)=1,IF(COUNTIF(月排班!$FA84:$FM84,$FW$6)=1,"","1周無1例1休"),"1周無1例1休")&amp;IF(FC83=1,IF(FC83&gt;0,"例假上班",""),"")&amp;IF(FC83&gt;12,"上班超過12小時&amp;","")&amp;IF(COUNTIF(ES83:FD83,"&gt;0")=6,"連6天上班","")&amp;IF(FC82=1,IF(FC83&gt;0,"例假上班",""),"")</f>
        <v>1周無1例1休</v>
      </c>
      <c r="FD84" s="500"/>
      <c r="FE84" s="499" t="str">
        <f>IF(月排班!FD82=0,"",IF(月排班!FE82=0,"",IF((月排班!FE82+24-月排班!FD82)&lt;11,"11小時","")))&amp;IF(COUNTIF(月排班!$FA84:$FM84,$FW$5)=1,IF(COUNTIF(月排班!$FA84:$FM84,$FW$6)=1,"","1周無1例1休"),"1周無1例1休")&amp;IF(FE83=1,IF(FE83&gt;0,"例假上班",""),"")&amp;IF(FE83&gt;12,"上班超過12小時&amp;","")&amp;IF(COUNTIF(EU83:FF83,"&gt;0")=6,"連6天上班","")&amp;IF(FE82=1,IF(FE83&gt;0,"例假上班",""),"")</f>
        <v>1周無1例1休</v>
      </c>
      <c r="FF84" s="500"/>
      <c r="FG84" s="499" t="str">
        <f>IF(月排班!FF82=0,"",IF(月排班!FG82=0,"",IF((月排班!FG82+24-月排班!FF82)&lt;11,"11小時","")))&amp;IF(COUNTIF(月排班!$FA84:$FM84,$FW$5)=1,IF(COUNTIF(月排班!$FA84:$FM84,$FW$6)=1,"","1周無1例1休"),"1周無1例1休")&amp;IF(FG83=1,IF(FG83&gt;0,"例假上班",""),"")&amp;IF(FG83&gt;12,"上班超過12小時&amp;","")&amp;IF(COUNTIF(EW83:FH83,"&gt;0")=6,"連6天上班","")&amp;IF(FG82=1,IF(FG83&gt;0,"例假上班",""),"")</f>
        <v>1周無1例1休</v>
      </c>
      <c r="FH84" s="500"/>
      <c r="FI84" s="499" t="str">
        <f>IF(月排班!FH82=0,"",IF(月排班!FI82=0,"",IF((月排班!FI82+24-月排班!FH82)&lt;11,"11小時","")))&amp;IF(COUNTIF(月排班!$FA84:$FM84,$FW$5)=1,IF(COUNTIF(月排班!$FA84:$FM84,$FW$6)=1,"","1周無1例1休"),"1周無1例1休")&amp;IF(FI83=1,IF(FI83&gt;0,"例假上班",""),"")&amp;IF(FI83&gt;12,"上班超過12小時&amp;","")&amp;IF(COUNTIF(EY83:FJ83,"&gt;0")=6,"連6天上班","")&amp;IF(FI82=1,IF(FI83&gt;0,"例假上班",""),"")</f>
        <v>1周無1例1休</v>
      </c>
      <c r="FJ84" s="500"/>
      <c r="FK84" s="499" t="str">
        <f>IF(月排班!FJ82=0,"",IF(月排班!FK82=0,"",IF((月排班!FK82+24-月排班!FJ82)&lt;11,"11小時","")))&amp;IF(COUNTIF(月排班!$FA84:$FM84,$FW$5)=1,IF(COUNTIF(月排班!$FA84:$FM84,$FW$6)=1,"","1周無1例1休"),"1周無1例1休")&amp;IF(FK83=1,IF(FK83&gt;0,"例假上班",""),"")&amp;IF(FK83&gt;12,"上班超過12小時&amp;","")&amp;IF(COUNTIF(FA83:FL83,"&gt;0")=6,"連6天上班","")&amp;IF(FK82=1,IF(FK83&gt;0,"例假上班",""),"")</f>
        <v>1周無1例1休</v>
      </c>
      <c r="FL84" s="500"/>
      <c r="FM84" s="499" t="str">
        <f>IF(月排班!FL82=0,"",IF(月排班!FM82=0,"",IF((月排班!FM82+24-月排班!FL82)&lt;11,"11小時","")))&amp;IF(COUNTIF(月排班!$FA84:$FM84,$FW$5)=1,IF(COUNTIF(月排班!$FA84:$FM84,$FW$6)=1,"","1周無1例1休"),"1周無1例1休")&amp;IF(FM83=1,IF(FM83&gt;0,"例假上班",""),"")&amp;IF(FM83&gt;12,"上班超過12小時&amp;","")&amp;IF(COUNTIF(FC83:FN83,"&gt;0")=6,"連6天上班","")&amp;IF(FM82=1,IF(FM83&gt;0,"例假上班",""),"")</f>
        <v>1周無1例1休</v>
      </c>
      <c r="FN84" s="500"/>
      <c r="FO84" s="488"/>
      <c r="FP84" s="489"/>
      <c r="FQ84" s="493"/>
      <c r="FR84" s="210"/>
      <c r="FS84" s="210"/>
      <c r="FT84" s="379"/>
      <c r="FU84" s="527"/>
      <c r="FV84" s="528"/>
    </row>
    <row r="85" spans="1:178" ht="15.75" customHeight="1">
      <c r="A85" s="490" t="str">
        <f>IF('0902-0908'!A93=0,"",'0902-0908'!A93)</f>
        <v>張子柔</v>
      </c>
      <c r="B85" s="491"/>
      <c r="C85" s="226"/>
      <c r="D85" s="227"/>
      <c r="E85" s="226"/>
      <c r="F85" s="227"/>
      <c r="G85" s="226"/>
      <c r="H85" s="227"/>
      <c r="I85" s="226"/>
      <c r="J85" s="227"/>
      <c r="K85" s="226"/>
      <c r="L85" s="227"/>
      <c r="M85" s="226"/>
      <c r="N85" s="227"/>
      <c r="O85" s="226"/>
      <c r="P85" s="227"/>
      <c r="Q85" s="226"/>
      <c r="R85" s="227"/>
      <c r="S85" s="226"/>
      <c r="T85" s="227"/>
      <c r="U85" s="226"/>
      <c r="V85" s="227"/>
      <c r="W85" s="226"/>
      <c r="X85" s="227"/>
      <c r="Y85" s="226"/>
      <c r="Z85" s="227"/>
      <c r="AA85" s="226"/>
      <c r="AB85" s="227"/>
      <c r="AC85" s="226"/>
      <c r="AD85" s="227"/>
      <c r="AE85" s="549">
        <f>IFERROR(VLOOKUP(月排班!AE87,$FW$5:$FX$9,2,0),0)</f>
        <v>1</v>
      </c>
      <c r="AF85" s="550"/>
      <c r="AG85" s="549">
        <f>IFERROR(VLOOKUP(月排班!AG87,$FW$5:$FX$9,2,0),0)</f>
        <v>2</v>
      </c>
      <c r="AH85" s="550"/>
      <c r="AI85" s="549">
        <f>IFERROR(VLOOKUP(月排班!AI87,$FW$5:$FX$9,2,0),0)</f>
        <v>0</v>
      </c>
      <c r="AJ85" s="550"/>
      <c r="AK85" s="549">
        <f>IFERROR(VLOOKUP(月排班!AK87,$FW$5:$FX$9,2,0),0)</f>
        <v>0</v>
      </c>
      <c r="AL85" s="550"/>
      <c r="AM85" s="549">
        <f>IFERROR(VLOOKUP(月排班!AM87,$FW$5:$FX$9,2,0),0)</f>
        <v>0</v>
      </c>
      <c r="AN85" s="550"/>
      <c r="AO85" s="549">
        <f>IFERROR(VLOOKUP(月排班!AO87,$FW$5:$FX$9,2,0),0)</f>
        <v>0</v>
      </c>
      <c r="AP85" s="550"/>
      <c r="AQ85" s="549">
        <f>IFERROR(VLOOKUP(月排班!AQ87,$FW$5:$FX$9,2,0),0)</f>
        <v>0</v>
      </c>
      <c r="AR85" s="550"/>
      <c r="AS85" s="549">
        <f>IFERROR(VLOOKUP(月排班!AS87,$FW$5:$FX$9,2,0),0)</f>
        <v>0</v>
      </c>
      <c r="AT85" s="550"/>
      <c r="AU85" s="549">
        <f>IFERROR(VLOOKUP(月排班!AU87,$FW$5:$FX$9,2,0),0)</f>
        <v>1</v>
      </c>
      <c r="AV85" s="550"/>
      <c r="AW85" s="549">
        <f>IFERROR(VLOOKUP(月排班!AW87,$FW$5:$FX$9,2,0),0)</f>
        <v>2</v>
      </c>
      <c r="AX85" s="550"/>
      <c r="AY85" s="549">
        <f>IFERROR(VLOOKUP(月排班!AY87,$FW$5:$FX$9,2,0),0)</f>
        <v>0</v>
      </c>
      <c r="AZ85" s="550"/>
      <c r="BA85" s="549">
        <f>IFERROR(VLOOKUP(月排班!BA87,$FW$5:$FX$9,2,0),0)</f>
        <v>0</v>
      </c>
      <c r="BB85" s="550"/>
      <c r="BC85" s="549">
        <f>IFERROR(VLOOKUP(月排班!BC87,$FW$5:$FX$9,2,0),0)</f>
        <v>0</v>
      </c>
      <c r="BD85" s="550"/>
      <c r="BE85" s="549">
        <f>IFERROR(VLOOKUP(月排班!BE87,$FW$5:$FX$9,2,0),0)</f>
        <v>0</v>
      </c>
      <c r="BF85" s="550"/>
      <c r="BG85" s="549">
        <f>IFERROR(VLOOKUP(月排班!BG87,$FW$5:$FX$9,2,0),0)</f>
        <v>1</v>
      </c>
      <c r="BH85" s="550"/>
      <c r="BI85" s="549">
        <f>IFERROR(VLOOKUP(月排班!BI87,$FW$5:$FX$9,2,0),0)</f>
        <v>0</v>
      </c>
      <c r="BJ85" s="550"/>
      <c r="BK85" s="549">
        <f>IFERROR(VLOOKUP(月排班!BK87,$FW$5:$FX$9,2,0),0)</f>
        <v>0</v>
      </c>
      <c r="BL85" s="550"/>
      <c r="BM85" s="549">
        <f>IFERROR(VLOOKUP(月排班!BM87,$FW$5:$FX$9,2,0),0)</f>
        <v>0</v>
      </c>
      <c r="BN85" s="550"/>
      <c r="BO85" s="549">
        <f>IFERROR(VLOOKUP(月排班!BO87,$FW$5:$FX$9,2,0),0)</f>
        <v>0</v>
      </c>
      <c r="BP85" s="550"/>
      <c r="BQ85" s="549">
        <f>IFERROR(VLOOKUP(月排班!BQ87,$FW$5:$FX$9,2,0),0)</f>
        <v>2</v>
      </c>
      <c r="BR85" s="550"/>
      <c r="BS85" s="549">
        <f>IFERROR(VLOOKUP(月排班!BS87,$FW$5:$FX$9,2,0),0)</f>
        <v>0</v>
      </c>
      <c r="BT85" s="550"/>
      <c r="BU85" s="549">
        <f>IFERROR(VLOOKUP(月排班!BU87,$FW$5:$FX$9,2,0),0)</f>
        <v>0</v>
      </c>
      <c r="BV85" s="550"/>
      <c r="BW85" s="549">
        <f>IFERROR(VLOOKUP(月排班!BW87,$FW$5:$FX$9,2,0),0)</f>
        <v>1</v>
      </c>
      <c r="BX85" s="550"/>
      <c r="BY85" s="549">
        <f>IFERROR(VLOOKUP(月排班!BY87,$FW$5:$FX$9,2,0),0)</f>
        <v>0</v>
      </c>
      <c r="BZ85" s="550"/>
      <c r="CA85" s="549">
        <f>IFERROR(VLOOKUP(月排班!CA87,$FW$5:$FX$9,2,0),0)</f>
        <v>2</v>
      </c>
      <c r="CB85" s="550"/>
      <c r="CC85" s="549">
        <f>IFERROR(VLOOKUP(月排班!CC87,$FW$5:$FX$9,2,0),0)</f>
        <v>0</v>
      </c>
      <c r="CD85" s="550"/>
      <c r="CE85" s="549">
        <f>IFERROR(VLOOKUP(月排班!CE87,$FW$5:$FX$9,2,0),0)</f>
        <v>0</v>
      </c>
      <c r="CF85" s="550"/>
      <c r="CG85" s="549">
        <f>IFERROR(VLOOKUP(月排班!CG87,$FW$5:$FX$9,2,0),0)</f>
        <v>0</v>
      </c>
      <c r="CH85" s="550"/>
      <c r="CI85" s="549">
        <f>IFERROR(VLOOKUP(月排班!CI87,$FW$5:$FX$9,2,0),0)</f>
        <v>0</v>
      </c>
      <c r="CJ85" s="550"/>
      <c r="CK85" s="549">
        <f>IFERROR(VLOOKUP(月排班!CK87,$FW$5:$FX$9,2,0),0)</f>
        <v>1</v>
      </c>
      <c r="CL85" s="550"/>
      <c r="CM85" s="549">
        <f>IFERROR(VLOOKUP(月排班!CM87,$FW$5:$FX$9,2,0),0)</f>
        <v>0</v>
      </c>
      <c r="CN85" s="550"/>
      <c r="CO85" s="549">
        <f>IFERROR(VLOOKUP(月排班!CO87,$FW$5:$FX$9,2,0),0)</f>
        <v>0</v>
      </c>
      <c r="CP85" s="550"/>
      <c r="CQ85" s="549">
        <f>IFERROR(VLOOKUP(月排班!CQ87,$FW$5:$FX$9,2,0),0)</f>
        <v>2</v>
      </c>
      <c r="CR85" s="550"/>
      <c r="CS85" s="549">
        <f>IFERROR(VLOOKUP(月排班!CS87,$FW$5:$FX$9,2,0),0)</f>
        <v>0</v>
      </c>
      <c r="CT85" s="550"/>
      <c r="CU85" s="549">
        <f>IFERROR(VLOOKUP(月排班!CU87,$FW$5:$FX$9,2,0),0)</f>
        <v>0</v>
      </c>
      <c r="CV85" s="550"/>
      <c r="CW85" s="549">
        <f>IFERROR(VLOOKUP(月排班!CW87,$FW$5:$FX$9,2,0),0)</f>
        <v>0</v>
      </c>
      <c r="CX85" s="550"/>
      <c r="CY85" s="549">
        <f>IFERROR(VLOOKUP(月排班!CY87,$FW$5:$FX$9,2,0),0)</f>
        <v>1</v>
      </c>
      <c r="CZ85" s="550"/>
      <c r="DA85" s="549">
        <f>IFERROR(VLOOKUP(月排班!DA87,$FW$5:$FX$9,2,0),0)</f>
        <v>2</v>
      </c>
      <c r="DB85" s="550"/>
      <c r="DC85" s="549">
        <f>IFERROR(VLOOKUP(月排班!DC87,$FW$5:$FX$9,2,0),0)</f>
        <v>0</v>
      </c>
      <c r="DD85" s="550"/>
      <c r="DE85" s="549">
        <f>IFERROR(VLOOKUP(月排班!DE87,$FW$5:$FX$9,2,0),0)</f>
        <v>0</v>
      </c>
      <c r="DF85" s="550"/>
      <c r="DG85" s="549">
        <f>IFERROR(VLOOKUP(月排班!DG87,$FW$5:$FX$9,2,0),0)</f>
        <v>0</v>
      </c>
      <c r="DH85" s="550"/>
      <c r="DI85" s="549">
        <f>IFERROR(VLOOKUP(月排班!DI87,$FW$5:$FX$9,2,0),0)</f>
        <v>0</v>
      </c>
      <c r="DJ85" s="550"/>
      <c r="DK85" s="549">
        <f>IFERROR(VLOOKUP(月排班!DK87,$FW$5:$FX$9,2,0),0)</f>
        <v>0</v>
      </c>
      <c r="DL85" s="550"/>
      <c r="DM85" s="549">
        <f>IFERROR(VLOOKUP(月排班!DM87,$FW$5:$FX$9,2,0),0)</f>
        <v>1</v>
      </c>
      <c r="DN85" s="550"/>
      <c r="DO85" s="549">
        <f>IFERROR(VLOOKUP(月排班!DO87,$FW$5:$FX$9,2,0),0)</f>
        <v>0</v>
      </c>
      <c r="DP85" s="550"/>
      <c r="DQ85" s="549">
        <f>IFERROR(VLOOKUP(月排班!DQ87,$FW$5:$FX$9,2,0),0)</f>
        <v>0</v>
      </c>
      <c r="DR85" s="550"/>
      <c r="DS85" s="549">
        <f>IFERROR(VLOOKUP(月排班!DS87,$FW$5:$FX$9,2,0),0)</f>
        <v>2</v>
      </c>
      <c r="DT85" s="550"/>
      <c r="DU85" s="549">
        <f>IFERROR(VLOOKUP(月排班!DU87,$FW$5:$FX$9,2,0),0)</f>
        <v>0</v>
      </c>
      <c r="DV85" s="550"/>
      <c r="DW85" s="549">
        <f>IFERROR(VLOOKUP(月排班!DW87,$FW$5:$FX$9,2,0),0)</f>
        <v>0</v>
      </c>
      <c r="DX85" s="550"/>
      <c r="DY85" s="549">
        <f>IFERROR(VLOOKUP(月排班!DY87,$FW$5:$FX$9,2,0),0)</f>
        <v>0</v>
      </c>
      <c r="DZ85" s="550"/>
      <c r="EA85" s="549">
        <f>IFERROR(VLOOKUP(月排班!EA87,$FW$5:$FX$9,2,0),0)</f>
        <v>0</v>
      </c>
      <c r="EB85" s="550"/>
      <c r="EC85" s="549">
        <f>IFERROR(VLOOKUP(月排班!EC87,$FW$5:$FX$9,2,0),0)</f>
        <v>0</v>
      </c>
      <c r="ED85" s="550"/>
      <c r="EE85" s="549">
        <f>IFERROR(VLOOKUP(月排班!EE87,$FW$5:$FX$9,2,0),0)</f>
        <v>0</v>
      </c>
      <c r="EF85" s="550"/>
      <c r="EG85" s="549">
        <f>IFERROR(VLOOKUP(月排班!EG87,$FW$5:$FX$9,2,0),0)</f>
        <v>0</v>
      </c>
      <c r="EH85" s="550"/>
      <c r="EI85" s="549">
        <f>IFERROR(VLOOKUP(月排班!EI87,$FW$5:$FX$9,2,0),0)</f>
        <v>0</v>
      </c>
      <c r="EJ85" s="550"/>
      <c r="EK85" s="549">
        <f>IFERROR(VLOOKUP(月排班!EK87,$FW$5:$FX$9,2,0),0)</f>
        <v>0</v>
      </c>
      <c r="EL85" s="550"/>
      <c r="EM85" s="549">
        <f>IFERROR(VLOOKUP(月排班!EM87,$FW$5:$FX$9,2,0),0)</f>
        <v>0</v>
      </c>
      <c r="EN85" s="550"/>
      <c r="EO85" s="549">
        <f>IFERROR(VLOOKUP(月排班!EO87,$FW$5:$FX$9,2,0),0)</f>
        <v>0</v>
      </c>
      <c r="EP85" s="550"/>
      <c r="EQ85" s="549">
        <f>IFERROR(VLOOKUP(月排班!EQ87,$FW$5:$FX$9,2,0),0)</f>
        <v>0</v>
      </c>
      <c r="ER85" s="550"/>
      <c r="ES85" s="549">
        <f>IFERROR(VLOOKUP(月排班!ES87,$FW$5:$FX$9,2,0),0)</f>
        <v>0</v>
      </c>
      <c r="ET85" s="550"/>
      <c r="EU85" s="549">
        <f>IFERROR(VLOOKUP(月排班!EU87,$FW$5:$FX$9,2,0),0)</f>
        <v>0</v>
      </c>
      <c r="EV85" s="550"/>
      <c r="EW85" s="549">
        <f>IFERROR(VLOOKUP(月排班!EW87,$FW$5:$FX$9,2,0),0)</f>
        <v>0</v>
      </c>
      <c r="EX85" s="550"/>
      <c r="EY85" s="549">
        <f>IFERROR(VLOOKUP(月排班!EY87,$FW$5:$FX$9,2,0),0)</f>
        <v>0</v>
      </c>
      <c r="EZ85" s="550"/>
      <c r="FA85" s="549">
        <f>IFERROR(VLOOKUP(月排班!FA87,$FW$5:$FX$9,2,0),0)</f>
        <v>0</v>
      </c>
      <c r="FB85" s="550"/>
      <c r="FC85" s="549">
        <f>IFERROR(VLOOKUP(月排班!FC87,$FW$5:$FX$9,2,0),0)</f>
        <v>0</v>
      </c>
      <c r="FD85" s="550"/>
      <c r="FE85" s="549">
        <f>IFERROR(VLOOKUP(月排班!FE87,$FW$5:$FX$9,2,0),0)</f>
        <v>0</v>
      </c>
      <c r="FF85" s="550"/>
      <c r="FG85" s="549">
        <f>IFERROR(VLOOKUP(月排班!FG87,$FW$5:$FX$9,2,0),0)</f>
        <v>0</v>
      </c>
      <c r="FH85" s="550"/>
      <c r="FI85" s="549">
        <f>IFERROR(VLOOKUP(月排班!FI87,$FW$5:$FX$9,2,0),0)</f>
        <v>0</v>
      </c>
      <c r="FJ85" s="550"/>
      <c r="FK85" s="549">
        <f>IFERROR(VLOOKUP(月排班!FK87,$FW$5:$FX$9,2,0),0)</f>
        <v>0</v>
      </c>
      <c r="FL85" s="550"/>
      <c r="FM85" s="549">
        <f>IFERROR(VLOOKUP(月排班!FM87,$FW$5:$FX$9,2,0),0)</f>
        <v>0</v>
      </c>
      <c r="FN85" s="550"/>
      <c r="FO85" s="226"/>
      <c r="FP85" s="227"/>
      <c r="FQ85" s="492"/>
      <c r="FR85" s="208"/>
      <c r="FS85" s="208"/>
      <c r="FT85" s="378">
        <f>BZ86+CB86+CD86+CF86+CH86+CX86+FP86</f>
        <v>0</v>
      </c>
      <c r="FU85" s="524"/>
      <c r="FV85" s="479"/>
    </row>
    <row r="86" spans="1:178" ht="9" customHeight="1" thickBot="1">
      <c r="A86" s="480" t="str">
        <f>IF('0902-0908'!A94=0,"",'0902-0908'!A94)</f>
        <v>外場晚班工讀</v>
      </c>
      <c r="B86" s="481"/>
      <c r="C86" s="228"/>
      <c r="D86" s="183">
        <f>D85-C85-C86</f>
        <v>0</v>
      </c>
      <c r="E86" s="228"/>
      <c r="F86" s="183">
        <f>F85-E85-E86</f>
        <v>0</v>
      </c>
      <c r="G86" s="228"/>
      <c r="H86" s="183">
        <f>H85-G85-G86</f>
        <v>0</v>
      </c>
      <c r="I86" s="228"/>
      <c r="J86" s="183">
        <f>J85-I85-I86</f>
        <v>0</v>
      </c>
      <c r="K86" s="228"/>
      <c r="L86" s="183">
        <f>L85-K85-K86</f>
        <v>0</v>
      </c>
      <c r="M86" s="228"/>
      <c r="N86" s="183">
        <f>N85-M85-M86</f>
        <v>0</v>
      </c>
      <c r="O86" s="228"/>
      <c r="P86" s="183">
        <f>P85-O85-O86</f>
        <v>0</v>
      </c>
      <c r="Q86" s="228"/>
      <c r="R86" s="183">
        <f>R85-Q85-Q86</f>
        <v>0</v>
      </c>
      <c r="S86" s="228"/>
      <c r="T86" s="183">
        <f>T85-S85-S86</f>
        <v>0</v>
      </c>
      <c r="U86" s="228"/>
      <c r="V86" s="183">
        <f>V85-U85-U86</f>
        <v>0</v>
      </c>
      <c r="W86" s="228"/>
      <c r="X86" s="183">
        <f>X85-W85-W86</f>
        <v>0</v>
      </c>
      <c r="Y86" s="228"/>
      <c r="Z86" s="183">
        <f>Z85-Y85-Y86</f>
        <v>0</v>
      </c>
      <c r="AA86" s="228"/>
      <c r="AB86" s="183">
        <f>AB85-AA85-AA86</f>
        <v>0</v>
      </c>
      <c r="AC86" s="228"/>
      <c r="AD86" s="183">
        <f>AD85-AC85-AC86</f>
        <v>0</v>
      </c>
      <c r="AE86" s="551">
        <f>月排班!AF86</f>
        <v>0</v>
      </c>
      <c r="AF86" s="552"/>
      <c r="AG86" s="551">
        <f>月排班!AH86</f>
        <v>0</v>
      </c>
      <c r="AH86" s="552"/>
      <c r="AI86" s="551">
        <f>月排班!AJ86</f>
        <v>0</v>
      </c>
      <c r="AJ86" s="552"/>
      <c r="AK86" s="551">
        <f>月排班!AL86</f>
        <v>0</v>
      </c>
      <c r="AL86" s="552"/>
      <c r="AM86" s="551">
        <f>月排班!AN86</f>
        <v>0</v>
      </c>
      <c r="AN86" s="552"/>
      <c r="AO86" s="551">
        <f>月排班!AP86</f>
        <v>7.5</v>
      </c>
      <c r="AP86" s="552"/>
      <c r="AQ86" s="551">
        <f>月排班!AR86</f>
        <v>3.5</v>
      </c>
      <c r="AR86" s="552"/>
      <c r="AS86" s="551">
        <f>月排班!AT86</f>
        <v>3.5</v>
      </c>
      <c r="AT86" s="552"/>
      <c r="AU86" s="551">
        <f>月排班!AV86</f>
        <v>0</v>
      </c>
      <c r="AV86" s="552"/>
      <c r="AW86" s="551">
        <f>月排班!AX86</f>
        <v>0</v>
      </c>
      <c r="AX86" s="552"/>
      <c r="AY86" s="551">
        <f>月排班!AZ86</f>
        <v>4</v>
      </c>
      <c r="AZ86" s="552"/>
      <c r="BA86" s="551">
        <f>月排班!BB86</f>
        <v>3.5</v>
      </c>
      <c r="BB86" s="552"/>
      <c r="BC86" s="551">
        <f>月排班!BD86</f>
        <v>8</v>
      </c>
      <c r="BD86" s="552"/>
      <c r="BE86" s="551">
        <f>月排班!BF86</f>
        <v>7.5</v>
      </c>
      <c r="BF86" s="552"/>
      <c r="BG86" s="551">
        <f>月排班!BH86</f>
        <v>0</v>
      </c>
      <c r="BH86" s="552"/>
      <c r="BI86" s="551">
        <f>月排班!BJ86</f>
        <v>7.5</v>
      </c>
      <c r="BJ86" s="552"/>
      <c r="BK86" s="551">
        <f>月排班!BL86</f>
        <v>8</v>
      </c>
      <c r="BL86" s="552"/>
      <c r="BM86" s="551">
        <f>月排班!BN86</f>
        <v>4</v>
      </c>
      <c r="BN86" s="552"/>
      <c r="BO86" s="551">
        <f>月排班!BP86</f>
        <v>3.5</v>
      </c>
      <c r="BP86" s="552"/>
      <c r="BQ86" s="551">
        <f>月排班!BR86</f>
        <v>0</v>
      </c>
      <c r="BR86" s="552"/>
      <c r="BS86" s="551">
        <f>月排班!BT86</f>
        <v>0</v>
      </c>
      <c r="BT86" s="552"/>
      <c r="BU86" s="551">
        <f>月排班!BV86</f>
        <v>3.5</v>
      </c>
      <c r="BV86" s="552"/>
      <c r="BW86" s="551">
        <f>月排班!BX86</f>
        <v>0</v>
      </c>
      <c r="BX86" s="552"/>
      <c r="BY86" s="551">
        <f>月排班!BZ86</f>
        <v>8</v>
      </c>
      <c r="BZ86" s="552"/>
      <c r="CA86" s="551">
        <f>月排班!CB86</f>
        <v>0</v>
      </c>
      <c r="CB86" s="552"/>
      <c r="CC86" s="551">
        <f>月排班!CD86</f>
        <v>0</v>
      </c>
      <c r="CD86" s="552"/>
      <c r="CE86" s="551">
        <f>月排班!CF86</f>
        <v>0</v>
      </c>
      <c r="CF86" s="552"/>
      <c r="CG86" s="551">
        <f>月排班!CH86</f>
        <v>8</v>
      </c>
      <c r="CH86" s="552"/>
      <c r="CI86" s="551">
        <f>月排班!CJ86</f>
        <v>3.5</v>
      </c>
      <c r="CJ86" s="552"/>
      <c r="CK86" s="551">
        <f>月排班!CL86</f>
        <v>0</v>
      </c>
      <c r="CL86" s="552"/>
      <c r="CM86" s="551">
        <f>月排班!CN86</f>
        <v>8</v>
      </c>
      <c r="CN86" s="552"/>
      <c r="CO86" s="551">
        <f>月排班!CP86</f>
        <v>8</v>
      </c>
      <c r="CP86" s="552"/>
      <c r="CQ86" s="551">
        <f>月排班!CR86</f>
        <v>0</v>
      </c>
      <c r="CR86" s="552"/>
      <c r="CS86" s="551">
        <f>月排班!CT86</f>
        <v>7.5</v>
      </c>
      <c r="CT86" s="552"/>
      <c r="CU86" s="551">
        <f>月排班!CV86</f>
        <v>8</v>
      </c>
      <c r="CV86" s="552"/>
      <c r="CW86" s="551">
        <f>月排班!CX86</f>
        <v>3.5</v>
      </c>
      <c r="CX86" s="552"/>
      <c r="CY86" s="551">
        <f>月排班!CZ86</f>
        <v>0</v>
      </c>
      <c r="CZ86" s="552"/>
      <c r="DA86" s="551">
        <f>月排班!DB86</f>
        <v>0</v>
      </c>
      <c r="DB86" s="552"/>
      <c r="DC86" s="551">
        <f>月排班!DD86</f>
        <v>0</v>
      </c>
      <c r="DD86" s="552"/>
      <c r="DE86" s="551">
        <f>月排班!DF86</f>
        <v>0</v>
      </c>
      <c r="DF86" s="552"/>
      <c r="DG86" s="551">
        <f>月排班!DH86</f>
        <v>7.5</v>
      </c>
      <c r="DH86" s="552"/>
      <c r="DI86" s="551">
        <f>月排班!DJ86</f>
        <v>9</v>
      </c>
      <c r="DJ86" s="552"/>
      <c r="DK86" s="551">
        <f>月排班!DL86</f>
        <v>3.5</v>
      </c>
      <c r="DL86" s="552"/>
      <c r="DM86" s="551">
        <f>月排班!DN86</f>
        <v>0</v>
      </c>
      <c r="DN86" s="552"/>
      <c r="DO86" s="551">
        <f>月排班!DP86</f>
        <v>8</v>
      </c>
      <c r="DP86" s="552"/>
      <c r="DQ86" s="551">
        <f>月排班!DR86</f>
        <v>3.5</v>
      </c>
      <c r="DR86" s="552"/>
      <c r="DS86" s="551">
        <f>月排班!DT86</f>
        <v>0</v>
      </c>
      <c r="DT86" s="552"/>
      <c r="DU86" s="551">
        <f>月排班!DV86</f>
        <v>8</v>
      </c>
      <c r="DV86" s="552"/>
      <c r="DW86" s="551">
        <f>月排班!DX86</f>
        <v>0</v>
      </c>
      <c r="DX86" s="552"/>
      <c r="DY86" s="551">
        <f>月排班!DZ86</f>
        <v>0</v>
      </c>
      <c r="DZ86" s="552"/>
      <c r="EA86" s="551">
        <f>月排班!EB86</f>
        <v>0</v>
      </c>
      <c r="EB86" s="552"/>
      <c r="EC86" s="551">
        <f>月排班!ED86</f>
        <v>0</v>
      </c>
      <c r="ED86" s="552"/>
      <c r="EE86" s="551">
        <f>月排班!EF86</f>
        <v>0</v>
      </c>
      <c r="EF86" s="552"/>
      <c r="EG86" s="551">
        <f>月排班!EH86</f>
        <v>0</v>
      </c>
      <c r="EH86" s="552"/>
      <c r="EI86" s="551">
        <f>月排班!EJ86</f>
        <v>0</v>
      </c>
      <c r="EJ86" s="552"/>
      <c r="EK86" s="551">
        <f>月排班!EL86</f>
        <v>0</v>
      </c>
      <c r="EL86" s="552"/>
      <c r="EM86" s="551">
        <f>月排班!EN86</f>
        <v>0</v>
      </c>
      <c r="EN86" s="552"/>
      <c r="EO86" s="551">
        <f>月排班!EP86</f>
        <v>0</v>
      </c>
      <c r="EP86" s="552"/>
      <c r="EQ86" s="551">
        <f>月排班!ER86</f>
        <v>0</v>
      </c>
      <c r="ER86" s="552"/>
      <c r="ES86" s="551">
        <f>月排班!ET86</f>
        <v>0</v>
      </c>
      <c r="ET86" s="552"/>
      <c r="EU86" s="551">
        <f>月排班!EV86</f>
        <v>0</v>
      </c>
      <c r="EV86" s="552"/>
      <c r="EW86" s="551">
        <f>月排班!EX86</f>
        <v>0</v>
      </c>
      <c r="EX86" s="552"/>
      <c r="EY86" s="551">
        <f>月排班!EZ86</f>
        <v>0</v>
      </c>
      <c r="EZ86" s="552"/>
      <c r="FA86" s="551">
        <f>月排班!FB86</f>
        <v>0</v>
      </c>
      <c r="FB86" s="552"/>
      <c r="FC86" s="551">
        <f>月排班!FD86</f>
        <v>0</v>
      </c>
      <c r="FD86" s="552"/>
      <c r="FE86" s="551">
        <f>月排班!FF86</f>
        <v>0</v>
      </c>
      <c r="FF86" s="552"/>
      <c r="FG86" s="551">
        <f>月排班!FH86</f>
        <v>0</v>
      </c>
      <c r="FH86" s="552"/>
      <c r="FI86" s="551">
        <f>月排班!FJ86</f>
        <v>0</v>
      </c>
      <c r="FJ86" s="552"/>
      <c r="FK86" s="551">
        <f>月排班!FL86</f>
        <v>0</v>
      </c>
      <c r="FL86" s="552"/>
      <c r="FM86" s="551">
        <f>月排班!FN86</f>
        <v>0</v>
      </c>
      <c r="FN86" s="552"/>
      <c r="FO86" s="228"/>
      <c r="FP86" s="183">
        <f>FP85-FO85-FO86</f>
        <v>0</v>
      </c>
      <c r="FQ86" s="493"/>
      <c r="FR86" s="210"/>
      <c r="FS86" s="210"/>
      <c r="FT86" s="379"/>
      <c r="FU86" s="525"/>
      <c r="FV86" s="526"/>
    </row>
    <row r="87" spans="1:178" ht="9" customHeight="1" thickTop="1" thickBot="1">
      <c r="A87" s="482" t="str">
        <f>IF('0902-0908'!A95=0,"",'0902-0908'!A95)</f>
        <v/>
      </c>
      <c r="B87" s="483"/>
      <c r="C87" s="488"/>
      <c r="D87" s="489"/>
      <c r="E87" s="488"/>
      <c r="F87" s="489"/>
      <c r="G87" s="488"/>
      <c r="H87" s="489"/>
      <c r="I87" s="488"/>
      <c r="J87" s="489"/>
      <c r="K87" s="488"/>
      <c r="L87" s="489"/>
      <c r="M87" s="488"/>
      <c r="N87" s="489"/>
      <c r="O87" s="488"/>
      <c r="P87" s="489"/>
      <c r="Q87" s="488"/>
      <c r="R87" s="489"/>
      <c r="S87" s="488"/>
      <c r="T87" s="489"/>
      <c r="U87" s="488"/>
      <c r="V87" s="489"/>
      <c r="W87" s="488"/>
      <c r="X87" s="489"/>
      <c r="Y87" s="488"/>
      <c r="Z87" s="489"/>
      <c r="AA87" s="488"/>
      <c r="AB87" s="489"/>
      <c r="AC87" s="488"/>
      <c r="AD87" s="489"/>
      <c r="AE87" s="499" t="str">
        <f>IF(月排班!AD85=0,"",IF(月排班!AE85=0,"",IF((月排班!AE85+24-月排班!AD85)&lt;11,"11小時","")))&amp;IF(COUNTIF(月排班!$AE87:$AR87,$FW$5)=1,IF(COUNTIF(月排班!$AE87:$AR87,$FW$6)=1,"","1周無1例1休"),"1周無1例1休")&amp;IF(AE86=1,IF(AE86&gt;0,"例假上班",""),"")&amp;IF(AE86&gt;12,"上班超過12小時&amp;","")&amp;IF(COUNTIF(U86:AF86,"&gt;0")=6,"連6天上班","")&amp;IF(AE85=1,IF(AE86&gt;0,"例假上班",""),"")</f>
        <v/>
      </c>
      <c r="AF87" s="500"/>
      <c r="AG87" s="499" t="str">
        <f>IF(月排班!AF85=0,"",IF(月排班!AG85=0,"",IF((月排班!AG85+24-月排班!AF85)&lt;11,"11小時","")))&amp;IF(COUNTIF(月排班!$AE87:$AR87,$FW$5)=1,IF(COUNTIF(月排班!$AE87:$AR87,$FW$6)=1,"","1周無1例1休"),"1周無1例1休")&amp;IF(AG86=1,IF(AG86&gt;0,"例假上班",""),"")&amp;IF(AG86&gt;12,"上班超過12小時&amp;","")&amp;IF(COUNTIF(W86:AH86,"&gt;0")=6,"連6天上班","")&amp;IF(AG85=1,IF(AG86&gt;0,"例假上班",""),"")</f>
        <v/>
      </c>
      <c r="AH87" s="500"/>
      <c r="AI87" s="499" t="str">
        <f>IF(月排班!AH85=0,"",IF(月排班!AI85=0,"",IF((月排班!AI85+24-月排班!AH85)&lt;11,"11小時","")))&amp;IF(COUNTIF(月排班!$AE87:$AR87,$FW$5)=1,IF(COUNTIF(月排班!$AE87:$AR87,$FW$6)=1,"","1周無1例1休"),"1周無1例1休")&amp;IF(AI86=1,IF(AI86&gt;0,"例假上班",""),"")&amp;IF(AI86&gt;12,"上班超過12小時&amp;","")&amp;IF(COUNTIF(Y86:AJ86,"&gt;0")=6,"連6天上班","")&amp;IF(AI85=1,IF(AI86&gt;0,"例假上班",""),"")</f>
        <v/>
      </c>
      <c r="AJ87" s="500"/>
      <c r="AK87" s="499" t="str">
        <f>IF(月排班!AJ85=0,"",IF(月排班!AK85=0,"",IF((月排班!AK85+24-月排班!AJ85)&lt;11,"11小時","")))&amp;IF(COUNTIF(月排班!$AE87:$AR87,$FW$5)=1,IF(COUNTIF(月排班!$AE87:$AR87,$FW$6)=1,"","1周無1例1休"),"1周無1例1休")&amp;IF(AK86=1,IF(AK86&gt;0,"例假上班",""),"")&amp;IF(AK86&gt;12,"上班超過12小時&amp;","")&amp;IF(COUNTIF(AA86:AL86,"&gt;0")=6,"連6天上班","")&amp;IF(AK85=1,IF(AK86&gt;0,"例假上班",""),"")</f>
        <v/>
      </c>
      <c r="AL87" s="500"/>
      <c r="AM87" s="499" t="str">
        <f>IF(月排班!AL85=0,"",IF(月排班!AM85=0,"",IF((月排班!AM85+24-月排班!AL85)&lt;11,"11小時","")))&amp;IF(COUNTIF(月排班!$AE87:$AR87,$FW$5)=1,IF(COUNTIF(月排班!$AE87:$AR87,$FW$6)=1,"","1周無1例1休"),"1周無1例1休")&amp;IF(AM86=1,IF(AM86&gt;0,"例假上班",""),"")&amp;IF(AM86&gt;12,"上班超過12小時&amp;","")&amp;IF(COUNTIF(AC86:AN86,"&gt;0")=6,"連6天上班","")&amp;IF(AM85=1,IF(AM86&gt;0,"例假上班",""),"")</f>
        <v/>
      </c>
      <c r="AN87" s="500"/>
      <c r="AO87" s="499" t="str">
        <f>IF(月排班!AN85=0,"",IF(月排班!AO85=0,"",IF((月排班!AO85+24-月排班!AN85)&lt;11,"11小時","")))&amp;IF(COUNTIF(月排班!$AE87:$AR87,$FW$5)=1,IF(COUNTIF(月排班!$AE87:$AR87,$FW$6)=1,"","1周無1例1休"),"1周無1例1休")&amp;IF(AO86=1,IF(AO86&gt;0,"例假上班",""),"")&amp;IF(AO86&gt;12,"上班超過12小時&amp;","")&amp;IF(COUNTIF(AE86:AP86,"&gt;0")=6,"連6天上班","")&amp;IF(AO85=1,IF(AO86&gt;0,"例假上班",""),"")</f>
        <v/>
      </c>
      <c r="AP87" s="500"/>
      <c r="AQ87" s="499" t="str">
        <f>IF(月排班!AP85=0,"",IF(月排班!AQ85=0,"",IF((月排班!AQ85+24-月排班!AP85)&lt;11,"11小時","")))&amp;IF(COUNTIF(月排班!$AE87:$AR87,$FW$5)=1,IF(COUNTIF(月排班!$AE87:$AR87,$FW$6)=1,"","1周無1例1休"),"1周無1例1休")&amp;IF(AQ86=1,IF(AQ86&gt;0,"例假上班",""),"")&amp;IF(AQ86&gt;12,"上班超過12小時&amp;","")&amp;IF(COUNTIF(AG86:AR86,"&gt;0")=6,"連6天上班","")&amp;IF(AQ85=1,IF(AQ86&gt;0,"例假上班",""),"")</f>
        <v/>
      </c>
      <c r="AR87" s="500"/>
      <c r="AS87" s="499" t="str">
        <f>IF(月排班!AR85=0,"",IF(月排班!AS85=0,"",IF((月排班!AS85+24-月排班!AR85)&lt;11,"11小時","")))&amp;IF(COUNTIF(月排班!$AS87:$BE87,$FW$5)=1,IF(COUNTIF(月排班!$AS87:$BE87,$FW$6)=1,"","1周無1例1休"),"1周無1例1休")&amp;IF(AS86=1,IF(AS86&gt;0,"例假上班",""),"")&amp;IF(AS86&gt;12,"上班超過12小時&amp;","")&amp;IF(COUNTIF(AI86:AT86,"&gt;0")=6,"連6天上班","")&amp;IF(AS85=1,IF(AS86&gt;0,"例假上班",""),"")</f>
        <v/>
      </c>
      <c r="AT87" s="500"/>
      <c r="AU87" s="499" t="str">
        <f>IF(月排班!AT85=0,"",IF(月排班!AU85=0,"",IF((月排班!AU85+24-月排班!AT85)&lt;11,"11小時","")))&amp;IF(COUNTIF(月排班!$AS87:$BE87,$FW$5)=1,IF(COUNTIF(月排班!$AS87:$BE87,$FW$6)=1,"","1周無1例1休"),"1周無1例1休")&amp;IF(AU86=1,IF(AU86&gt;0,"例假上班",""),"")&amp;IF(AU86&gt;12,"上班超過12小時&amp;","")&amp;IF(COUNTIF(AK86:AV86,"&gt;0")=6,"連6天上班","")&amp;IF(AU85=1,IF(AU86&gt;0,"例假上班",""),"")</f>
        <v/>
      </c>
      <c r="AV87" s="500"/>
      <c r="AW87" s="499" t="str">
        <f>IF(月排班!AV85=0,"",IF(月排班!AW85=0,"",IF((月排班!AW85+24-月排班!AV85)&lt;11,"11小時","")))&amp;IF(COUNTIF(月排班!$AS87:$BE87,$FW$5)=1,IF(COUNTIF(月排班!$AS87:$BE87,$FW$6)=1,"","1周無1例1休"),"1周無1例1休")&amp;IF(AW86=1,IF(AW86&gt;0,"例假上班",""),"")&amp;IF(AW86&gt;12,"上班超過12小時&amp;","")&amp;IF(COUNTIF(AM86:AX86,"&gt;0")=6,"連6天上班","")&amp;IF(AW85=1,IF(AW86&gt;0,"例假上班",""),"")</f>
        <v/>
      </c>
      <c r="AX87" s="500"/>
      <c r="AY87" s="499" t="str">
        <f>IF(月排班!AX85=0,"",IF(月排班!AY85=0,"",IF((月排班!AY85+24-月排班!AX85)&lt;11,"11小時","")))&amp;IF(COUNTIF(月排班!$AS87:$BE87,$FW$5)=1,IF(COUNTIF(月排班!$AS87:$BE87,$FW$6)=1,"","1周無1例1休"),"1周無1例1休")&amp;IF(AY86=1,IF(AY86&gt;0,"例假上班",""),"")&amp;IF(AY86&gt;12,"上班超過12小時&amp;","")&amp;IF(COUNTIF(AO86:AZ86,"&gt;0")=6,"連6天上班","")&amp;IF(AY85=1,IF(AY86&gt;0,"例假上班",""),"")</f>
        <v/>
      </c>
      <c r="AZ87" s="500"/>
      <c r="BA87" s="499" t="str">
        <f>IF(月排班!AZ85=0,"",IF(月排班!BA85=0,"",IF((月排班!BA85+24-月排班!AZ85)&lt;11,"11小時","")))&amp;IF(COUNTIF(月排班!$AS87:$BE87,$FW$5)=1,IF(COUNTIF(月排班!$AS87:$BE87,$FW$6)=1,"","1周無1例1休"),"1周無1例1休")&amp;IF(BA86=1,IF(BA86&gt;0,"例假上班",""),"")&amp;IF(BA86&gt;12,"上班超過12小時&amp;","")&amp;IF(COUNTIF(AQ86:BB86,"&gt;0")=6,"連6天上班","")&amp;IF(BA85=1,IF(BA86&gt;0,"例假上班",""),"")</f>
        <v/>
      </c>
      <c r="BB87" s="500"/>
      <c r="BC87" s="499" t="str">
        <f>IF(月排班!BB85=0,"",IF(月排班!BC85=0,"",IF((月排班!BC85+24-月排班!BB85)&lt;11,"11小時","")))&amp;IF(COUNTIF(月排班!$AS87:$BE87,$FW$5)=1,IF(COUNTIF(月排班!$AS87:$BE87,$FW$6)=1,"","1周無1例1休"),"1周無1例1休")&amp;IF(BC86=1,IF(BC86&gt;0,"例假上班",""),"")&amp;IF(BC86&gt;12,"上班超過12小時&amp;","")&amp;IF(COUNTIF(AS86:BD86,"&gt;0")=6,"連6天上班","")&amp;IF(BC85=1,IF(BC86&gt;0,"例假上班",""),"")</f>
        <v/>
      </c>
      <c r="BD87" s="500"/>
      <c r="BE87" s="499" t="str">
        <f>IF(月排班!BD85=0,"",IF(月排班!BE85=0,"",IF((月排班!BE85+24-月排班!BD85)&lt;11,"11小時","")))&amp;IF(COUNTIF(月排班!$AS87:$BE87,$FW$5)=1,IF(COUNTIF(月排班!$AS87:$BE87,$FW$6)=1,"","1周無1例1休"),"1周無1例1休")&amp;IF(BE86=1,IF(BE86&gt;0,"例假上班",""),"")&amp;IF(BE86&gt;12,"上班超過12小時&amp;","")&amp;IF(COUNTIF(AU86:BF86,"&gt;0")=6,"連6天上班","")&amp;IF(BE85=1,IF(BE86&gt;0,"例假上班",""),"")</f>
        <v/>
      </c>
      <c r="BF87" s="500"/>
      <c r="BG87" s="499" t="str">
        <f>IF(月排班!BF85=0,"",IF(月排班!BG85=0,"",IF((月排班!BG85+24-月排班!BF85)&lt;11,"11小時","")))&amp;IF(COUNTIF(月排班!$BG87:$BS87,$FW$5)=1,IF(COUNTIF(月排班!$BG87:$BS87,$FW$6)=1,"","1周無1例1休"),"1周無1例1休")&amp;IF(BG86=1,IF(BG86&gt;0,"例假上班",""),"")&amp;IF(BG86&gt;12,"上班超過12小時&amp;","")&amp;IF(COUNTIF(AW86:BH86,"&gt;0")=6,"連6天上班","")&amp;IF(BG85=1,IF(BG86&gt;0,"例假上班",""),"")</f>
        <v/>
      </c>
      <c r="BH87" s="500"/>
      <c r="BI87" s="499" t="str">
        <f>IF(月排班!BH85=0,"",IF(月排班!BI85=0,"",IF((月排班!BI85+24-月排班!BH85)&lt;11,"11小時","")))&amp;IF(COUNTIF(月排班!$BG87:$BS87,$FW$5)=1,IF(COUNTIF(月排班!$BG87:$BS87,$FW$6)=1,"","1周無1例1休"),"1周無1例1休")&amp;IF(BI86=1,IF(BI86&gt;0,"例假上班",""),"")&amp;IF(BI86&gt;12,"上班超過12小時&amp;","")&amp;IF(COUNTIF(AY86:BJ86,"&gt;0")=6,"連6天上班","")&amp;IF(BI85=1,IF(BI86&gt;0,"例假上班",""),"")</f>
        <v/>
      </c>
      <c r="BJ87" s="500"/>
      <c r="BK87" s="499" t="str">
        <f>IF(月排班!BJ85=0,"",IF(月排班!BK85=0,"",IF((月排班!BK85+24-月排班!BJ85)&lt;11,"11小時","")))&amp;IF(COUNTIF(月排班!$BG87:$BS87,$FW$5)=1,IF(COUNTIF(月排班!$BG87:$BS87,$FW$6)=1,"","1周無1例1休"),"1周無1例1休")&amp;IF(BK86=1,IF(BK86&gt;0,"例假上班",""),"")&amp;IF(BK86&gt;12,"上班超過12小時&amp;","")&amp;IF(COUNTIF(BA86:BL86,"&gt;0")=6,"連6天上班","")&amp;IF(BK85=1,IF(BK86&gt;0,"例假上班",""),"")</f>
        <v/>
      </c>
      <c r="BL87" s="500"/>
      <c r="BM87" s="499" t="str">
        <f>IF(月排班!BL85=0,"",IF(月排班!BM85=0,"",IF((月排班!BM85+24-月排班!BL85)&lt;11,"11小時","")))&amp;IF(COUNTIF(月排班!$BG87:$BS87,$FW$5)=1,IF(COUNTIF(月排班!$BG87:$BS87,$FW$6)=1,"","1周無1例1休"),"1周無1例1休")&amp;IF(BM86=1,IF(BM86&gt;0,"例假上班",""),"")&amp;IF(BM86&gt;12,"上班超過12小時&amp;","")&amp;IF(COUNTIF(BC86:BN86,"&gt;0")=6,"連6天上班","")&amp;IF(BM85=1,IF(BM86&gt;0,"例假上班",""),"")</f>
        <v/>
      </c>
      <c r="BN87" s="500"/>
      <c r="BO87" s="499" t="str">
        <f>IF(月排班!BN85=0,"",IF(月排班!BO85=0,"",IF((月排班!BO85+24-月排班!BN85)&lt;11,"11小時","")))&amp;IF(COUNTIF(月排班!$BG87:$BS87,$FW$5)=1,IF(COUNTIF(月排班!$BG87:$BS87,$FW$6)=1,"","1周無1例1休"),"1周無1例1休")&amp;IF(BO86=1,IF(BO86&gt;0,"例假上班",""),"")&amp;IF(BO86&gt;12,"上班超過12小時&amp;","")&amp;IF(COUNTIF(BE86:BP86,"&gt;0")=6,"連6天上班","")&amp;IF(BO85=1,IF(BO86&gt;0,"例假上班",""),"")</f>
        <v/>
      </c>
      <c r="BP87" s="500"/>
      <c r="BQ87" s="499" t="str">
        <f>IF(月排班!BP85=0,"",IF(月排班!BQ85=0,"",IF((月排班!BQ85+24-月排班!BP85)&lt;11,"11小時","")))&amp;IF(COUNTIF(月排班!$BG87:$BS87,$FW$5)=1,IF(COUNTIF(月排班!$BG87:$BS87,$FW$6)=1,"","1周無1例1休"),"1周無1例1休")&amp;IF(BQ86=1,IF(BQ86&gt;0,"例假上班",""),"")&amp;IF(BQ86&gt;12,"上班超過12小時&amp;","")&amp;IF(COUNTIF(BG86:BR86,"&gt;0")=6,"連6天上班","")&amp;IF(BQ85=1,IF(BQ86&gt;0,"例假上班",""),"")</f>
        <v/>
      </c>
      <c r="BR87" s="500"/>
      <c r="BS87" s="499" t="str">
        <f>IF(月排班!BR85=0,"",IF(月排班!BS85=0,"",IF((月排班!BS85+24-月排班!BR85)&lt;11,"11小時","")))&amp;IF(COUNTIF(月排班!$BG87:$BS87,$FW$5)=1,IF(COUNTIF(月排班!$BG87:$BS87,$FW$6)=1,"","1周無1例1休"),"1周無1例1休")&amp;IF(BS86=1,IF(BS86&gt;0,"例假上班",""),"")&amp;IF(BS86&gt;12,"上班超過12小時&amp;","")&amp;IF(COUNTIF(BI86:BT86,"&gt;0")=6,"連6天上班","")&amp;IF(BS85=1,IF(BS86&gt;0,"例假上班",""),"")</f>
        <v/>
      </c>
      <c r="BT87" s="500"/>
      <c r="BU87" s="499" t="str">
        <f>IF(月排班!BT85=0,"",IF(月排班!BU85=0,"",IF((月排班!BU85+24-月排班!BT85)&lt;11,"11小時","")))&amp;IF(COUNTIF(月排班!$BU87:$CG87,$FW$5)=1,IF(COUNTIF(月排班!$BU87:$CG87,$FW$6)=1,"","1周無1例1休"),"1周無1例1休")&amp;IF(BU86=1,IF(BU86&gt;0,"例假上班",""),"")&amp;IF(BU86&gt;12,"上班超過12小時&amp;","")&amp;IF(COUNTIF(BK86:BV86,"&gt;0")=6,"連6天上班","")&amp;IF(BU85=1,IF(BU86&gt;0,"例假上班",""),"")</f>
        <v/>
      </c>
      <c r="BV87" s="500"/>
      <c r="BW87" s="499" t="str">
        <f>IF(月排班!BV85=0,"",IF(月排班!BW85=0,"",IF((月排班!BW85+24-月排班!BV85)&lt;11,"11小時","")))&amp;IF(COUNTIF(月排班!$BU87:$CG87,$FW$5)=1,IF(COUNTIF(月排班!$BU87:$CG87,$FW$6)=1,"","1周無1例1休"),"1周無1例1休")&amp;IF(BW86=1,IF(BW86&gt;0,"例假上班",""),"")&amp;IF(BW86&gt;12,"上班超過12小時&amp;","")&amp;IF(COUNTIF(BM86:BX86,"&gt;0")=6,"連6天上班","")&amp;IF(BW85=1,IF(BW86&gt;0,"例假上班",""),"")</f>
        <v/>
      </c>
      <c r="BX87" s="500"/>
      <c r="BY87" s="499" t="str">
        <f>IF(月排班!BX85=0,"",IF(月排班!BY85=0,"",IF((月排班!BY85+24-月排班!BX85)&lt;11,"11小時","")))&amp;IF(COUNTIF(月排班!$BU87:$CG87,$FW$5)=1,IF(COUNTIF(月排班!$BU87:$CG87,$FW$6)=1,"","1周無1例1休"),"1周無1例1休")&amp;IF(BY86=1,IF(BY86&gt;0,"例假上班",""),"")&amp;IF(BY86&gt;12,"上班超過12小時&amp;","")&amp;IF(COUNTIF(BO86:BZ86,"&gt;0")=6,"連6天上班","")&amp;IF(BY85=1,IF(BY86&gt;0,"例假上班",""),"")</f>
        <v/>
      </c>
      <c r="BZ87" s="500"/>
      <c r="CA87" s="499" t="str">
        <f>IF(月排班!BZ85=0,"",IF(月排班!CA85=0,"",IF((月排班!CA85+24-月排班!BZ85)&lt;11,"11小時","")))&amp;IF(COUNTIF(月排班!$BU87:$CG87,$FW$5)=1,IF(COUNTIF(月排班!$BU87:$CG87,$FW$6)=1,"","1周無1例1休"),"1周無1例1休")&amp;IF(CA86=1,IF(CA86&gt;0,"例假上班",""),"")&amp;IF(CA86&gt;12,"上班超過12小時&amp;","")&amp;IF(COUNTIF(BQ86:CB86,"&gt;0")=6,"連6天上班","")&amp;IF(CA85=1,IF(CA86&gt;0,"例假上班",""),"")</f>
        <v/>
      </c>
      <c r="CB87" s="500"/>
      <c r="CC87" s="499" t="str">
        <f>IF(月排班!CB85=0,"",IF(月排班!CC85=0,"",IF((月排班!CC85+24-月排班!CB85)&lt;11,"11小時","")))&amp;IF(COUNTIF(月排班!$BU87:$CG87,$FW$5)=1,IF(COUNTIF(月排班!$BU87:$CG87,$FW$6)=1,"","1周無1例1休"),"1周無1例1休")&amp;IF(CC86=1,IF(CC86&gt;0,"例假上班",""),"")&amp;IF(CC86&gt;12,"上班超過12小時&amp;","")&amp;IF(COUNTIF(BS86:CD86,"&gt;0")=6,"連6天上班","")&amp;IF(CC85=1,IF(CC86&gt;0,"例假上班",""),"")</f>
        <v/>
      </c>
      <c r="CD87" s="500"/>
      <c r="CE87" s="499" t="str">
        <f>IF(月排班!CD85=0,"",IF(月排班!CE85=0,"",IF((月排班!CE85+24-月排班!CD85)&lt;11,"11小時","")))&amp;IF(COUNTIF(月排班!$BU87:$CG87,$FW$5)=1,IF(COUNTIF(月排班!$BU87:$CG87,$FW$6)=1,"","1周無1例1休"),"1周無1例1休")&amp;IF(CE86=1,IF(CE86&gt;0,"例假上班",""),"")&amp;IF(CE86&gt;12,"上班超過12小時&amp;","")&amp;IF(COUNTIF(BU86:CF86,"&gt;0")=6,"連6天上班","")&amp;IF(CE85=1,IF(CE86&gt;0,"例假上班",""),"")</f>
        <v/>
      </c>
      <c r="CF87" s="500"/>
      <c r="CG87" s="499" t="str">
        <f>IF(月排班!CF85=0,"",IF(月排班!CG85=0,"",IF((月排班!CG85+24-月排班!CF85)&lt;11,"11小時","")))&amp;IF(COUNTIF(月排班!$BU87:$CG87,$FW$5)=1,IF(COUNTIF(月排班!$BU87:$CG87,$FW$6)=1,"","1周無1例1休"),"1周無1例1休")&amp;IF(CG86=1,IF(CG86&gt;0,"例假上班",""),"")&amp;IF(CG86&gt;12,"上班超過12小時&amp;","")&amp;IF(COUNTIF(BW86:CH86,"&gt;0")=6,"連6天上班","")&amp;IF(CG85=1,IF(CG86&gt;0,"例假上班",""),"")</f>
        <v/>
      </c>
      <c r="CH87" s="500"/>
      <c r="CI87" s="499" t="str">
        <f>IF(月排班!CH85=0,"",IF(月排班!CI85=0,"",IF((月排班!CI85+24-月排班!CH85)&lt;11,"11小時","")))&amp;IF(COUNTIF(月排班!$CI87:$CU87,$FW$5)=1,IF(COUNTIF(月排班!$CI87:$CU87,$FW$6)=1,"","1周無1例1休"),"1周無1例1休")&amp;IF(CI86=1,IF(CI86&gt;0,"例假上班",""),"")&amp;IF(CI86&gt;12,"上班超過12小時&amp;","")&amp;IF(COUNTIF(BY86:CJ86,"&gt;0")=6,"連6天上班","")&amp;IF(CI85=1,IF(CI86&gt;0,"例假上班",""),"")</f>
        <v/>
      </c>
      <c r="CJ87" s="500"/>
      <c r="CK87" s="499" t="str">
        <f>IF(月排班!CJ85=0,"",IF(月排班!CK85=0,"",IF((月排班!CK85+24-月排班!CJ85)&lt;11,"11小時","")))&amp;IF(COUNTIF(月排班!$CI87:$CU87,$FW$5)=1,IF(COUNTIF(月排班!$CI87:$CU87,$FW$6)=1,"","1周無1例1休"),"1周無1例1休")&amp;IF(CK86=1,IF(CK86&gt;0,"例假上班",""),"")&amp;IF(CK86&gt;12,"上班超過12小時&amp;","")&amp;IF(COUNTIF(CA86:CL86,"&gt;0")=6,"連6天上班","")&amp;IF(CK85=1,IF(CK86&gt;0,"例假上班",""),"")</f>
        <v/>
      </c>
      <c r="CL87" s="500"/>
      <c r="CM87" s="499" t="str">
        <f>IF(月排班!CL85=0,"",IF(月排班!CM85=0,"",IF((月排班!CM85+24-月排班!CL85)&lt;11,"11小時","")))&amp;IF(COUNTIF(月排班!$CI87:$CU87,$FW$5)=1,IF(COUNTIF(月排班!$CI87:$CU87,$FW$6)=1,"","1周無1例1休"),"1周無1例1休")&amp;IF(CM86=1,IF(CM86&gt;0,"例假上班",""),"")&amp;IF(CM86&gt;12,"上班超過12小時&amp;","")&amp;IF(COUNTIF(CC86:CN86,"&gt;0")=6,"連6天上班","")&amp;IF(CM85=1,IF(CM86&gt;0,"例假上班",""),"")</f>
        <v/>
      </c>
      <c r="CN87" s="500"/>
      <c r="CO87" s="499" t="str">
        <f>IF(月排班!CN85=0,"",IF(月排班!CO85=0,"",IF((月排班!CO85+24-月排班!CN85)&lt;11,"11小時","")))&amp;IF(COUNTIF(月排班!$CI87:$CU87,$FW$5)=1,IF(COUNTIF(月排班!$CI87:$CU87,$FW$6)=1,"","1周無1例1休"),"1周無1例1休")&amp;IF(CO86=1,IF(CO86&gt;0,"例假上班",""),"")&amp;IF(CO86&gt;12,"上班超過12小時&amp;","")&amp;IF(COUNTIF(CE86:CP86,"&gt;0")=6,"連6天上班","")&amp;IF(CO85=1,IF(CO86&gt;0,"例假上班",""),"")</f>
        <v/>
      </c>
      <c r="CP87" s="500"/>
      <c r="CQ87" s="499" t="str">
        <f>IF(月排班!CP85=0,"",IF(月排班!CQ85=0,"",IF((月排班!CQ85+24-月排班!CP85)&lt;11,"11小時","")))&amp;IF(COUNTIF(月排班!$CI87:$CU87,$FW$5)=1,IF(COUNTIF(月排班!$CI87:$CU87,$FW$6)=1,"","1周無1例1休"),"1周無1例1休")&amp;IF(CQ86=1,IF(CQ86&gt;0,"例假上班",""),"")&amp;IF(CQ86&gt;12,"上班超過12小時&amp;","")&amp;IF(COUNTIF(CG86:CR86,"&gt;0")=6,"連6天上班","")&amp;IF(CQ85=1,IF(CQ86&gt;0,"例假上班",""),"")</f>
        <v/>
      </c>
      <c r="CR87" s="500"/>
      <c r="CS87" s="499" t="str">
        <f>IF(月排班!CR85=0,"",IF(月排班!CS85=0,"",IF((月排班!CS85+24-月排班!CR85)&lt;11,"11小時","")))&amp;IF(COUNTIF(月排班!$CI87:$CU87,$FW$5)=1,IF(COUNTIF(月排班!$CI87:$CU87,$FW$6)=1,"","1周無1例1休"),"1周無1例1休")&amp;IF(CS86=1,IF(CS86&gt;0,"例假上班",""),"")&amp;IF(CS86&gt;12,"上班超過12小時&amp;","")&amp;IF(COUNTIF(CI86:CT86,"&gt;0")=6,"連6天上班","")&amp;IF(CS85=1,IF(CS86&gt;0,"例假上班",""),"")</f>
        <v/>
      </c>
      <c r="CT87" s="500"/>
      <c r="CU87" s="499" t="str">
        <f>IF(月排班!CT85=0,"",IF(月排班!CU85=0,"",IF((月排班!CU85+24-月排班!CT85)&lt;11,"11小時","")))&amp;IF(COUNTIF(月排班!$CI87:$CU87,$FW$5)=1,IF(COUNTIF(月排班!$CI87:$CU87,$FW$6)=1,"","1周無1例1休"),"1周無1例1休")&amp;IF(CU86=1,IF(CU86&gt;0,"例假上班",""),"")&amp;IF(CU86&gt;12,"上班超過12小時&amp;","")&amp;IF(COUNTIF(CK86:CV86,"&gt;0")=6,"連6天上班","")&amp;IF(CU85=1,IF(CU86&gt;0,"例假上班",""),"")</f>
        <v/>
      </c>
      <c r="CV87" s="500"/>
      <c r="CW87" s="499" t="str">
        <f>IF(月排班!CV85=0,"",IF(月排班!CW85=0,"",IF((月排班!CW85+24-月排班!CV85)&lt;11,"11小時","")))&amp;IF(COUNTIF(月排班!$CW87:$DI87,$FW$5)=1,IF(COUNTIF(月排班!$CW87:$DI87,$FW$6)=1,"","1周無1例1休"),"1周無1例1休")&amp;IF(CW86=1,IF(CW86&gt;0,"例假上班",""),"")&amp;IF(CW86&gt;12,"上班超過12小時&amp;","")&amp;IF(COUNTIF(CM86:CX86,"&gt;0")=6,"連6天上班","")&amp;IF(CW85=1,IF(CW86&gt;0,"例假上班",""),"")</f>
        <v/>
      </c>
      <c r="CX87" s="500"/>
      <c r="CY87" s="499" t="str">
        <f>IF(月排班!CX85=0,"",IF(月排班!CY85=0,"",IF((月排班!CY85+24-月排班!CX85)&lt;11,"11小時","")))&amp;IF(COUNTIF(月排班!$CW87:$DI87,$FW$5)=1,IF(COUNTIF(月排班!$CW87:$DI87,$FW$6)=1,"","1周無1例1休"),"1周無1例1休")&amp;IF(CY86=1,IF(CY86&gt;0,"例假上班",""),"")&amp;IF(CY86&gt;12,"上班超過12小時&amp;","")&amp;IF(COUNTIF(CO86:CZ86,"&gt;0")=6,"連6天上班","")&amp;IF(CY85=1,IF(CY86&gt;0,"例假上班",""),"")</f>
        <v/>
      </c>
      <c r="CZ87" s="500"/>
      <c r="DA87" s="499" t="str">
        <f>IF(月排班!CZ85=0,"",IF(月排班!DA85=0,"",IF((月排班!DA85+24-月排班!CZ85)&lt;11,"11小時","")))&amp;IF(COUNTIF(月排班!$CW87:$DI87,$FW$5)=1,IF(COUNTIF(月排班!$CW87:$DI87,$FW$6)=1,"","1周無1例1休"),"1周無1例1休")&amp;IF(DA86=1,IF(DA86&gt;0,"例假上班",""),"")&amp;IF(DA86&gt;12,"上班超過12小時&amp;","")&amp;IF(COUNTIF(CQ86:DB86,"&gt;0")=6,"連6天上班","")&amp;IF(DA85=1,IF(DA86&gt;0,"例假上班",""),"")</f>
        <v/>
      </c>
      <c r="DB87" s="500"/>
      <c r="DC87" s="499" t="str">
        <f>IF(月排班!DB85=0,"",IF(月排班!DC85=0,"",IF((月排班!DC85+24-月排班!DB85)&lt;11,"11小時","")))&amp;IF(COUNTIF(月排班!$CW87:$DI87,$FW$5)=1,IF(COUNTIF(月排班!$CW87:$DI87,$FW$6)=1,"","1周無1例1休"),"1周無1例1休")&amp;IF(DC86=1,IF(DC86&gt;0,"例假上班",""),"")&amp;IF(DC86&gt;12,"上班超過12小時&amp;","")&amp;IF(COUNTIF(CS86:DD86,"&gt;0")=6,"連6天上班","")&amp;IF(DC85=1,IF(DC86&gt;0,"例假上班",""),"")</f>
        <v/>
      </c>
      <c r="DD87" s="500"/>
      <c r="DE87" s="499" t="str">
        <f>IF(月排班!DD85=0,"",IF(月排班!DE85=0,"",IF((月排班!DE85+24-月排班!DD85)&lt;11,"11小時","")))&amp;IF(COUNTIF(月排班!$CW87:$DI87,$FW$5)=1,IF(COUNTIF(月排班!$CW87:$DI87,$FW$6)=1,"","1周無1例1休"),"1周無1例1休")&amp;IF(DE86=1,IF(DE86&gt;0,"例假上班",""),"")&amp;IF(DE86&gt;12,"上班超過12小時&amp;","")&amp;IF(COUNTIF(CU86:DF86,"&gt;0")=6,"連6天上班","")&amp;IF(DE85=1,IF(DE86&gt;0,"例假上班",""),"")</f>
        <v/>
      </c>
      <c r="DF87" s="500"/>
      <c r="DG87" s="499" t="str">
        <f>IF(月排班!DF85=0,"",IF(月排班!DG85=0,"",IF((月排班!DG85+24-月排班!DF85)&lt;11,"11小時","")))&amp;IF(COUNTIF(月排班!$CW87:$DI87,$FW$5)=1,IF(COUNTIF(月排班!$CW87:$DI87,$FW$6)=1,"","1周無1例1休"),"1周無1例1休")&amp;IF(DG86=1,IF(DG86&gt;0,"例假上班",""),"")&amp;IF(DG86&gt;12,"上班超過12小時&amp;","")&amp;IF(COUNTIF(CW86:DH86,"&gt;0")=6,"連6天上班","")&amp;IF(DG85=1,IF(DG86&gt;0,"例假上班",""),"")</f>
        <v/>
      </c>
      <c r="DH87" s="500"/>
      <c r="DI87" s="499" t="str">
        <f>IF(月排班!DH85=0,"",IF(月排班!DI85=0,"",IF((月排班!DI85+24-月排班!DH85)&lt;11,"11小時","")))&amp;IF(COUNTIF(月排班!$CW87:$DI87,$FW$5)=1,IF(COUNTIF(月排班!$CW87:$DI87,$FW$6)=1,"","1周無1例1休"),"1周無1例1休")&amp;IF(DI86=1,IF(DI86&gt;0,"例假上班",""),"")&amp;IF(DI86&gt;12,"上班超過12小時&amp;","")&amp;IF(COUNTIF(CY86:DJ86,"&gt;0")=6,"連6天上班","")&amp;IF(DI85=1,IF(DI86&gt;0,"例假上班",""),"")</f>
        <v/>
      </c>
      <c r="DJ87" s="500"/>
      <c r="DK87" s="499" t="str">
        <f>IF(月排班!DJ85=0,"",IF(月排班!DK85=0,"",IF((月排班!DK85+24-月排班!DJ85)&lt;11,"11小時","")))&amp;IF(COUNTIF(月排班!$DK87:$DW87,$FW$5)=1,IF(COUNTIF(月排班!$DK87:$DW87,$FW$6)=1,"","1周無1例1休"),"1周無1例1休")&amp;IF(DK86=1,IF(DK86&gt;0,"例假上班",""),"")&amp;IF(DK86&gt;12,"上班超過12小時&amp;","")&amp;IF(COUNTIF(DA86:DL86,"&gt;0")=6,"連6天上班","")&amp;IF(DK85=1,IF(DK86&gt;0,"例假上班",""),"")</f>
        <v/>
      </c>
      <c r="DL87" s="500"/>
      <c r="DM87" s="499" t="str">
        <f>IF(月排班!DL85=0,"",IF(月排班!DM85=0,"",IF((月排班!DM85+24-月排班!DL85)&lt;11,"11小時","")))&amp;IF(COUNTIF(月排班!$DK87:$DW87,$FW$5)=1,IF(COUNTIF(月排班!$DK87:$DW87,$FW$6)=1,"","1周無1例1休"),"1周無1例1休")&amp;IF(DM86=1,IF(DM86&gt;0,"例假上班",""),"")&amp;IF(DM86&gt;12,"上班超過12小時&amp;","")&amp;IF(COUNTIF(DC86:DN86,"&gt;0")=6,"連6天上班","")&amp;IF(DM85=1,IF(DM86&gt;0,"例假上班",""),"")</f>
        <v/>
      </c>
      <c r="DN87" s="500"/>
      <c r="DO87" s="499" t="str">
        <f>IF(月排班!DN85=0,"",IF(月排班!DO85=0,"",IF((月排班!DO85+24-月排班!DN85)&lt;11,"11小時","")))&amp;IF(COUNTIF(月排班!$DK87:$DW87,$FW$5)=1,IF(COUNTIF(月排班!$DK87:$DW87,$FW$6)=1,"","1周無1例1休"),"1周無1例1休")&amp;IF(DO86=1,IF(DO86&gt;0,"例假上班",""),"")&amp;IF(DO86&gt;12,"上班超過12小時&amp;","")&amp;IF(COUNTIF(DE86:DP86,"&gt;0")=6,"連6天上班","")&amp;IF(DO85=1,IF(DO86&gt;0,"例假上班",""),"")</f>
        <v/>
      </c>
      <c r="DP87" s="500"/>
      <c r="DQ87" s="499" t="str">
        <f>IF(月排班!DP85=0,"",IF(月排班!DQ85=0,"",IF((月排班!DQ85+24-月排班!DP85)&lt;11,"11小時","")))&amp;IF(COUNTIF(月排班!$DK87:$DW87,$FW$5)=1,IF(COUNTIF(月排班!$DK87:$DW87,$FW$6)=1,"","1周無1例1休"),"1周無1例1休")&amp;IF(DQ86=1,IF(DQ86&gt;0,"例假上班",""),"")&amp;IF(DQ86&gt;12,"上班超過12小時&amp;","")&amp;IF(COUNTIF(DG86:DR86,"&gt;0")=6,"連6天上班","")&amp;IF(DQ85=1,IF(DQ86&gt;0,"例假上班",""),"")</f>
        <v/>
      </c>
      <c r="DR87" s="500"/>
      <c r="DS87" s="499" t="str">
        <f>IF(月排班!DR85=0,"",IF(月排班!DS85=0,"",IF((月排班!DS85+24-月排班!DR85)&lt;11,"11小時","")))&amp;IF(COUNTIF(月排班!$DK87:$DW87,$FW$5)=1,IF(COUNTIF(月排班!$DK87:$DW87,$FW$6)=1,"","1周無1例1休"),"1周無1例1休")&amp;IF(DS86=1,IF(DS86&gt;0,"例假上班",""),"")&amp;IF(DS86&gt;12,"上班超過12小時&amp;","")&amp;IF(COUNTIF(DI86:DT86,"&gt;0")=6,"連6天上班","")&amp;IF(DS85=1,IF(DS86&gt;0,"例假上班",""),"")</f>
        <v/>
      </c>
      <c r="DT87" s="500"/>
      <c r="DU87" s="499" t="str">
        <f>IF(月排班!DT85=0,"",IF(月排班!DU85=0,"",IF((月排班!DU85+24-月排班!DT85)&lt;11,"11小時","")))&amp;IF(COUNTIF(月排班!$DK87:$DW87,$FW$5)=1,IF(COUNTIF(月排班!$DK87:$DW87,$FW$6)=1,"","1周無1例1休"),"1周無1例1休")&amp;IF(DU86=1,IF(DU86&gt;0,"例假上班",""),"")&amp;IF(DU86&gt;12,"上班超過12小時&amp;","")&amp;IF(COUNTIF(DK86:DV86,"&gt;0")=6,"連6天上班","")&amp;IF(DU85=1,IF(DU86&gt;0,"例假上班",""),"")</f>
        <v/>
      </c>
      <c r="DV87" s="500"/>
      <c r="DW87" s="499" t="str">
        <f>IF(月排班!DV85=0,"",IF(月排班!DW85=0,"",IF((月排班!DW85+24-月排班!DV85)&lt;11,"11小時","")))&amp;IF(COUNTIF(月排班!$DK87:$DW87,$FW$5)=1,IF(COUNTIF(月排班!$DK87:$DW87,$FW$6)=1,"","1周無1例1休"),"1周無1例1休")&amp;IF(DW86=1,IF(DW86&gt;0,"例假上班",""),"")&amp;IF(DW86&gt;12,"上班超過12小時&amp;","")&amp;IF(COUNTIF(DM86:DX86,"&gt;0")=6,"連6天上班","")&amp;IF(DW85=1,IF(DW86&gt;0,"例假上班",""),"")</f>
        <v/>
      </c>
      <c r="DX87" s="500"/>
      <c r="DY87" s="499" t="str">
        <f>IF(月排班!DX85=0,"",IF(月排班!DY85=0,"",IF((月排班!DY85+24-月排班!DX85)&lt;11,"11小時","")))&amp;IF(COUNTIF(月排班!$DY87:$EK87,$FW$5)=1,IF(COUNTIF(月排班!$DY87:$EK87,$FW$6)=1,"","1周無1例1休"),"1周無1例1休")&amp;IF(DY86=1,IF(DY86&gt;0,"例假上班",""),"")&amp;IF(DY86&gt;12,"上班超過12小時&amp;","")&amp;IF(COUNTIF(DO86:DZ86,"&gt;0")=6,"連6天上班","")&amp;IF(DY85=1,IF(DY86&gt;0,"例假上班",""),"")</f>
        <v>1周無1例1休</v>
      </c>
      <c r="DZ87" s="500"/>
      <c r="EA87" s="499" t="str">
        <f>IF(月排班!DZ85=0,"",IF(月排班!EA85=0,"",IF((月排班!EA85+24-月排班!DZ85)&lt;11,"11小時","")))&amp;IF(COUNTIF(月排班!$DY87:$EK87,$FW$5)=1,IF(COUNTIF(月排班!$DY87:$EK87,$FW$6)=1,"","1周無1例1休"),"1周無1例1休")&amp;IF(EA86=1,IF(EA86&gt;0,"例假上班",""),"")&amp;IF(EA86&gt;12,"上班超過12小時&amp;","")&amp;IF(COUNTIF(DQ86:EB86,"&gt;0")=6,"連6天上班","")&amp;IF(EA85=1,IF(EA86&gt;0,"例假上班",""),"")</f>
        <v>1周無1例1休</v>
      </c>
      <c r="EB87" s="500"/>
      <c r="EC87" s="499" t="str">
        <f>IF(月排班!EB85=0,"",IF(月排班!EC85=0,"",IF((月排班!EC85+24-月排班!EB85)&lt;11,"11小時","")))&amp;IF(COUNTIF(月排班!$DY87:$EK87,$FW$5)=1,IF(COUNTIF(月排班!$DY87:$EK87,$FW$6)=1,"","1周無1例1休"),"1周無1例1休")&amp;IF(EC86=1,IF(EC86&gt;0,"例假上班",""),"")&amp;IF(EC86&gt;12,"上班超過12小時&amp;","")&amp;IF(COUNTIF(DS86:ED86,"&gt;0")=6,"連6天上班","")&amp;IF(EC85=1,IF(EC86&gt;0,"例假上班",""),"")</f>
        <v>1周無1例1休</v>
      </c>
      <c r="ED87" s="500"/>
      <c r="EE87" s="499" t="str">
        <f>IF(月排班!ED85=0,"",IF(月排班!EE85=0,"",IF((月排班!EE85+24-月排班!ED85)&lt;11,"11小時","")))&amp;IF(COUNTIF(月排班!$DY87:$EK87,$FW$5)=1,IF(COUNTIF(月排班!$DY87:$EK87,$FW$6)=1,"","1周無1例1休"),"1周無1例1休")&amp;IF(EE86=1,IF(EE86&gt;0,"例假上班",""),"")&amp;IF(EE86&gt;12,"上班超過12小時&amp;","")&amp;IF(COUNTIF(DU86:EF86,"&gt;0")=6,"連6天上班","")&amp;IF(EE85=1,IF(EE86&gt;0,"例假上班",""),"")</f>
        <v>1周無1例1休</v>
      </c>
      <c r="EF87" s="500"/>
      <c r="EG87" s="499" t="str">
        <f>IF(月排班!EF85=0,"",IF(月排班!EG85=0,"",IF((月排班!EG85+24-月排班!EF85)&lt;11,"11小時","")))&amp;IF(COUNTIF(月排班!$DY87:$EK87,$FW$5)=1,IF(COUNTIF(月排班!$DY87:$EK87,$FW$6)=1,"","1周無1例1休"),"1周無1例1休")&amp;IF(EG86=1,IF(EG86&gt;0,"例假上班",""),"")&amp;IF(EG86&gt;12,"上班超過12小時&amp;","")&amp;IF(COUNTIF(DW86:EH86,"&gt;0")=6,"連6天上班","")&amp;IF(EG85=1,IF(EG86&gt;0,"例假上班",""),"")</f>
        <v>1周無1例1休</v>
      </c>
      <c r="EH87" s="500"/>
      <c r="EI87" s="499" t="str">
        <f>IF(月排班!EH85=0,"",IF(月排班!EI85=0,"",IF((月排班!EI85+24-月排班!EH85)&lt;11,"11小時","")))&amp;IF(COUNTIF(月排班!$DY87:$EK87,$FW$5)=1,IF(COUNTIF(月排班!$DY87:$EK87,$FW$6)=1,"","1周無1例1休"),"1周無1例1休")&amp;IF(EI86=1,IF(EI86&gt;0,"例假上班",""),"")&amp;IF(EI86&gt;12,"上班超過12小時&amp;","")&amp;IF(COUNTIF(DY86:EJ86,"&gt;0")=6,"連6天上班","")&amp;IF(EI85=1,IF(EI86&gt;0,"例假上班",""),"")</f>
        <v>1周無1例1休</v>
      </c>
      <c r="EJ87" s="500"/>
      <c r="EK87" s="499" t="str">
        <f>IF(月排班!EJ85=0,"",IF(月排班!EK85=0,"",IF((月排班!EK85+24-月排班!EJ85)&lt;11,"11小時","")))&amp;IF(COUNTIF(月排班!$DY87:$EK87,$FW$5)=1,IF(COUNTIF(月排班!$DY87:$EK87,$FW$6)=1,"","1周無1例1休"),"1周無1例1休")&amp;IF(EK86=1,IF(EK86&gt;0,"例假上班",""),"")&amp;IF(EK86&gt;12,"上班超過12小時&amp;","")&amp;IF(COUNTIF(EA86:EL86,"&gt;0")=6,"連6天上班","")&amp;IF(EK85=1,IF(EK86&gt;0,"例假上班",""),"")</f>
        <v>1周無1例1休</v>
      </c>
      <c r="EL87" s="500"/>
      <c r="EM87" s="499" t="str">
        <f>IF(月排班!EL85=0,"",IF(月排班!EM85=0,"",IF((月排班!EM85+24-月排班!EL85)&lt;11,"11小時","")))&amp;IF(COUNTIF(月排班!$EM87:$EY87,$FW$5)=1,IF(COUNTIF(月排班!$EM87:$EY87,$FW$6)=1,"","1周無1例1休"),"1周無1例1休")&amp;IF(EM86=1,IF(EM86&gt;0,"例假上班",""),"")&amp;IF(EM86&gt;12,"上班超過12小時&amp;","")&amp;IF(COUNTIF(EC86:EN86,"&gt;0")=6,"連6天上班","")&amp;IF(EM85=1,IF(EM86&gt;0,"例假上班",""),"")</f>
        <v>1周無1例1休</v>
      </c>
      <c r="EN87" s="500"/>
      <c r="EO87" s="499" t="str">
        <f>IF(月排班!EN85=0,"",IF(月排班!EO85=0,"",IF((月排班!EO85+24-月排班!EN85)&lt;11,"11小時","")))&amp;IF(COUNTIF(月排班!$EM87:$EY87,$FW$5)=1,IF(COUNTIF(月排班!$EM87:$EY87,$FW$6)=1,"","1周無1例1休"),"1周無1例1休")&amp;IF(EO86=1,IF(EO86&gt;0,"例假上班",""),"")&amp;IF(EO86&gt;12,"上班超過12小時&amp;","")&amp;IF(COUNTIF(EE86:EP86,"&gt;0")=6,"連6天上班","")&amp;IF(EO85=1,IF(EO86&gt;0,"例假上班",""),"")</f>
        <v>1周無1例1休</v>
      </c>
      <c r="EP87" s="500"/>
      <c r="EQ87" s="499" t="str">
        <f>IF(月排班!EP85=0,"",IF(月排班!EQ85=0,"",IF((月排班!EQ85+24-月排班!EP85)&lt;11,"11小時","")))&amp;IF(COUNTIF(月排班!$EM87:$EY87,$FW$5)=1,IF(COUNTIF(月排班!$EM87:$EY87,$FW$6)=1,"","1周無1例1休"),"1周無1例1休")&amp;IF(EQ86=1,IF(EQ86&gt;0,"例假上班",""),"")&amp;IF(EQ86&gt;12,"上班超過12小時&amp;","")&amp;IF(COUNTIF(EG86:ER86,"&gt;0")=6,"連6天上班","")&amp;IF(EQ85=1,IF(EQ86&gt;0,"例假上班",""),"")</f>
        <v>1周無1例1休</v>
      </c>
      <c r="ER87" s="500"/>
      <c r="ES87" s="499" t="str">
        <f>IF(月排班!ER85=0,"",IF(月排班!ES85=0,"",IF((月排班!ES85+24-月排班!ER85)&lt;11,"11小時","")))&amp;IF(COUNTIF(月排班!$EM87:$EY87,$FW$5)=1,IF(COUNTIF(月排班!$EM87:$EY87,$FW$6)=1,"","1周無1例1休"),"1周無1例1休")&amp;IF(ES86=1,IF(ES86&gt;0,"例假上班",""),"")&amp;IF(ES86&gt;12,"上班超過12小時&amp;","")&amp;IF(COUNTIF(EI86:ET86,"&gt;0")=6,"連6天上班","")&amp;IF(ES85=1,IF(ES86&gt;0,"例假上班",""),"")</f>
        <v>1周無1例1休</v>
      </c>
      <c r="ET87" s="500"/>
      <c r="EU87" s="499" t="str">
        <f>IF(月排班!ET85=0,"",IF(月排班!EU85=0,"",IF((月排班!EU85+24-月排班!ET85)&lt;11,"11小時","")))&amp;IF(COUNTIF(月排班!$EM87:$EY87,$FW$5)=1,IF(COUNTIF(月排班!$EM87:$EY87,$FW$6)=1,"","1周無1例1休"),"1周無1例1休")&amp;IF(EU86=1,IF(EU86&gt;0,"例假上班",""),"")&amp;IF(EU86&gt;12,"上班超過12小時&amp;","")&amp;IF(COUNTIF(EK86:EV86,"&gt;0")=6,"連6天上班","")&amp;IF(EU85=1,IF(EU86&gt;0,"例假上班",""),"")</f>
        <v>1周無1例1休</v>
      </c>
      <c r="EV87" s="500"/>
      <c r="EW87" s="499" t="str">
        <f>IF(月排班!EV85=0,"",IF(月排班!EW85=0,"",IF((月排班!EW85+24-月排班!EV85)&lt;11,"11小時","")))&amp;IF(COUNTIF(月排班!$EM87:$EY87,$FW$5)=1,IF(COUNTIF(月排班!$EM87:$EY87,$FW$6)=1,"","1周無1例1休"),"1周無1例1休")&amp;IF(EW86=1,IF(EW86&gt;0,"例假上班",""),"")&amp;IF(EW86&gt;12,"上班超過12小時&amp;","")&amp;IF(COUNTIF(EM86:EX86,"&gt;0")=6,"連6天上班","")&amp;IF(EW85=1,IF(EW86&gt;0,"例假上班",""),"")</f>
        <v>1周無1例1休</v>
      </c>
      <c r="EX87" s="500"/>
      <c r="EY87" s="499" t="str">
        <f>IF(月排班!EX85=0,"",IF(月排班!EY85=0,"",IF((月排班!EY85+24-月排班!EX85)&lt;11,"11小時","")))&amp;IF(COUNTIF(月排班!$EM87:$EY87,$FW$5)=1,IF(COUNTIF(月排班!$EM87:$EY87,$FW$6)=1,"","1周無1例1休"),"1周無1例1休")&amp;IF(EY86=1,IF(EY86&gt;0,"例假上班",""),"")&amp;IF(EY86&gt;12,"上班超過12小時&amp;","")&amp;IF(COUNTIF(EO86:EZ86,"&gt;0")=6,"連6天上班","")&amp;IF(EY85=1,IF(EY86&gt;0,"例假上班",""),"")</f>
        <v>1周無1例1休</v>
      </c>
      <c r="EZ87" s="500"/>
      <c r="FA87" s="499" t="str">
        <f>IF(月排班!EZ85=0,"",IF(月排班!FA85=0,"",IF((月排班!FA85+24-月排班!EZ85)&lt;11,"11小時","")))&amp;IF(COUNTIF(月排班!$FA87:$FM87,$FW$5)=1,IF(COUNTIF(月排班!$FA87:$FM87,$FW$6)=1,"","1周無1例1休"),"1周無1例1休")&amp;IF(FA86=1,IF(FA86&gt;0,"例假上班",""),"")&amp;IF(FA86&gt;12,"上班超過12小時&amp;","")&amp;IF(COUNTIF(EQ86:FB86,"&gt;0")=6,"連6天上班","")&amp;IF(FA85=1,IF(FA86&gt;0,"例假上班",""),"")</f>
        <v>1周無1例1休</v>
      </c>
      <c r="FB87" s="500"/>
      <c r="FC87" s="499" t="str">
        <f>IF(月排班!FB85=0,"",IF(月排班!FC85=0,"",IF((月排班!FC85+24-月排班!FB85)&lt;11,"11小時","")))&amp;IF(COUNTIF(月排班!$FA87:$FM87,$FW$5)=1,IF(COUNTIF(月排班!$FA87:$FM87,$FW$6)=1,"","1周無1例1休"),"1周無1例1休")&amp;IF(FC86=1,IF(FC86&gt;0,"例假上班",""),"")&amp;IF(FC86&gt;12,"上班超過12小時&amp;","")&amp;IF(COUNTIF(ES86:FD86,"&gt;0")=6,"連6天上班","")&amp;IF(FC85=1,IF(FC86&gt;0,"例假上班",""),"")</f>
        <v>1周無1例1休</v>
      </c>
      <c r="FD87" s="500"/>
      <c r="FE87" s="499" t="str">
        <f>IF(月排班!FD85=0,"",IF(月排班!FE85=0,"",IF((月排班!FE85+24-月排班!FD85)&lt;11,"11小時","")))&amp;IF(COUNTIF(月排班!$FA87:$FM87,$FW$5)=1,IF(COUNTIF(月排班!$FA87:$FM87,$FW$6)=1,"","1周無1例1休"),"1周無1例1休")&amp;IF(FE86=1,IF(FE86&gt;0,"例假上班",""),"")&amp;IF(FE86&gt;12,"上班超過12小時&amp;","")&amp;IF(COUNTIF(EU86:FF86,"&gt;0")=6,"連6天上班","")&amp;IF(FE85=1,IF(FE86&gt;0,"例假上班",""),"")</f>
        <v>1周無1例1休</v>
      </c>
      <c r="FF87" s="500"/>
      <c r="FG87" s="499" t="str">
        <f>IF(月排班!FF85=0,"",IF(月排班!FG85=0,"",IF((月排班!FG85+24-月排班!FF85)&lt;11,"11小時","")))&amp;IF(COUNTIF(月排班!$FA87:$FM87,$FW$5)=1,IF(COUNTIF(月排班!$FA87:$FM87,$FW$6)=1,"","1周無1例1休"),"1周無1例1休")&amp;IF(FG86=1,IF(FG86&gt;0,"例假上班",""),"")&amp;IF(FG86&gt;12,"上班超過12小時&amp;","")&amp;IF(COUNTIF(EW86:FH86,"&gt;0")=6,"連6天上班","")&amp;IF(FG85=1,IF(FG86&gt;0,"例假上班",""),"")</f>
        <v>1周無1例1休</v>
      </c>
      <c r="FH87" s="500"/>
      <c r="FI87" s="499" t="str">
        <f>IF(月排班!FH85=0,"",IF(月排班!FI85=0,"",IF((月排班!FI85+24-月排班!FH85)&lt;11,"11小時","")))&amp;IF(COUNTIF(月排班!$FA87:$FM87,$FW$5)=1,IF(COUNTIF(月排班!$FA87:$FM87,$FW$6)=1,"","1周無1例1休"),"1周無1例1休")&amp;IF(FI86=1,IF(FI86&gt;0,"例假上班",""),"")&amp;IF(FI86&gt;12,"上班超過12小時&amp;","")&amp;IF(COUNTIF(EY86:FJ86,"&gt;0")=6,"連6天上班","")&amp;IF(FI85=1,IF(FI86&gt;0,"例假上班",""),"")</f>
        <v>1周無1例1休</v>
      </c>
      <c r="FJ87" s="500"/>
      <c r="FK87" s="499" t="str">
        <f>IF(月排班!FJ85=0,"",IF(月排班!FK85=0,"",IF((月排班!FK85+24-月排班!FJ85)&lt;11,"11小時","")))&amp;IF(COUNTIF(月排班!$FA87:$FM87,$FW$5)=1,IF(COUNTIF(月排班!$FA87:$FM87,$FW$6)=1,"","1周無1例1休"),"1周無1例1休")&amp;IF(FK86=1,IF(FK86&gt;0,"例假上班",""),"")&amp;IF(FK86&gt;12,"上班超過12小時&amp;","")&amp;IF(COUNTIF(FA86:FL86,"&gt;0")=6,"連6天上班","")&amp;IF(FK85=1,IF(FK86&gt;0,"例假上班",""),"")</f>
        <v>1周無1例1休</v>
      </c>
      <c r="FL87" s="500"/>
      <c r="FM87" s="499" t="str">
        <f>IF(月排班!FL85=0,"",IF(月排班!FM85=0,"",IF((月排班!FM85+24-月排班!FL85)&lt;11,"11小時","")))&amp;IF(COUNTIF(月排班!$FA87:$FM87,$FW$5)=1,IF(COUNTIF(月排班!$FA87:$FM87,$FW$6)=1,"","1周無1例1休"),"1周無1例1休")&amp;IF(FM86=1,IF(FM86&gt;0,"例假上班",""),"")&amp;IF(FM86&gt;12,"上班超過12小時&amp;","")&amp;IF(COUNTIF(FC86:FN86,"&gt;0")=6,"連6天上班","")&amp;IF(FM85=1,IF(FM86&gt;0,"例假上班",""),"")</f>
        <v>1周無1例1休</v>
      </c>
      <c r="FN87" s="500"/>
      <c r="FO87" s="488"/>
      <c r="FP87" s="489"/>
      <c r="FQ87" s="494"/>
      <c r="FR87" s="211"/>
      <c r="FS87" s="211"/>
      <c r="FT87" s="380"/>
      <c r="FU87" s="527"/>
      <c r="FV87" s="528"/>
    </row>
    <row r="88" spans="1:178" ht="15.75" customHeight="1">
      <c r="A88" s="490" t="str">
        <f>IF('0902-0908'!A96=0,"",'0902-0908'!A96)</f>
        <v>蔡昀軒</v>
      </c>
      <c r="B88" s="491"/>
      <c r="C88" s="226"/>
      <c r="D88" s="227"/>
      <c r="E88" s="226"/>
      <c r="F88" s="227"/>
      <c r="G88" s="226"/>
      <c r="H88" s="227"/>
      <c r="I88" s="226"/>
      <c r="J88" s="227"/>
      <c r="K88" s="226"/>
      <c r="L88" s="227"/>
      <c r="M88" s="226"/>
      <c r="N88" s="227"/>
      <c r="O88" s="226"/>
      <c r="P88" s="227"/>
      <c r="Q88" s="226"/>
      <c r="R88" s="227"/>
      <c r="S88" s="226"/>
      <c r="T88" s="227"/>
      <c r="U88" s="226"/>
      <c r="V88" s="227"/>
      <c r="W88" s="226"/>
      <c r="X88" s="227"/>
      <c r="Y88" s="226"/>
      <c r="Z88" s="227"/>
      <c r="AA88" s="226"/>
      <c r="AB88" s="227"/>
      <c r="AC88" s="226"/>
      <c r="AD88" s="227"/>
      <c r="AE88" s="549">
        <f>IFERROR(VLOOKUP(月排班!AE90,$FW$5:$FX$9,2,0),0)</f>
        <v>0</v>
      </c>
      <c r="AF88" s="550"/>
      <c r="AG88" s="549">
        <f>IFERROR(VLOOKUP(月排班!AG90,$FW$5:$FX$9,2,0),0)</f>
        <v>0</v>
      </c>
      <c r="AH88" s="550"/>
      <c r="AI88" s="549">
        <f>IFERROR(VLOOKUP(月排班!AI90,$FW$5:$FX$9,2,0),0)</f>
        <v>1</v>
      </c>
      <c r="AJ88" s="550"/>
      <c r="AK88" s="549">
        <f>IFERROR(VLOOKUP(月排班!AK90,$FW$5:$FX$9,2,0),0)</f>
        <v>2</v>
      </c>
      <c r="AL88" s="550"/>
      <c r="AM88" s="549">
        <f>IFERROR(VLOOKUP(月排班!AM90,$FW$5:$FX$9,2,0),0)</f>
        <v>0</v>
      </c>
      <c r="AN88" s="550"/>
      <c r="AO88" s="549">
        <f>IFERROR(VLOOKUP(月排班!AO90,$FW$5:$FX$9,2,0),0)</f>
        <v>0</v>
      </c>
      <c r="AP88" s="550"/>
      <c r="AQ88" s="549">
        <f>IFERROR(VLOOKUP(月排班!AQ90,$FW$5:$FX$9,2,0),0)</f>
        <v>0</v>
      </c>
      <c r="AR88" s="550"/>
      <c r="AS88" s="549">
        <f>IFERROR(VLOOKUP(月排班!AS90,$FW$5:$FX$9,2,0),0)</f>
        <v>1</v>
      </c>
      <c r="AT88" s="550"/>
      <c r="AU88" s="549">
        <f>IFERROR(VLOOKUP(月排班!AU90,$FW$5:$FX$9,2,0),0)</f>
        <v>2</v>
      </c>
      <c r="AV88" s="550"/>
      <c r="AW88" s="549">
        <f>IFERROR(VLOOKUP(月排班!AW90,$FW$5:$FX$9,2,0),0)</f>
        <v>0</v>
      </c>
      <c r="AX88" s="550"/>
      <c r="AY88" s="549">
        <f>IFERROR(VLOOKUP(月排班!AY90,$FW$5:$FX$9,2,0),0)</f>
        <v>0</v>
      </c>
      <c r="AZ88" s="550"/>
      <c r="BA88" s="549">
        <f>IFERROR(VLOOKUP(月排班!BA90,$FW$5:$FX$9,2,0),0)</f>
        <v>0</v>
      </c>
      <c r="BB88" s="550"/>
      <c r="BC88" s="549">
        <f>IFERROR(VLOOKUP(月排班!BC90,$FW$5:$FX$9,2,0),0)</f>
        <v>0</v>
      </c>
      <c r="BD88" s="550"/>
      <c r="BE88" s="549">
        <f>IFERROR(VLOOKUP(月排班!BE90,$FW$5:$FX$9,2,0),0)</f>
        <v>0</v>
      </c>
      <c r="BF88" s="550"/>
      <c r="BG88" s="549">
        <f>IFERROR(VLOOKUP(月排班!BG90,$FW$5:$FX$9,2,0),0)</f>
        <v>1</v>
      </c>
      <c r="BH88" s="550"/>
      <c r="BI88" s="549">
        <f>IFERROR(VLOOKUP(月排班!BI90,$FW$5:$FX$9,2,0),0)</f>
        <v>2</v>
      </c>
      <c r="BJ88" s="550"/>
      <c r="BK88" s="549">
        <f>IFERROR(VLOOKUP(月排班!BK90,$FW$5:$FX$9,2,0),0)</f>
        <v>0</v>
      </c>
      <c r="BL88" s="550"/>
      <c r="BM88" s="549">
        <f>IFERROR(VLOOKUP(月排班!BM90,$FW$5:$FX$9,2,0),0)</f>
        <v>0</v>
      </c>
      <c r="BN88" s="550"/>
      <c r="BO88" s="549">
        <f>IFERROR(VLOOKUP(月排班!BO90,$FW$5:$FX$9,2,0),0)</f>
        <v>0</v>
      </c>
      <c r="BP88" s="550"/>
      <c r="BQ88" s="549">
        <f>IFERROR(VLOOKUP(月排班!BQ90,$FW$5:$FX$9,2,0),0)</f>
        <v>0</v>
      </c>
      <c r="BR88" s="550"/>
      <c r="BS88" s="549">
        <f>IFERROR(VLOOKUP(月排班!BS90,$FW$5:$FX$9,2,0),0)</f>
        <v>0</v>
      </c>
      <c r="BT88" s="550"/>
      <c r="BU88" s="549">
        <f>IFERROR(VLOOKUP(月排班!BU90,$FW$5:$FX$9,2,0),0)</f>
        <v>1</v>
      </c>
      <c r="BV88" s="550"/>
      <c r="BW88" s="549">
        <f>IFERROR(VLOOKUP(月排班!BW90,$FW$5:$FX$9,2,0),0)</f>
        <v>2</v>
      </c>
      <c r="BX88" s="550"/>
      <c r="BY88" s="549">
        <f>IFERROR(VLOOKUP(月排班!BY90,$FW$5:$FX$9,2,0),0)</f>
        <v>0</v>
      </c>
      <c r="BZ88" s="550"/>
      <c r="CA88" s="549">
        <f>IFERROR(VLOOKUP(月排班!CA90,$FW$5:$FX$9,2,0),0)</f>
        <v>0</v>
      </c>
      <c r="CB88" s="550"/>
      <c r="CC88" s="549">
        <f>IFERROR(VLOOKUP(月排班!CC90,$FW$5:$FX$9,2,0),0)</f>
        <v>0</v>
      </c>
      <c r="CD88" s="550"/>
      <c r="CE88" s="549">
        <f>IFERROR(VLOOKUP(月排班!CE90,$FW$5:$FX$9,2,0),0)</f>
        <v>0</v>
      </c>
      <c r="CF88" s="550"/>
      <c r="CG88" s="549">
        <f>IFERROR(VLOOKUP(月排班!CG90,$FW$5:$FX$9,2,0),0)</f>
        <v>0</v>
      </c>
      <c r="CH88" s="550"/>
      <c r="CI88" s="549">
        <f>IFERROR(VLOOKUP(月排班!CI90,$FW$5:$FX$9,2,0),0)</f>
        <v>1</v>
      </c>
      <c r="CJ88" s="550"/>
      <c r="CK88" s="549">
        <f>IFERROR(VLOOKUP(月排班!CK90,$FW$5:$FX$9,2,0),0)</f>
        <v>2</v>
      </c>
      <c r="CL88" s="550"/>
      <c r="CM88" s="549">
        <f>IFERROR(VLOOKUP(月排班!CM90,$FW$5:$FX$9,2,0),0)</f>
        <v>0</v>
      </c>
      <c r="CN88" s="550"/>
      <c r="CO88" s="549">
        <f>IFERROR(VLOOKUP(月排班!CO90,$FW$5:$FX$9,2,0),0)</f>
        <v>0</v>
      </c>
      <c r="CP88" s="550"/>
      <c r="CQ88" s="549">
        <f>IFERROR(VLOOKUP(月排班!CQ90,$FW$5:$FX$9,2,0),0)</f>
        <v>0</v>
      </c>
      <c r="CR88" s="550"/>
      <c r="CS88" s="549">
        <f>IFERROR(VLOOKUP(月排班!CS90,$FW$5:$FX$9,2,0),0)</f>
        <v>0</v>
      </c>
      <c r="CT88" s="550"/>
      <c r="CU88" s="549">
        <f>IFERROR(VLOOKUP(月排班!CU90,$FW$5:$FX$9,2,0),0)</f>
        <v>0</v>
      </c>
      <c r="CV88" s="550"/>
      <c r="CW88" s="549">
        <f>IFERROR(VLOOKUP(月排班!CW90,$FW$5:$FX$9,2,0),0)</f>
        <v>1</v>
      </c>
      <c r="CX88" s="550"/>
      <c r="CY88" s="549">
        <f>IFERROR(VLOOKUP(月排班!CY90,$FW$5:$FX$9,2,0),0)</f>
        <v>2</v>
      </c>
      <c r="CZ88" s="550"/>
      <c r="DA88" s="549">
        <f>IFERROR(VLOOKUP(月排班!DA90,$FW$5:$FX$9,2,0),0)</f>
        <v>0</v>
      </c>
      <c r="DB88" s="550"/>
      <c r="DC88" s="549">
        <f>IFERROR(VLOOKUP(月排班!DC90,$FW$5:$FX$9,2,0),0)</f>
        <v>0</v>
      </c>
      <c r="DD88" s="550"/>
      <c r="DE88" s="549">
        <f>IFERROR(VLOOKUP(月排班!DE90,$FW$5:$FX$9,2,0),0)</f>
        <v>0</v>
      </c>
      <c r="DF88" s="550"/>
      <c r="DG88" s="549">
        <f>IFERROR(VLOOKUP(月排班!DG90,$FW$5:$FX$9,2,0),0)</f>
        <v>0</v>
      </c>
      <c r="DH88" s="550"/>
      <c r="DI88" s="549">
        <f>IFERROR(VLOOKUP(月排班!DI90,$FW$5:$FX$9,2,0),0)</f>
        <v>0</v>
      </c>
      <c r="DJ88" s="550"/>
      <c r="DK88" s="549">
        <f>IFERROR(VLOOKUP(月排班!DK90,$FW$5:$FX$9,2,0),0)</f>
        <v>0</v>
      </c>
      <c r="DL88" s="550"/>
      <c r="DM88" s="549">
        <f>IFERROR(VLOOKUP(月排班!DM90,$FW$5:$FX$9,2,0),0)</f>
        <v>0</v>
      </c>
      <c r="DN88" s="550"/>
      <c r="DO88" s="549">
        <f>IFERROR(VLOOKUP(月排班!DO90,$FW$5:$FX$9,2,0),0)</f>
        <v>0</v>
      </c>
      <c r="DP88" s="550"/>
      <c r="DQ88" s="549">
        <f>IFERROR(VLOOKUP(月排班!DQ90,$FW$5:$FX$9,2,0),0)</f>
        <v>0</v>
      </c>
      <c r="DR88" s="550"/>
      <c r="DS88" s="549">
        <f>IFERROR(VLOOKUP(月排班!DS90,$FW$5:$FX$9,2,0),0)</f>
        <v>0</v>
      </c>
      <c r="DT88" s="550"/>
      <c r="DU88" s="549">
        <f>IFERROR(VLOOKUP(月排班!DU90,$FW$5:$FX$9,2,0),0)</f>
        <v>0</v>
      </c>
      <c r="DV88" s="550"/>
      <c r="DW88" s="549">
        <f>IFERROR(VLOOKUP(月排班!DW90,$FW$5:$FX$9,2,0),0)</f>
        <v>0</v>
      </c>
      <c r="DX88" s="550"/>
      <c r="DY88" s="549">
        <f>IFERROR(VLOOKUP(月排班!DY90,$FW$5:$FX$9,2,0),0)</f>
        <v>0</v>
      </c>
      <c r="DZ88" s="550"/>
      <c r="EA88" s="549">
        <f>IFERROR(VLOOKUP(月排班!EA90,$FW$5:$FX$9,2,0),0)</f>
        <v>0</v>
      </c>
      <c r="EB88" s="550"/>
      <c r="EC88" s="549">
        <f>IFERROR(VLOOKUP(月排班!EC90,$FW$5:$FX$9,2,0),0)</f>
        <v>0</v>
      </c>
      <c r="ED88" s="550"/>
      <c r="EE88" s="549">
        <f>IFERROR(VLOOKUP(月排班!EE90,$FW$5:$FX$9,2,0),0)</f>
        <v>0</v>
      </c>
      <c r="EF88" s="550"/>
      <c r="EG88" s="549">
        <f>IFERROR(VLOOKUP(月排班!EG90,$FW$5:$FX$9,2,0),0)</f>
        <v>0</v>
      </c>
      <c r="EH88" s="550"/>
      <c r="EI88" s="549">
        <f>IFERROR(VLOOKUP(月排班!EI90,$FW$5:$FX$9,2,0),0)</f>
        <v>0</v>
      </c>
      <c r="EJ88" s="550"/>
      <c r="EK88" s="549">
        <f>IFERROR(VLOOKUP(月排班!EK90,$FW$5:$FX$9,2,0),0)</f>
        <v>0</v>
      </c>
      <c r="EL88" s="550"/>
      <c r="EM88" s="549">
        <f>IFERROR(VLOOKUP(月排班!EM90,$FW$5:$FX$9,2,0),0)</f>
        <v>0</v>
      </c>
      <c r="EN88" s="550"/>
      <c r="EO88" s="549">
        <f>IFERROR(VLOOKUP(月排班!EO90,$FW$5:$FX$9,2,0),0)</f>
        <v>0</v>
      </c>
      <c r="EP88" s="550"/>
      <c r="EQ88" s="549">
        <f>IFERROR(VLOOKUP(月排班!EQ90,$FW$5:$FX$9,2,0),0)</f>
        <v>0</v>
      </c>
      <c r="ER88" s="550"/>
      <c r="ES88" s="549">
        <f>IFERROR(VLOOKUP(月排班!ES90,$FW$5:$FX$9,2,0),0)</f>
        <v>0</v>
      </c>
      <c r="ET88" s="550"/>
      <c r="EU88" s="549">
        <f>IFERROR(VLOOKUP(月排班!EU90,$FW$5:$FX$9,2,0),0)</f>
        <v>0</v>
      </c>
      <c r="EV88" s="550"/>
      <c r="EW88" s="549">
        <f>IFERROR(VLOOKUP(月排班!EW90,$FW$5:$FX$9,2,0),0)</f>
        <v>0</v>
      </c>
      <c r="EX88" s="550"/>
      <c r="EY88" s="549">
        <f>IFERROR(VLOOKUP(月排班!EY90,$FW$5:$FX$9,2,0),0)</f>
        <v>0</v>
      </c>
      <c r="EZ88" s="550"/>
      <c r="FA88" s="549">
        <f>IFERROR(VLOOKUP(月排班!FA90,$FW$5:$FX$9,2,0),0)</f>
        <v>0</v>
      </c>
      <c r="FB88" s="550"/>
      <c r="FC88" s="549">
        <f>IFERROR(VLOOKUP(月排班!FC90,$FW$5:$FX$9,2,0),0)</f>
        <v>0</v>
      </c>
      <c r="FD88" s="550"/>
      <c r="FE88" s="549">
        <f>IFERROR(VLOOKUP(月排班!FE90,$FW$5:$FX$9,2,0),0)</f>
        <v>0</v>
      </c>
      <c r="FF88" s="550"/>
      <c r="FG88" s="549">
        <f>IFERROR(VLOOKUP(月排班!FG90,$FW$5:$FX$9,2,0),0)</f>
        <v>0</v>
      </c>
      <c r="FH88" s="550"/>
      <c r="FI88" s="549">
        <f>IFERROR(VLOOKUP(月排班!FI90,$FW$5:$FX$9,2,0),0)</f>
        <v>0</v>
      </c>
      <c r="FJ88" s="550"/>
      <c r="FK88" s="549">
        <f>IFERROR(VLOOKUP(月排班!FK90,$FW$5:$FX$9,2,0),0)</f>
        <v>0</v>
      </c>
      <c r="FL88" s="550"/>
      <c r="FM88" s="549">
        <f>IFERROR(VLOOKUP(月排班!FM90,$FW$5:$FX$9,2,0),0)</f>
        <v>0</v>
      </c>
      <c r="FN88" s="550"/>
      <c r="FO88" s="226"/>
      <c r="FP88" s="227"/>
      <c r="FQ88" s="492"/>
      <c r="FR88" s="208"/>
      <c r="FS88" s="208"/>
      <c r="FT88" s="378">
        <f>BZ89+CB89+CD89+CF89+CH89+CX89+FP89</f>
        <v>0</v>
      </c>
      <c r="FU88" s="524"/>
      <c r="FV88" s="479"/>
    </row>
    <row r="89" spans="1:178" ht="9" customHeight="1" thickBot="1">
      <c r="A89" s="480" t="str">
        <f>IF('0902-0908'!A97=0,"",'0902-0908'!A97)</f>
        <v>外場晚班工讀</v>
      </c>
      <c r="B89" s="481"/>
      <c r="C89" s="228"/>
      <c r="D89" s="183">
        <f>D88-C88-C89</f>
        <v>0</v>
      </c>
      <c r="E89" s="228"/>
      <c r="F89" s="183">
        <f>F88-E88-E89</f>
        <v>0</v>
      </c>
      <c r="G89" s="228"/>
      <c r="H89" s="183">
        <f>H88-G88-G89</f>
        <v>0</v>
      </c>
      <c r="I89" s="228"/>
      <c r="J89" s="183">
        <f>J88-I88-I89</f>
        <v>0</v>
      </c>
      <c r="K89" s="228"/>
      <c r="L89" s="183">
        <f>L88-K88-K89</f>
        <v>0</v>
      </c>
      <c r="M89" s="228"/>
      <c r="N89" s="183">
        <f>N88-M88-M89</f>
        <v>0</v>
      </c>
      <c r="O89" s="228"/>
      <c r="P89" s="183">
        <f>P88-O88-O89</f>
        <v>0</v>
      </c>
      <c r="Q89" s="228"/>
      <c r="R89" s="183">
        <f>R88-Q88-Q89</f>
        <v>0</v>
      </c>
      <c r="S89" s="228"/>
      <c r="T89" s="183">
        <f>T88-S88-S89</f>
        <v>0</v>
      </c>
      <c r="U89" s="228"/>
      <c r="V89" s="183">
        <f>V88-U88-U89</f>
        <v>0</v>
      </c>
      <c r="W89" s="228"/>
      <c r="X89" s="183">
        <f>X88-W88-W89</f>
        <v>0</v>
      </c>
      <c r="Y89" s="228"/>
      <c r="Z89" s="183">
        <f>Z88-Y88-Y89</f>
        <v>0</v>
      </c>
      <c r="AA89" s="228"/>
      <c r="AB89" s="183">
        <f>AB88-AA88-AA89</f>
        <v>0</v>
      </c>
      <c r="AC89" s="228"/>
      <c r="AD89" s="183">
        <f>AD88-AC88-AC89</f>
        <v>0</v>
      </c>
      <c r="AE89" s="551">
        <f>月排班!AF89</f>
        <v>4</v>
      </c>
      <c r="AF89" s="552"/>
      <c r="AG89" s="551">
        <f>月排班!AH89</f>
        <v>4</v>
      </c>
      <c r="AH89" s="552"/>
      <c r="AI89" s="551">
        <f>月排班!AJ89</f>
        <v>0</v>
      </c>
      <c r="AJ89" s="552"/>
      <c r="AK89" s="551">
        <f>月排班!AL89</f>
        <v>0</v>
      </c>
      <c r="AL89" s="552"/>
      <c r="AM89" s="551">
        <f>月排班!AN89</f>
        <v>4</v>
      </c>
      <c r="AN89" s="552"/>
      <c r="AO89" s="551">
        <f>月排班!AP89</f>
        <v>8</v>
      </c>
      <c r="AP89" s="552"/>
      <c r="AQ89" s="551">
        <f>月排班!AR89</f>
        <v>0</v>
      </c>
      <c r="AR89" s="552"/>
      <c r="AS89" s="551">
        <f>月排班!AT89</f>
        <v>0</v>
      </c>
      <c r="AT89" s="552"/>
      <c r="AU89" s="551">
        <f>月排班!AV89</f>
        <v>0</v>
      </c>
      <c r="AV89" s="552"/>
      <c r="AW89" s="551">
        <f>月排班!AX89</f>
        <v>0</v>
      </c>
      <c r="AX89" s="552"/>
      <c r="AY89" s="551">
        <f>月排班!AZ89</f>
        <v>0</v>
      </c>
      <c r="AZ89" s="552"/>
      <c r="BA89" s="551">
        <f>月排班!BB89</f>
        <v>4</v>
      </c>
      <c r="BB89" s="552"/>
      <c r="BC89" s="551">
        <f>月排班!BD89</f>
        <v>8</v>
      </c>
      <c r="BD89" s="552"/>
      <c r="BE89" s="551">
        <f>月排班!BF89</f>
        <v>0</v>
      </c>
      <c r="BF89" s="552"/>
      <c r="BG89" s="551">
        <f>月排班!BH89</f>
        <v>0</v>
      </c>
      <c r="BH89" s="552"/>
      <c r="BI89" s="551">
        <f>月排班!BJ89</f>
        <v>0</v>
      </c>
      <c r="BJ89" s="552"/>
      <c r="BK89" s="551">
        <f>月排班!BL89</f>
        <v>0</v>
      </c>
      <c r="BL89" s="552"/>
      <c r="BM89" s="551">
        <f>月排班!BN89</f>
        <v>0</v>
      </c>
      <c r="BN89" s="552"/>
      <c r="BO89" s="551">
        <f>月排班!BP89</f>
        <v>4</v>
      </c>
      <c r="BP89" s="552"/>
      <c r="BQ89" s="551">
        <f>月排班!BR89</f>
        <v>8</v>
      </c>
      <c r="BR89" s="552"/>
      <c r="BS89" s="551">
        <f>月排班!BT89</f>
        <v>0</v>
      </c>
      <c r="BT89" s="552"/>
      <c r="BU89" s="551">
        <f>月排班!BV89</f>
        <v>0</v>
      </c>
      <c r="BV89" s="552"/>
      <c r="BW89" s="551">
        <f>月排班!BX89</f>
        <v>0</v>
      </c>
      <c r="BX89" s="552"/>
      <c r="BY89" s="551">
        <f>月排班!BZ89</f>
        <v>0</v>
      </c>
      <c r="BZ89" s="552"/>
      <c r="CA89" s="551">
        <f>月排班!CB89</f>
        <v>0</v>
      </c>
      <c r="CB89" s="552"/>
      <c r="CC89" s="551">
        <f>月排班!CD89</f>
        <v>4</v>
      </c>
      <c r="CD89" s="552"/>
      <c r="CE89" s="551">
        <f>月排班!CF89</f>
        <v>0</v>
      </c>
      <c r="CF89" s="552"/>
      <c r="CG89" s="551">
        <f>月排班!CH89</f>
        <v>0</v>
      </c>
      <c r="CH89" s="552"/>
      <c r="CI89" s="551">
        <f>月排班!CJ89</f>
        <v>0</v>
      </c>
      <c r="CJ89" s="552"/>
      <c r="CK89" s="551">
        <f>月排班!CL89</f>
        <v>0</v>
      </c>
      <c r="CL89" s="552"/>
      <c r="CM89" s="551">
        <f>月排班!CN89</f>
        <v>8</v>
      </c>
      <c r="CN89" s="552"/>
      <c r="CO89" s="551">
        <f>月排班!CP89</f>
        <v>0</v>
      </c>
      <c r="CP89" s="552"/>
      <c r="CQ89" s="551">
        <f>月排班!CR89</f>
        <v>4</v>
      </c>
      <c r="CR89" s="552"/>
      <c r="CS89" s="551">
        <f>月排班!CT89</f>
        <v>8</v>
      </c>
      <c r="CT89" s="552"/>
      <c r="CU89" s="551">
        <f>月排班!CV89</f>
        <v>0</v>
      </c>
      <c r="CV89" s="552"/>
      <c r="CW89" s="551">
        <f>月排班!CX89</f>
        <v>0</v>
      </c>
      <c r="CX89" s="552"/>
      <c r="CY89" s="551">
        <f>月排班!CZ89</f>
        <v>0</v>
      </c>
      <c r="CZ89" s="552"/>
      <c r="DA89" s="551">
        <f>月排班!DB89</f>
        <v>0</v>
      </c>
      <c r="DB89" s="552"/>
      <c r="DC89" s="551">
        <f>月排班!DD89</f>
        <v>4</v>
      </c>
      <c r="DD89" s="552"/>
      <c r="DE89" s="551">
        <f>月排班!DF89</f>
        <v>0</v>
      </c>
      <c r="DF89" s="552"/>
      <c r="DG89" s="551">
        <f>月排班!DH89</f>
        <v>8</v>
      </c>
      <c r="DH89" s="552"/>
      <c r="DI89" s="551">
        <f>月排班!DJ89</f>
        <v>0</v>
      </c>
      <c r="DJ89" s="552"/>
      <c r="DK89" s="551">
        <f>月排班!DL89</f>
        <v>0</v>
      </c>
      <c r="DL89" s="552"/>
      <c r="DM89" s="551">
        <f>月排班!DN89</f>
        <v>0</v>
      </c>
      <c r="DN89" s="552"/>
      <c r="DO89" s="551">
        <f>月排班!DP89</f>
        <v>0</v>
      </c>
      <c r="DP89" s="552"/>
      <c r="DQ89" s="551">
        <f>月排班!DR89</f>
        <v>0</v>
      </c>
      <c r="DR89" s="552"/>
      <c r="DS89" s="551">
        <f>月排班!DT89</f>
        <v>0</v>
      </c>
      <c r="DT89" s="552"/>
      <c r="DU89" s="551">
        <f>月排班!DV89</f>
        <v>0</v>
      </c>
      <c r="DV89" s="552"/>
      <c r="DW89" s="551">
        <f>月排班!DX89</f>
        <v>0</v>
      </c>
      <c r="DX89" s="552"/>
      <c r="DY89" s="551">
        <f>月排班!DZ89</f>
        <v>0</v>
      </c>
      <c r="DZ89" s="552"/>
      <c r="EA89" s="551">
        <f>月排班!EB89</f>
        <v>0</v>
      </c>
      <c r="EB89" s="552"/>
      <c r="EC89" s="551">
        <f>月排班!ED89</f>
        <v>0</v>
      </c>
      <c r="ED89" s="552"/>
      <c r="EE89" s="551">
        <f>月排班!EF89</f>
        <v>0</v>
      </c>
      <c r="EF89" s="552"/>
      <c r="EG89" s="551">
        <f>月排班!EH89</f>
        <v>0</v>
      </c>
      <c r="EH89" s="552"/>
      <c r="EI89" s="551">
        <f>月排班!EJ89</f>
        <v>0</v>
      </c>
      <c r="EJ89" s="552"/>
      <c r="EK89" s="551">
        <f>月排班!EL89</f>
        <v>0</v>
      </c>
      <c r="EL89" s="552"/>
      <c r="EM89" s="551">
        <f>月排班!EN89</f>
        <v>0</v>
      </c>
      <c r="EN89" s="552"/>
      <c r="EO89" s="551">
        <f>月排班!EP89</f>
        <v>0</v>
      </c>
      <c r="EP89" s="552"/>
      <c r="EQ89" s="551">
        <f>月排班!ER89</f>
        <v>0</v>
      </c>
      <c r="ER89" s="552"/>
      <c r="ES89" s="551">
        <f>月排班!ET89</f>
        <v>0</v>
      </c>
      <c r="ET89" s="552"/>
      <c r="EU89" s="551">
        <f>月排班!EV89</f>
        <v>0</v>
      </c>
      <c r="EV89" s="552"/>
      <c r="EW89" s="551">
        <f>月排班!EX89</f>
        <v>0</v>
      </c>
      <c r="EX89" s="552"/>
      <c r="EY89" s="551">
        <f>月排班!EZ89</f>
        <v>0</v>
      </c>
      <c r="EZ89" s="552"/>
      <c r="FA89" s="551">
        <f>月排班!FB89</f>
        <v>0</v>
      </c>
      <c r="FB89" s="552"/>
      <c r="FC89" s="551">
        <f>月排班!FD89</f>
        <v>0</v>
      </c>
      <c r="FD89" s="552"/>
      <c r="FE89" s="551">
        <f>月排班!FF89</f>
        <v>0</v>
      </c>
      <c r="FF89" s="552"/>
      <c r="FG89" s="551">
        <f>月排班!FH89</f>
        <v>0</v>
      </c>
      <c r="FH89" s="552"/>
      <c r="FI89" s="551">
        <f>月排班!FJ89</f>
        <v>0</v>
      </c>
      <c r="FJ89" s="552"/>
      <c r="FK89" s="551">
        <f>月排班!FL89</f>
        <v>0</v>
      </c>
      <c r="FL89" s="552"/>
      <c r="FM89" s="551">
        <f>月排班!FN89</f>
        <v>0</v>
      </c>
      <c r="FN89" s="552"/>
      <c r="FO89" s="228"/>
      <c r="FP89" s="183">
        <f>FP88-FO88-FO89</f>
        <v>0</v>
      </c>
      <c r="FQ89" s="493"/>
      <c r="FR89" s="210"/>
      <c r="FS89" s="210"/>
      <c r="FT89" s="379"/>
      <c r="FU89" s="525"/>
      <c r="FV89" s="526"/>
    </row>
    <row r="90" spans="1:178" ht="9" customHeight="1" thickTop="1" thickBot="1">
      <c r="A90" s="482" t="str">
        <f>IF('0902-0908'!A98=0,"",'0902-0908'!A98)</f>
        <v/>
      </c>
      <c r="B90" s="483"/>
      <c r="C90" s="488"/>
      <c r="D90" s="489"/>
      <c r="E90" s="488"/>
      <c r="F90" s="489"/>
      <c r="G90" s="488"/>
      <c r="H90" s="489"/>
      <c r="I90" s="488"/>
      <c r="J90" s="489"/>
      <c r="K90" s="488"/>
      <c r="L90" s="489"/>
      <c r="M90" s="488"/>
      <c r="N90" s="489"/>
      <c r="O90" s="488"/>
      <c r="P90" s="489"/>
      <c r="Q90" s="488"/>
      <c r="R90" s="489"/>
      <c r="S90" s="488"/>
      <c r="T90" s="489"/>
      <c r="U90" s="488"/>
      <c r="V90" s="489"/>
      <c r="W90" s="488"/>
      <c r="X90" s="489"/>
      <c r="Y90" s="488"/>
      <c r="Z90" s="489"/>
      <c r="AA90" s="488"/>
      <c r="AB90" s="489"/>
      <c r="AC90" s="488"/>
      <c r="AD90" s="489"/>
      <c r="AE90" s="499" t="str">
        <f>IF(月排班!AD88=0,"",IF(月排班!AE88=0,"",IF((月排班!AE88+24-月排班!AD88)&lt;11,"11小時","")))&amp;IF(COUNTIF(月排班!$AE90:$AR90,$FW$5)=1,IF(COUNTIF(月排班!$AE90:$AR90,$FW$6)=1,"","1周無1例1休"),"1周無1例1休")&amp;IF(AE89=1,IF(AE89&gt;0,"例假上班",""),"")&amp;IF(AE89&gt;12,"上班超過12小時&amp;","")&amp;IF(COUNTIF(U89:AF89,"&gt;0")=6,"連6天上班","")&amp;IF(AE88=1,IF(AE89&gt;0,"例假上班",""),"")</f>
        <v/>
      </c>
      <c r="AF90" s="500"/>
      <c r="AG90" s="499" t="str">
        <f>IF(月排班!AF88=0,"",IF(月排班!AG88=0,"",IF((月排班!AG88+24-月排班!AF88)&lt;11,"11小時","")))&amp;IF(COUNTIF(月排班!$AE90:$AR90,$FW$5)=1,IF(COUNTIF(月排班!$AE90:$AR90,$FW$6)=1,"","1周無1例1休"),"1周無1例1休")&amp;IF(AG89=1,IF(AG89&gt;0,"例假上班",""),"")&amp;IF(AG89&gt;12,"上班超過12小時&amp;","")&amp;IF(COUNTIF(W89:AH89,"&gt;0")=6,"連6天上班","")&amp;IF(AG88=1,IF(AG89&gt;0,"例假上班",""),"")</f>
        <v/>
      </c>
      <c r="AH90" s="500"/>
      <c r="AI90" s="499" t="str">
        <f>IF(月排班!AH88=0,"",IF(月排班!AI88=0,"",IF((月排班!AI88+24-月排班!AH88)&lt;11,"11小時","")))&amp;IF(COUNTIF(月排班!$AE90:$AR90,$FW$5)=1,IF(COUNTIF(月排班!$AE90:$AR90,$FW$6)=1,"","1周無1例1休"),"1周無1例1休")&amp;IF(AI89=1,IF(AI89&gt;0,"例假上班",""),"")&amp;IF(AI89&gt;12,"上班超過12小時&amp;","")&amp;IF(COUNTIF(Y89:AJ89,"&gt;0")=6,"連6天上班","")&amp;IF(AI88=1,IF(AI89&gt;0,"例假上班",""),"")</f>
        <v/>
      </c>
      <c r="AJ90" s="500"/>
      <c r="AK90" s="499" t="str">
        <f>IF(月排班!AJ88=0,"",IF(月排班!AK88=0,"",IF((月排班!AK88+24-月排班!AJ88)&lt;11,"11小時","")))&amp;IF(COUNTIF(月排班!$AE90:$AR90,$FW$5)=1,IF(COUNTIF(月排班!$AE90:$AR90,$FW$6)=1,"","1周無1例1休"),"1周無1例1休")&amp;IF(AK89=1,IF(AK89&gt;0,"例假上班",""),"")&amp;IF(AK89&gt;12,"上班超過12小時&amp;","")&amp;IF(COUNTIF(AA89:AL89,"&gt;0")=6,"連6天上班","")&amp;IF(AK88=1,IF(AK89&gt;0,"例假上班",""),"")</f>
        <v/>
      </c>
      <c r="AL90" s="500"/>
      <c r="AM90" s="499" t="str">
        <f>IF(月排班!AL88=0,"",IF(月排班!AM88=0,"",IF((月排班!AM88+24-月排班!AL88)&lt;11,"11小時","")))&amp;IF(COUNTIF(月排班!$AE90:$AR90,$FW$5)=1,IF(COUNTIF(月排班!$AE90:$AR90,$FW$6)=1,"","1周無1例1休"),"1周無1例1休")&amp;IF(AM89=1,IF(AM89&gt;0,"例假上班",""),"")&amp;IF(AM89&gt;12,"上班超過12小時&amp;","")&amp;IF(COUNTIF(AC89:AN89,"&gt;0")=6,"連6天上班","")&amp;IF(AM88=1,IF(AM89&gt;0,"例假上班",""),"")</f>
        <v/>
      </c>
      <c r="AN90" s="500"/>
      <c r="AO90" s="499" t="str">
        <f>IF(月排班!AN88=0,"",IF(月排班!AO88=0,"",IF((月排班!AO88+24-月排班!AN88)&lt;11,"11小時","")))&amp;IF(COUNTIF(月排班!$AE90:$AR90,$FW$5)=1,IF(COUNTIF(月排班!$AE90:$AR90,$FW$6)=1,"","1周無1例1休"),"1周無1例1休")&amp;IF(AO89=1,IF(AO89&gt;0,"例假上班",""),"")&amp;IF(AO89&gt;12,"上班超過12小時&amp;","")&amp;IF(COUNTIF(AE89:AP89,"&gt;0")=6,"連6天上班","")&amp;IF(AO88=1,IF(AO89&gt;0,"例假上班",""),"")</f>
        <v/>
      </c>
      <c r="AP90" s="500"/>
      <c r="AQ90" s="499" t="str">
        <f>IF(月排班!AP88=0,"",IF(月排班!AQ88=0,"",IF((月排班!AQ88+24-月排班!AP88)&lt;11,"11小時","")))&amp;IF(COUNTIF(月排班!$AE90:$AR90,$FW$5)=1,IF(COUNTIF(月排班!$AE90:$AR90,$FW$6)=1,"","1周無1例1休"),"1周無1例1休")&amp;IF(AQ89=1,IF(AQ89&gt;0,"例假上班",""),"")&amp;IF(AQ89&gt;12,"上班超過12小時&amp;","")&amp;IF(COUNTIF(AG89:AR89,"&gt;0")=6,"連6天上班","")&amp;IF(AQ88=1,IF(AQ89&gt;0,"例假上班",""),"")</f>
        <v/>
      </c>
      <c r="AR90" s="500"/>
      <c r="AS90" s="499" t="str">
        <f>IF(月排班!AR88=0,"",IF(月排班!AS88=0,"",IF((月排班!AS88+24-月排班!AR88)&lt;11,"11小時","")))&amp;IF(COUNTIF(月排班!$AS90:$BE90,$FW$5)=1,IF(COUNTIF(月排班!$AS90:$BE90,$FW$6)=1,"","1周無1例1休"),"1周無1例1休")&amp;IF(AS89=1,IF(AS89&gt;0,"例假上班",""),"")&amp;IF(AS89&gt;12,"上班超過12小時&amp;","")&amp;IF(COUNTIF(AI89:AT89,"&gt;0")=6,"連6天上班","")&amp;IF(AS88=1,IF(AS89&gt;0,"例假上班",""),"")</f>
        <v/>
      </c>
      <c r="AT90" s="500"/>
      <c r="AU90" s="499" t="str">
        <f>IF(月排班!AT88=0,"",IF(月排班!AU88=0,"",IF((月排班!AU88+24-月排班!AT88)&lt;11,"11小時","")))&amp;IF(COUNTIF(月排班!$AS90:$BE90,$FW$5)=1,IF(COUNTIF(月排班!$AS90:$BE90,$FW$6)=1,"","1周無1例1休"),"1周無1例1休")&amp;IF(AU89=1,IF(AU89&gt;0,"例假上班",""),"")&amp;IF(AU89&gt;12,"上班超過12小時&amp;","")&amp;IF(COUNTIF(AK89:AV89,"&gt;0")=6,"連6天上班","")&amp;IF(AU88=1,IF(AU89&gt;0,"例假上班",""),"")</f>
        <v/>
      </c>
      <c r="AV90" s="500"/>
      <c r="AW90" s="499" t="str">
        <f>IF(月排班!AV88=0,"",IF(月排班!AW88=0,"",IF((月排班!AW88+24-月排班!AV88)&lt;11,"11小時","")))&amp;IF(COUNTIF(月排班!$AS90:$BE90,$FW$5)=1,IF(COUNTIF(月排班!$AS90:$BE90,$FW$6)=1,"","1周無1例1休"),"1周無1例1休")&amp;IF(AW89=1,IF(AW89&gt;0,"例假上班",""),"")&amp;IF(AW89&gt;12,"上班超過12小時&amp;","")&amp;IF(COUNTIF(AM89:AX89,"&gt;0")=6,"連6天上班","")&amp;IF(AW88=1,IF(AW89&gt;0,"例假上班",""),"")</f>
        <v/>
      </c>
      <c r="AX90" s="500"/>
      <c r="AY90" s="499" t="str">
        <f>IF(月排班!AX88=0,"",IF(月排班!AY88=0,"",IF((月排班!AY88+24-月排班!AX88)&lt;11,"11小時","")))&amp;IF(COUNTIF(月排班!$AS90:$BE90,$FW$5)=1,IF(COUNTIF(月排班!$AS90:$BE90,$FW$6)=1,"","1周無1例1休"),"1周無1例1休")&amp;IF(AY89=1,IF(AY89&gt;0,"例假上班",""),"")&amp;IF(AY89&gt;12,"上班超過12小時&amp;","")&amp;IF(COUNTIF(AO89:AZ89,"&gt;0")=6,"連6天上班","")&amp;IF(AY88=1,IF(AY89&gt;0,"例假上班",""),"")</f>
        <v/>
      </c>
      <c r="AZ90" s="500"/>
      <c r="BA90" s="499" t="str">
        <f>IF(月排班!AZ88=0,"",IF(月排班!BA88=0,"",IF((月排班!BA88+24-月排班!AZ88)&lt;11,"11小時","")))&amp;IF(COUNTIF(月排班!$AS90:$BE90,$FW$5)=1,IF(COUNTIF(月排班!$AS90:$BE90,$FW$6)=1,"","1周無1例1休"),"1周無1例1休")&amp;IF(BA89=1,IF(BA89&gt;0,"例假上班",""),"")&amp;IF(BA89&gt;12,"上班超過12小時&amp;","")&amp;IF(COUNTIF(AQ89:BB89,"&gt;0")=6,"連6天上班","")&amp;IF(BA88=1,IF(BA89&gt;0,"例假上班",""),"")</f>
        <v/>
      </c>
      <c r="BB90" s="500"/>
      <c r="BC90" s="499" t="str">
        <f>IF(月排班!BB88=0,"",IF(月排班!BC88=0,"",IF((月排班!BC88+24-月排班!BB88)&lt;11,"11小時","")))&amp;IF(COUNTIF(月排班!$AS90:$BE90,$FW$5)=1,IF(COUNTIF(月排班!$AS90:$BE90,$FW$6)=1,"","1周無1例1休"),"1周無1例1休")&amp;IF(BC89=1,IF(BC89&gt;0,"例假上班",""),"")&amp;IF(BC89&gt;12,"上班超過12小時&amp;","")&amp;IF(COUNTIF(AS89:BD89,"&gt;0")=6,"連6天上班","")&amp;IF(BC88=1,IF(BC89&gt;0,"例假上班",""),"")</f>
        <v/>
      </c>
      <c r="BD90" s="500"/>
      <c r="BE90" s="499" t="str">
        <f>IF(月排班!BD88=0,"",IF(月排班!BE88=0,"",IF((月排班!BE88+24-月排班!BD88)&lt;11,"11小時","")))&amp;IF(COUNTIF(月排班!$AS90:$BE90,$FW$5)=1,IF(COUNTIF(月排班!$AS90:$BE90,$FW$6)=1,"","1周無1例1休"),"1周無1例1休")&amp;IF(BE89=1,IF(BE89&gt;0,"例假上班",""),"")&amp;IF(BE89&gt;12,"上班超過12小時&amp;","")&amp;IF(COUNTIF(AU89:BF89,"&gt;0")=6,"連6天上班","")&amp;IF(BE88=1,IF(BE89&gt;0,"例假上班",""),"")</f>
        <v/>
      </c>
      <c r="BF90" s="500"/>
      <c r="BG90" s="499" t="str">
        <f>IF(月排班!BF88=0,"",IF(月排班!BG88=0,"",IF((月排班!BG88+24-月排班!BF88)&lt;11,"11小時","")))&amp;IF(COUNTIF(月排班!$BG90:$BS90,$FW$5)=1,IF(COUNTIF(月排班!$BG90:$BS90,$FW$6)=1,"","1周無1例1休"),"1周無1例1休")&amp;IF(BG89=1,IF(BG89&gt;0,"例假上班",""),"")&amp;IF(BG89&gt;12,"上班超過12小時&amp;","")&amp;IF(COUNTIF(AW89:BH89,"&gt;0")=6,"連6天上班","")&amp;IF(BG88=1,IF(BG89&gt;0,"例假上班",""),"")</f>
        <v/>
      </c>
      <c r="BH90" s="500"/>
      <c r="BI90" s="499" t="str">
        <f>IF(月排班!BH88=0,"",IF(月排班!BI88=0,"",IF((月排班!BI88+24-月排班!BH88)&lt;11,"11小時","")))&amp;IF(COUNTIF(月排班!$BG90:$BS90,$FW$5)=1,IF(COUNTIF(月排班!$BG90:$BS90,$FW$6)=1,"","1周無1例1休"),"1周無1例1休")&amp;IF(BI89=1,IF(BI89&gt;0,"例假上班",""),"")&amp;IF(BI89&gt;12,"上班超過12小時&amp;","")&amp;IF(COUNTIF(AY89:BJ89,"&gt;0")=6,"連6天上班","")&amp;IF(BI88=1,IF(BI89&gt;0,"例假上班",""),"")</f>
        <v/>
      </c>
      <c r="BJ90" s="500"/>
      <c r="BK90" s="499" t="str">
        <f>IF(月排班!BJ88=0,"",IF(月排班!BK88=0,"",IF((月排班!BK88+24-月排班!BJ88)&lt;11,"11小時","")))&amp;IF(COUNTIF(月排班!$BG90:$BS90,$FW$5)=1,IF(COUNTIF(月排班!$BG90:$BS90,$FW$6)=1,"","1周無1例1休"),"1周無1例1休")&amp;IF(BK89=1,IF(BK89&gt;0,"例假上班",""),"")&amp;IF(BK89&gt;12,"上班超過12小時&amp;","")&amp;IF(COUNTIF(BA89:BL89,"&gt;0")=6,"連6天上班","")&amp;IF(BK88=1,IF(BK89&gt;0,"例假上班",""),"")</f>
        <v/>
      </c>
      <c r="BL90" s="500"/>
      <c r="BM90" s="499" t="str">
        <f>IF(月排班!BL88=0,"",IF(月排班!BM88=0,"",IF((月排班!BM88+24-月排班!BL88)&lt;11,"11小時","")))&amp;IF(COUNTIF(月排班!$BG90:$BS90,$FW$5)=1,IF(COUNTIF(月排班!$BG90:$BS90,$FW$6)=1,"","1周無1例1休"),"1周無1例1休")&amp;IF(BM89=1,IF(BM89&gt;0,"例假上班",""),"")&amp;IF(BM89&gt;12,"上班超過12小時&amp;","")&amp;IF(COUNTIF(BC89:BN89,"&gt;0")=6,"連6天上班","")&amp;IF(BM88=1,IF(BM89&gt;0,"例假上班",""),"")</f>
        <v/>
      </c>
      <c r="BN90" s="500"/>
      <c r="BO90" s="499" t="str">
        <f>IF(月排班!BN88=0,"",IF(月排班!BO88=0,"",IF((月排班!BO88+24-月排班!BN88)&lt;11,"11小時","")))&amp;IF(COUNTIF(月排班!$BG90:$BS90,$FW$5)=1,IF(COUNTIF(月排班!$BG90:$BS90,$FW$6)=1,"","1周無1例1休"),"1周無1例1休")&amp;IF(BO89=1,IF(BO89&gt;0,"例假上班",""),"")&amp;IF(BO89&gt;12,"上班超過12小時&amp;","")&amp;IF(COUNTIF(BE89:BP89,"&gt;0")=6,"連6天上班","")&amp;IF(BO88=1,IF(BO89&gt;0,"例假上班",""),"")</f>
        <v/>
      </c>
      <c r="BP90" s="500"/>
      <c r="BQ90" s="499" t="str">
        <f>IF(月排班!BP88=0,"",IF(月排班!BQ88=0,"",IF((月排班!BQ88+24-月排班!BP88)&lt;11,"11小時","")))&amp;IF(COUNTIF(月排班!$BG90:$BS90,$FW$5)=1,IF(COUNTIF(月排班!$BG90:$BS90,$FW$6)=1,"","1周無1例1休"),"1周無1例1休")&amp;IF(BQ89=1,IF(BQ89&gt;0,"例假上班",""),"")&amp;IF(BQ89&gt;12,"上班超過12小時&amp;","")&amp;IF(COUNTIF(BG89:BR89,"&gt;0")=6,"連6天上班","")&amp;IF(BQ88=1,IF(BQ89&gt;0,"例假上班",""),"")</f>
        <v/>
      </c>
      <c r="BR90" s="500"/>
      <c r="BS90" s="499" t="str">
        <f>IF(月排班!BR88=0,"",IF(月排班!BS88=0,"",IF((月排班!BS88+24-月排班!BR88)&lt;11,"11小時","")))&amp;IF(COUNTIF(月排班!$BG90:$BS90,$FW$5)=1,IF(COUNTIF(月排班!$BG90:$BS90,$FW$6)=1,"","1周無1例1休"),"1周無1例1休")&amp;IF(BS89=1,IF(BS89&gt;0,"例假上班",""),"")&amp;IF(BS89&gt;12,"上班超過12小時&amp;","")&amp;IF(COUNTIF(BI89:BT89,"&gt;0")=6,"連6天上班","")&amp;IF(BS88=1,IF(BS89&gt;0,"例假上班",""),"")</f>
        <v/>
      </c>
      <c r="BT90" s="500"/>
      <c r="BU90" s="499" t="str">
        <f>IF(月排班!BT88=0,"",IF(月排班!BU88=0,"",IF((月排班!BU88+24-月排班!BT88)&lt;11,"11小時","")))&amp;IF(COUNTIF(月排班!$BU90:$CG90,$FW$5)=1,IF(COUNTIF(月排班!$BU90:$CG90,$FW$6)=1,"","1周無1例1休"),"1周無1例1休")&amp;IF(BU89=1,IF(BU89&gt;0,"例假上班",""),"")&amp;IF(BU89&gt;12,"上班超過12小時&amp;","")&amp;IF(COUNTIF(BK89:BV89,"&gt;0")=6,"連6天上班","")&amp;IF(BU88=1,IF(BU89&gt;0,"例假上班",""),"")</f>
        <v/>
      </c>
      <c r="BV90" s="500"/>
      <c r="BW90" s="499" t="str">
        <f>IF(月排班!BV88=0,"",IF(月排班!BW88=0,"",IF((月排班!BW88+24-月排班!BV88)&lt;11,"11小時","")))&amp;IF(COUNTIF(月排班!$BU90:$CG90,$FW$5)=1,IF(COUNTIF(月排班!$BU90:$CG90,$FW$6)=1,"","1周無1例1休"),"1周無1例1休")&amp;IF(BW89=1,IF(BW89&gt;0,"例假上班",""),"")&amp;IF(BW89&gt;12,"上班超過12小時&amp;","")&amp;IF(COUNTIF(BM89:BX89,"&gt;0")=6,"連6天上班","")&amp;IF(BW88=1,IF(BW89&gt;0,"例假上班",""),"")</f>
        <v/>
      </c>
      <c r="BX90" s="500"/>
      <c r="BY90" s="499" t="str">
        <f>IF(月排班!BX88=0,"",IF(月排班!BY88=0,"",IF((月排班!BY88+24-月排班!BX88)&lt;11,"11小時","")))&amp;IF(COUNTIF(月排班!$BU90:$CG90,$FW$5)=1,IF(COUNTIF(月排班!$BU90:$CG90,$FW$6)=1,"","1周無1例1休"),"1周無1例1休")&amp;IF(BY89=1,IF(BY89&gt;0,"例假上班",""),"")&amp;IF(BY89&gt;12,"上班超過12小時&amp;","")&amp;IF(COUNTIF(BO89:BZ89,"&gt;0")=6,"連6天上班","")&amp;IF(BY88=1,IF(BY89&gt;0,"例假上班",""),"")</f>
        <v/>
      </c>
      <c r="BZ90" s="500"/>
      <c r="CA90" s="499" t="str">
        <f>IF(月排班!BZ88=0,"",IF(月排班!CA88=0,"",IF((月排班!CA88+24-月排班!BZ88)&lt;11,"11小時","")))&amp;IF(COUNTIF(月排班!$BU90:$CG90,$FW$5)=1,IF(COUNTIF(月排班!$BU90:$CG90,$FW$6)=1,"","1周無1例1休"),"1周無1例1休")&amp;IF(CA89=1,IF(CA89&gt;0,"例假上班",""),"")&amp;IF(CA89&gt;12,"上班超過12小時&amp;","")&amp;IF(COUNTIF(BQ89:CB89,"&gt;0")=6,"連6天上班","")&amp;IF(CA88=1,IF(CA89&gt;0,"例假上班",""),"")</f>
        <v/>
      </c>
      <c r="CB90" s="500"/>
      <c r="CC90" s="499" t="str">
        <f>IF(月排班!CB88=0,"",IF(月排班!CC88=0,"",IF((月排班!CC88+24-月排班!CB88)&lt;11,"11小時","")))&amp;IF(COUNTIF(月排班!$BU90:$CG90,$FW$5)=1,IF(COUNTIF(月排班!$BU90:$CG90,$FW$6)=1,"","1周無1例1休"),"1周無1例1休")&amp;IF(CC89=1,IF(CC89&gt;0,"例假上班",""),"")&amp;IF(CC89&gt;12,"上班超過12小時&amp;","")&amp;IF(COUNTIF(BS89:CD89,"&gt;0")=6,"連6天上班","")&amp;IF(CC88=1,IF(CC89&gt;0,"例假上班",""),"")</f>
        <v/>
      </c>
      <c r="CD90" s="500"/>
      <c r="CE90" s="499" t="str">
        <f>IF(月排班!CD88=0,"",IF(月排班!CE88=0,"",IF((月排班!CE88+24-月排班!CD88)&lt;11,"11小時","")))&amp;IF(COUNTIF(月排班!$BU90:$CG90,$FW$5)=1,IF(COUNTIF(月排班!$BU90:$CG90,$FW$6)=1,"","1周無1例1休"),"1周無1例1休")&amp;IF(CE89=1,IF(CE89&gt;0,"例假上班",""),"")&amp;IF(CE89&gt;12,"上班超過12小時&amp;","")&amp;IF(COUNTIF(BU89:CF89,"&gt;0")=6,"連6天上班","")&amp;IF(CE88=1,IF(CE89&gt;0,"例假上班",""),"")</f>
        <v/>
      </c>
      <c r="CF90" s="500"/>
      <c r="CG90" s="499" t="str">
        <f>IF(月排班!CF88=0,"",IF(月排班!CG88=0,"",IF((月排班!CG88+24-月排班!CF88)&lt;11,"11小時","")))&amp;IF(COUNTIF(月排班!$BU90:$CG90,$FW$5)=1,IF(COUNTIF(月排班!$BU90:$CG90,$FW$6)=1,"","1周無1例1休"),"1周無1例1休")&amp;IF(CG89=1,IF(CG89&gt;0,"例假上班",""),"")&amp;IF(CG89&gt;12,"上班超過12小時&amp;","")&amp;IF(COUNTIF(BW89:CH89,"&gt;0")=6,"連6天上班","")&amp;IF(CG88=1,IF(CG89&gt;0,"例假上班",""),"")</f>
        <v/>
      </c>
      <c r="CH90" s="500"/>
      <c r="CI90" s="499" t="str">
        <f>IF(月排班!CH88=0,"",IF(月排班!CI88=0,"",IF((月排班!CI88+24-月排班!CH88)&lt;11,"11小時","")))&amp;IF(COUNTIF(月排班!$CI90:$CU90,$FW$5)=1,IF(COUNTIF(月排班!$CI90:$CU90,$FW$6)=1,"","1周無1例1休"),"1周無1例1休")&amp;IF(CI89=1,IF(CI89&gt;0,"例假上班",""),"")&amp;IF(CI89&gt;12,"上班超過12小時&amp;","")&amp;IF(COUNTIF(BY89:CJ89,"&gt;0")=6,"連6天上班","")&amp;IF(CI88=1,IF(CI89&gt;0,"例假上班",""),"")</f>
        <v/>
      </c>
      <c r="CJ90" s="500"/>
      <c r="CK90" s="499" t="str">
        <f>IF(月排班!CJ88=0,"",IF(月排班!CK88=0,"",IF((月排班!CK88+24-月排班!CJ88)&lt;11,"11小時","")))&amp;IF(COUNTIF(月排班!$CI90:$CU90,$FW$5)=1,IF(COUNTIF(月排班!$CI90:$CU90,$FW$6)=1,"","1周無1例1休"),"1周無1例1休")&amp;IF(CK89=1,IF(CK89&gt;0,"例假上班",""),"")&amp;IF(CK89&gt;12,"上班超過12小時&amp;","")&amp;IF(COUNTIF(CA89:CL89,"&gt;0")=6,"連6天上班","")&amp;IF(CK88=1,IF(CK89&gt;0,"例假上班",""),"")</f>
        <v/>
      </c>
      <c r="CL90" s="500"/>
      <c r="CM90" s="499" t="str">
        <f>IF(月排班!CL88=0,"",IF(月排班!CM88=0,"",IF((月排班!CM88+24-月排班!CL88)&lt;11,"11小時","")))&amp;IF(COUNTIF(月排班!$CI90:$CU90,$FW$5)=1,IF(COUNTIF(月排班!$CI90:$CU90,$FW$6)=1,"","1周無1例1休"),"1周無1例1休")&amp;IF(CM89=1,IF(CM89&gt;0,"例假上班",""),"")&amp;IF(CM89&gt;12,"上班超過12小時&amp;","")&amp;IF(COUNTIF(CC89:CN89,"&gt;0")=6,"連6天上班","")&amp;IF(CM88=1,IF(CM89&gt;0,"例假上班",""),"")</f>
        <v/>
      </c>
      <c r="CN90" s="500"/>
      <c r="CO90" s="499" t="str">
        <f>IF(月排班!CN88=0,"",IF(月排班!CO88=0,"",IF((月排班!CO88+24-月排班!CN88)&lt;11,"11小時","")))&amp;IF(COUNTIF(月排班!$CI90:$CU90,$FW$5)=1,IF(COUNTIF(月排班!$CI90:$CU90,$FW$6)=1,"","1周無1例1休"),"1周無1例1休")&amp;IF(CO89=1,IF(CO89&gt;0,"例假上班",""),"")&amp;IF(CO89&gt;12,"上班超過12小時&amp;","")&amp;IF(COUNTIF(CE89:CP89,"&gt;0")=6,"連6天上班","")&amp;IF(CO88=1,IF(CO89&gt;0,"例假上班",""),"")</f>
        <v/>
      </c>
      <c r="CP90" s="500"/>
      <c r="CQ90" s="499" t="str">
        <f>IF(月排班!CP88=0,"",IF(月排班!CQ88=0,"",IF((月排班!CQ88+24-月排班!CP88)&lt;11,"11小時","")))&amp;IF(COUNTIF(月排班!$CI90:$CU90,$FW$5)=1,IF(COUNTIF(月排班!$CI90:$CU90,$FW$6)=1,"","1周無1例1休"),"1周無1例1休")&amp;IF(CQ89=1,IF(CQ89&gt;0,"例假上班",""),"")&amp;IF(CQ89&gt;12,"上班超過12小時&amp;","")&amp;IF(COUNTIF(CG89:CR89,"&gt;0")=6,"連6天上班","")&amp;IF(CQ88=1,IF(CQ89&gt;0,"例假上班",""),"")</f>
        <v/>
      </c>
      <c r="CR90" s="500"/>
      <c r="CS90" s="499" t="str">
        <f>IF(月排班!CR88=0,"",IF(月排班!CS88=0,"",IF((月排班!CS88+24-月排班!CR88)&lt;11,"11小時","")))&amp;IF(COUNTIF(月排班!$CI90:$CU90,$FW$5)=1,IF(COUNTIF(月排班!$CI90:$CU90,$FW$6)=1,"","1周無1例1休"),"1周無1例1休")&amp;IF(CS89=1,IF(CS89&gt;0,"例假上班",""),"")&amp;IF(CS89&gt;12,"上班超過12小時&amp;","")&amp;IF(COUNTIF(CI89:CT89,"&gt;0")=6,"連6天上班","")&amp;IF(CS88=1,IF(CS89&gt;0,"例假上班",""),"")</f>
        <v/>
      </c>
      <c r="CT90" s="500"/>
      <c r="CU90" s="499" t="str">
        <f>IF(月排班!CT88=0,"",IF(月排班!CU88=0,"",IF((月排班!CU88+24-月排班!CT88)&lt;11,"11小時","")))&amp;IF(COUNTIF(月排班!$CI90:$CU90,$FW$5)=1,IF(COUNTIF(月排班!$CI90:$CU90,$FW$6)=1,"","1周無1例1休"),"1周無1例1休")&amp;IF(CU89=1,IF(CU89&gt;0,"例假上班",""),"")&amp;IF(CU89&gt;12,"上班超過12小時&amp;","")&amp;IF(COUNTIF(CK89:CV89,"&gt;0")=6,"連6天上班","")&amp;IF(CU88=1,IF(CU89&gt;0,"例假上班",""),"")</f>
        <v/>
      </c>
      <c r="CV90" s="500"/>
      <c r="CW90" s="499" t="str">
        <f>IF(月排班!CV88=0,"",IF(月排班!CW88=0,"",IF((月排班!CW88+24-月排班!CV88)&lt;11,"11小時","")))&amp;IF(COUNTIF(月排班!$CW90:$DI90,$FW$5)=1,IF(COUNTIF(月排班!$CW90:$DI90,$FW$6)=1,"","1周無1例1休"),"1周無1例1休")&amp;IF(CW89=1,IF(CW89&gt;0,"例假上班",""),"")&amp;IF(CW89&gt;12,"上班超過12小時&amp;","")&amp;IF(COUNTIF(CM89:CX89,"&gt;0")=6,"連6天上班","")&amp;IF(CW88=1,IF(CW89&gt;0,"例假上班",""),"")</f>
        <v/>
      </c>
      <c r="CX90" s="500"/>
      <c r="CY90" s="499" t="str">
        <f>IF(月排班!CX88=0,"",IF(月排班!CY88=0,"",IF((月排班!CY88+24-月排班!CX88)&lt;11,"11小時","")))&amp;IF(COUNTIF(月排班!$CW90:$DI90,$FW$5)=1,IF(COUNTIF(月排班!$CW90:$DI90,$FW$6)=1,"","1周無1例1休"),"1周無1例1休")&amp;IF(CY89=1,IF(CY89&gt;0,"例假上班",""),"")&amp;IF(CY89&gt;12,"上班超過12小時&amp;","")&amp;IF(COUNTIF(CO89:CZ89,"&gt;0")=6,"連6天上班","")&amp;IF(CY88=1,IF(CY89&gt;0,"例假上班",""),"")</f>
        <v/>
      </c>
      <c r="CZ90" s="500"/>
      <c r="DA90" s="499" t="str">
        <f>IF(月排班!CZ88=0,"",IF(月排班!DA88=0,"",IF((月排班!DA88+24-月排班!CZ88)&lt;11,"11小時","")))&amp;IF(COUNTIF(月排班!$CW90:$DI90,$FW$5)=1,IF(COUNTIF(月排班!$CW90:$DI90,$FW$6)=1,"","1周無1例1休"),"1周無1例1休")&amp;IF(DA89=1,IF(DA89&gt;0,"例假上班",""),"")&amp;IF(DA89&gt;12,"上班超過12小時&amp;","")&amp;IF(COUNTIF(CQ89:DB89,"&gt;0")=6,"連6天上班","")&amp;IF(DA88=1,IF(DA89&gt;0,"例假上班",""),"")</f>
        <v/>
      </c>
      <c r="DB90" s="500"/>
      <c r="DC90" s="499" t="str">
        <f>IF(月排班!DB88=0,"",IF(月排班!DC88=0,"",IF((月排班!DC88+24-月排班!DB88)&lt;11,"11小時","")))&amp;IF(COUNTIF(月排班!$CW90:$DI90,$FW$5)=1,IF(COUNTIF(月排班!$CW90:$DI90,$FW$6)=1,"","1周無1例1休"),"1周無1例1休")&amp;IF(DC89=1,IF(DC89&gt;0,"例假上班",""),"")&amp;IF(DC89&gt;12,"上班超過12小時&amp;","")&amp;IF(COUNTIF(CS89:DD89,"&gt;0")=6,"連6天上班","")&amp;IF(DC88=1,IF(DC89&gt;0,"例假上班",""),"")</f>
        <v/>
      </c>
      <c r="DD90" s="500"/>
      <c r="DE90" s="499" t="str">
        <f>IF(月排班!DD88=0,"",IF(月排班!DE88=0,"",IF((月排班!DE88+24-月排班!DD88)&lt;11,"11小時","")))&amp;IF(COUNTIF(月排班!$CW90:$DI90,$FW$5)=1,IF(COUNTIF(月排班!$CW90:$DI90,$FW$6)=1,"","1周無1例1休"),"1周無1例1休")&amp;IF(DE89=1,IF(DE89&gt;0,"例假上班",""),"")&amp;IF(DE89&gt;12,"上班超過12小時&amp;","")&amp;IF(COUNTIF(CU89:DF89,"&gt;0")=6,"連6天上班","")&amp;IF(DE88=1,IF(DE89&gt;0,"例假上班",""),"")</f>
        <v/>
      </c>
      <c r="DF90" s="500"/>
      <c r="DG90" s="499" t="str">
        <f>IF(月排班!DF88=0,"",IF(月排班!DG88=0,"",IF((月排班!DG88+24-月排班!DF88)&lt;11,"11小時","")))&amp;IF(COUNTIF(月排班!$CW90:$DI90,$FW$5)=1,IF(COUNTIF(月排班!$CW90:$DI90,$FW$6)=1,"","1周無1例1休"),"1周無1例1休")&amp;IF(DG89=1,IF(DG89&gt;0,"例假上班",""),"")&amp;IF(DG89&gt;12,"上班超過12小時&amp;","")&amp;IF(COUNTIF(CW89:DH89,"&gt;0")=6,"連6天上班","")&amp;IF(DG88=1,IF(DG89&gt;0,"例假上班",""),"")</f>
        <v/>
      </c>
      <c r="DH90" s="500"/>
      <c r="DI90" s="499" t="str">
        <f>IF(月排班!DH88=0,"",IF(月排班!DI88=0,"",IF((月排班!DI88+24-月排班!DH88)&lt;11,"11小時","")))&amp;IF(COUNTIF(月排班!$CW90:$DI90,$FW$5)=1,IF(COUNTIF(月排班!$CW90:$DI90,$FW$6)=1,"","1周無1例1休"),"1周無1例1休")&amp;IF(DI89=1,IF(DI89&gt;0,"例假上班",""),"")&amp;IF(DI89&gt;12,"上班超過12小時&amp;","")&amp;IF(COUNTIF(CY89:DJ89,"&gt;0")=6,"連6天上班","")&amp;IF(DI88=1,IF(DI89&gt;0,"例假上班",""),"")</f>
        <v/>
      </c>
      <c r="DJ90" s="500"/>
      <c r="DK90" s="499" t="str">
        <f>IF(月排班!DJ88=0,"",IF(月排班!DK88=0,"",IF((月排班!DK88+24-月排班!DJ88)&lt;11,"11小時","")))&amp;IF(COUNTIF(月排班!$DK90:$DW90,$FW$5)=1,IF(COUNTIF(月排班!$DK90:$DW90,$FW$6)=1,"","1周無1例1休"),"1周無1例1休")&amp;IF(DK89=1,IF(DK89&gt;0,"例假上班",""),"")&amp;IF(DK89&gt;12,"上班超過12小時&amp;","")&amp;IF(COUNTIF(DA89:DL89,"&gt;0")=6,"連6天上班","")&amp;IF(DK88=1,IF(DK89&gt;0,"例假上班",""),"")</f>
        <v>1周無1例1休</v>
      </c>
      <c r="DL90" s="500"/>
      <c r="DM90" s="499" t="str">
        <f>IF(月排班!DL88=0,"",IF(月排班!DM88=0,"",IF((月排班!DM88+24-月排班!DL88)&lt;11,"11小時","")))&amp;IF(COUNTIF(月排班!$DK90:$DW90,$FW$5)=1,IF(COUNTIF(月排班!$DK90:$DW90,$FW$6)=1,"","1周無1例1休"),"1周無1例1休")&amp;IF(DM89=1,IF(DM89&gt;0,"例假上班",""),"")&amp;IF(DM89&gt;12,"上班超過12小時&amp;","")&amp;IF(COUNTIF(DC89:DN89,"&gt;0")=6,"連6天上班","")&amp;IF(DM88=1,IF(DM89&gt;0,"例假上班",""),"")</f>
        <v>1周無1例1休</v>
      </c>
      <c r="DN90" s="500"/>
      <c r="DO90" s="499" t="str">
        <f>IF(月排班!DN88=0,"",IF(月排班!DO88=0,"",IF((月排班!DO88+24-月排班!DN88)&lt;11,"11小時","")))&amp;IF(COUNTIF(月排班!$DK90:$DW90,$FW$5)=1,IF(COUNTIF(月排班!$DK90:$DW90,$FW$6)=1,"","1周無1例1休"),"1周無1例1休")&amp;IF(DO89=1,IF(DO89&gt;0,"例假上班",""),"")&amp;IF(DO89&gt;12,"上班超過12小時&amp;","")&amp;IF(COUNTIF(DE89:DP89,"&gt;0")=6,"連6天上班","")&amp;IF(DO88=1,IF(DO89&gt;0,"例假上班",""),"")</f>
        <v>1周無1例1休</v>
      </c>
      <c r="DP90" s="500"/>
      <c r="DQ90" s="499" t="str">
        <f>IF(月排班!DP88=0,"",IF(月排班!DQ88=0,"",IF((月排班!DQ88+24-月排班!DP88)&lt;11,"11小時","")))&amp;IF(COUNTIF(月排班!$DK90:$DW90,$FW$5)=1,IF(COUNTIF(月排班!$DK90:$DW90,$FW$6)=1,"","1周無1例1休"),"1周無1例1休")&amp;IF(DQ89=1,IF(DQ89&gt;0,"例假上班",""),"")&amp;IF(DQ89&gt;12,"上班超過12小時&amp;","")&amp;IF(COUNTIF(DG89:DR89,"&gt;0")=6,"連6天上班","")&amp;IF(DQ88=1,IF(DQ89&gt;0,"例假上班",""),"")</f>
        <v>1周無1例1休</v>
      </c>
      <c r="DR90" s="500"/>
      <c r="DS90" s="499" t="str">
        <f>IF(月排班!DR88=0,"",IF(月排班!DS88=0,"",IF((月排班!DS88+24-月排班!DR88)&lt;11,"11小時","")))&amp;IF(COUNTIF(月排班!$DK90:$DW90,$FW$5)=1,IF(COUNTIF(月排班!$DK90:$DW90,$FW$6)=1,"","1周無1例1休"),"1周無1例1休")&amp;IF(DS89=1,IF(DS89&gt;0,"例假上班",""),"")&amp;IF(DS89&gt;12,"上班超過12小時&amp;","")&amp;IF(COUNTIF(DI89:DT89,"&gt;0")=6,"連6天上班","")&amp;IF(DS88=1,IF(DS89&gt;0,"例假上班",""),"")</f>
        <v>1周無1例1休</v>
      </c>
      <c r="DT90" s="500"/>
      <c r="DU90" s="499" t="str">
        <f>IF(月排班!DT88=0,"",IF(月排班!DU88=0,"",IF((月排班!DU88+24-月排班!DT88)&lt;11,"11小時","")))&amp;IF(COUNTIF(月排班!$DK90:$DW90,$FW$5)=1,IF(COUNTIF(月排班!$DK90:$DW90,$FW$6)=1,"","1周無1例1休"),"1周無1例1休")&amp;IF(DU89=1,IF(DU89&gt;0,"例假上班",""),"")&amp;IF(DU89&gt;12,"上班超過12小時&amp;","")&amp;IF(COUNTIF(DK89:DV89,"&gt;0")=6,"連6天上班","")&amp;IF(DU88=1,IF(DU89&gt;0,"例假上班",""),"")</f>
        <v>1周無1例1休</v>
      </c>
      <c r="DV90" s="500"/>
      <c r="DW90" s="499" t="str">
        <f>IF(月排班!DV88=0,"",IF(月排班!DW88=0,"",IF((月排班!DW88+24-月排班!DV88)&lt;11,"11小時","")))&amp;IF(COUNTIF(月排班!$DK90:$DW90,$FW$5)=1,IF(COUNTIF(月排班!$DK90:$DW90,$FW$6)=1,"","1周無1例1休"),"1周無1例1休")&amp;IF(DW89=1,IF(DW89&gt;0,"例假上班",""),"")&amp;IF(DW89&gt;12,"上班超過12小時&amp;","")&amp;IF(COUNTIF(DM89:DX89,"&gt;0")=6,"連6天上班","")&amp;IF(DW88=1,IF(DW89&gt;0,"例假上班",""),"")</f>
        <v>1周無1例1休</v>
      </c>
      <c r="DX90" s="500"/>
      <c r="DY90" s="499" t="str">
        <f>IF(月排班!DX88=0,"",IF(月排班!DY88=0,"",IF((月排班!DY88+24-月排班!DX88)&lt;11,"11小時","")))&amp;IF(COUNTIF(月排班!$DY90:$EK90,$FW$5)=1,IF(COUNTIF(月排班!$DY90:$EK90,$FW$6)=1,"","1周無1例1休"),"1周無1例1休")&amp;IF(DY89=1,IF(DY89&gt;0,"例假上班",""),"")&amp;IF(DY89&gt;12,"上班超過12小時&amp;","")&amp;IF(COUNTIF(DO89:DZ89,"&gt;0")=6,"連6天上班","")&amp;IF(DY88=1,IF(DY89&gt;0,"例假上班",""),"")</f>
        <v>1周無1例1休</v>
      </c>
      <c r="DZ90" s="500"/>
      <c r="EA90" s="499" t="str">
        <f>IF(月排班!DZ88=0,"",IF(月排班!EA88=0,"",IF((月排班!EA88+24-月排班!DZ88)&lt;11,"11小時","")))&amp;IF(COUNTIF(月排班!$DY90:$EK90,$FW$5)=1,IF(COUNTIF(月排班!$DY90:$EK90,$FW$6)=1,"","1周無1例1休"),"1周無1例1休")&amp;IF(EA89=1,IF(EA89&gt;0,"例假上班",""),"")&amp;IF(EA89&gt;12,"上班超過12小時&amp;","")&amp;IF(COUNTIF(DQ89:EB89,"&gt;0")=6,"連6天上班","")&amp;IF(EA88=1,IF(EA89&gt;0,"例假上班",""),"")</f>
        <v>1周無1例1休</v>
      </c>
      <c r="EB90" s="500"/>
      <c r="EC90" s="499" t="str">
        <f>IF(月排班!EB88=0,"",IF(月排班!EC88=0,"",IF((月排班!EC88+24-月排班!EB88)&lt;11,"11小時","")))&amp;IF(COUNTIF(月排班!$DY90:$EK90,$FW$5)=1,IF(COUNTIF(月排班!$DY90:$EK90,$FW$6)=1,"","1周無1例1休"),"1周無1例1休")&amp;IF(EC89=1,IF(EC89&gt;0,"例假上班",""),"")&amp;IF(EC89&gt;12,"上班超過12小時&amp;","")&amp;IF(COUNTIF(DS89:ED89,"&gt;0")=6,"連6天上班","")&amp;IF(EC88=1,IF(EC89&gt;0,"例假上班",""),"")</f>
        <v>1周無1例1休</v>
      </c>
      <c r="ED90" s="500"/>
      <c r="EE90" s="499" t="str">
        <f>IF(月排班!ED88=0,"",IF(月排班!EE88=0,"",IF((月排班!EE88+24-月排班!ED88)&lt;11,"11小時","")))&amp;IF(COUNTIF(月排班!$DY90:$EK90,$FW$5)=1,IF(COUNTIF(月排班!$DY90:$EK90,$FW$6)=1,"","1周無1例1休"),"1周無1例1休")&amp;IF(EE89=1,IF(EE89&gt;0,"例假上班",""),"")&amp;IF(EE89&gt;12,"上班超過12小時&amp;","")&amp;IF(COUNTIF(DU89:EF89,"&gt;0")=6,"連6天上班","")&amp;IF(EE88=1,IF(EE89&gt;0,"例假上班",""),"")</f>
        <v>1周無1例1休</v>
      </c>
      <c r="EF90" s="500"/>
      <c r="EG90" s="499" t="str">
        <f>IF(月排班!EF88=0,"",IF(月排班!EG88=0,"",IF((月排班!EG88+24-月排班!EF88)&lt;11,"11小時","")))&amp;IF(COUNTIF(月排班!$DY90:$EK90,$FW$5)=1,IF(COUNTIF(月排班!$DY90:$EK90,$FW$6)=1,"","1周無1例1休"),"1周無1例1休")&amp;IF(EG89=1,IF(EG89&gt;0,"例假上班",""),"")&amp;IF(EG89&gt;12,"上班超過12小時&amp;","")&amp;IF(COUNTIF(DW89:EH89,"&gt;0")=6,"連6天上班","")&amp;IF(EG88=1,IF(EG89&gt;0,"例假上班",""),"")</f>
        <v>1周無1例1休</v>
      </c>
      <c r="EH90" s="500"/>
      <c r="EI90" s="499" t="str">
        <f>IF(月排班!EH88=0,"",IF(月排班!EI88=0,"",IF((月排班!EI88+24-月排班!EH88)&lt;11,"11小時","")))&amp;IF(COUNTIF(月排班!$DY90:$EK90,$FW$5)=1,IF(COUNTIF(月排班!$DY90:$EK90,$FW$6)=1,"","1周無1例1休"),"1周無1例1休")&amp;IF(EI89=1,IF(EI89&gt;0,"例假上班",""),"")&amp;IF(EI89&gt;12,"上班超過12小時&amp;","")&amp;IF(COUNTIF(DY89:EJ89,"&gt;0")=6,"連6天上班","")&amp;IF(EI88=1,IF(EI89&gt;0,"例假上班",""),"")</f>
        <v>1周無1例1休</v>
      </c>
      <c r="EJ90" s="500"/>
      <c r="EK90" s="499" t="str">
        <f>IF(月排班!EJ88=0,"",IF(月排班!EK88=0,"",IF((月排班!EK88+24-月排班!EJ88)&lt;11,"11小時","")))&amp;IF(COUNTIF(月排班!$DY90:$EK90,$FW$5)=1,IF(COUNTIF(月排班!$DY90:$EK90,$FW$6)=1,"","1周無1例1休"),"1周無1例1休")&amp;IF(EK89=1,IF(EK89&gt;0,"例假上班",""),"")&amp;IF(EK89&gt;12,"上班超過12小時&amp;","")&amp;IF(COUNTIF(EA89:EL89,"&gt;0")=6,"連6天上班","")&amp;IF(EK88=1,IF(EK89&gt;0,"例假上班",""),"")</f>
        <v>1周無1例1休</v>
      </c>
      <c r="EL90" s="500"/>
      <c r="EM90" s="499" t="str">
        <f>IF(月排班!EL88=0,"",IF(月排班!EM88=0,"",IF((月排班!EM88+24-月排班!EL88)&lt;11,"11小時","")))&amp;IF(COUNTIF(月排班!$EM90:$EY90,$FW$5)=1,IF(COUNTIF(月排班!$EM90:$EY90,$FW$6)=1,"","1周無1例1休"),"1周無1例1休")&amp;IF(EM89=1,IF(EM89&gt;0,"例假上班",""),"")&amp;IF(EM89&gt;12,"上班超過12小時&amp;","")&amp;IF(COUNTIF(EC89:EN89,"&gt;0")=6,"連6天上班","")&amp;IF(EM88=1,IF(EM89&gt;0,"例假上班",""),"")</f>
        <v>1周無1例1休</v>
      </c>
      <c r="EN90" s="500"/>
      <c r="EO90" s="499" t="str">
        <f>IF(月排班!EN88=0,"",IF(月排班!EO88=0,"",IF((月排班!EO88+24-月排班!EN88)&lt;11,"11小時","")))&amp;IF(COUNTIF(月排班!$EM90:$EY90,$FW$5)=1,IF(COUNTIF(月排班!$EM90:$EY90,$FW$6)=1,"","1周無1例1休"),"1周無1例1休")&amp;IF(EO89=1,IF(EO89&gt;0,"例假上班",""),"")&amp;IF(EO89&gt;12,"上班超過12小時&amp;","")&amp;IF(COUNTIF(EE89:EP89,"&gt;0")=6,"連6天上班","")&amp;IF(EO88=1,IF(EO89&gt;0,"例假上班",""),"")</f>
        <v>1周無1例1休</v>
      </c>
      <c r="EP90" s="500"/>
      <c r="EQ90" s="499" t="str">
        <f>IF(月排班!EP88=0,"",IF(月排班!EQ88=0,"",IF((月排班!EQ88+24-月排班!EP88)&lt;11,"11小時","")))&amp;IF(COUNTIF(月排班!$EM90:$EY90,$FW$5)=1,IF(COUNTIF(月排班!$EM90:$EY90,$FW$6)=1,"","1周無1例1休"),"1周無1例1休")&amp;IF(EQ89=1,IF(EQ89&gt;0,"例假上班",""),"")&amp;IF(EQ89&gt;12,"上班超過12小時&amp;","")&amp;IF(COUNTIF(EG89:ER89,"&gt;0")=6,"連6天上班","")&amp;IF(EQ88=1,IF(EQ89&gt;0,"例假上班",""),"")</f>
        <v>1周無1例1休</v>
      </c>
      <c r="ER90" s="500"/>
      <c r="ES90" s="499" t="str">
        <f>IF(月排班!ER88=0,"",IF(月排班!ES88=0,"",IF((月排班!ES88+24-月排班!ER88)&lt;11,"11小時","")))&amp;IF(COUNTIF(月排班!$EM90:$EY90,$FW$5)=1,IF(COUNTIF(月排班!$EM90:$EY90,$FW$6)=1,"","1周無1例1休"),"1周無1例1休")&amp;IF(ES89=1,IF(ES89&gt;0,"例假上班",""),"")&amp;IF(ES89&gt;12,"上班超過12小時&amp;","")&amp;IF(COUNTIF(EI89:ET89,"&gt;0")=6,"連6天上班","")&amp;IF(ES88=1,IF(ES89&gt;0,"例假上班",""),"")</f>
        <v>1周無1例1休</v>
      </c>
      <c r="ET90" s="500"/>
      <c r="EU90" s="499" t="str">
        <f>IF(月排班!ET88=0,"",IF(月排班!EU88=0,"",IF((月排班!EU88+24-月排班!ET88)&lt;11,"11小時","")))&amp;IF(COUNTIF(月排班!$EM90:$EY90,$FW$5)=1,IF(COUNTIF(月排班!$EM90:$EY90,$FW$6)=1,"","1周無1例1休"),"1周無1例1休")&amp;IF(EU89=1,IF(EU89&gt;0,"例假上班",""),"")&amp;IF(EU89&gt;12,"上班超過12小時&amp;","")&amp;IF(COUNTIF(EK89:EV89,"&gt;0")=6,"連6天上班","")&amp;IF(EU88=1,IF(EU89&gt;0,"例假上班",""),"")</f>
        <v>1周無1例1休</v>
      </c>
      <c r="EV90" s="500"/>
      <c r="EW90" s="499" t="str">
        <f>IF(月排班!EV88=0,"",IF(月排班!EW88=0,"",IF((月排班!EW88+24-月排班!EV88)&lt;11,"11小時","")))&amp;IF(COUNTIF(月排班!$EM90:$EY90,$FW$5)=1,IF(COUNTIF(月排班!$EM90:$EY90,$FW$6)=1,"","1周無1例1休"),"1周無1例1休")&amp;IF(EW89=1,IF(EW89&gt;0,"例假上班",""),"")&amp;IF(EW89&gt;12,"上班超過12小時&amp;","")&amp;IF(COUNTIF(EM89:EX89,"&gt;0")=6,"連6天上班","")&amp;IF(EW88=1,IF(EW89&gt;0,"例假上班",""),"")</f>
        <v>1周無1例1休</v>
      </c>
      <c r="EX90" s="500"/>
      <c r="EY90" s="499" t="str">
        <f>IF(月排班!EX88=0,"",IF(月排班!EY88=0,"",IF((月排班!EY88+24-月排班!EX88)&lt;11,"11小時","")))&amp;IF(COUNTIF(月排班!$EM90:$EY90,$FW$5)=1,IF(COUNTIF(月排班!$EM90:$EY90,$FW$6)=1,"","1周無1例1休"),"1周無1例1休")&amp;IF(EY89=1,IF(EY89&gt;0,"例假上班",""),"")&amp;IF(EY89&gt;12,"上班超過12小時&amp;","")&amp;IF(COUNTIF(EO89:EZ89,"&gt;0")=6,"連6天上班","")&amp;IF(EY88=1,IF(EY89&gt;0,"例假上班",""),"")</f>
        <v>1周無1例1休</v>
      </c>
      <c r="EZ90" s="500"/>
      <c r="FA90" s="499" t="str">
        <f>IF(月排班!EZ88=0,"",IF(月排班!FA88=0,"",IF((月排班!FA88+24-月排班!EZ88)&lt;11,"11小時","")))&amp;IF(COUNTIF(月排班!$FA90:$FM90,$FW$5)=1,IF(COUNTIF(月排班!$FA90:$FM90,$FW$6)=1,"","1周無1例1休"),"1周無1例1休")&amp;IF(FA89=1,IF(FA89&gt;0,"例假上班",""),"")&amp;IF(FA89&gt;12,"上班超過12小時&amp;","")&amp;IF(COUNTIF(EQ89:FB89,"&gt;0")=6,"連6天上班","")&amp;IF(FA88=1,IF(FA89&gt;0,"例假上班",""),"")</f>
        <v>1周無1例1休</v>
      </c>
      <c r="FB90" s="500"/>
      <c r="FC90" s="499" t="str">
        <f>IF(月排班!FB88=0,"",IF(月排班!FC88=0,"",IF((月排班!FC88+24-月排班!FB88)&lt;11,"11小時","")))&amp;IF(COUNTIF(月排班!$FA90:$FM90,$FW$5)=1,IF(COUNTIF(月排班!$FA90:$FM90,$FW$6)=1,"","1周無1例1休"),"1周無1例1休")&amp;IF(FC89=1,IF(FC89&gt;0,"例假上班",""),"")&amp;IF(FC89&gt;12,"上班超過12小時&amp;","")&amp;IF(COUNTIF(ES89:FD89,"&gt;0")=6,"連6天上班","")&amp;IF(FC88=1,IF(FC89&gt;0,"例假上班",""),"")</f>
        <v>1周無1例1休</v>
      </c>
      <c r="FD90" s="500"/>
      <c r="FE90" s="499" t="str">
        <f>IF(月排班!FD88=0,"",IF(月排班!FE88=0,"",IF((月排班!FE88+24-月排班!FD88)&lt;11,"11小時","")))&amp;IF(COUNTIF(月排班!$FA90:$FM90,$FW$5)=1,IF(COUNTIF(月排班!$FA90:$FM90,$FW$6)=1,"","1周無1例1休"),"1周無1例1休")&amp;IF(FE89=1,IF(FE89&gt;0,"例假上班",""),"")&amp;IF(FE89&gt;12,"上班超過12小時&amp;","")&amp;IF(COUNTIF(EU89:FF89,"&gt;0")=6,"連6天上班","")&amp;IF(FE88=1,IF(FE89&gt;0,"例假上班",""),"")</f>
        <v>1周無1例1休</v>
      </c>
      <c r="FF90" s="500"/>
      <c r="FG90" s="499" t="str">
        <f>IF(月排班!FF88=0,"",IF(月排班!FG88=0,"",IF((月排班!FG88+24-月排班!FF88)&lt;11,"11小時","")))&amp;IF(COUNTIF(月排班!$FA90:$FM90,$FW$5)=1,IF(COUNTIF(月排班!$FA90:$FM90,$FW$6)=1,"","1周無1例1休"),"1周無1例1休")&amp;IF(FG89=1,IF(FG89&gt;0,"例假上班",""),"")&amp;IF(FG89&gt;12,"上班超過12小時&amp;","")&amp;IF(COUNTIF(EW89:FH89,"&gt;0")=6,"連6天上班","")&amp;IF(FG88=1,IF(FG89&gt;0,"例假上班",""),"")</f>
        <v>1周無1例1休</v>
      </c>
      <c r="FH90" s="500"/>
      <c r="FI90" s="499" t="str">
        <f>IF(月排班!FH88=0,"",IF(月排班!FI88=0,"",IF((月排班!FI88+24-月排班!FH88)&lt;11,"11小時","")))&amp;IF(COUNTIF(月排班!$FA90:$FM90,$FW$5)=1,IF(COUNTIF(月排班!$FA90:$FM90,$FW$6)=1,"","1周無1例1休"),"1周無1例1休")&amp;IF(FI89=1,IF(FI89&gt;0,"例假上班",""),"")&amp;IF(FI89&gt;12,"上班超過12小時&amp;","")&amp;IF(COUNTIF(EY89:FJ89,"&gt;0")=6,"連6天上班","")&amp;IF(FI88=1,IF(FI89&gt;0,"例假上班",""),"")</f>
        <v>1周無1例1休</v>
      </c>
      <c r="FJ90" s="500"/>
      <c r="FK90" s="499" t="str">
        <f>IF(月排班!FJ88=0,"",IF(月排班!FK88=0,"",IF((月排班!FK88+24-月排班!FJ88)&lt;11,"11小時","")))&amp;IF(COUNTIF(月排班!$FA90:$FM90,$FW$5)=1,IF(COUNTIF(月排班!$FA90:$FM90,$FW$6)=1,"","1周無1例1休"),"1周無1例1休")&amp;IF(FK89=1,IF(FK89&gt;0,"例假上班",""),"")&amp;IF(FK89&gt;12,"上班超過12小時&amp;","")&amp;IF(COUNTIF(FA89:FL89,"&gt;0")=6,"連6天上班","")&amp;IF(FK88=1,IF(FK89&gt;0,"例假上班",""),"")</f>
        <v>1周無1例1休</v>
      </c>
      <c r="FL90" s="500"/>
      <c r="FM90" s="499" t="str">
        <f>IF(月排班!FL88=0,"",IF(月排班!FM88=0,"",IF((月排班!FM88+24-月排班!FL88)&lt;11,"11小時","")))&amp;IF(COUNTIF(月排班!$FA90:$FM90,$FW$5)=1,IF(COUNTIF(月排班!$FA90:$FM90,$FW$6)=1,"","1周無1例1休"),"1周無1例1休")&amp;IF(FM89=1,IF(FM89&gt;0,"例假上班",""),"")&amp;IF(FM89&gt;12,"上班超過12小時&amp;","")&amp;IF(COUNTIF(FC89:FN89,"&gt;0")=6,"連6天上班","")&amp;IF(FM88=1,IF(FM89&gt;0,"例假上班",""),"")</f>
        <v>1周無1例1休</v>
      </c>
      <c r="FN90" s="500"/>
      <c r="FO90" s="488"/>
      <c r="FP90" s="489"/>
      <c r="FQ90" s="494"/>
      <c r="FR90" s="211"/>
      <c r="FS90" s="211"/>
      <c r="FT90" s="380"/>
      <c r="FU90" s="527"/>
      <c r="FV90" s="528"/>
    </row>
    <row r="91" spans="1:178" ht="9" customHeight="1">
      <c r="A91" s="490" t="str">
        <f>IF('0902-0908'!A99=0,"",'0902-0908'!A99)</f>
        <v>陳怡伶</v>
      </c>
      <c r="B91" s="491"/>
      <c r="C91" s="229"/>
      <c r="D91" s="230"/>
      <c r="E91" s="229"/>
      <c r="F91" s="230"/>
      <c r="G91" s="229"/>
      <c r="H91" s="230"/>
      <c r="I91" s="229"/>
      <c r="J91" s="230"/>
      <c r="K91" s="229"/>
      <c r="L91" s="230"/>
      <c r="M91" s="229"/>
      <c r="N91" s="230"/>
      <c r="O91" s="229"/>
      <c r="P91" s="230"/>
      <c r="Q91" s="229"/>
      <c r="R91" s="230"/>
      <c r="S91" s="229"/>
      <c r="T91" s="230"/>
      <c r="U91" s="229"/>
      <c r="V91" s="230"/>
      <c r="W91" s="229"/>
      <c r="X91" s="230"/>
      <c r="Y91" s="229"/>
      <c r="Z91" s="230"/>
      <c r="AA91" s="229"/>
      <c r="AB91" s="230"/>
      <c r="AC91" s="229"/>
      <c r="AD91" s="230"/>
      <c r="AE91" s="549">
        <f>IFERROR(VLOOKUP(月排班!AE93,$FW$5:$FX$9,2,0),0)</f>
        <v>1</v>
      </c>
      <c r="AF91" s="550"/>
      <c r="AG91" s="549">
        <f>IFERROR(VLOOKUP(月排班!AG93,$FW$5:$FX$9,2,0),0)</f>
        <v>2</v>
      </c>
      <c r="AH91" s="550"/>
      <c r="AI91" s="549">
        <f>IFERROR(VLOOKUP(月排班!AI93,$FW$5:$FX$9,2,0),0)</f>
        <v>0</v>
      </c>
      <c r="AJ91" s="550"/>
      <c r="AK91" s="549">
        <f>IFERROR(VLOOKUP(月排班!AK93,$FW$5:$FX$9,2,0),0)</f>
        <v>0</v>
      </c>
      <c r="AL91" s="550"/>
      <c r="AM91" s="549">
        <f>IFERROR(VLOOKUP(月排班!AM93,$FW$5:$FX$9,2,0),0)</f>
        <v>0</v>
      </c>
      <c r="AN91" s="550"/>
      <c r="AO91" s="549">
        <f>IFERROR(VLOOKUP(月排班!AO93,$FW$5:$FX$9,2,0),0)</f>
        <v>0</v>
      </c>
      <c r="AP91" s="550"/>
      <c r="AQ91" s="549">
        <f>IFERROR(VLOOKUP(月排班!AQ93,$FW$5:$FX$9,2,0),0)</f>
        <v>0</v>
      </c>
      <c r="AR91" s="550"/>
      <c r="AS91" s="549">
        <f>IFERROR(VLOOKUP(月排班!AS93,$FW$5:$FX$9,2,0),0)</f>
        <v>1</v>
      </c>
      <c r="AT91" s="550"/>
      <c r="AU91" s="549">
        <f>IFERROR(VLOOKUP(月排班!AU93,$FW$5:$FX$9,2,0),0)</f>
        <v>0</v>
      </c>
      <c r="AV91" s="550"/>
      <c r="AW91" s="549">
        <f>IFERROR(VLOOKUP(月排班!AW93,$FW$5:$FX$9,2,0),0)</f>
        <v>0</v>
      </c>
      <c r="AX91" s="550"/>
      <c r="AY91" s="549">
        <f>IFERROR(VLOOKUP(月排班!AY93,$FW$5:$FX$9,2,0),0)</f>
        <v>2</v>
      </c>
      <c r="AZ91" s="550"/>
      <c r="BA91" s="549">
        <f>IFERROR(VLOOKUP(月排班!BA93,$FW$5:$FX$9,2,0),0)</f>
        <v>0</v>
      </c>
      <c r="BB91" s="550"/>
      <c r="BC91" s="549">
        <f>IFERROR(VLOOKUP(月排班!BC93,$FW$5:$FX$9,2,0),0)</f>
        <v>0</v>
      </c>
      <c r="BD91" s="550"/>
      <c r="BE91" s="549">
        <f>IFERROR(VLOOKUP(月排班!BE93,$FW$5:$FX$9,2,0),0)</f>
        <v>0</v>
      </c>
      <c r="BF91" s="550"/>
      <c r="BG91" s="549">
        <f>IFERROR(VLOOKUP(月排班!BG93,$FW$5:$FX$9,2,0),0)</f>
        <v>1</v>
      </c>
      <c r="BH91" s="550"/>
      <c r="BI91" s="549">
        <f>IFERROR(VLOOKUP(月排班!BI93,$FW$5:$FX$9,2,0),0)</f>
        <v>0</v>
      </c>
      <c r="BJ91" s="550"/>
      <c r="BK91" s="549">
        <f>IFERROR(VLOOKUP(月排班!BK93,$FW$5:$FX$9,2,0),0)</f>
        <v>0</v>
      </c>
      <c r="BL91" s="550"/>
      <c r="BM91" s="549">
        <f>IFERROR(VLOOKUP(月排班!BM93,$FW$5:$FX$9,2,0),0)</f>
        <v>2</v>
      </c>
      <c r="BN91" s="550"/>
      <c r="BO91" s="549">
        <f>IFERROR(VLOOKUP(月排班!BO93,$FW$5:$FX$9,2,0),0)</f>
        <v>0</v>
      </c>
      <c r="BP91" s="550"/>
      <c r="BQ91" s="549">
        <f>IFERROR(VLOOKUP(月排班!BQ93,$FW$5:$FX$9,2,0),0)</f>
        <v>0</v>
      </c>
      <c r="BR91" s="550"/>
      <c r="BS91" s="549">
        <f>IFERROR(VLOOKUP(月排班!BS93,$FW$5:$FX$9,2,0),0)</f>
        <v>0</v>
      </c>
      <c r="BT91" s="550"/>
      <c r="BU91" s="549">
        <f>IFERROR(VLOOKUP(月排班!BU93,$FW$5:$FX$9,2,0),0)</f>
        <v>1</v>
      </c>
      <c r="BV91" s="550"/>
      <c r="BW91" s="549">
        <f>IFERROR(VLOOKUP(月排班!BW93,$FW$5:$FX$9,2,0),0)</f>
        <v>0</v>
      </c>
      <c r="BX91" s="550"/>
      <c r="BY91" s="549">
        <f>IFERROR(VLOOKUP(月排班!BY93,$FW$5:$FX$9,2,0),0)</f>
        <v>0</v>
      </c>
      <c r="BZ91" s="550"/>
      <c r="CA91" s="549">
        <f>IFERROR(VLOOKUP(月排班!CA93,$FW$5:$FX$9,2,0),0)</f>
        <v>2</v>
      </c>
      <c r="CB91" s="550"/>
      <c r="CC91" s="549">
        <f>IFERROR(VLOOKUP(月排班!CC93,$FW$5:$FX$9,2,0),0)</f>
        <v>0</v>
      </c>
      <c r="CD91" s="550"/>
      <c r="CE91" s="549">
        <f>IFERROR(VLOOKUP(月排班!CE93,$FW$5:$FX$9,2,0),0)</f>
        <v>0</v>
      </c>
      <c r="CF91" s="550"/>
      <c r="CG91" s="549">
        <f>IFERROR(VLOOKUP(月排班!CG93,$FW$5:$FX$9,2,0),0)</f>
        <v>0</v>
      </c>
      <c r="CH91" s="550"/>
      <c r="CI91" s="549">
        <f>IFERROR(VLOOKUP(月排班!CI93,$FW$5:$FX$9,2,0),0)</f>
        <v>1</v>
      </c>
      <c r="CJ91" s="550"/>
      <c r="CK91" s="549">
        <f>IFERROR(VLOOKUP(月排班!CK93,$FW$5:$FX$9,2,0),0)</f>
        <v>0</v>
      </c>
      <c r="CL91" s="550"/>
      <c r="CM91" s="549">
        <f>IFERROR(VLOOKUP(月排班!CM93,$FW$5:$FX$9,2,0),0)</f>
        <v>0</v>
      </c>
      <c r="CN91" s="550"/>
      <c r="CO91" s="549">
        <f>IFERROR(VLOOKUP(月排班!CO93,$FW$5:$FX$9,2,0),0)</f>
        <v>0</v>
      </c>
      <c r="CP91" s="550"/>
      <c r="CQ91" s="549">
        <f>IFERROR(VLOOKUP(月排班!CQ93,$FW$5:$FX$9,2,0),0)</f>
        <v>0</v>
      </c>
      <c r="CR91" s="550"/>
      <c r="CS91" s="549">
        <f>IFERROR(VLOOKUP(月排班!CS93,$FW$5:$FX$9,2,0),0)</f>
        <v>0</v>
      </c>
      <c r="CT91" s="550"/>
      <c r="CU91" s="549">
        <f>IFERROR(VLOOKUP(月排班!CU93,$FW$5:$FX$9,2,0),0)</f>
        <v>0</v>
      </c>
      <c r="CV91" s="550"/>
      <c r="CW91" s="549">
        <f>IFERROR(VLOOKUP(月排班!CW93,$FW$5:$FX$9,2,0),0)</f>
        <v>1</v>
      </c>
      <c r="CX91" s="550"/>
      <c r="CY91" s="549">
        <f>IFERROR(VLOOKUP(月排班!CY93,$FW$5:$FX$9,2,0),0)</f>
        <v>0</v>
      </c>
      <c r="CZ91" s="550"/>
      <c r="DA91" s="549">
        <f>IFERROR(VLOOKUP(月排班!DA93,$FW$5:$FX$9,2,0),0)</f>
        <v>0</v>
      </c>
      <c r="DB91" s="550"/>
      <c r="DC91" s="549">
        <f>IFERROR(VLOOKUP(月排班!DC93,$FW$5:$FX$9,2,0),0)</f>
        <v>0</v>
      </c>
      <c r="DD91" s="550"/>
      <c r="DE91" s="549">
        <f>IFERROR(VLOOKUP(月排班!DE93,$FW$5:$FX$9,2,0),0)</f>
        <v>2</v>
      </c>
      <c r="DF91" s="550"/>
      <c r="DG91" s="549">
        <f>IFERROR(VLOOKUP(月排班!DG93,$FW$5:$FX$9,2,0),0)</f>
        <v>0</v>
      </c>
      <c r="DH91" s="550"/>
      <c r="DI91" s="549">
        <f>IFERROR(VLOOKUP(月排班!DI93,$FW$5:$FX$9,2,0),0)</f>
        <v>0</v>
      </c>
      <c r="DJ91" s="550"/>
      <c r="DK91" s="549">
        <f>IFERROR(VLOOKUP(月排班!DK93,$FW$5:$FX$9,2,0),0)</f>
        <v>1</v>
      </c>
      <c r="DL91" s="550"/>
      <c r="DM91" s="549">
        <f>IFERROR(VLOOKUP(月排班!DM93,$FW$5:$FX$9,2,0),0)</f>
        <v>0</v>
      </c>
      <c r="DN91" s="550"/>
      <c r="DO91" s="549">
        <f>IFERROR(VLOOKUP(月排班!DO93,$FW$5:$FX$9,2,0),0)</f>
        <v>0</v>
      </c>
      <c r="DP91" s="550"/>
      <c r="DQ91" s="549">
        <f>IFERROR(VLOOKUP(月排班!DQ93,$FW$5:$FX$9,2,0),0)</f>
        <v>2</v>
      </c>
      <c r="DR91" s="550"/>
      <c r="DS91" s="549">
        <f>IFERROR(VLOOKUP(月排班!DS93,$FW$5:$FX$9,2,0),0)</f>
        <v>0</v>
      </c>
      <c r="DT91" s="550"/>
      <c r="DU91" s="549">
        <f>IFERROR(VLOOKUP(月排班!DU93,$FW$5:$FX$9,2,0),0)</f>
        <v>0</v>
      </c>
      <c r="DV91" s="550"/>
      <c r="DW91" s="549">
        <f>IFERROR(VLOOKUP(月排班!DW93,$FW$5:$FX$9,2,0),0)</f>
        <v>0</v>
      </c>
      <c r="DX91" s="550"/>
      <c r="DY91" s="549">
        <f>IFERROR(VLOOKUP(月排班!DY93,$FW$5:$FX$9,2,0),0)</f>
        <v>0</v>
      </c>
      <c r="DZ91" s="550"/>
      <c r="EA91" s="549">
        <f>IFERROR(VLOOKUP(月排班!EA93,$FW$5:$FX$9,2,0),0)</f>
        <v>0</v>
      </c>
      <c r="EB91" s="550"/>
      <c r="EC91" s="549">
        <f>IFERROR(VLOOKUP(月排班!EC93,$FW$5:$FX$9,2,0),0)</f>
        <v>0</v>
      </c>
      <c r="ED91" s="550"/>
      <c r="EE91" s="549">
        <f>IFERROR(VLOOKUP(月排班!EE93,$FW$5:$FX$9,2,0),0)</f>
        <v>0</v>
      </c>
      <c r="EF91" s="550"/>
      <c r="EG91" s="549">
        <f>IFERROR(VLOOKUP(月排班!EG93,$FW$5:$FX$9,2,0),0)</f>
        <v>0</v>
      </c>
      <c r="EH91" s="550"/>
      <c r="EI91" s="549">
        <f>IFERROR(VLOOKUP(月排班!EI93,$FW$5:$FX$9,2,0),0)</f>
        <v>0</v>
      </c>
      <c r="EJ91" s="550"/>
      <c r="EK91" s="549">
        <f>IFERROR(VLOOKUP(月排班!EK93,$FW$5:$FX$9,2,0),0)</f>
        <v>0</v>
      </c>
      <c r="EL91" s="550"/>
      <c r="EM91" s="549">
        <f>IFERROR(VLOOKUP(月排班!EM93,$FW$5:$FX$9,2,0),0)</f>
        <v>0</v>
      </c>
      <c r="EN91" s="550"/>
      <c r="EO91" s="549">
        <f>IFERROR(VLOOKUP(月排班!EO93,$FW$5:$FX$9,2,0),0)</f>
        <v>0</v>
      </c>
      <c r="EP91" s="550"/>
      <c r="EQ91" s="549">
        <f>IFERROR(VLOOKUP(月排班!EQ93,$FW$5:$FX$9,2,0),0)</f>
        <v>0</v>
      </c>
      <c r="ER91" s="550"/>
      <c r="ES91" s="549">
        <f>IFERROR(VLOOKUP(月排班!ES93,$FW$5:$FX$9,2,0),0)</f>
        <v>0</v>
      </c>
      <c r="ET91" s="550"/>
      <c r="EU91" s="549">
        <f>IFERROR(VLOOKUP(月排班!EU93,$FW$5:$FX$9,2,0),0)</f>
        <v>0</v>
      </c>
      <c r="EV91" s="550"/>
      <c r="EW91" s="549">
        <f>IFERROR(VLOOKUP(月排班!EW93,$FW$5:$FX$9,2,0),0)</f>
        <v>0</v>
      </c>
      <c r="EX91" s="550"/>
      <c r="EY91" s="549">
        <f>IFERROR(VLOOKUP(月排班!EY93,$FW$5:$FX$9,2,0),0)</f>
        <v>0</v>
      </c>
      <c r="EZ91" s="550"/>
      <c r="FA91" s="549">
        <f>IFERROR(VLOOKUP(月排班!FA93,$FW$5:$FX$9,2,0),0)</f>
        <v>0</v>
      </c>
      <c r="FB91" s="550"/>
      <c r="FC91" s="549">
        <f>IFERROR(VLOOKUP(月排班!FC93,$FW$5:$FX$9,2,0),0)</f>
        <v>0</v>
      </c>
      <c r="FD91" s="550"/>
      <c r="FE91" s="549">
        <f>IFERROR(VLOOKUP(月排班!FE93,$FW$5:$FX$9,2,0),0)</f>
        <v>0</v>
      </c>
      <c r="FF91" s="550"/>
      <c r="FG91" s="549">
        <f>IFERROR(VLOOKUP(月排班!FG93,$FW$5:$FX$9,2,0),0)</f>
        <v>0</v>
      </c>
      <c r="FH91" s="550"/>
      <c r="FI91" s="549">
        <f>IFERROR(VLOOKUP(月排班!FI93,$FW$5:$FX$9,2,0),0)</f>
        <v>0</v>
      </c>
      <c r="FJ91" s="550"/>
      <c r="FK91" s="549">
        <f>IFERROR(VLOOKUP(月排班!FK93,$FW$5:$FX$9,2,0),0)</f>
        <v>0</v>
      </c>
      <c r="FL91" s="550"/>
      <c r="FM91" s="549">
        <f>IFERROR(VLOOKUP(月排班!FM93,$FW$5:$FX$9,2,0),0)</f>
        <v>0</v>
      </c>
      <c r="FN91" s="550"/>
      <c r="FO91" s="229"/>
      <c r="FP91" s="230"/>
      <c r="FQ91" s="210"/>
      <c r="FR91" s="210"/>
      <c r="FS91" s="210"/>
      <c r="FT91" s="194"/>
      <c r="FU91" s="249"/>
      <c r="FV91" s="250"/>
    </row>
    <row r="92" spans="1:178" ht="9" customHeight="1" thickBot="1">
      <c r="A92" s="480" t="str">
        <f>IF('0902-0908'!A100=0,"",'0902-0908'!A100)</f>
        <v>外場晚班工讀</v>
      </c>
      <c r="B92" s="481"/>
      <c r="C92" s="229"/>
      <c r="D92" s="230"/>
      <c r="E92" s="229"/>
      <c r="F92" s="230"/>
      <c r="G92" s="229"/>
      <c r="H92" s="230"/>
      <c r="I92" s="229"/>
      <c r="J92" s="230"/>
      <c r="K92" s="229"/>
      <c r="L92" s="230"/>
      <c r="M92" s="229"/>
      <c r="N92" s="230"/>
      <c r="O92" s="229"/>
      <c r="P92" s="230"/>
      <c r="Q92" s="229"/>
      <c r="R92" s="230"/>
      <c r="S92" s="229"/>
      <c r="T92" s="230"/>
      <c r="U92" s="229"/>
      <c r="V92" s="230"/>
      <c r="W92" s="229"/>
      <c r="X92" s="230"/>
      <c r="Y92" s="229"/>
      <c r="Z92" s="230"/>
      <c r="AA92" s="229"/>
      <c r="AB92" s="230"/>
      <c r="AC92" s="229"/>
      <c r="AD92" s="230"/>
      <c r="AE92" s="551">
        <f>月排班!AF92</f>
        <v>0</v>
      </c>
      <c r="AF92" s="552"/>
      <c r="AG92" s="551">
        <f>月排班!AH92</f>
        <v>0</v>
      </c>
      <c r="AH92" s="552"/>
      <c r="AI92" s="551">
        <f>月排班!AJ92</f>
        <v>0</v>
      </c>
      <c r="AJ92" s="552"/>
      <c r="AK92" s="551">
        <f>月排班!AL92</f>
        <v>0</v>
      </c>
      <c r="AL92" s="552"/>
      <c r="AM92" s="551">
        <f>月排班!AN92</f>
        <v>0</v>
      </c>
      <c r="AN92" s="552"/>
      <c r="AO92" s="551">
        <f>月排班!AP92</f>
        <v>9</v>
      </c>
      <c r="AP92" s="552"/>
      <c r="AQ92" s="551">
        <f>月排班!AR92</f>
        <v>8</v>
      </c>
      <c r="AR92" s="552"/>
      <c r="AS92" s="551">
        <f>月排班!AT92</f>
        <v>0</v>
      </c>
      <c r="AT92" s="552"/>
      <c r="AU92" s="551">
        <f>月排班!AV92</f>
        <v>4</v>
      </c>
      <c r="AV92" s="552"/>
      <c r="AW92" s="551">
        <f>月排班!AX92</f>
        <v>4</v>
      </c>
      <c r="AX92" s="552"/>
      <c r="AY92" s="551">
        <f>月排班!AZ92</f>
        <v>0</v>
      </c>
      <c r="AZ92" s="552"/>
      <c r="BA92" s="551">
        <f>月排班!BB92</f>
        <v>0</v>
      </c>
      <c r="BB92" s="552"/>
      <c r="BC92" s="551">
        <f>月排班!BD92</f>
        <v>0</v>
      </c>
      <c r="BD92" s="552"/>
      <c r="BE92" s="551">
        <f>月排班!BF92</f>
        <v>8</v>
      </c>
      <c r="BF92" s="552"/>
      <c r="BG92" s="551">
        <f>月排班!BH92</f>
        <v>0</v>
      </c>
      <c r="BH92" s="552"/>
      <c r="BI92" s="551">
        <f>月排班!BJ92</f>
        <v>8</v>
      </c>
      <c r="BJ92" s="552"/>
      <c r="BK92" s="551">
        <f>月排班!BL92</f>
        <v>4</v>
      </c>
      <c r="BL92" s="552"/>
      <c r="BM92" s="551">
        <f>月排班!BN92</f>
        <v>0</v>
      </c>
      <c r="BN92" s="552"/>
      <c r="BO92" s="551">
        <f>月排班!BP92</f>
        <v>0</v>
      </c>
      <c r="BP92" s="552"/>
      <c r="BQ92" s="551">
        <f>月排班!BR92</f>
        <v>9</v>
      </c>
      <c r="BR92" s="552"/>
      <c r="BS92" s="551">
        <f>月排班!BT92</f>
        <v>8</v>
      </c>
      <c r="BT92" s="552"/>
      <c r="BU92" s="551">
        <f>月排班!BV92</f>
        <v>0</v>
      </c>
      <c r="BV92" s="552"/>
      <c r="BW92" s="551">
        <f>月排班!BX92</f>
        <v>4</v>
      </c>
      <c r="BX92" s="552"/>
      <c r="BY92" s="551">
        <f>月排班!BZ92</f>
        <v>4</v>
      </c>
      <c r="BZ92" s="552"/>
      <c r="CA92" s="551">
        <f>月排班!CB92</f>
        <v>0</v>
      </c>
      <c r="CB92" s="552"/>
      <c r="CC92" s="551">
        <f>月排班!CD92</f>
        <v>0</v>
      </c>
      <c r="CD92" s="552"/>
      <c r="CE92" s="551">
        <f>月排班!CF92</f>
        <v>0</v>
      </c>
      <c r="CF92" s="552"/>
      <c r="CG92" s="551">
        <f>月排班!CH92</f>
        <v>8.5</v>
      </c>
      <c r="CH92" s="552"/>
      <c r="CI92" s="551">
        <f>月排班!CJ92</f>
        <v>0</v>
      </c>
      <c r="CJ92" s="552"/>
      <c r="CK92" s="551">
        <f>月排班!CL92</f>
        <v>4</v>
      </c>
      <c r="CL92" s="552"/>
      <c r="CM92" s="551">
        <f>月排班!CN92</f>
        <v>8</v>
      </c>
      <c r="CN92" s="552"/>
      <c r="CO92" s="551">
        <f>月排班!CP92</f>
        <v>8.5</v>
      </c>
      <c r="CP92" s="552"/>
      <c r="CQ92" s="551">
        <f>月排班!CR92</f>
        <v>0</v>
      </c>
      <c r="CR92" s="552"/>
      <c r="CS92" s="551">
        <f>月排班!CT92</f>
        <v>0</v>
      </c>
      <c r="CT92" s="552"/>
      <c r="CU92" s="551">
        <f>月排班!CV92</f>
        <v>7.5</v>
      </c>
      <c r="CV92" s="552"/>
      <c r="CW92" s="551">
        <f>月排班!CX92</f>
        <v>0</v>
      </c>
      <c r="CX92" s="552"/>
      <c r="CY92" s="551">
        <f>月排班!CZ92</f>
        <v>4</v>
      </c>
      <c r="CZ92" s="552"/>
      <c r="DA92" s="551">
        <f>月排班!DB92</f>
        <v>4</v>
      </c>
      <c r="DB92" s="552"/>
      <c r="DC92" s="551">
        <f>月排班!DD92</f>
        <v>8</v>
      </c>
      <c r="DD92" s="552"/>
      <c r="DE92" s="551">
        <f>月排班!DF92</f>
        <v>0</v>
      </c>
      <c r="DF92" s="552"/>
      <c r="DG92" s="551">
        <f>月排班!DH92</f>
        <v>0</v>
      </c>
      <c r="DH92" s="552"/>
      <c r="DI92" s="551">
        <f>月排班!DJ92</f>
        <v>8.5</v>
      </c>
      <c r="DJ92" s="552"/>
      <c r="DK92" s="551">
        <f>月排班!DL92</f>
        <v>0</v>
      </c>
      <c r="DL92" s="552"/>
      <c r="DM92" s="551">
        <f>月排班!DN92</f>
        <v>4</v>
      </c>
      <c r="DN92" s="552"/>
      <c r="DO92" s="551">
        <f>月排班!DP92</f>
        <v>4</v>
      </c>
      <c r="DP92" s="552"/>
      <c r="DQ92" s="551">
        <f>月排班!DR92</f>
        <v>0</v>
      </c>
      <c r="DR92" s="552"/>
      <c r="DS92" s="551">
        <f>月排班!DT92</f>
        <v>0</v>
      </c>
      <c r="DT92" s="552"/>
      <c r="DU92" s="551">
        <f>月排班!DV92</f>
        <v>0</v>
      </c>
      <c r="DV92" s="552"/>
      <c r="DW92" s="551">
        <f>月排班!DX92</f>
        <v>8</v>
      </c>
      <c r="DX92" s="552"/>
      <c r="DY92" s="551">
        <f>月排班!DZ92</f>
        <v>0</v>
      </c>
      <c r="DZ92" s="552"/>
      <c r="EA92" s="551">
        <f>月排班!EB92</f>
        <v>0</v>
      </c>
      <c r="EB92" s="552"/>
      <c r="EC92" s="551">
        <f>月排班!ED92</f>
        <v>0</v>
      </c>
      <c r="ED92" s="552"/>
      <c r="EE92" s="551">
        <f>月排班!EF92</f>
        <v>0</v>
      </c>
      <c r="EF92" s="552"/>
      <c r="EG92" s="551">
        <f>月排班!EH92</f>
        <v>0</v>
      </c>
      <c r="EH92" s="552"/>
      <c r="EI92" s="551">
        <f>月排班!EJ92</f>
        <v>0</v>
      </c>
      <c r="EJ92" s="552"/>
      <c r="EK92" s="551">
        <f>月排班!EL92</f>
        <v>0</v>
      </c>
      <c r="EL92" s="552"/>
      <c r="EM92" s="551">
        <f>月排班!EN92</f>
        <v>0</v>
      </c>
      <c r="EN92" s="552"/>
      <c r="EO92" s="551">
        <f>月排班!EP92</f>
        <v>0</v>
      </c>
      <c r="EP92" s="552"/>
      <c r="EQ92" s="551">
        <f>月排班!ER92</f>
        <v>0</v>
      </c>
      <c r="ER92" s="552"/>
      <c r="ES92" s="551">
        <f>月排班!ET92</f>
        <v>0</v>
      </c>
      <c r="ET92" s="552"/>
      <c r="EU92" s="551">
        <f>月排班!EV92</f>
        <v>0</v>
      </c>
      <c r="EV92" s="552"/>
      <c r="EW92" s="551">
        <f>月排班!EX92</f>
        <v>0</v>
      </c>
      <c r="EX92" s="552"/>
      <c r="EY92" s="551">
        <f>月排班!EZ92</f>
        <v>0</v>
      </c>
      <c r="EZ92" s="552"/>
      <c r="FA92" s="551">
        <f>月排班!FB92</f>
        <v>0</v>
      </c>
      <c r="FB92" s="552"/>
      <c r="FC92" s="551">
        <f>月排班!FD92</f>
        <v>0</v>
      </c>
      <c r="FD92" s="552"/>
      <c r="FE92" s="551">
        <f>月排班!FF92</f>
        <v>0</v>
      </c>
      <c r="FF92" s="552"/>
      <c r="FG92" s="551">
        <f>月排班!FH92</f>
        <v>0</v>
      </c>
      <c r="FH92" s="552"/>
      <c r="FI92" s="551">
        <f>月排班!FJ92</f>
        <v>0</v>
      </c>
      <c r="FJ92" s="552"/>
      <c r="FK92" s="551">
        <f>月排班!FL92</f>
        <v>0</v>
      </c>
      <c r="FL92" s="552"/>
      <c r="FM92" s="551">
        <f>月排班!FN92</f>
        <v>0</v>
      </c>
      <c r="FN92" s="552"/>
      <c r="FO92" s="229"/>
      <c r="FP92" s="230"/>
      <c r="FQ92" s="210"/>
      <c r="FR92" s="210"/>
      <c r="FS92" s="210"/>
      <c r="FT92" s="194"/>
      <c r="FU92" s="249"/>
      <c r="FV92" s="250"/>
    </row>
    <row r="93" spans="1:178" ht="9" customHeight="1" thickTop="1" thickBot="1">
      <c r="A93" s="482" t="str">
        <f>IF('0902-0908'!A101=0,"",'0902-0908'!A101)</f>
        <v/>
      </c>
      <c r="B93" s="483"/>
      <c r="C93" s="229"/>
      <c r="D93" s="230"/>
      <c r="E93" s="229"/>
      <c r="F93" s="230"/>
      <c r="G93" s="229"/>
      <c r="H93" s="230"/>
      <c r="I93" s="229"/>
      <c r="J93" s="230"/>
      <c r="K93" s="229"/>
      <c r="L93" s="230"/>
      <c r="M93" s="229"/>
      <c r="N93" s="230"/>
      <c r="O93" s="229"/>
      <c r="P93" s="230"/>
      <c r="Q93" s="229"/>
      <c r="R93" s="230"/>
      <c r="S93" s="229"/>
      <c r="T93" s="230"/>
      <c r="U93" s="229"/>
      <c r="V93" s="230"/>
      <c r="W93" s="229"/>
      <c r="X93" s="230"/>
      <c r="Y93" s="229"/>
      <c r="Z93" s="230"/>
      <c r="AA93" s="229"/>
      <c r="AB93" s="230"/>
      <c r="AC93" s="229"/>
      <c r="AD93" s="230"/>
      <c r="AE93" s="499" t="str">
        <f>IF(月排班!AD91=0,"",IF(月排班!AE91=0,"",IF((月排班!AE91+24-月排班!AD91)&lt;11,"11小時","")))&amp;IF(COUNTIF(月排班!$AE93:$AR93,$FW$5)=1,IF(COUNTIF(月排班!$AE93:$AR93,$FW$6)=1,"","1周無1例1休"),"1周無1例1休")&amp;IF(AE92=1,IF(AE92&gt;0,"例假上班",""),"")&amp;IF(AE92&gt;12,"上班超過12小時&amp;","")&amp;IF(COUNTIF(U92:AF92,"&gt;0")=6,"連6天上班","")&amp;IF(AE91=1,IF(AE92&gt;0,"例假上班",""),"")</f>
        <v/>
      </c>
      <c r="AF93" s="500"/>
      <c r="AG93" s="499" t="str">
        <f>IF(月排班!AF91=0,"",IF(月排班!AG91=0,"",IF((月排班!AG91+24-月排班!AF91)&lt;11,"11小時","")))&amp;IF(COUNTIF(月排班!$AE93:$AR93,$FW$5)=1,IF(COUNTIF(月排班!$AE93:$AR93,$FW$6)=1,"","1周無1例1休"),"1周無1例1休")&amp;IF(AG92=1,IF(AG92&gt;0,"例假上班",""),"")&amp;IF(AG92&gt;12,"上班超過12小時&amp;","")&amp;IF(COUNTIF(W92:AH92,"&gt;0")=6,"連6天上班","")&amp;IF(AG91=1,IF(AG92&gt;0,"例假上班",""),"")</f>
        <v/>
      </c>
      <c r="AH93" s="500"/>
      <c r="AI93" s="499" t="str">
        <f>IF(月排班!AH91=0,"",IF(月排班!AI91=0,"",IF((月排班!AI91+24-月排班!AH91)&lt;11,"11小時","")))&amp;IF(COUNTIF(月排班!$AE93:$AR93,$FW$5)=1,IF(COUNTIF(月排班!$AE93:$AR93,$FW$6)=1,"","1周無1例1休"),"1周無1例1休")&amp;IF(AI92=1,IF(AI92&gt;0,"例假上班",""),"")&amp;IF(AI92&gt;12,"上班超過12小時&amp;","")&amp;IF(COUNTIF(Y92:AJ92,"&gt;0")=6,"連6天上班","")&amp;IF(AI91=1,IF(AI92&gt;0,"例假上班",""),"")</f>
        <v/>
      </c>
      <c r="AJ93" s="500"/>
      <c r="AK93" s="499" t="str">
        <f>IF(月排班!AJ91=0,"",IF(月排班!AK91=0,"",IF((月排班!AK91+24-月排班!AJ91)&lt;11,"11小時","")))&amp;IF(COUNTIF(月排班!$AE93:$AR93,$FW$5)=1,IF(COUNTIF(月排班!$AE93:$AR93,$FW$6)=1,"","1周無1例1休"),"1周無1例1休")&amp;IF(AK92=1,IF(AK92&gt;0,"例假上班",""),"")&amp;IF(AK92&gt;12,"上班超過12小時&amp;","")&amp;IF(COUNTIF(AA92:AL92,"&gt;0")=6,"連6天上班","")&amp;IF(AK91=1,IF(AK92&gt;0,"例假上班",""),"")</f>
        <v/>
      </c>
      <c r="AL93" s="500"/>
      <c r="AM93" s="499" t="str">
        <f>IF(月排班!AL91=0,"",IF(月排班!AM91=0,"",IF((月排班!AM91+24-月排班!AL91)&lt;11,"11小時","")))&amp;IF(COUNTIF(月排班!$AE93:$AR93,$FW$5)=1,IF(COUNTIF(月排班!$AE93:$AR93,$FW$6)=1,"","1周無1例1休"),"1周無1例1休")&amp;IF(AM92=1,IF(AM92&gt;0,"例假上班",""),"")&amp;IF(AM92&gt;12,"上班超過12小時&amp;","")&amp;IF(COUNTIF(AC92:AN92,"&gt;0")=6,"連6天上班","")&amp;IF(AM91=1,IF(AM92&gt;0,"例假上班",""),"")</f>
        <v/>
      </c>
      <c r="AN93" s="500"/>
      <c r="AO93" s="499" t="str">
        <f>IF(月排班!AN91=0,"",IF(月排班!AO91=0,"",IF((月排班!AO91+24-月排班!AN91)&lt;11,"11小時","")))&amp;IF(COUNTIF(月排班!$AE93:$AR93,$FW$5)=1,IF(COUNTIF(月排班!$AE93:$AR93,$FW$6)=1,"","1周無1例1休"),"1周無1例1休")&amp;IF(AO92=1,IF(AO92&gt;0,"例假上班",""),"")&amp;IF(AO92&gt;12,"上班超過12小時&amp;","")&amp;IF(COUNTIF(AE92:AP92,"&gt;0")=6,"連6天上班","")&amp;IF(AO91=1,IF(AO92&gt;0,"例假上班",""),"")</f>
        <v/>
      </c>
      <c r="AP93" s="500"/>
      <c r="AQ93" s="499" t="str">
        <f>IF(月排班!AP91=0,"",IF(月排班!AQ91=0,"",IF((月排班!AQ91+24-月排班!AP91)&lt;11,"11小時","")))&amp;IF(COUNTIF(月排班!$AE93:$AR93,$FW$5)=1,IF(COUNTIF(月排班!$AE93:$AR93,$FW$6)=1,"","1周無1例1休"),"1周無1例1休")&amp;IF(AQ92=1,IF(AQ92&gt;0,"例假上班",""),"")&amp;IF(AQ92&gt;12,"上班超過12小時&amp;","")&amp;IF(COUNTIF(AG92:AR92,"&gt;0")=6,"連6天上班","")&amp;IF(AQ91=1,IF(AQ92&gt;0,"例假上班",""),"")</f>
        <v/>
      </c>
      <c r="AR93" s="500"/>
      <c r="AS93" s="499" t="str">
        <f>IF(月排班!AR91=0,"",IF(月排班!AS91=0,"",IF((月排班!AS91+24-月排班!AR91)&lt;11,"11小時","")))&amp;IF(COUNTIF(月排班!$AS93:$BE93,$FW$5)=1,IF(COUNTIF(月排班!$AS93:$BE93,$FW$6)=1,"","1周無1例1休"),"1周無1例1休")&amp;IF(AS92=1,IF(AS92&gt;0,"例假上班",""),"")&amp;IF(AS92&gt;12,"上班超過12小時&amp;","")&amp;IF(COUNTIF(AI92:AT92,"&gt;0")=6,"連6天上班","")&amp;IF(AS91=1,IF(AS92&gt;0,"例假上班",""),"")</f>
        <v/>
      </c>
      <c r="AT93" s="500"/>
      <c r="AU93" s="499" t="str">
        <f>IF(月排班!AT91=0,"",IF(月排班!AU91=0,"",IF((月排班!AU91+24-月排班!AT91)&lt;11,"11小時","")))&amp;IF(COUNTIF(月排班!$AS93:$BE93,$FW$5)=1,IF(COUNTIF(月排班!$AS93:$BE93,$FW$6)=1,"","1周無1例1休"),"1周無1例1休")&amp;IF(AU92=1,IF(AU92&gt;0,"例假上班",""),"")&amp;IF(AU92&gt;12,"上班超過12小時&amp;","")&amp;IF(COUNTIF(AK92:AV92,"&gt;0")=6,"連6天上班","")&amp;IF(AU91=1,IF(AU92&gt;0,"例假上班",""),"")</f>
        <v/>
      </c>
      <c r="AV93" s="500"/>
      <c r="AW93" s="499" t="str">
        <f>IF(月排班!AV91=0,"",IF(月排班!AW91=0,"",IF((月排班!AW91+24-月排班!AV91)&lt;11,"11小時","")))&amp;IF(COUNTIF(月排班!$AS93:$BE93,$FW$5)=1,IF(COUNTIF(月排班!$AS93:$BE93,$FW$6)=1,"","1周無1例1休"),"1周無1例1休")&amp;IF(AW92=1,IF(AW92&gt;0,"例假上班",""),"")&amp;IF(AW92&gt;12,"上班超過12小時&amp;","")&amp;IF(COUNTIF(AM92:AX92,"&gt;0")=6,"連6天上班","")&amp;IF(AW91=1,IF(AW92&gt;0,"例假上班",""),"")</f>
        <v/>
      </c>
      <c r="AX93" s="500"/>
      <c r="AY93" s="499" t="str">
        <f>IF(月排班!AX91=0,"",IF(月排班!AY91=0,"",IF((月排班!AY91+24-月排班!AX91)&lt;11,"11小時","")))&amp;IF(COUNTIF(月排班!$AS93:$BE93,$FW$5)=1,IF(COUNTIF(月排班!$AS93:$BE93,$FW$6)=1,"","1周無1例1休"),"1周無1例1休")&amp;IF(AY92=1,IF(AY92&gt;0,"例假上班",""),"")&amp;IF(AY92&gt;12,"上班超過12小時&amp;","")&amp;IF(COUNTIF(AO92:AZ92,"&gt;0")=6,"連6天上班","")&amp;IF(AY91=1,IF(AY92&gt;0,"例假上班",""),"")</f>
        <v/>
      </c>
      <c r="AZ93" s="500"/>
      <c r="BA93" s="499" t="str">
        <f>IF(月排班!AZ91=0,"",IF(月排班!BA91=0,"",IF((月排班!BA91+24-月排班!AZ91)&lt;11,"11小時","")))&amp;IF(COUNTIF(月排班!$AS93:$BE93,$FW$5)=1,IF(COUNTIF(月排班!$AS93:$BE93,$FW$6)=1,"","1周無1例1休"),"1周無1例1休")&amp;IF(BA92=1,IF(BA92&gt;0,"例假上班",""),"")&amp;IF(BA92&gt;12,"上班超過12小時&amp;","")&amp;IF(COUNTIF(AQ92:BB92,"&gt;0")=6,"連6天上班","")&amp;IF(BA91=1,IF(BA92&gt;0,"例假上班",""),"")</f>
        <v/>
      </c>
      <c r="BB93" s="500"/>
      <c r="BC93" s="499" t="str">
        <f>IF(月排班!BB91=0,"",IF(月排班!BC91=0,"",IF((月排班!BC91+24-月排班!BB91)&lt;11,"11小時","")))&amp;IF(COUNTIF(月排班!$AS93:$BE93,$FW$5)=1,IF(COUNTIF(月排班!$AS93:$BE93,$FW$6)=1,"","1周無1例1休"),"1周無1例1休")&amp;IF(BC92=1,IF(BC92&gt;0,"例假上班",""),"")&amp;IF(BC92&gt;12,"上班超過12小時&amp;","")&amp;IF(COUNTIF(AS92:BD92,"&gt;0")=6,"連6天上班","")&amp;IF(BC91=1,IF(BC92&gt;0,"例假上班",""),"")</f>
        <v/>
      </c>
      <c r="BD93" s="500"/>
      <c r="BE93" s="499" t="str">
        <f>IF(月排班!BD91=0,"",IF(月排班!BE91=0,"",IF((月排班!BE91+24-月排班!BD91)&lt;11,"11小時","")))&amp;IF(COUNTIF(月排班!$AS93:$BE93,$FW$5)=1,IF(COUNTIF(月排班!$AS93:$BE93,$FW$6)=1,"","1周無1例1休"),"1周無1例1休")&amp;IF(BE92=1,IF(BE92&gt;0,"例假上班",""),"")&amp;IF(BE92&gt;12,"上班超過12小時&amp;","")&amp;IF(COUNTIF(AU92:BF92,"&gt;0")=6,"連6天上班","")&amp;IF(BE91=1,IF(BE92&gt;0,"例假上班",""),"")</f>
        <v/>
      </c>
      <c r="BF93" s="500"/>
      <c r="BG93" s="499" t="str">
        <f>IF(月排班!BF91=0,"",IF(月排班!BG91=0,"",IF((月排班!BG91+24-月排班!BF91)&lt;11,"11小時","")))&amp;IF(COUNTIF(月排班!$BG93:$BS93,$FW$5)=1,IF(COUNTIF(月排班!$BG93:$BS93,$FW$6)=1,"","1周無1例1休"),"1周無1例1休")&amp;IF(BG92=1,IF(BG92&gt;0,"例假上班",""),"")&amp;IF(BG92&gt;12,"上班超過12小時&amp;","")&amp;IF(COUNTIF(AW92:BH92,"&gt;0")=6,"連6天上班","")&amp;IF(BG91=1,IF(BG92&gt;0,"例假上班",""),"")</f>
        <v/>
      </c>
      <c r="BH93" s="500"/>
      <c r="BI93" s="499" t="str">
        <f>IF(月排班!BH91=0,"",IF(月排班!BI91=0,"",IF((月排班!BI91+24-月排班!BH91)&lt;11,"11小時","")))&amp;IF(COUNTIF(月排班!$BG93:$BS93,$FW$5)=1,IF(COUNTIF(月排班!$BG93:$BS93,$FW$6)=1,"","1周無1例1休"),"1周無1例1休")&amp;IF(BI92=1,IF(BI92&gt;0,"例假上班",""),"")&amp;IF(BI92&gt;12,"上班超過12小時&amp;","")&amp;IF(COUNTIF(AY92:BJ92,"&gt;0")=6,"連6天上班","")&amp;IF(BI91=1,IF(BI92&gt;0,"例假上班",""),"")</f>
        <v/>
      </c>
      <c r="BJ93" s="500"/>
      <c r="BK93" s="499" t="str">
        <f>IF(月排班!BJ91=0,"",IF(月排班!BK91=0,"",IF((月排班!BK91+24-月排班!BJ91)&lt;11,"11小時","")))&amp;IF(COUNTIF(月排班!$BG93:$BS93,$FW$5)=1,IF(COUNTIF(月排班!$BG93:$BS93,$FW$6)=1,"","1周無1例1休"),"1周無1例1休")&amp;IF(BK92=1,IF(BK92&gt;0,"例假上班",""),"")&amp;IF(BK92&gt;12,"上班超過12小時&amp;","")&amp;IF(COUNTIF(BA92:BL92,"&gt;0")=6,"連6天上班","")&amp;IF(BK91=1,IF(BK92&gt;0,"例假上班",""),"")</f>
        <v/>
      </c>
      <c r="BL93" s="500"/>
      <c r="BM93" s="499" t="str">
        <f>IF(月排班!BL91=0,"",IF(月排班!BM91=0,"",IF((月排班!BM91+24-月排班!BL91)&lt;11,"11小時","")))&amp;IF(COUNTIF(月排班!$BG93:$BS93,$FW$5)=1,IF(COUNTIF(月排班!$BG93:$BS93,$FW$6)=1,"","1周無1例1休"),"1周無1例1休")&amp;IF(BM92=1,IF(BM92&gt;0,"例假上班",""),"")&amp;IF(BM92&gt;12,"上班超過12小時&amp;","")&amp;IF(COUNTIF(BC92:BN92,"&gt;0")=6,"連6天上班","")&amp;IF(BM91=1,IF(BM92&gt;0,"例假上班",""),"")</f>
        <v/>
      </c>
      <c r="BN93" s="500"/>
      <c r="BO93" s="499" t="str">
        <f>IF(月排班!BN91=0,"",IF(月排班!BO91=0,"",IF((月排班!BO91+24-月排班!BN91)&lt;11,"11小時","")))&amp;IF(COUNTIF(月排班!$BG93:$BS93,$FW$5)=1,IF(COUNTIF(月排班!$BG93:$BS93,$FW$6)=1,"","1周無1例1休"),"1周無1例1休")&amp;IF(BO92=1,IF(BO92&gt;0,"例假上班",""),"")&amp;IF(BO92&gt;12,"上班超過12小時&amp;","")&amp;IF(COUNTIF(BE92:BP92,"&gt;0")=6,"連6天上班","")&amp;IF(BO91=1,IF(BO92&gt;0,"例假上班",""),"")</f>
        <v/>
      </c>
      <c r="BP93" s="500"/>
      <c r="BQ93" s="499" t="str">
        <f>IF(月排班!BP91=0,"",IF(月排班!BQ91=0,"",IF((月排班!BQ91+24-月排班!BP91)&lt;11,"11小時","")))&amp;IF(COUNTIF(月排班!$BG93:$BS93,$FW$5)=1,IF(COUNTIF(月排班!$BG93:$BS93,$FW$6)=1,"","1周無1例1休"),"1周無1例1休")&amp;IF(BQ92=1,IF(BQ92&gt;0,"例假上班",""),"")&amp;IF(BQ92&gt;12,"上班超過12小時&amp;","")&amp;IF(COUNTIF(BG92:BR92,"&gt;0")=6,"連6天上班","")&amp;IF(BQ91=1,IF(BQ92&gt;0,"例假上班",""),"")</f>
        <v/>
      </c>
      <c r="BR93" s="500"/>
      <c r="BS93" s="499" t="str">
        <f>IF(月排班!BR91=0,"",IF(月排班!BS91=0,"",IF((月排班!BS91+24-月排班!BR91)&lt;11,"11小時","")))&amp;IF(COUNTIF(月排班!$BG93:$BS93,$FW$5)=1,IF(COUNTIF(月排班!$BG93:$BS93,$FW$6)=1,"","1周無1例1休"),"1周無1例1休")&amp;IF(BS92=1,IF(BS92&gt;0,"例假上班",""),"")&amp;IF(BS92&gt;12,"上班超過12小時&amp;","")&amp;IF(COUNTIF(BI92:BT92,"&gt;0")=6,"連6天上班","")&amp;IF(BS91=1,IF(BS92&gt;0,"例假上班",""),"")</f>
        <v/>
      </c>
      <c r="BT93" s="500"/>
      <c r="BU93" s="499" t="str">
        <f>IF(月排班!BT91=0,"",IF(月排班!BU91=0,"",IF((月排班!BU91+24-月排班!BT91)&lt;11,"11小時","")))&amp;IF(COUNTIF(月排班!$BU93:$CG93,$FW$5)=1,IF(COUNTIF(月排班!$BU93:$CG93,$FW$6)=1,"","1周無1例1休"),"1周無1例1休")&amp;IF(BU92=1,IF(BU92&gt;0,"例假上班",""),"")&amp;IF(BU92&gt;12,"上班超過12小時&amp;","")&amp;IF(COUNTIF(BK92:BV92,"&gt;0")=6,"連6天上班","")&amp;IF(BU91=1,IF(BU92&gt;0,"例假上班",""),"")</f>
        <v/>
      </c>
      <c r="BV93" s="500"/>
      <c r="BW93" s="499" t="str">
        <f>IF(月排班!BV91=0,"",IF(月排班!BW91=0,"",IF((月排班!BW91+24-月排班!BV91)&lt;11,"11小時","")))&amp;IF(COUNTIF(月排班!$BU93:$CG93,$FW$5)=1,IF(COUNTIF(月排班!$BU93:$CG93,$FW$6)=1,"","1周無1例1休"),"1周無1例1休")&amp;IF(BW92=1,IF(BW92&gt;0,"例假上班",""),"")&amp;IF(BW92&gt;12,"上班超過12小時&amp;","")&amp;IF(COUNTIF(BM92:BX92,"&gt;0")=6,"連6天上班","")&amp;IF(BW91=1,IF(BW92&gt;0,"例假上班",""),"")</f>
        <v/>
      </c>
      <c r="BX93" s="500"/>
      <c r="BY93" s="499" t="str">
        <f>IF(月排班!BX91=0,"",IF(月排班!BY91=0,"",IF((月排班!BY91+24-月排班!BX91)&lt;11,"11小時","")))&amp;IF(COUNTIF(月排班!$BU93:$CG93,$FW$5)=1,IF(COUNTIF(月排班!$BU93:$CG93,$FW$6)=1,"","1周無1例1休"),"1周無1例1休")&amp;IF(BY92=1,IF(BY92&gt;0,"例假上班",""),"")&amp;IF(BY92&gt;12,"上班超過12小時&amp;","")&amp;IF(COUNTIF(BO92:BZ92,"&gt;0")=6,"連6天上班","")&amp;IF(BY91=1,IF(BY92&gt;0,"例假上班",""),"")</f>
        <v/>
      </c>
      <c r="BZ93" s="500"/>
      <c r="CA93" s="499" t="str">
        <f>IF(月排班!BZ91=0,"",IF(月排班!CA91=0,"",IF((月排班!CA91+24-月排班!BZ91)&lt;11,"11小時","")))&amp;IF(COUNTIF(月排班!$BU93:$CG93,$FW$5)=1,IF(COUNTIF(月排班!$BU93:$CG93,$FW$6)=1,"","1周無1例1休"),"1周無1例1休")&amp;IF(CA92=1,IF(CA92&gt;0,"例假上班",""),"")&amp;IF(CA92&gt;12,"上班超過12小時&amp;","")&amp;IF(COUNTIF(BQ92:CB92,"&gt;0")=6,"連6天上班","")&amp;IF(CA91=1,IF(CA92&gt;0,"例假上班",""),"")</f>
        <v/>
      </c>
      <c r="CB93" s="500"/>
      <c r="CC93" s="499" t="str">
        <f>IF(月排班!CB91=0,"",IF(月排班!CC91=0,"",IF((月排班!CC91+24-月排班!CB91)&lt;11,"11小時","")))&amp;IF(COUNTIF(月排班!$BU93:$CG93,$FW$5)=1,IF(COUNTIF(月排班!$BU93:$CG93,$FW$6)=1,"","1周無1例1休"),"1周無1例1休")&amp;IF(CC92=1,IF(CC92&gt;0,"例假上班",""),"")&amp;IF(CC92&gt;12,"上班超過12小時&amp;","")&amp;IF(COUNTIF(BS92:CD92,"&gt;0")=6,"連6天上班","")&amp;IF(CC91=1,IF(CC92&gt;0,"例假上班",""),"")</f>
        <v/>
      </c>
      <c r="CD93" s="500"/>
      <c r="CE93" s="499" t="str">
        <f>IF(月排班!CD91=0,"",IF(月排班!CE91=0,"",IF((月排班!CE91+24-月排班!CD91)&lt;11,"11小時","")))&amp;IF(COUNTIF(月排班!$BU93:$CG93,$FW$5)=1,IF(COUNTIF(月排班!$BU93:$CG93,$FW$6)=1,"","1周無1例1休"),"1周無1例1休")&amp;IF(CE92=1,IF(CE92&gt;0,"例假上班",""),"")&amp;IF(CE92&gt;12,"上班超過12小時&amp;","")&amp;IF(COUNTIF(BU92:CF92,"&gt;0")=6,"連6天上班","")&amp;IF(CE91=1,IF(CE92&gt;0,"例假上班",""),"")</f>
        <v/>
      </c>
      <c r="CF93" s="500"/>
      <c r="CG93" s="499" t="str">
        <f>IF(月排班!CF91=0,"",IF(月排班!CG91=0,"",IF((月排班!CG91+24-月排班!CF91)&lt;11,"11小時","")))&amp;IF(COUNTIF(月排班!$BU93:$CG93,$FW$5)=1,IF(COUNTIF(月排班!$BU93:$CG93,$FW$6)=1,"","1周無1例1休"),"1周無1例1休")&amp;IF(CG92=1,IF(CG92&gt;0,"例假上班",""),"")&amp;IF(CG92&gt;12,"上班超過12小時&amp;","")&amp;IF(COUNTIF(BW92:CH92,"&gt;0")=6,"連6天上班","")&amp;IF(CG91=1,IF(CG92&gt;0,"例假上班",""),"")</f>
        <v/>
      </c>
      <c r="CH93" s="500"/>
      <c r="CI93" s="499" t="str">
        <f>IF(月排班!CH91=0,"",IF(月排班!CI91=0,"",IF((月排班!CI91+24-月排班!CH91)&lt;11,"11小時","")))&amp;IF(COUNTIF(月排班!$CI93:$CU93,$FW$5)=1,IF(COUNTIF(月排班!$CI93:$CU93,$FW$6)=1,"","1周無1例1休"),"1周無1例1休")&amp;IF(CI92=1,IF(CI92&gt;0,"例假上班",""),"")&amp;IF(CI92&gt;12,"上班超過12小時&amp;","")&amp;IF(COUNTIF(BY92:CJ92,"&gt;0")=6,"連6天上班","")&amp;IF(CI91=1,IF(CI92&gt;0,"例假上班",""),"")</f>
        <v>1周無1例1休</v>
      </c>
      <c r="CJ93" s="500"/>
      <c r="CK93" s="499" t="str">
        <f>IF(月排班!CJ91=0,"",IF(月排班!CK91=0,"",IF((月排班!CK91+24-月排班!CJ91)&lt;11,"11小時","")))&amp;IF(COUNTIF(月排班!$CI93:$CU93,$FW$5)=1,IF(COUNTIF(月排班!$CI93:$CU93,$FW$6)=1,"","1周無1例1休"),"1周無1例1休")&amp;IF(CK92=1,IF(CK92&gt;0,"例假上班",""),"")&amp;IF(CK92&gt;12,"上班超過12小時&amp;","")&amp;IF(COUNTIF(CA92:CL92,"&gt;0")=6,"連6天上班","")&amp;IF(CK91=1,IF(CK92&gt;0,"例假上班",""),"")</f>
        <v>1周無1例1休</v>
      </c>
      <c r="CL93" s="500"/>
      <c r="CM93" s="499" t="str">
        <f>IF(月排班!CL91=0,"",IF(月排班!CM91=0,"",IF((月排班!CM91+24-月排班!CL91)&lt;11,"11小時","")))&amp;IF(COUNTIF(月排班!$CI93:$CU93,$FW$5)=1,IF(COUNTIF(月排班!$CI93:$CU93,$FW$6)=1,"","1周無1例1休"),"1周無1例1休")&amp;IF(CM92=1,IF(CM92&gt;0,"例假上班",""),"")&amp;IF(CM92&gt;12,"上班超過12小時&amp;","")&amp;IF(COUNTIF(CC92:CN92,"&gt;0")=6,"連6天上班","")&amp;IF(CM91=1,IF(CM92&gt;0,"例假上班",""),"")</f>
        <v>1周無1例1休</v>
      </c>
      <c r="CN93" s="500"/>
      <c r="CO93" s="499" t="str">
        <f>IF(月排班!CN91=0,"",IF(月排班!CO91=0,"",IF((月排班!CO91+24-月排班!CN91)&lt;11,"11小時","")))&amp;IF(COUNTIF(月排班!$CI93:$CU93,$FW$5)=1,IF(COUNTIF(月排班!$CI93:$CU93,$FW$6)=1,"","1周無1例1休"),"1周無1例1休")&amp;IF(CO92=1,IF(CO92&gt;0,"例假上班",""),"")&amp;IF(CO92&gt;12,"上班超過12小時&amp;","")&amp;IF(COUNTIF(CE92:CP92,"&gt;0")=6,"連6天上班","")&amp;IF(CO91=1,IF(CO92&gt;0,"例假上班",""),"")</f>
        <v>1周無1例1休</v>
      </c>
      <c r="CP93" s="500"/>
      <c r="CQ93" s="499" t="str">
        <f>IF(月排班!CP91=0,"",IF(月排班!CQ91=0,"",IF((月排班!CQ91+24-月排班!CP91)&lt;11,"11小時","")))&amp;IF(COUNTIF(月排班!$CI93:$CU93,$FW$5)=1,IF(COUNTIF(月排班!$CI93:$CU93,$FW$6)=1,"","1周無1例1休"),"1周無1例1休")&amp;IF(CQ92=1,IF(CQ92&gt;0,"例假上班",""),"")&amp;IF(CQ92&gt;12,"上班超過12小時&amp;","")&amp;IF(COUNTIF(CG92:CR92,"&gt;0")=6,"連6天上班","")&amp;IF(CQ91=1,IF(CQ92&gt;0,"例假上班",""),"")</f>
        <v>1周無1例1休</v>
      </c>
      <c r="CR93" s="500"/>
      <c r="CS93" s="499" t="str">
        <f>IF(月排班!CR91=0,"",IF(月排班!CS91=0,"",IF((月排班!CS91+24-月排班!CR91)&lt;11,"11小時","")))&amp;IF(COUNTIF(月排班!$CI93:$CU93,$FW$5)=1,IF(COUNTIF(月排班!$CI93:$CU93,$FW$6)=1,"","1周無1例1休"),"1周無1例1休")&amp;IF(CS92=1,IF(CS92&gt;0,"例假上班",""),"")&amp;IF(CS92&gt;12,"上班超過12小時&amp;","")&amp;IF(COUNTIF(CI92:CT92,"&gt;0")=6,"連6天上班","")&amp;IF(CS91=1,IF(CS92&gt;0,"例假上班",""),"")</f>
        <v>1周無1例1休</v>
      </c>
      <c r="CT93" s="500"/>
      <c r="CU93" s="499" t="str">
        <f>IF(月排班!CT91=0,"",IF(月排班!CU91=0,"",IF((月排班!CU91+24-月排班!CT91)&lt;11,"11小時","")))&amp;IF(COUNTIF(月排班!$CI93:$CU93,$FW$5)=1,IF(COUNTIF(月排班!$CI93:$CU93,$FW$6)=1,"","1周無1例1休"),"1周無1例1休")&amp;IF(CU92=1,IF(CU92&gt;0,"例假上班",""),"")&amp;IF(CU92&gt;12,"上班超過12小時&amp;","")&amp;IF(COUNTIF(CK92:CV92,"&gt;0")=6,"連6天上班","")&amp;IF(CU91=1,IF(CU92&gt;0,"例假上班",""),"")</f>
        <v>1周無1例1休</v>
      </c>
      <c r="CV93" s="500"/>
      <c r="CW93" s="499" t="str">
        <f>IF(月排班!CV91=0,"",IF(月排班!CW91=0,"",IF((月排班!CW91+24-月排班!CV91)&lt;11,"11小時","")))&amp;IF(COUNTIF(月排班!$CW93:$DI93,$FW$5)=1,IF(COUNTIF(月排班!$CW93:$DI93,$FW$6)=1,"","1周無1例1休"),"1周無1例1休")&amp;IF(CW92=1,IF(CW92&gt;0,"例假上班",""),"")&amp;IF(CW92&gt;12,"上班超過12小時&amp;","")&amp;IF(COUNTIF(CM92:CX92,"&gt;0")=6,"連6天上班","")&amp;IF(CW91=1,IF(CW92&gt;0,"例假上班",""),"")</f>
        <v/>
      </c>
      <c r="CX93" s="500"/>
      <c r="CY93" s="499" t="str">
        <f>IF(月排班!CX91=0,"",IF(月排班!CY91=0,"",IF((月排班!CY91+24-月排班!CX91)&lt;11,"11小時","")))&amp;IF(COUNTIF(月排班!$CW93:$DI93,$FW$5)=1,IF(COUNTIF(月排班!$CW93:$DI93,$FW$6)=1,"","1周無1例1休"),"1周無1例1休")&amp;IF(CY92=1,IF(CY92&gt;0,"例假上班",""),"")&amp;IF(CY92&gt;12,"上班超過12小時&amp;","")&amp;IF(COUNTIF(CO92:CZ92,"&gt;0")=6,"連6天上班","")&amp;IF(CY91=1,IF(CY92&gt;0,"例假上班",""),"")</f>
        <v/>
      </c>
      <c r="CZ93" s="500"/>
      <c r="DA93" s="499" t="str">
        <f>IF(月排班!CZ91=0,"",IF(月排班!DA91=0,"",IF((月排班!DA91+24-月排班!CZ91)&lt;11,"11小時","")))&amp;IF(COUNTIF(月排班!$CW93:$DI93,$FW$5)=1,IF(COUNTIF(月排班!$CW93:$DI93,$FW$6)=1,"","1周無1例1休"),"1周無1例1休")&amp;IF(DA92=1,IF(DA92&gt;0,"例假上班",""),"")&amp;IF(DA92&gt;12,"上班超過12小時&amp;","")&amp;IF(COUNTIF(CQ92:DB92,"&gt;0")=6,"連6天上班","")&amp;IF(DA91=1,IF(DA92&gt;0,"例假上班",""),"")</f>
        <v/>
      </c>
      <c r="DB93" s="500"/>
      <c r="DC93" s="499" t="str">
        <f>IF(月排班!DB91=0,"",IF(月排班!DC91=0,"",IF((月排班!DC91+24-月排班!DB91)&lt;11,"11小時","")))&amp;IF(COUNTIF(月排班!$CW93:$DI93,$FW$5)=1,IF(COUNTIF(月排班!$CW93:$DI93,$FW$6)=1,"","1周無1例1休"),"1周無1例1休")&amp;IF(DC92=1,IF(DC92&gt;0,"例假上班",""),"")&amp;IF(DC92&gt;12,"上班超過12小時&amp;","")&amp;IF(COUNTIF(CS92:DD92,"&gt;0")=6,"連6天上班","")&amp;IF(DC91=1,IF(DC92&gt;0,"例假上班",""),"")</f>
        <v/>
      </c>
      <c r="DD93" s="500"/>
      <c r="DE93" s="499" t="str">
        <f>IF(月排班!DD91=0,"",IF(月排班!DE91=0,"",IF((月排班!DE91+24-月排班!DD91)&lt;11,"11小時","")))&amp;IF(COUNTIF(月排班!$CW93:$DI93,$FW$5)=1,IF(COUNTIF(月排班!$CW93:$DI93,$FW$6)=1,"","1周無1例1休"),"1周無1例1休")&amp;IF(DE92=1,IF(DE92&gt;0,"例假上班",""),"")&amp;IF(DE92&gt;12,"上班超過12小時&amp;","")&amp;IF(COUNTIF(CU92:DF92,"&gt;0")=6,"連6天上班","")&amp;IF(DE91=1,IF(DE92&gt;0,"例假上班",""),"")</f>
        <v/>
      </c>
      <c r="DF93" s="500"/>
      <c r="DG93" s="499" t="str">
        <f>IF(月排班!DF91=0,"",IF(月排班!DG91=0,"",IF((月排班!DG91+24-月排班!DF91)&lt;11,"11小時","")))&amp;IF(COUNTIF(月排班!$CW93:$DI93,$FW$5)=1,IF(COUNTIF(月排班!$CW93:$DI93,$FW$6)=1,"","1周無1例1休"),"1周無1例1休")&amp;IF(DG92=1,IF(DG92&gt;0,"例假上班",""),"")&amp;IF(DG92&gt;12,"上班超過12小時&amp;","")&amp;IF(COUNTIF(CW92:DH92,"&gt;0")=6,"連6天上班","")&amp;IF(DG91=1,IF(DG92&gt;0,"例假上班",""),"")</f>
        <v/>
      </c>
      <c r="DH93" s="500"/>
      <c r="DI93" s="499" t="str">
        <f>IF(月排班!DH91=0,"",IF(月排班!DI91=0,"",IF((月排班!DI91+24-月排班!DH91)&lt;11,"11小時","")))&amp;IF(COUNTIF(月排班!$CW93:$DI93,$FW$5)=1,IF(COUNTIF(月排班!$CW93:$DI93,$FW$6)=1,"","1周無1例1休"),"1周無1例1休")&amp;IF(DI92=1,IF(DI92&gt;0,"例假上班",""),"")&amp;IF(DI92&gt;12,"上班超過12小時&amp;","")&amp;IF(COUNTIF(CY92:DJ92,"&gt;0")=6,"連6天上班","")&amp;IF(DI91=1,IF(DI92&gt;0,"例假上班",""),"")</f>
        <v/>
      </c>
      <c r="DJ93" s="500"/>
      <c r="DK93" s="499" t="str">
        <f>IF(月排班!DJ91=0,"",IF(月排班!DK91=0,"",IF((月排班!DK91+24-月排班!DJ91)&lt;11,"11小時","")))&amp;IF(COUNTIF(月排班!$DK93:$DW93,$FW$5)=1,IF(COUNTIF(月排班!$DK93:$DW93,$FW$6)=1,"","1周無1例1休"),"1周無1例1休")&amp;IF(DK92=1,IF(DK92&gt;0,"例假上班",""),"")&amp;IF(DK92&gt;12,"上班超過12小時&amp;","")&amp;IF(COUNTIF(DA92:DL92,"&gt;0")=6,"連6天上班","")&amp;IF(DK91=1,IF(DK92&gt;0,"例假上班",""),"")</f>
        <v/>
      </c>
      <c r="DL93" s="500"/>
      <c r="DM93" s="499" t="str">
        <f>IF(月排班!DL91=0,"",IF(月排班!DM91=0,"",IF((月排班!DM91+24-月排班!DL91)&lt;11,"11小時","")))&amp;IF(COUNTIF(月排班!$DK93:$DW93,$FW$5)=1,IF(COUNTIF(月排班!$DK93:$DW93,$FW$6)=1,"","1周無1例1休"),"1周無1例1休")&amp;IF(DM92=1,IF(DM92&gt;0,"例假上班",""),"")&amp;IF(DM92&gt;12,"上班超過12小時&amp;","")&amp;IF(COUNTIF(DC92:DN92,"&gt;0")=6,"連6天上班","")&amp;IF(DM91=1,IF(DM92&gt;0,"例假上班",""),"")</f>
        <v/>
      </c>
      <c r="DN93" s="500"/>
      <c r="DO93" s="499" t="str">
        <f>IF(月排班!DN91=0,"",IF(月排班!DO91=0,"",IF((月排班!DO91+24-月排班!DN91)&lt;11,"11小時","")))&amp;IF(COUNTIF(月排班!$DK93:$DW93,$FW$5)=1,IF(COUNTIF(月排班!$DK93:$DW93,$FW$6)=1,"","1周無1例1休"),"1周無1例1休")&amp;IF(DO92=1,IF(DO92&gt;0,"例假上班",""),"")&amp;IF(DO92&gt;12,"上班超過12小時&amp;","")&amp;IF(COUNTIF(DE92:DP92,"&gt;0")=6,"連6天上班","")&amp;IF(DO91=1,IF(DO92&gt;0,"例假上班",""),"")</f>
        <v/>
      </c>
      <c r="DP93" s="500"/>
      <c r="DQ93" s="499" t="str">
        <f>IF(月排班!DP91=0,"",IF(月排班!DQ91=0,"",IF((月排班!DQ91+24-月排班!DP91)&lt;11,"11小時","")))&amp;IF(COUNTIF(月排班!$DK93:$DW93,$FW$5)=1,IF(COUNTIF(月排班!$DK93:$DW93,$FW$6)=1,"","1周無1例1休"),"1周無1例1休")&amp;IF(DQ92=1,IF(DQ92&gt;0,"例假上班",""),"")&amp;IF(DQ92&gt;12,"上班超過12小時&amp;","")&amp;IF(COUNTIF(DG92:DR92,"&gt;0")=6,"連6天上班","")&amp;IF(DQ91=1,IF(DQ92&gt;0,"例假上班",""),"")</f>
        <v/>
      </c>
      <c r="DR93" s="500"/>
      <c r="DS93" s="499" t="str">
        <f>IF(月排班!DR91=0,"",IF(月排班!DS91=0,"",IF((月排班!DS91+24-月排班!DR91)&lt;11,"11小時","")))&amp;IF(COUNTIF(月排班!$DK93:$DW93,$FW$5)=1,IF(COUNTIF(月排班!$DK93:$DW93,$FW$6)=1,"","1周無1例1休"),"1周無1例1休")&amp;IF(DS92=1,IF(DS92&gt;0,"例假上班",""),"")&amp;IF(DS92&gt;12,"上班超過12小時&amp;","")&amp;IF(COUNTIF(DI92:DT92,"&gt;0")=6,"連6天上班","")&amp;IF(DS91=1,IF(DS92&gt;0,"例假上班",""),"")</f>
        <v/>
      </c>
      <c r="DT93" s="500"/>
      <c r="DU93" s="499" t="str">
        <f>IF(月排班!DT91=0,"",IF(月排班!DU91=0,"",IF((月排班!DU91+24-月排班!DT91)&lt;11,"11小時","")))&amp;IF(COUNTIF(月排班!$DK93:$DW93,$FW$5)=1,IF(COUNTIF(月排班!$DK93:$DW93,$FW$6)=1,"","1周無1例1休"),"1周無1例1休")&amp;IF(DU92=1,IF(DU92&gt;0,"例假上班",""),"")&amp;IF(DU92&gt;12,"上班超過12小時&amp;","")&amp;IF(COUNTIF(DK92:DV92,"&gt;0")=6,"連6天上班","")&amp;IF(DU91=1,IF(DU92&gt;0,"例假上班",""),"")</f>
        <v/>
      </c>
      <c r="DV93" s="500"/>
      <c r="DW93" s="499" t="str">
        <f>IF(月排班!DV91=0,"",IF(月排班!DW91=0,"",IF((月排班!DW91+24-月排班!DV91)&lt;11,"11小時","")))&amp;IF(COUNTIF(月排班!$DK93:$DW93,$FW$5)=1,IF(COUNTIF(月排班!$DK93:$DW93,$FW$6)=1,"","1周無1例1休"),"1周無1例1休")&amp;IF(DW92=1,IF(DW92&gt;0,"例假上班",""),"")&amp;IF(DW92&gt;12,"上班超過12小時&amp;","")&amp;IF(COUNTIF(DM92:DX92,"&gt;0")=6,"連6天上班","")&amp;IF(DW91=1,IF(DW92&gt;0,"例假上班",""),"")</f>
        <v/>
      </c>
      <c r="DX93" s="500"/>
      <c r="DY93" s="499" t="str">
        <f>IF(月排班!DX91=0,"",IF(月排班!DY91=0,"",IF((月排班!DY91+24-月排班!DX91)&lt;11,"11小時","")))&amp;IF(COUNTIF(月排班!$DY93:$EK93,$FW$5)=1,IF(COUNTIF(月排班!$DY93:$EK93,$FW$6)=1,"","1周無1例1休"),"1周無1例1休")&amp;IF(DY92=1,IF(DY92&gt;0,"例假上班",""),"")&amp;IF(DY92&gt;12,"上班超過12小時&amp;","")&amp;IF(COUNTIF(DO92:DZ92,"&gt;0")=6,"連6天上班","")&amp;IF(DY91=1,IF(DY92&gt;0,"例假上班",""),"")</f>
        <v>1周無1例1休</v>
      </c>
      <c r="DZ93" s="500"/>
      <c r="EA93" s="499" t="str">
        <f>IF(月排班!DZ91=0,"",IF(月排班!EA91=0,"",IF((月排班!EA91+24-月排班!DZ91)&lt;11,"11小時","")))&amp;IF(COUNTIF(月排班!$DY93:$EK93,$FW$5)=1,IF(COUNTIF(月排班!$DY93:$EK93,$FW$6)=1,"","1周無1例1休"),"1周無1例1休")&amp;IF(EA92=1,IF(EA92&gt;0,"例假上班",""),"")&amp;IF(EA92&gt;12,"上班超過12小時&amp;","")&amp;IF(COUNTIF(DQ92:EB92,"&gt;0")=6,"連6天上班","")&amp;IF(EA91=1,IF(EA92&gt;0,"例假上班",""),"")</f>
        <v>1周無1例1休</v>
      </c>
      <c r="EB93" s="500"/>
      <c r="EC93" s="499" t="str">
        <f>IF(月排班!EB91=0,"",IF(月排班!EC91=0,"",IF((月排班!EC91+24-月排班!EB91)&lt;11,"11小時","")))&amp;IF(COUNTIF(月排班!$DY93:$EK93,$FW$5)=1,IF(COUNTIF(月排班!$DY93:$EK93,$FW$6)=1,"","1周無1例1休"),"1周無1例1休")&amp;IF(EC92=1,IF(EC92&gt;0,"例假上班",""),"")&amp;IF(EC92&gt;12,"上班超過12小時&amp;","")&amp;IF(COUNTIF(DS92:ED92,"&gt;0")=6,"連6天上班","")&amp;IF(EC91=1,IF(EC92&gt;0,"例假上班",""),"")</f>
        <v>1周無1例1休</v>
      </c>
      <c r="ED93" s="500"/>
      <c r="EE93" s="499" t="str">
        <f>IF(月排班!ED91=0,"",IF(月排班!EE91=0,"",IF((月排班!EE91+24-月排班!ED91)&lt;11,"11小時","")))&amp;IF(COUNTIF(月排班!$DY93:$EK93,$FW$5)=1,IF(COUNTIF(月排班!$DY93:$EK93,$FW$6)=1,"","1周無1例1休"),"1周無1例1休")&amp;IF(EE92=1,IF(EE92&gt;0,"例假上班",""),"")&amp;IF(EE92&gt;12,"上班超過12小時&amp;","")&amp;IF(COUNTIF(DU92:EF92,"&gt;0")=6,"連6天上班","")&amp;IF(EE91=1,IF(EE92&gt;0,"例假上班",""),"")</f>
        <v>1周無1例1休</v>
      </c>
      <c r="EF93" s="500"/>
      <c r="EG93" s="499" t="str">
        <f>IF(月排班!EF91=0,"",IF(月排班!EG91=0,"",IF((月排班!EG91+24-月排班!EF91)&lt;11,"11小時","")))&amp;IF(COUNTIF(月排班!$DY93:$EK93,$FW$5)=1,IF(COUNTIF(月排班!$DY93:$EK93,$FW$6)=1,"","1周無1例1休"),"1周無1例1休")&amp;IF(EG92=1,IF(EG92&gt;0,"例假上班",""),"")&amp;IF(EG92&gt;12,"上班超過12小時&amp;","")&amp;IF(COUNTIF(DW92:EH92,"&gt;0")=6,"連6天上班","")&amp;IF(EG91=1,IF(EG92&gt;0,"例假上班",""),"")</f>
        <v>1周無1例1休</v>
      </c>
      <c r="EH93" s="500"/>
      <c r="EI93" s="499" t="str">
        <f>IF(月排班!EH91=0,"",IF(月排班!EI91=0,"",IF((月排班!EI91+24-月排班!EH91)&lt;11,"11小時","")))&amp;IF(COUNTIF(月排班!$DY93:$EK93,$FW$5)=1,IF(COUNTIF(月排班!$DY93:$EK93,$FW$6)=1,"","1周無1例1休"),"1周無1例1休")&amp;IF(EI92=1,IF(EI92&gt;0,"例假上班",""),"")&amp;IF(EI92&gt;12,"上班超過12小時&amp;","")&amp;IF(COUNTIF(DY92:EJ92,"&gt;0")=6,"連6天上班","")&amp;IF(EI91=1,IF(EI92&gt;0,"例假上班",""),"")</f>
        <v>1周無1例1休</v>
      </c>
      <c r="EJ93" s="500"/>
      <c r="EK93" s="499" t="str">
        <f>IF(月排班!EJ91=0,"",IF(月排班!EK91=0,"",IF((月排班!EK91+24-月排班!EJ91)&lt;11,"11小時","")))&amp;IF(COUNTIF(月排班!$DY93:$EK93,$FW$5)=1,IF(COUNTIF(月排班!$DY93:$EK93,$FW$6)=1,"","1周無1例1休"),"1周無1例1休")&amp;IF(EK92=1,IF(EK92&gt;0,"例假上班",""),"")&amp;IF(EK92&gt;12,"上班超過12小時&amp;","")&amp;IF(COUNTIF(EA92:EL92,"&gt;0")=6,"連6天上班","")&amp;IF(EK91=1,IF(EK92&gt;0,"例假上班",""),"")</f>
        <v>1周無1例1休</v>
      </c>
      <c r="EL93" s="500"/>
      <c r="EM93" s="499" t="str">
        <f>IF(月排班!EL91=0,"",IF(月排班!EM91=0,"",IF((月排班!EM91+24-月排班!EL91)&lt;11,"11小時","")))&amp;IF(COUNTIF(月排班!$EM93:$EY93,$FW$5)=1,IF(COUNTIF(月排班!$EM93:$EY93,$FW$6)=1,"","1周無1例1休"),"1周無1例1休")&amp;IF(EM92=1,IF(EM92&gt;0,"例假上班",""),"")&amp;IF(EM92&gt;12,"上班超過12小時&amp;","")&amp;IF(COUNTIF(EC92:EN92,"&gt;0")=6,"連6天上班","")&amp;IF(EM91=1,IF(EM92&gt;0,"例假上班",""),"")</f>
        <v>1周無1例1休</v>
      </c>
      <c r="EN93" s="500"/>
      <c r="EO93" s="499" t="str">
        <f>IF(月排班!EN91=0,"",IF(月排班!EO91=0,"",IF((月排班!EO91+24-月排班!EN91)&lt;11,"11小時","")))&amp;IF(COUNTIF(月排班!$EM93:$EY93,$FW$5)=1,IF(COUNTIF(月排班!$EM93:$EY93,$FW$6)=1,"","1周無1例1休"),"1周無1例1休")&amp;IF(EO92=1,IF(EO92&gt;0,"例假上班",""),"")&amp;IF(EO92&gt;12,"上班超過12小時&amp;","")&amp;IF(COUNTIF(EE92:EP92,"&gt;0")=6,"連6天上班","")&amp;IF(EO91=1,IF(EO92&gt;0,"例假上班",""),"")</f>
        <v>1周無1例1休</v>
      </c>
      <c r="EP93" s="500"/>
      <c r="EQ93" s="499" t="str">
        <f>IF(月排班!EP91=0,"",IF(月排班!EQ91=0,"",IF((月排班!EQ91+24-月排班!EP91)&lt;11,"11小時","")))&amp;IF(COUNTIF(月排班!$EM93:$EY93,$FW$5)=1,IF(COUNTIF(月排班!$EM93:$EY93,$FW$6)=1,"","1周無1例1休"),"1周無1例1休")&amp;IF(EQ92=1,IF(EQ92&gt;0,"例假上班",""),"")&amp;IF(EQ92&gt;12,"上班超過12小時&amp;","")&amp;IF(COUNTIF(EG92:ER92,"&gt;0")=6,"連6天上班","")&amp;IF(EQ91=1,IF(EQ92&gt;0,"例假上班",""),"")</f>
        <v>1周無1例1休</v>
      </c>
      <c r="ER93" s="500"/>
      <c r="ES93" s="499" t="str">
        <f>IF(月排班!ER91=0,"",IF(月排班!ES91=0,"",IF((月排班!ES91+24-月排班!ER91)&lt;11,"11小時","")))&amp;IF(COUNTIF(月排班!$EM93:$EY93,$FW$5)=1,IF(COUNTIF(月排班!$EM93:$EY93,$FW$6)=1,"","1周無1例1休"),"1周無1例1休")&amp;IF(ES92=1,IF(ES92&gt;0,"例假上班",""),"")&amp;IF(ES92&gt;12,"上班超過12小時&amp;","")&amp;IF(COUNTIF(EI92:ET92,"&gt;0")=6,"連6天上班","")&amp;IF(ES91=1,IF(ES92&gt;0,"例假上班",""),"")</f>
        <v>1周無1例1休</v>
      </c>
      <c r="ET93" s="500"/>
      <c r="EU93" s="499" t="str">
        <f>IF(月排班!ET91=0,"",IF(月排班!EU91=0,"",IF((月排班!EU91+24-月排班!ET91)&lt;11,"11小時","")))&amp;IF(COUNTIF(月排班!$EM93:$EY93,$FW$5)=1,IF(COUNTIF(月排班!$EM93:$EY93,$FW$6)=1,"","1周無1例1休"),"1周無1例1休")&amp;IF(EU92=1,IF(EU92&gt;0,"例假上班",""),"")&amp;IF(EU92&gt;12,"上班超過12小時&amp;","")&amp;IF(COUNTIF(EK92:EV92,"&gt;0")=6,"連6天上班","")&amp;IF(EU91=1,IF(EU92&gt;0,"例假上班",""),"")</f>
        <v>1周無1例1休</v>
      </c>
      <c r="EV93" s="500"/>
      <c r="EW93" s="499" t="str">
        <f>IF(月排班!EV91=0,"",IF(月排班!EW91=0,"",IF((月排班!EW91+24-月排班!EV91)&lt;11,"11小時","")))&amp;IF(COUNTIF(月排班!$EM93:$EY93,$FW$5)=1,IF(COUNTIF(月排班!$EM93:$EY93,$FW$6)=1,"","1周無1例1休"),"1周無1例1休")&amp;IF(EW92=1,IF(EW92&gt;0,"例假上班",""),"")&amp;IF(EW92&gt;12,"上班超過12小時&amp;","")&amp;IF(COUNTIF(EM92:EX92,"&gt;0")=6,"連6天上班","")&amp;IF(EW91=1,IF(EW92&gt;0,"例假上班",""),"")</f>
        <v>1周無1例1休</v>
      </c>
      <c r="EX93" s="500"/>
      <c r="EY93" s="499" t="str">
        <f>IF(月排班!EX91=0,"",IF(月排班!EY91=0,"",IF((月排班!EY91+24-月排班!EX91)&lt;11,"11小時","")))&amp;IF(COUNTIF(月排班!$EM93:$EY93,$FW$5)=1,IF(COUNTIF(月排班!$EM93:$EY93,$FW$6)=1,"","1周無1例1休"),"1周無1例1休")&amp;IF(EY92=1,IF(EY92&gt;0,"例假上班",""),"")&amp;IF(EY92&gt;12,"上班超過12小時&amp;","")&amp;IF(COUNTIF(EO92:EZ92,"&gt;0")=6,"連6天上班","")&amp;IF(EY91=1,IF(EY92&gt;0,"例假上班",""),"")</f>
        <v>1周無1例1休</v>
      </c>
      <c r="EZ93" s="500"/>
      <c r="FA93" s="499" t="str">
        <f>IF(月排班!EZ91=0,"",IF(月排班!FA91=0,"",IF((月排班!FA91+24-月排班!EZ91)&lt;11,"11小時","")))&amp;IF(COUNTIF(月排班!$FA93:$FM93,$FW$5)=1,IF(COUNTIF(月排班!$FA93:$FM93,$FW$6)=1,"","1周無1例1休"),"1周無1例1休")&amp;IF(FA92=1,IF(FA92&gt;0,"例假上班",""),"")&amp;IF(FA92&gt;12,"上班超過12小時&amp;","")&amp;IF(COUNTIF(EQ92:FB92,"&gt;0")=6,"連6天上班","")&amp;IF(FA91=1,IF(FA92&gt;0,"例假上班",""),"")</f>
        <v>1周無1例1休</v>
      </c>
      <c r="FB93" s="500"/>
      <c r="FC93" s="499" t="str">
        <f>IF(月排班!FB91=0,"",IF(月排班!FC91=0,"",IF((月排班!FC91+24-月排班!FB91)&lt;11,"11小時","")))&amp;IF(COUNTIF(月排班!$FA93:$FM93,$FW$5)=1,IF(COUNTIF(月排班!$FA93:$FM93,$FW$6)=1,"","1周無1例1休"),"1周無1例1休")&amp;IF(FC92=1,IF(FC92&gt;0,"例假上班",""),"")&amp;IF(FC92&gt;12,"上班超過12小時&amp;","")&amp;IF(COUNTIF(ES92:FD92,"&gt;0")=6,"連6天上班","")&amp;IF(FC91=1,IF(FC92&gt;0,"例假上班",""),"")</f>
        <v>1周無1例1休</v>
      </c>
      <c r="FD93" s="500"/>
      <c r="FE93" s="499" t="str">
        <f>IF(月排班!FD91=0,"",IF(月排班!FE91=0,"",IF((月排班!FE91+24-月排班!FD91)&lt;11,"11小時","")))&amp;IF(COUNTIF(月排班!$FA93:$FM93,$FW$5)=1,IF(COUNTIF(月排班!$FA93:$FM93,$FW$6)=1,"","1周無1例1休"),"1周無1例1休")&amp;IF(FE92=1,IF(FE92&gt;0,"例假上班",""),"")&amp;IF(FE92&gt;12,"上班超過12小時&amp;","")&amp;IF(COUNTIF(EU92:FF92,"&gt;0")=6,"連6天上班","")&amp;IF(FE91=1,IF(FE92&gt;0,"例假上班",""),"")</f>
        <v>1周無1例1休</v>
      </c>
      <c r="FF93" s="500"/>
      <c r="FG93" s="499" t="str">
        <f>IF(月排班!FF91=0,"",IF(月排班!FG91=0,"",IF((月排班!FG91+24-月排班!FF91)&lt;11,"11小時","")))&amp;IF(COUNTIF(月排班!$FA93:$FM93,$FW$5)=1,IF(COUNTIF(月排班!$FA93:$FM93,$FW$6)=1,"","1周無1例1休"),"1周無1例1休")&amp;IF(FG92=1,IF(FG92&gt;0,"例假上班",""),"")&amp;IF(FG92&gt;12,"上班超過12小時&amp;","")&amp;IF(COUNTIF(EW92:FH92,"&gt;0")=6,"連6天上班","")&amp;IF(FG91=1,IF(FG92&gt;0,"例假上班",""),"")</f>
        <v>1周無1例1休</v>
      </c>
      <c r="FH93" s="500"/>
      <c r="FI93" s="499" t="str">
        <f>IF(月排班!FH91=0,"",IF(月排班!FI91=0,"",IF((月排班!FI91+24-月排班!FH91)&lt;11,"11小時","")))&amp;IF(COUNTIF(月排班!$FA93:$FM93,$FW$5)=1,IF(COUNTIF(月排班!$FA93:$FM93,$FW$6)=1,"","1周無1例1休"),"1周無1例1休")&amp;IF(FI92=1,IF(FI92&gt;0,"例假上班",""),"")&amp;IF(FI92&gt;12,"上班超過12小時&amp;","")&amp;IF(COUNTIF(EY92:FJ92,"&gt;0")=6,"連6天上班","")&amp;IF(FI91=1,IF(FI92&gt;0,"例假上班",""),"")</f>
        <v>1周無1例1休</v>
      </c>
      <c r="FJ93" s="500"/>
      <c r="FK93" s="499" t="str">
        <f>IF(月排班!FJ91=0,"",IF(月排班!FK91=0,"",IF((月排班!FK91+24-月排班!FJ91)&lt;11,"11小時","")))&amp;IF(COUNTIF(月排班!$FA93:$FM93,$FW$5)=1,IF(COUNTIF(月排班!$FA93:$FM93,$FW$6)=1,"","1周無1例1休"),"1周無1例1休")&amp;IF(FK92=1,IF(FK92&gt;0,"例假上班",""),"")&amp;IF(FK92&gt;12,"上班超過12小時&amp;","")&amp;IF(COUNTIF(FA92:FL92,"&gt;0")=6,"連6天上班","")&amp;IF(FK91=1,IF(FK92&gt;0,"例假上班",""),"")</f>
        <v>1周無1例1休</v>
      </c>
      <c r="FL93" s="500"/>
      <c r="FM93" s="499" t="str">
        <f>IF(月排班!FL91=0,"",IF(月排班!FM91=0,"",IF((月排班!FM91+24-月排班!FL91)&lt;11,"11小時","")))&amp;IF(COUNTIF(月排班!$FA93:$FM93,$FW$5)=1,IF(COUNTIF(月排班!$FA93:$FM93,$FW$6)=1,"","1周無1例1休"),"1周無1例1休")&amp;IF(FM92=1,IF(FM92&gt;0,"例假上班",""),"")&amp;IF(FM92&gt;12,"上班超過12小時&amp;","")&amp;IF(COUNTIF(FC92:FN92,"&gt;0")=6,"連6天上班","")&amp;IF(FM91=1,IF(FM92&gt;0,"例假上班",""),"")</f>
        <v>1周無1例1休</v>
      </c>
      <c r="FN93" s="500"/>
      <c r="FO93" s="229"/>
      <c r="FP93" s="230"/>
      <c r="FQ93" s="210"/>
      <c r="FR93" s="210"/>
      <c r="FS93" s="210"/>
      <c r="FT93" s="194"/>
      <c r="FU93" s="249"/>
      <c r="FV93" s="250"/>
    </row>
    <row r="94" spans="1:178" ht="9" customHeight="1">
      <c r="A94" s="490" t="e">
        <f>IF('0902-0908'!#REF!=0,"",'0902-0908'!#REF!)</f>
        <v>#REF!</v>
      </c>
      <c r="B94" s="491"/>
      <c r="C94" s="229"/>
      <c r="D94" s="230"/>
      <c r="E94" s="229"/>
      <c r="F94" s="230"/>
      <c r="G94" s="229"/>
      <c r="H94" s="230"/>
      <c r="I94" s="229"/>
      <c r="J94" s="230"/>
      <c r="K94" s="229"/>
      <c r="L94" s="230"/>
      <c r="M94" s="229"/>
      <c r="N94" s="230"/>
      <c r="O94" s="229"/>
      <c r="P94" s="230"/>
      <c r="Q94" s="229"/>
      <c r="R94" s="230"/>
      <c r="S94" s="229"/>
      <c r="T94" s="230"/>
      <c r="U94" s="229"/>
      <c r="V94" s="230"/>
      <c r="W94" s="229"/>
      <c r="X94" s="230"/>
      <c r="Y94" s="229"/>
      <c r="Z94" s="230"/>
      <c r="AA94" s="229"/>
      <c r="AB94" s="230"/>
      <c r="AC94" s="229"/>
      <c r="AD94" s="230"/>
      <c r="AE94" s="549">
        <f>IFERROR(VLOOKUP(月排班!AE96,$FW$5:$FX$9,2,0),0)</f>
        <v>1</v>
      </c>
      <c r="AF94" s="550"/>
      <c r="AG94" s="549">
        <f>IFERROR(VLOOKUP(月排班!AG96,$FW$5:$FX$9,2,0),0)</f>
        <v>2</v>
      </c>
      <c r="AH94" s="550"/>
      <c r="AI94" s="549">
        <f>IFERROR(VLOOKUP(月排班!AI96,$FW$5:$FX$9,2,0),0)</f>
        <v>0</v>
      </c>
      <c r="AJ94" s="550"/>
      <c r="AK94" s="549">
        <f>IFERROR(VLOOKUP(月排班!AK96,$FW$5:$FX$9,2,0),0)</f>
        <v>0</v>
      </c>
      <c r="AL94" s="550"/>
      <c r="AM94" s="549">
        <f>IFERROR(VLOOKUP(月排班!AM96,$FW$5:$FX$9,2,0),0)</f>
        <v>0</v>
      </c>
      <c r="AN94" s="550"/>
      <c r="AO94" s="549">
        <f>IFERROR(VLOOKUP(月排班!AO96,$FW$5:$FX$9,2,0),0)</f>
        <v>0</v>
      </c>
      <c r="AP94" s="550"/>
      <c r="AQ94" s="549">
        <f>IFERROR(VLOOKUP(月排班!AQ96,$FW$5:$FX$9,2,0),0)</f>
        <v>0</v>
      </c>
      <c r="AR94" s="550"/>
      <c r="AS94" s="549">
        <f>IFERROR(VLOOKUP(月排班!AS96,$FW$5:$FX$9,2,0),0)</f>
        <v>1</v>
      </c>
      <c r="AT94" s="550"/>
      <c r="AU94" s="549">
        <f>IFERROR(VLOOKUP(月排班!AU96,$FW$5:$FX$9,2,0),0)</f>
        <v>2</v>
      </c>
      <c r="AV94" s="550"/>
      <c r="AW94" s="549">
        <f>IFERROR(VLOOKUP(月排班!AW96,$FW$5:$FX$9,2,0),0)</f>
        <v>0</v>
      </c>
      <c r="AX94" s="550"/>
      <c r="AY94" s="549">
        <f>IFERROR(VLOOKUP(月排班!AY96,$FW$5:$FX$9,2,0),0)</f>
        <v>0</v>
      </c>
      <c r="AZ94" s="550"/>
      <c r="BA94" s="549">
        <f>IFERROR(VLOOKUP(月排班!BA96,$FW$5:$FX$9,2,0),0)</f>
        <v>0</v>
      </c>
      <c r="BB94" s="550"/>
      <c r="BC94" s="549">
        <f>IFERROR(VLOOKUP(月排班!BC96,$FW$5:$FX$9,2,0),0)</f>
        <v>0</v>
      </c>
      <c r="BD94" s="550"/>
      <c r="BE94" s="549">
        <f>IFERROR(VLOOKUP(月排班!BE96,$FW$5:$FX$9,2,0),0)</f>
        <v>0</v>
      </c>
      <c r="BF94" s="550"/>
      <c r="BG94" s="549">
        <f>IFERROR(VLOOKUP(月排班!BG96,$FW$5:$FX$9,2,0),0)</f>
        <v>1</v>
      </c>
      <c r="BH94" s="550"/>
      <c r="BI94" s="549">
        <f>IFERROR(VLOOKUP(月排班!BI96,$FW$5:$FX$9,2,0),0)</f>
        <v>2</v>
      </c>
      <c r="BJ94" s="550"/>
      <c r="BK94" s="549">
        <f>IFERROR(VLOOKUP(月排班!BK96,$FW$5:$FX$9,2,0),0)</f>
        <v>0</v>
      </c>
      <c r="BL94" s="550"/>
      <c r="BM94" s="549">
        <f>IFERROR(VLOOKUP(月排班!BM96,$FW$5:$FX$9,2,0),0)</f>
        <v>0</v>
      </c>
      <c r="BN94" s="550"/>
      <c r="BO94" s="549">
        <f>IFERROR(VLOOKUP(月排班!BO96,$FW$5:$FX$9,2,0),0)</f>
        <v>0</v>
      </c>
      <c r="BP94" s="550"/>
      <c r="BQ94" s="549">
        <f>IFERROR(VLOOKUP(月排班!BQ96,$FW$5:$FX$9,2,0),0)</f>
        <v>0</v>
      </c>
      <c r="BR94" s="550"/>
      <c r="BS94" s="549">
        <f>IFERROR(VLOOKUP(月排班!BS96,$FW$5:$FX$9,2,0),0)</f>
        <v>0</v>
      </c>
      <c r="BT94" s="550"/>
      <c r="BU94" s="549">
        <f>IFERROR(VLOOKUP(月排班!BU96,$FW$5:$FX$9,2,0),0)</f>
        <v>1</v>
      </c>
      <c r="BV94" s="550"/>
      <c r="BW94" s="549">
        <f>IFERROR(VLOOKUP(月排班!BW96,$FW$5:$FX$9,2,0),0)</f>
        <v>2</v>
      </c>
      <c r="BX94" s="550"/>
      <c r="BY94" s="549">
        <f>IFERROR(VLOOKUP(月排班!BY96,$FW$5:$FX$9,2,0),0)</f>
        <v>0</v>
      </c>
      <c r="BZ94" s="550"/>
      <c r="CA94" s="549">
        <f>IFERROR(VLOOKUP(月排班!CA96,$FW$5:$FX$9,2,0),0)</f>
        <v>0</v>
      </c>
      <c r="CB94" s="550"/>
      <c r="CC94" s="549">
        <f>IFERROR(VLOOKUP(月排班!CC96,$FW$5:$FX$9,2,0),0)</f>
        <v>0</v>
      </c>
      <c r="CD94" s="550"/>
      <c r="CE94" s="549">
        <f>IFERROR(VLOOKUP(月排班!CE96,$FW$5:$FX$9,2,0),0)</f>
        <v>0</v>
      </c>
      <c r="CF94" s="550"/>
      <c r="CG94" s="549">
        <f>IFERROR(VLOOKUP(月排班!CG96,$FW$5:$FX$9,2,0),0)</f>
        <v>0</v>
      </c>
      <c r="CH94" s="550"/>
      <c r="CI94" s="549">
        <f>IFERROR(VLOOKUP(月排班!CI96,$FW$5:$FX$9,2,0),0)</f>
        <v>1</v>
      </c>
      <c r="CJ94" s="550"/>
      <c r="CK94" s="549">
        <f>IFERROR(VLOOKUP(月排班!CK96,$FW$5:$FX$9,2,0),0)</f>
        <v>2</v>
      </c>
      <c r="CL94" s="550"/>
      <c r="CM94" s="549">
        <f>IFERROR(VLOOKUP(月排班!CM96,$FW$5:$FX$9,2,0),0)</f>
        <v>0</v>
      </c>
      <c r="CN94" s="550"/>
      <c r="CO94" s="549">
        <f>IFERROR(VLOOKUP(月排班!CO96,$FW$5:$FX$9,2,0),0)</f>
        <v>0</v>
      </c>
      <c r="CP94" s="550"/>
      <c r="CQ94" s="549">
        <f>IFERROR(VLOOKUP(月排班!CQ96,$FW$5:$FX$9,2,0),0)</f>
        <v>0</v>
      </c>
      <c r="CR94" s="550"/>
      <c r="CS94" s="549">
        <f>IFERROR(VLOOKUP(月排班!CS96,$FW$5:$FX$9,2,0),0)</f>
        <v>0</v>
      </c>
      <c r="CT94" s="550"/>
      <c r="CU94" s="549">
        <f>IFERROR(VLOOKUP(月排班!CU96,$FW$5:$FX$9,2,0),0)</f>
        <v>0</v>
      </c>
      <c r="CV94" s="550"/>
      <c r="CW94" s="549">
        <f>IFERROR(VLOOKUP(月排班!CW96,$FW$5:$FX$9,2,0),0)</f>
        <v>0</v>
      </c>
      <c r="CX94" s="550"/>
      <c r="CY94" s="549">
        <f>IFERROR(VLOOKUP(月排班!CY96,$FW$5:$FX$9,2,0),0)</f>
        <v>0</v>
      </c>
      <c r="CZ94" s="550"/>
      <c r="DA94" s="549">
        <f>IFERROR(VLOOKUP(月排班!DA96,$FW$5:$FX$9,2,0),0)</f>
        <v>0</v>
      </c>
      <c r="DB94" s="550"/>
      <c r="DC94" s="549">
        <f>IFERROR(VLOOKUP(月排班!DC96,$FW$5:$FX$9,2,0),0)</f>
        <v>0</v>
      </c>
      <c r="DD94" s="550"/>
      <c r="DE94" s="549">
        <f>IFERROR(VLOOKUP(月排班!DE96,$FW$5:$FX$9,2,0),0)</f>
        <v>0</v>
      </c>
      <c r="DF94" s="550"/>
      <c r="DG94" s="549">
        <f>IFERROR(VLOOKUP(月排班!DG96,$FW$5:$FX$9,2,0),0)</f>
        <v>0</v>
      </c>
      <c r="DH94" s="550"/>
      <c r="DI94" s="549">
        <f>IFERROR(VLOOKUP(月排班!DI96,$FW$5:$FX$9,2,0),0)</f>
        <v>0</v>
      </c>
      <c r="DJ94" s="550"/>
      <c r="DK94" s="549">
        <f>IFERROR(VLOOKUP(月排班!DK96,$FW$5:$FX$9,2,0),0)</f>
        <v>0</v>
      </c>
      <c r="DL94" s="550"/>
      <c r="DM94" s="549">
        <f>IFERROR(VLOOKUP(月排班!DM96,$FW$5:$FX$9,2,0),0)</f>
        <v>0</v>
      </c>
      <c r="DN94" s="550"/>
      <c r="DO94" s="549">
        <f>IFERROR(VLOOKUP(月排班!DO96,$FW$5:$FX$9,2,0),0)</f>
        <v>0</v>
      </c>
      <c r="DP94" s="550"/>
      <c r="DQ94" s="549">
        <f>IFERROR(VLOOKUP(月排班!DQ96,$FW$5:$FX$9,2,0),0)</f>
        <v>0</v>
      </c>
      <c r="DR94" s="550"/>
      <c r="DS94" s="549">
        <f>IFERROR(VLOOKUP(月排班!DS96,$FW$5:$FX$9,2,0),0)</f>
        <v>0</v>
      </c>
      <c r="DT94" s="550"/>
      <c r="DU94" s="549">
        <f>IFERROR(VLOOKUP(月排班!DU96,$FW$5:$FX$9,2,0),0)</f>
        <v>0</v>
      </c>
      <c r="DV94" s="550"/>
      <c r="DW94" s="549">
        <f>IFERROR(VLOOKUP(月排班!DW96,$FW$5:$FX$9,2,0),0)</f>
        <v>0</v>
      </c>
      <c r="DX94" s="550"/>
      <c r="DY94" s="549">
        <f>IFERROR(VLOOKUP(月排班!DY96,$FW$5:$FX$9,2,0),0)</f>
        <v>0</v>
      </c>
      <c r="DZ94" s="550"/>
      <c r="EA94" s="549">
        <f>IFERROR(VLOOKUP(月排班!EA96,$FW$5:$FX$9,2,0),0)</f>
        <v>0</v>
      </c>
      <c r="EB94" s="550"/>
      <c r="EC94" s="549">
        <f>IFERROR(VLOOKUP(月排班!EC96,$FW$5:$FX$9,2,0),0)</f>
        <v>0</v>
      </c>
      <c r="ED94" s="550"/>
      <c r="EE94" s="549">
        <f>IFERROR(VLOOKUP(月排班!EE96,$FW$5:$FX$9,2,0),0)</f>
        <v>0</v>
      </c>
      <c r="EF94" s="550"/>
      <c r="EG94" s="549">
        <f>IFERROR(VLOOKUP(月排班!EG96,$FW$5:$FX$9,2,0),0)</f>
        <v>0</v>
      </c>
      <c r="EH94" s="550"/>
      <c r="EI94" s="549">
        <f>IFERROR(VLOOKUP(月排班!EI96,$FW$5:$FX$9,2,0),0)</f>
        <v>0</v>
      </c>
      <c r="EJ94" s="550"/>
      <c r="EK94" s="549">
        <f>IFERROR(VLOOKUP(月排班!EK96,$FW$5:$FX$9,2,0),0)</f>
        <v>0</v>
      </c>
      <c r="EL94" s="550"/>
      <c r="EM94" s="549">
        <f>IFERROR(VLOOKUP(月排班!EM96,$FW$5:$FX$9,2,0),0)</f>
        <v>0</v>
      </c>
      <c r="EN94" s="550"/>
      <c r="EO94" s="549">
        <f>IFERROR(VLOOKUP(月排班!EO96,$FW$5:$FX$9,2,0),0)</f>
        <v>0</v>
      </c>
      <c r="EP94" s="550"/>
      <c r="EQ94" s="549">
        <f>IFERROR(VLOOKUP(月排班!EQ96,$FW$5:$FX$9,2,0),0)</f>
        <v>0</v>
      </c>
      <c r="ER94" s="550"/>
      <c r="ES94" s="549">
        <f>IFERROR(VLOOKUP(月排班!ES96,$FW$5:$FX$9,2,0),0)</f>
        <v>0</v>
      </c>
      <c r="ET94" s="550"/>
      <c r="EU94" s="549">
        <f>IFERROR(VLOOKUP(月排班!EU96,$FW$5:$FX$9,2,0),0)</f>
        <v>0</v>
      </c>
      <c r="EV94" s="550"/>
      <c r="EW94" s="549">
        <f>IFERROR(VLOOKUP(月排班!EW96,$FW$5:$FX$9,2,0),0)</f>
        <v>0</v>
      </c>
      <c r="EX94" s="550"/>
      <c r="EY94" s="549">
        <f>IFERROR(VLOOKUP(月排班!EY96,$FW$5:$FX$9,2,0),0)</f>
        <v>0</v>
      </c>
      <c r="EZ94" s="550"/>
      <c r="FA94" s="549">
        <f>IFERROR(VLOOKUP(月排班!FA96,$FW$5:$FX$9,2,0),0)</f>
        <v>0</v>
      </c>
      <c r="FB94" s="550"/>
      <c r="FC94" s="549">
        <f>IFERROR(VLOOKUP(月排班!FC96,$FW$5:$FX$9,2,0),0)</f>
        <v>0</v>
      </c>
      <c r="FD94" s="550"/>
      <c r="FE94" s="549">
        <f>IFERROR(VLOOKUP(月排班!FE96,$FW$5:$FX$9,2,0),0)</f>
        <v>0</v>
      </c>
      <c r="FF94" s="550"/>
      <c r="FG94" s="549">
        <f>IFERROR(VLOOKUP(月排班!FG96,$FW$5:$FX$9,2,0),0)</f>
        <v>0</v>
      </c>
      <c r="FH94" s="550"/>
      <c r="FI94" s="549">
        <f>IFERROR(VLOOKUP(月排班!FI96,$FW$5:$FX$9,2,0),0)</f>
        <v>0</v>
      </c>
      <c r="FJ94" s="550"/>
      <c r="FK94" s="549">
        <f>IFERROR(VLOOKUP(月排班!FK96,$FW$5:$FX$9,2,0),0)</f>
        <v>0</v>
      </c>
      <c r="FL94" s="550"/>
      <c r="FM94" s="549">
        <f>IFERROR(VLOOKUP(月排班!FM96,$FW$5:$FX$9,2,0),0)</f>
        <v>0</v>
      </c>
      <c r="FN94" s="550"/>
      <c r="FO94" s="229"/>
      <c r="FP94" s="230"/>
      <c r="FQ94" s="210"/>
      <c r="FR94" s="210"/>
      <c r="FS94" s="210"/>
      <c r="FT94" s="194"/>
      <c r="FU94" s="249"/>
      <c r="FV94" s="250"/>
    </row>
    <row r="95" spans="1:178" ht="9" customHeight="1" thickBot="1">
      <c r="A95" s="480" t="e">
        <f>IF('0902-0908'!#REF!=0,"",'0902-0908'!#REF!)</f>
        <v>#REF!</v>
      </c>
      <c r="B95" s="481"/>
      <c r="C95" s="229"/>
      <c r="D95" s="230"/>
      <c r="E95" s="229"/>
      <c r="F95" s="230"/>
      <c r="G95" s="229"/>
      <c r="H95" s="230"/>
      <c r="I95" s="229"/>
      <c r="J95" s="230"/>
      <c r="K95" s="229"/>
      <c r="L95" s="230"/>
      <c r="M95" s="229"/>
      <c r="N95" s="230"/>
      <c r="O95" s="229"/>
      <c r="P95" s="230"/>
      <c r="Q95" s="229"/>
      <c r="R95" s="230"/>
      <c r="S95" s="229"/>
      <c r="T95" s="230"/>
      <c r="U95" s="229"/>
      <c r="V95" s="230"/>
      <c r="W95" s="229"/>
      <c r="X95" s="230"/>
      <c r="Y95" s="229"/>
      <c r="Z95" s="230"/>
      <c r="AA95" s="229"/>
      <c r="AB95" s="230"/>
      <c r="AC95" s="229"/>
      <c r="AD95" s="230"/>
      <c r="AE95" s="551" t="e">
        <f>月排班!AF95</f>
        <v>#REF!</v>
      </c>
      <c r="AF95" s="552"/>
      <c r="AG95" s="551" t="e">
        <f>月排班!AH95</f>
        <v>#REF!</v>
      </c>
      <c r="AH95" s="552"/>
      <c r="AI95" s="551" t="e">
        <f>月排班!AJ95</f>
        <v>#REF!</v>
      </c>
      <c r="AJ95" s="552"/>
      <c r="AK95" s="551" t="e">
        <f>月排班!AL95</f>
        <v>#REF!</v>
      </c>
      <c r="AL95" s="552"/>
      <c r="AM95" s="551" t="e">
        <f>月排班!AN95</f>
        <v>#REF!</v>
      </c>
      <c r="AN95" s="552"/>
      <c r="AO95" s="551" t="e">
        <f>月排班!AP95</f>
        <v>#REF!</v>
      </c>
      <c r="AP95" s="552"/>
      <c r="AQ95" s="551" t="e">
        <f>月排班!AR95</f>
        <v>#REF!</v>
      </c>
      <c r="AR95" s="552"/>
      <c r="AS95" s="551">
        <f>月排班!AT95</f>
        <v>0</v>
      </c>
      <c r="AT95" s="552"/>
      <c r="AU95" s="551">
        <f>月排班!AV95</f>
        <v>0</v>
      </c>
      <c r="AV95" s="552"/>
      <c r="AW95" s="551">
        <f>月排班!AX95</f>
        <v>0</v>
      </c>
      <c r="AX95" s="552"/>
      <c r="AY95" s="551">
        <f>月排班!AZ95</f>
        <v>0</v>
      </c>
      <c r="AZ95" s="552"/>
      <c r="BA95" s="551">
        <f>月排班!BB95</f>
        <v>0</v>
      </c>
      <c r="BB95" s="552"/>
      <c r="BC95" s="551">
        <f>月排班!BD95</f>
        <v>0</v>
      </c>
      <c r="BD95" s="552"/>
      <c r="BE95" s="551">
        <f>月排班!BF95</f>
        <v>0</v>
      </c>
      <c r="BF95" s="552"/>
      <c r="BG95" s="551">
        <f>月排班!BH95</f>
        <v>0</v>
      </c>
      <c r="BH95" s="552"/>
      <c r="BI95" s="551">
        <f>月排班!BJ95</f>
        <v>0</v>
      </c>
      <c r="BJ95" s="552"/>
      <c r="BK95" s="551">
        <f>月排班!BL95</f>
        <v>0</v>
      </c>
      <c r="BL95" s="552"/>
      <c r="BM95" s="551">
        <f>月排班!BN95</f>
        <v>0</v>
      </c>
      <c r="BN95" s="552"/>
      <c r="BO95" s="551">
        <f>月排班!BP95</f>
        <v>0</v>
      </c>
      <c r="BP95" s="552"/>
      <c r="BQ95" s="551">
        <f>月排班!BR95</f>
        <v>4</v>
      </c>
      <c r="BR95" s="552"/>
      <c r="BS95" s="551">
        <f>月排班!BT95</f>
        <v>0</v>
      </c>
      <c r="BT95" s="552"/>
      <c r="BU95" s="551">
        <f>月排班!BV95</f>
        <v>0</v>
      </c>
      <c r="BV95" s="552"/>
      <c r="BW95" s="551">
        <f>月排班!BX95</f>
        <v>0</v>
      </c>
      <c r="BX95" s="552"/>
      <c r="BY95" s="551">
        <f>月排班!BZ95</f>
        <v>0</v>
      </c>
      <c r="BZ95" s="552"/>
      <c r="CA95" s="551">
        <f>月排班!CB95</f>
        <v>4</v>
      </c>
      <c r="CB95" s="552"/>
      <c r="CC95" s="551">
        <f>月排班!CD95</f>
        <v>4</v>
      </c>
      <c r="CD95" s="552"/>
      <c r="CE95" s="551">
        <f>月排班!CF95</f>
        <v>8</v>
      </c>
      <c r="CF95" s="552"/>
      <c r="CG95" s="551">
        <f>月排班!CH95</f>
        <v>0</v>
      </c>
      <c r="CH95" s="552"/>
      <c r="CI95" s="551">
        <f>月排班!CJ95</f>
        <v>0</v>
      </c>
      <c r="CJ95" s="552"/>
      <c r="CK95" s="551">
        <f>月排班!CL95</f>
        <v>0</v>
      </c>
      <c r="CL95" s="552"/>
      <c r="CM95" s="551">
        <f>月排班!CN95</f>
        <v>0</v>
      </c>
      <c r="CN95" s="552"/>
      <c r="CO95" s="551">
        <f>月排班!CP95</f>
        <v>0</v>
      </c>
      <c r="CP95" s="552"/>
      <c r="CQ95" s="551">
        <f>月排班!CR95</f>
        <v>0</v>
      </c>
      <c r="CR95" s="552"/>
      <c r="CS95" s="551">
        <f>月排班!CT95</f>
        <v>0</v>
      </c>
      <c r="CT95" s="552"/>
      <c r="CU95" s="551">
        <f>月排班!CV95</f>
        <v>0</v>
      </c>
      <c r="CV95" s="552"/>
      <c r="CW95" s="551">
        <f>月排班!CX95</f>
        <v>0</v>
      </c>
      <c r="CX95" s="552"/>
      <c r="CY95" s="551">
        <f>月排班!CZ95</f>
        <v>0</v>
      </c>
      <c r="CZ95" s="552"/>
      <c r="DA95" s="551">
        <f>月排班!DB95</f>
        <v>0</v>
      </c>
      <c r="DB95" s="552"/>
      <c r="DC95" s="551">
        <f>月排班!DD95</f>
        <v>0</v>
      </c>
      <c r="DD95" s="552"/>
      <c r="DE95" s="551">
        <f>月排班!DF95</f>
        <v>0</v>
      </c>
      <c r="DF95" s="552"/>
      <c r="DG95" s="551">
        <f>月排班!DH95</f>
        <v>0</v>
      </c>
      <c r="DH95" s="552"/>
      <c r="DI95" s="551">
        <f>月排班!DJ95</f>
        <v>0</v>
      </c>
      <c r="DJ95" s="552"/>
      <c r="DK95" s="551">
        <f>月排班!DL95</f>
        <v>0</v>
      </c>
      <c r="DL95" s="552"/>
      <c r="DM95" s="551">
        <f>月排班!DN95</f>
        <v>0</v>
      </c>
      <c r="DN95" s="552"/>
      <c r="DO95" s="551">
        <f>月排班!DP95</f>
        <v>0</v>
      </c>
      <c r="DP95" s="552"/>
      <c r="DQ95" s="551">
        <f>月排班!DR95</f>
        <v>0</v>
      </c>
      <c r="DR95" s="552"/>
      <c r="DS95" s="551">
        <f>月排班!DT95</f>
        <v>0</v>
      </c>
      <c r="DT95" s="552"/>
      <c r="DU95" s="551">
        <f>月排班!DV95</f>
        <v>0</v>
      </c>
      <c r="DV95" s="552"/>
      <c r="DW95" s="551">
        <f>月排班!DX95</f>
        <v>0</v>
      </c>
      <c r="DX95" s="552"/>
      <c r="DY95" s="551">
        <f>月排班!DZ95</f>
        <v>0</v>
      </c>
      <c r="DZ95" s="552"/>
      <c r="EA95" s="551">
        <f>月排班!EB95</f>
        <v>0</v>
      </c>
      <c r="EB95" s="552"/>
      <c r="EC95" s="551">
        <f>月排班!ED95</f>
        <v>0</v>
      </c>
      <c r="ED95" s="552"/>
      <c r="EE95" s="551">
        <f>月排班!EF95</f>
        <v>0</v>
      </c>
      <c r="EF95" s="552"/>
      <c r="EG95" s="551">
        <f>月排班!EH95</f>
        <v>0</v>
      </c>
      <c r="EH95" s="552"/>
      <c r="EI95" s="551">
        <f>月排班!EJ95</f>
        <v>0</v>
      </c>
      <c r="EJ95" s="552"/>
      <c r="EK95" s="551">
        <f>月排班!EL95</f>
        <v>0</v>
      </c>
      <c r="EL95" s="552"/>
      <c r="EM95" s="551">
        <f>月排班!EN95</f>
        <v>0</v>
      </c>
      <c r="EN95" s="552"/>
      <c r="EO95" s="551">
        <f>月排班!EP95</f>
        <v>0</v>
      </c>
      <c r="EP95" s="552"/>
      <c r="EQ95" s="551">
        <f>月排班!ER95</f>
        <v>0</v>
      </c>
      <c r="ER95" s="552"/>
      <c r="ES95" s="551">
        <f>月排班!ET95</f>
        <v>0</v>
      </c>
      <c r="ET95" s="552"/>
      <c r="EU95" s="551">
        <f>月排班!EV95</f>
        <v>0</v>
      </c>
      <c r="EV95" s="552"/>
      <c r="EW95" s="551">
        <f>月排班!EX95</f>
        <v>0</v>
      </c>
      <c r="EX95" s="552"/>
      <c r="EY95" s="551">
        <f>月排班!EZ95</f>
        <v>0</v>
      </c>
      <c r="EZ95" s="552"/>
      <c r="FA95" s="551">
        <f>月排班!FB95</f>
        <v>0</v>
      </c>
      <c r="FB95" s="552"/>
      <c r="FC95" s="551">
        <f>月排班!FD95</f>
        <v>0</v>
      </c>
      <c r="FD95" s="552"/>
      <c r="FE95" s="551">
        <f>月排班!FF95</f>
        <v>0</v>
      </c>
      <c r="FF95" s="552"/>
      <c r="FG95" s="551">
        <f>月排班!FH95</f>
        <v>0</v>
      </c>
      <c r="FH95" s="552"/>
      <c r="FI95" s="551">
        <f>月排班!FJ95</f>
        <v>0</v>
      </c>
      <c r="FJ95" s="552"/>
      <c r="FK95" s="551">
        <f>月排班!FL95</f>
        <v>0</v>
      </c>
      <c r="FL95" s="552"/>
      <c r="FM95" s="551">
        <f>月排班!FN95</f>
        <v>0</v>
      </c>
      <c r="FN95" s="552"/>
      <c r="FO95" s="229"/>
      <c r="FP95" s="230"/>
      <c r="FQ95" s="210"/>
      <c r="FR95" s="210"/>
      <c r="FS95" s="210"/>
      <c r="FT95" s="194"/>
      <c r="FU95" s="249"/>
      <c r="FV95" s="250"/>
    </row>
    <row r="96" spans="1:178" ht="9" customHeight="1" thickTop="1" thickBot="1">
      <c r="A96" s="482" t="e">
        <f>IF('0902-0908'!#REF!=0,"",'0902-0908'!#REF!)</f>
        <v>#REF!</v>
      </c>
      <c r="B96" s="483"/>
      <c r="C96" s="229"/>
      <c r="D96" s="230"/>
      <c r="E96" s="229"/>
      <c r="F96" s="230"/>
      <c r="G96" s="229"/>
      <c r="H96" s="230"/>
      <c r="I96" s="229"/>
      <c r="J96" s="230"/>
      <c r="K96" s="229"/>
      <c r="L96" s="230"/>
      <c r="M96" s="229"/>
      <c r="N96" s="230"/>
      <c r="O96" s="229"/>
      <c r="P96" s="230"/>
      <c r="Q96" s="229"/>
      <c r="R96" s="230"/>
      <c r="S96" s="229"/>
      <c r="T96" s="230"/>
      <c r="U96" s="229"/>
      <c r="V96" s="230"/>
      <c r="W96" s="229"/>
      <c r="X96" s="230"/>
      <c r="Y96" s="229"/>
      <c r="Z96" s="230"/>
      <c r="AA96" s="229"/>
      <c r="AB96" s="230"/>
      <c r="AC96" s="229"/>
      <c r="AD96" s="230"/>
      <c r="AE96" s="499" t="e">
        <f>IF(月排班!AD94=0,"",IF(月排班!AE94=0,"",IF((月排班!AE94+24-月排班!AD94)&lt;11,"11小時","")))&amp;IF(COUNTIF(月排班!$AE96:$AR96,$FW$5)=1,IF(COUNTIF(月排班!$AE96:$AR96,$FW$6)=1,"","1周無1例1休"),"1周無1例1休")&amp;IF(AE95=1,IF(AE95&gt;0,"例假上班",""),"")&amp;IF(AE95&gt;12,"上班超過12小時&amp;","")&amp;IF(COUNTIF(U95:AF95,"&gt;0")=6,"連6天上班","")&amp;IF(AE94=1,IF(AE95&gt;0,"例假上班",""),"")</f>
        <v>#REF!</v>
      </c>
      <c r="AF96" s="500"/>
      <c r="AG96" s="499" t="e">
        <f>IF(月排班!AF94=0,"",IF(月排班!AG94=0,"",IF((月排班!AG94+24-月排班!AF94)&lt;11,"11小時","")))&amp;IF(COUNTIF(月排班!$AE96:$AR96,$FW$5)=1,IF(COUNTIF(月排班!$AE96:$AR96,$FW$6)=1,"","1周無1例1休"),"1周無1例1休")&amp;IF(AG95=1,IF(AG95&gt;0,"例假上班",""),"")&amp;IF(AG95&gt;12,"上班超過12小時&amp;","")&amp;IF(COUNTIF(W95:AH95,"&gt;0")=6,"連6天上班","")&amp;IF(AG94=1,IF(AG95&gt;0,"例假上班",""),"")</f>
        <v>#REF!</v>
      </c>
      <c r="AH96" s="500"/>
      <c r="AI96" s="499" t="e">
        <f>IF(月排班!AH94=0,"",IF(月排班!AI94=0,"",IF((月排班!AI94+24-月排班!AH94)&lt;11,"11小時","")))&amp;IF(COUNTIF(月排班!$AE96:$AR96,$FW$5)=1,IF(COUNTIF(月排班!$AE96:$AR96,$FW$6)=1,"","1周無1例1休"),"1周無1例1休")&amp;IF(AI95=1,IF(AI95&gt;0,"例假上班",""),"")&amp;IF(AI95&gt;12,"上班超過12小時&amp;","")&amp;IF(COUNTIF(Y95:AJ95,"&gt;0")=6,"連6天上班","")&amp;IF(AI94=1,IF(AI95&gt;0,"例假上班",""),"")</f>
        <v>#REF!</v>
      </c>
      <c r="AJ96" s="500"/>
      <c r="AK96" s="499" t="e">
        <f>IF(月排班!AJ94=0,"",IF(月排班!AK94=0,"",IF((月排班!AK94+24-月排班!AJ94)&lt;11,"11小時","")))&amp;IF(COUNTIF(月排班!$AE96:$AR96,$FW$5)=1,IF(COUNTIF(月排班!$AE96:$AR96,$FW$6)=1,"","1周無1例1休"),"1周無1例1休")&amp;IF(AK95=1,IF(AK95&gt;0,"例假上班",""),"")&amp;IF(AK95&gt;12,"上班超過12小時&amp;","")&amp;IF(COUNTIF(AA95:AL95,"&gt;0")=6,"連6天上班","")&amp;IF(AK94=1,IF(AK95&gt;0,"例假上班",""),"")</f>
        <v>#REF!</v>
      </c>
      <c r="AL96" s="500"/>
      <c r="AM96" s="499" t="e">
        <f>IF(月排班!AL94=0,"",IF(月排班!AM94=0,"",IF((月排班!AM94+24-月排班!AL94)&lt;11,"11小時","")))&amp;IF(COUNTIF(月排班!$AE96:$AR96,$FW$5)=1,IF(COUNTIF(月排班!$AE96:$AR96,$FW$6)=1,"","1周無1例1休"),"1周無1例1休")&amp;IF(AM95=1,IF(AM95&gt;0,"例假上班",""),"")&amp;IF(AM95&gt;12,"上班超過12小時&amp;","")&amp;IF(COUNTIF(AC95:AN95,"&gt;0")=6,"連6天上班","")&amp;IF(AM94=1,IF(AM95&gt;0,"例假上班",""),"")</f>
        <v>#REF!</v>
      </c>
      <c r="AN96" s="500"/>
      <c r="AO96" s="499" t="e">
        <f>IF(月排班!AN94=0,"",IF(月排班!AO94=0,"",IF((月排班!AO94+24-月排班!AN94)&lt;11,"11小時","")))&amp;IF(COUNTIF(月排班!$AE96:$AR96,$FW$5)=1,IF(COUNTIF(月排班!$AE96:$AR96,$FW$6)=1,"","1周無1例1休"),"1周無1例1休")&amp;IF(AO95=1,IF(AO95&gt;0,"例假上班",""),"")&amp;IF(AO95&gt;12,"上班超過12小時&amp;","")&amp;IF(COUNTIF(AE95:AP95,"&gt;0")=6,"連6天上班","")&amp;IF(AO94=1,IF(AO95&gt;0,"例假上班",""),"")</f>
        <v>#REF!</v>
      </c>
      <c r="AP96" s="500"/>
      <c r="AQ96" s="499" t="e">
        <f>IF(月排班!AP94=0,"",IF(月排班!AQ94=0,"",IF((月排班!AQ94+24-月排班!AP94)&lt;11,"11小時","")))&amp;IF(COUNTIF(月排班!$AE96:$AR96,$FW$5)=1,IF(COUNTIF(月排班!$AE96:$AR96,$FW$6)=1,"","1周無1例1休"),"1周無1例1休")&amp;IF(AQ95=1,IF(AQ95&gt;0,"例假上班",""),"")&amp;IF(AQ95&gt;12,"上班超過12小時&amp;","")&amp;IF(COUNTIF(AG95:AR95,"&gt;0")=6,"連6天上班","")&amp;IF(AQ94=1,IF(AQ95&gt;0,"例假上班",""),"")</f>
        <v>#REF!</v>
      </c>
      <c r="AR96" s="500"/>
      <c r="AS96" s="499" t="e">
        <f>IF(月排班!AR94=0,"",IF(月排班!AS94=0,"",IF((月排班!AS94+24-月排班!AR94)&lt;11,"11小時","")))&amp;IF(COUNTIF(月排班!$AS96:$BE96,$FW$5)=1,IF(COUNTIF(月排班!$AS96:$BE96,$FW$6)=1,"","1周無1例1休"),"1周無1例1休")&amp;IF(AS95=1,IF(AS95&gt;0,"例假上班",""),"")&amp;IF(AS95&gt;12,"上班超過12小時&amp;","")&amp;IF(COUNTIF(AI95:AT95,"&gt;0")=6,"連6天上班","")&amp;IF(AS94=1,IF(AS95&gt;0,"例假上班",""),"")</f>
        <v>#REF!</v>
      </c>
      <c r="AT96" s="500"/>
      <c r="AU96" s="499" t="str">
        <f>IF(月排班!AT94=0,"",IF(月排班!AU94=0,"",IF((月排班!AU94+24-月排班!AT94)&lt;11,"11小時","")))&amp;IF(COUNTIF(月排班!$AS96:$BE96,$FW$5)=1,IF(COUNTIF(月排班!$AS96:$BE96,$FW$6)=1,"","1周無1例1休"),"1周無1例1休")&amp;IF(AU95=1,IF(AU95&gt;0,"例假上班",""),"")&amp;IF(AU95&gt;12,"上班超過12小時&amp;","")&amp;IF(COUNTIF(AK95:AV95,"&gt;0")=6,"連6天上班","")&amp;IF(AU94=1,IF(AU95&gt;0,"例假上班",""),"")</f>
        <v/>
      </c>
      <c r="AV96" s="500"/>
      <c r="AW96" s="499" t="str">
        <f>IF(月排班!AV94=0,"",IF(月排班!AW94=0,"",IF((月排班!AW94+24-月排班!AV94)&lt;11,"11小時","")))&amp;IF(COUNTIF(月排班!$AS96:$BE96,$FW$5)=1,IF(COUNTIF(月排班!$AS96:$BE96,$FW$6)=1,"","1周無1例1休"),"1周無1例1休")&amp;IF(AW95=1,IF(AW95&gt;0,"例假上班",""),"")&amp;IF(AW95&gt;12,"上班超過12小時&amp;","")&amp;IF(COUNTIF(AM95:AX95,"&gt;0")=6,"連6天上班","")&amp;IF(AW94=1,IF(AW95&gt;0,"例假上班",""),"")</f>
        <v/>
      </c>
      <c r="AX96" s="500"/>
      <c r="AY96" s="499" t="str">
        <f>IF(月排班!AX94=0,"",IF(月排班!AY94=0,"",IF((月排班!AY94+24-月排班!AX94)&lt;11,"11小時","")))&amp;IF(COUNTIF(月排班!$AS96:$BE96,$FW$5)=1,IF(COUNTIF(月排班!$AS96:$BE96,$FW$6)=1,"","1周無1例1休"),"1周無1例1休")&amp;IF(AY95=1,IF(AY95&gt;0,"例假上班",""),"")&amp;IF(AY95&gt;12,"上班超過12小時&amp;","")&amp;IF(COUNTIF(AO95:AZ95,"&gt;0")=6,"連6天上班","")&amp;IF(AY94=1,IF(AY95&gt;0,"例假上班",""),"")</f>
        <v/>
      </c>
      <c r="AZ96" s="500"/>
      <c r="BA96" s="499" t="str">
        <f>IF(月排班!AZ94=0,"",IF(月排班!BA94=0,"",IF((月排班!BA94+24-月排班!AZ94)&lt;11,"11小時","")))&amp;IF(COUNTIF(月排班!$AS96:$BE96,$FW$5)=1,IF(COUNTIF(月排班!$AS96:$BE96,$FW$6)=1,"","1周無1例1休"),"1周無1例1休")&amp;IF(BA95=1,IF(BA95&gt;0,"例假上班",""),"")&amp;IF(BA95&gt;12,"上班超過12小時&amp;","")&amp;IF(COUNTIF(AQ95:BB95,"&gt;0")=6,"連6天上班","")&amp;IF(BA94=1,IF(BA95&gt;0,"例假上班",""),"")</f>
        <v/>
      </c>
      <c r="BB96" s="500"/>
      <c r="BC96" s="499" t="str">
        <f>IF(月排班!BB94=0,"",IF(月排班!BC94=0,"",IF((月排班!BC94+24-月排班!BB94)&lt;11,"11小時","")))&amp;IF(COUNTIF(月排班!$AS96:$BE96,$FW$5)=1,IF(COUNTIF(月排班!$AS96:$BE96,$FW$6)=1,"","1周無1例1休"),"1周無1例1休")&amp;IF(BC95=1,IF(BC95&gt;0,"例假上班",""),"")&amp;IF(BC95&gt;12,"上班超過12小時&amp;","")&amp;IF(COUNTIF(AS95:BD95,"&gt;0")=6,"連6天上班","")&amp;IF(BC94=1,IF(BC95&gt;0,"例假上班",""),"")</f>
        <v/>
      </c>
      <c r="BD96" s="500"/>
      <c r="BE96" s="499" t="str">
        <f>IF(月排班!BD94=0,"",IF(月排班!BE94=0,"",IF((月排班!BE94+24-月排班!BD94)&lt;11,"11小時","")))&amp;IF(COUNTIF(月排班!$AS96:$BE96,$FW$5)=1,IF(COUNTIF(月排班!$AS96:$BE96,$FW$6)=1,"","1周無1例1休"),"1周無1例1休")&amp;IF(BE95=1,IF(BE95&gt;0,"例假上班",""),"")&amp;IF(BE95&gt;12,"上班超過12小時&amp;","")&amp;IF(COUNTIF(AU95:BF95,"&gt;0")=6,"連6天上班","")&amp;IF(BE94=1,IF(BE95&gt;0,"例假上班",""),"")</f>
        <v/>
      </c>
      <c r="BF96" s="500"/>
      <c r="BG96" s="499" t="str">
        <f>IF(月排班!BF94=0,"",IF(月排班!BG94=0,"",IF((月排班!BG94+24-月排班!BF94)&lt;11,"11小時","")))&amp;IF(COUNTIF(月排班!$BG96:$BS96,$FW$5)=1,IF(COUNTIF(月排班!$BG96:$BS96,$FW$6)=1,"","1周無1例1休"),"1周無1例1休")&amp;IF(BG95=1,IF(BG95&gt;0,"例假上班",""),"")&amp;IF(BG95&gt;12,"上班超過12小時&amp;","")&amp;IF(COUNTIF(AW95:BH95,"&gt;0")=6,"連6天上班","")&amp;IF(BG94=1,IF(BG95&gt;0,"例假上班",""),"")</f>
        <v/>
      </c>
      <c r="BH96" s="500"/>
      <c r="BI96" s="499" t="str">
        <f>IF(月排班!BH94=0,"",IF(月排班!BI94=0,"",IF((月排班!BI94+24-月排班!BH94)&lt;11,"11小時","")))&amp;IF(COUNTIF(月排班!$BG96:$BS96,$FW$5)=1,IF(COUNTIF(月排班!$BG96:$BS96,$FW$6)=1,"","1周無1例1休"),"1周無1例1休")&amp;IF(BI95=1,IF(BI95&gt;0,"例假上班",""),"")&amp;IF(BI95&gt;12,"上班超過12小時&amp;","")&amp;IF(COUNTIF(AY95:BJ95,"&gt;0")=6,"連6天上班","")&amp;IF(BI94=1,IF(BI95&gt;0,"例假上班",""),"")</f>
        <v/>
      </c>
      <c r="BJ96" s="500"/>
      <c r="BK96" s="499" t="str">
        <f>IF(月排班!BJ94=0,"",IF(月排班!BK94=0,"",IF((月排班!BK94+24-月排班!BJ94)&lt;11,"11小時","")))&amp;IF(COUNTIF(月排班!$BG96:$BS96,$FW$5)=1,IF(COUNTIF(月排班!$BG96:$BS96,$FW$6)=1,"","1周無1例1休"),"1周無1例1休")&amp;IF(BK95=1,IF(BK95&gt;0,"例假上班",""),"")&amp;IF(BK95&gt;12,"上班超過12小時&amp;","")&amp;IF(COUNTIF(BA95:BL95,"&gt;0")=6,"連6天上班","")&amp;IF(BK94=1,IF(BK95&gt;0,"例假上班",""),"")</f>
        <v/>
      </c>
      <c r="BL96" s="500"/>
      <c r="BM96" s="499" t="str">
        <f>IF(月排班!BL94=0,"",IF(月排班!BM94=0,"",IF((月排班!BM94+24-月排班!BL94)&lt;11,"11小時","")))&amp;IF(COUNTIF(月排班!$BG96:$BS96,$FW$5)=1,IF(COUNTIF(月排班!$BG96:$BS96,$FW$6)=1,"","1周無1例1休"),"1周無1例1休")&amp;IF(BM95=1,IF(BM95&gt;0,"例假上班",""),"")&amp;IF(BM95&gt;12,"上班超過12小時&amp;","")&amp;IF(COUNTIF(BC95:BN95,"&gt;0")=6,"連6天上班","")&amp;IF(BM94=1,IF(BM95&gt;0,"例假上班",""),"")</f>
        <v/>
      </c>
      <c r="BN96" s="500"/>
      <c r="BO96" s="499" t="str">
        <f>IF(月排班!BN94=0,"",IF(月排班!BO94=0,"",IF((月排班!BO94+24-月排班!BN94)&lt;11,"11小時","")))&amp;IF(COUNTIF(月排班!$BG96:$BS96,$FW$5)=1,IF(COUNTIF(月排班!$BG96:$BS96,$FW$6)=1,"","1周無1例1休"),"1周無1例1休")&amp;IF(BO95=1,IF(BO95&gt;0,"例假上班",""),"")&amp;IF(BO95&gt;12,"上班超過12小時&amp;","")&amp;IF(COUNTIF(BE95:BP95,"&gt;0")=6,"連6天上班","")&amp;IF(BO94=1,IF(BO95&gt;0,"例假上班",""),"")</f>
        <v/>
      </c>
      <c r="BP96" s="500"/>
      <c r="BQ96" s="499" t="str">
        <f>IF(月排班!BP94=0,"",IF(月排班!BQ94=0,"",IF((月排班!BQ94+24-月排班!BP94)&lt;11,"11小時","")))&amp;IF(COUNTIF(月排班!$BG96:$BS96,$FW$5)=1,IF(COUNTIF(月排班!$BG96:$BS96,$FW$6)=1,"","1周無1例1休"),"1周無1例1休")&amp;IF(BQ95=1,IF(BQ95&gt;0,"例假上班",""),"")&amp;IF(BQ95&gt;12,"上班超過12小時&amp;","")&amp;IF(COUNTIF(BG95:BR95,"&gt;0")=6,"連6天上班","")&amp;IF(BQ94=1,IF(BQ95&gt;0,"例假上班",""),"")</f>
        <v/>
      </c>
      <c r="BR96" s="500"/>
      <c r="BS96" s="499" t="str">
        <f>IF(月排班!BR94=0,"",IF(月排班!BS94=0,"",IF((月排班!BS94+24-月排班!BR94)&lt;11,"11小時","")))&amp;IF(COUNTIF(月排班!$BG96:$BS96,$FW$5)=1,IF(COUNTIF(月排班!$BG96:$BS96,$FW$6)=1,"","1周無1例1休"),"1周無1例1休")&amp;IF(BS95=1,IF(BS95&gt;0,"例假上班",""),"")&amp;IF(BS95&gt;12,"上班超過12小時&amp;","")&amp;IF(COUNTIF(BI95:BT95,"&gt;0")=6,"連6天上班","")&amp;IF(BS94=1,IF(BS95&gt;0,"例假上班",""),"")</f>
        <v/>
      </c>
      <c r="BT96" s="500"/>
      <c r="BU96" s="499" t="str">
        <f>IF(月排班!BT94=0,"",IF(月排班!BU94=0,"",IF((月排班!BU94+24-月排班!BT94)&lt;11,"11小時","")))&amp;IF(COUNTIF(月排班!$BU96:$CG96,$FW$5)=1,IF(COUNTIF(月排班!$BU96:$CG96,$FW$6)=1,"","1周無1例1休"),"1周無1例1休")&amp;IF(BU95=1,IF(BU95&gt;0,"例假上班",""),"")&amp;IF(BU95&gt;12,"上班超過12小時&amp;","")&amp;IF(COUNTIF(BK95:BV95,"&gt;0")=6,"連6天上班","")&amp;IF(BU94=1,IF(BU95&gt;0,"例假上班",""),"")</f>
        <v/>
      </c>
      <c r="BV96" s="500"/>
      <c r="BW96" s="499" t="str">
        <f>IF(月排班!BV94=0,"",IF(月排班!BW94=0,"",IF((月排班!BW94+24-月排班!BV94)&lt;11,"11小時","")))&amp;IF(COUNTIF(月排班!$BU96:$CG96,$FW$5)=1,IF(COUNTIF(月排班!$BU96:$CG96,$FW$6)=1,"","1周無1例1休"),"1周無1例1休")&amp;IF(BW95=1,IF(BW95&gt;0,"例假上班",""),"")&amp;IF(BW95&gt;12,"上班超過12小時&amp;","")&amp;IF(COUNTIF(BM95:BX95,"&gt;0")=6,"連6天上班","")&amp;IF(BW94=1,IF(BW95&gt;0,"例假上班",""),"")</f>
        <v/>
      </c>
      <c r="BX96" s="500"/>
      <c r="BY96" s="499" t="str">
        <f>IF(月排班!BX94=0,"",IF(月排班!BY94=0,"",IF((月排班!BY94+24-月排班!BX94)&lt;11,"11小時","")))&amp;IF(COUNTIF(月排班!$BU96:$CG96,$FW$5)=1,IF(COUNTIF(月排班!$BU96:$CG96,$FW$6)=1,"","1周無1例1休"),"1周無1例1休")&amp;IF(BY95=1,IF(BY95&gt;0,"例假上班",""),"")&amp;IF(BY95&gt;12,"上班超過12小時&amp;","")&amp;IF(COUNTIF(BO95:BZ95,"&gt;0")=6,"連6天上班","")&amp;IF(BY94=1,IF(BY95&gt;0,"例假上班",""),"")</f>
        <v/>
      </c>
      <c r="BZ96" s="500"/>
      <c r="CA96" s="499" t="str">
        <f>IF(月排班!BZ94=0,"",IF(月排班!CA94=0,"",IF((月排班!CA94+24-月排班!BZ94)&lt;11,"11小時","")))&amp;IF(COUNTIF(月排班!$BU96:$CG96,$FW$5)=1,IF(COUNTIF(月排班!$BU96:$CG96,$FW$6)=1,"","1周無1例1休"),"1周無1例1休")&amp;IF(CA95=1,IF(CA95&gt;0,"例假上班",""),"")&amp;IF(CA95&gt;12,"上班超過12小時&amp;","")&amp;IF(COUNTIF(BQ95:CB95,"&gt;0")=6,"連6天上班","")&amp;IF(CA94=1,IF(CA95&gt;0,"例假上班",""),"")</f>
        <v/>
      </c>
      <c r="CB96" s="500"/>
      <c r="CC96" s="499" t="str">
        <f>IF(月排班!CB94=0,"",IF(月排班!CC94=0,"",IF((月排班!CC94+24-月排班!CB94)&lt;11,"11小時","")))&amp;IF(COUNTIF(月排班!$BU96:$CG96,$FW$5)=1,IF(COUNTIF(月排班!$BU96:$CG96,$FW$6)=1,"","1周無1例1休"),"1周無1例1休")&amp;IF(CC95=1,IF(CC95&gt;0,"例假上班",""),"")&amp;IF(CC95&gt;12,"上班超過12小時&amp;","")&amp;IF(COUNTIF(BS95:CD95,"&gt;0")=6,"連6天上班","")&amp;IF(CC94=1,IF(CC95&gt;0,"例假上班",""),"")</f>
        <v/>
      </c>
      <c r="CD96" s="500"/>
      <c r="CE96" s="499" t="str">
        <f>IF(月排班!CD94=0,"",IF(月排班!CE94=0,"",IF((月排班!CE94+24-月排班!CD94)&lt;11,"11小時","")))&amp;IF(COUNTIF(月排班!$BU96:$CG96,$FW$5)=1,IF(COUNTIF(月排班!$BU96:$CG96,$FW$6)=1,"","1周無1例1休"),"1周無1例1休")&amp;IF(CE95=1,IF(CE95&gt;0,"例假上班",""),"")&amp;IF(CE95&gt;12,"上班超過12小時&amp;","")&amp;IF(COUNTIF(BU95:CF95,"&gt;0")=6,"連6天上班","")&amp;IF(CE94=1,IF(CE95&gt;0,"例假上班",""),"")</f>
        <v/>
      </c>
      <c r="CF96" s="500"/>
      <c r="CG96" s="499" t="str">
        <f>IF(月排班!CF94=0,"",IF(月排班!CG94=0,"",IF((月排班!CG94+24-月排班!CF94)&lt;11,"11小時","")))&amp;IF(COUNTIF(月排班!$BU96:$CG96,$FW$5)=1,IF(COUNTIF(月排班!$BU96:$CG96,$FW$6)=1,"","1周無1例1休"),"1周無1例1休")&amp;IF(CG95=1,IF(CG95&gt;0,"例假上班",""),"")&amp;IF(CG95&gt;12,"上班超過12小時&amp;","")&amp;IF(COUNTIF(BW95:CH95,"&gt;0")=6,"連6天上班","")&amp;IF(CG94=1,IF(CG95&gt;0,"例假上班",""),"")</f>
        <v/>
      </c>
      <c r="CH96" s="500"/>
      <c r="CI96" s="499" t="str">
        <f>IF(月排班!CH94=0,"",IF(月排班!CI94=0,"",IF((月排班!CI94+24-月排班!CH94)&lt;11,"11小時","")))&amp;IF(COUNTIF(月排班!$CI96:$CU96,$FW$5)=1,IF(COUNTIF(月排班!$CI96:$CU96,$FW$6)=1,"","1周無1例1休"),"1周無1例1休")&amp;IF(CI95=1,IF(CI95&gt;0,"例假上班",""),"")&amp;IF(CI95&gt;12,"上班超過12小時&amp;","")&amp;IF(COUNTIF(BY95:CJ95,"&gt;0")=6,"連6天上班","")&amp;IF(CI94=1,IF(CI95&gt;0,"例假上班",""),"")</f>
        <v/>
      </c>
      <c r="CJ96" s="500"/>
      <c r="CK96" s="499" t="str">
        <f>IF(月排班!CJ94=0,"",IF(月排班!CK94=0,"",IF((月排班!CK94+24-月排班!CJ94)&lt;11,"11小時","")))&amp;IF(COUNTIF(月排班!$CI96:$CU96,$FW$5)=1,IF(COUNTIF(月排班!$CI96:$CU96,$FW$6)=1,"","1周無1例1休"),"1周無1例1休")&amp;IF(CK95=1,IF(CK95&gt;0,"例假上班",""),"")&amp;IF(CK95&gt;12,"上班超過12小時&amp;","")&amp;IF(COUNTIF(CA95:CL95,"&gt;0")=6,"連6天上班","")&amp;IF(CK94=1,IF(CK95&gt;0,"例假上班",""),"")</f>
        <v/>
      </c>
      <c r="CL96" s="500"/>
      <c r="CM96" s="499" t="str">
        <f>IF(月排班!CL94=0,"",IF(月排班!CM94=0,"",IF((月排班!CM94+24-月排班!CL94)&lt;11,"11小時","")))&amp;IF(COUNTIF(月排班!$CI96:$CU96,$FW$5)=1,IF(COUNTIF(月排班!$CI96:$CU96,$FW$6)=1,"","1周無1例1休"),"1周無1例1休")&amp;IF(CM95=1,IF(CM95&gt;0,"例假上班",""),"")&amp;IF(CM95&gt;12,"上班超過12小時&amp;","")&amp;IF(COUNTIF(CC95:CN95,"&gt;0")=6,"連6天上班","")&amp;IF(CM94=1,IF(CM95&gt;0,"例假上班",""),"")</f>
        <v/>
      </c>
      <c r="CN96" s="500"/>
      <c r="CO96" s="499" t="str">
        <f>IF(月排班!CN94=0,"",IF(月排班!CO94=0,"",IF((月排班!CO94+24-月排班!CN94)&lt;11,"11小時","")))&amp;IF(COUNTIF(月排班!$CI96:$CU96,$FW$5)=1,IF(COUNTIF(月排班!$CI96:$CU96,$FW$6)=1,"","1周無1例1休"),"1周無1例1休")&amp;IF(CO95=1,IF(CO95&gt;0,"例假上班",""),"")&amp;IF(CO95&gt;12,"上班超過12小時&amp;","")&amp;IF(COUNTIF(CE95:CP95,"&gt;0")=6,"連6天上班","")&amp;IF(CO94=1,IF(CO95&gt;0,"例假上班",""),"")</f>
        <v/>
      </c>
      <c r="CP96" s="500"/>
      <c r="CQ96" s="499" t="str">
        <f>IF(月排班!CP94=0,"",IF(月排班!CQ94=0,"",IF((月排班!CQ94+24-月排班!CP94)&lt;11,"11小時","")))&amp;IF(COUNTIF(月排班!$CI96:$CU96,$FW$5)=1,IF(COUNTIF(月排班!$CI96:$CU96,$FW$6)=1,"","1周無1例1休"),"1周無1例1休")&amp;IF(CQ95=1,IF(CQ95&gt;0,"例假上班",""),"")&amp;IF(CQ95&gt;12,"上班超過12小時&amp;","")&amp;IF(COUNTIF(CG95:CR95,"&gt;0")=6,"連6天上班","")&amp;IF(CQ94=1,IF(CQ95&gt;0,"例假上班",""),"")</f>
        <v/>
      </c>
      <c r="CR96" s="500"/>
      <c r="CS96" s="499" t="str">
        <f>IF(月排班!CR94=0,"",IF(月排班!CS94=0,"",IF((月排班!CS94+24-月排班!CR94)&lt;11,"11小時","")))&amp;IF(COUNTIF(月排班!$CI96:$CU96,$FW$5)=1,IF(COUNTIF(月排班!$CI96:$CU96,$FW$6)=1,"","1周無1例1休"),"1周無1例1休")&amp;IF(CS95=1,IF(CS95&gt;0,"例假上班",""),"")&amp;IF(CS95&gt;12,"上班超過12小時&amp;","")&amp;IF(COUNTIF(CI95:CT95,"&gt;0")=6,"連6天上班","")&amp;IF(CS94=1,IF(CS95&gt;0,"例假上班",""),"")</f>
        <v/>
      </c>
      <c r="CT96" s="500"/>
      <c r="CU96" s="499" t="str">
        <f>IF(月排班!CT94=0,"",IF(月排班!CU94=0,"",IF((月排班!CU94+24-月排班!CT94)&lt;11,"11小時","")))&amp;IF(COUNTIF(月排班!$CI96:$CU96,$FW$5)=1,IF(COUNTIF(月排班!$CI96:$CU96,$FW$6)=1,"","1周無1例1休"),"1周無1例1休")&amp;IF(CU95=1,IF(CU95&gt;0,"例假上班",""),"")&amp;IF(CU95&gt;12,"上班超過12小時&amp;","")&amp;IF(COUNTIF(CK95:CV95,"&gt;0")=6,"連6天上班","")&amp;IF(CU94=1,IF(CU95&gt;0,"例假上班",""),"")</f>
        <v/>
      </c>
      <c r="CV96" s="500"/>
      <c r="CW96" s="499" t="str">
        <f>IF(月排班!CV94=0,"",IF(月排班!CW94=0,"",IF((月排班!CW94+24-月排班!CV94)&lt;11,"11小時","")))&amp;IF(COUNTIF(月排班!$CW96:$DI96,$FW$5)=1,IF(COUNTIF(月排班!$CW96:$DI96,$FW$6)=1,"","1周無1例1休"),"1周無1例1休")&amp;IF(CW95=1,IF(CW95&gt;0,"例假上班",""),"")&amp;IF(CW95&gt;12,"上班超過12小時&amp;","")&amp;IF(COUNTIF(CM95:CX95,"&gt;0")=6,"連6天上班","")&amp;IF(CW94=1,IF(CW95&gt;0,"例假上班",""),"")</f>
        <v>1周無1例1休</v>
      </c>
      <c r="CX96" s="500"/>
      <c r="CY96" s="499" t="str">
        <f>IF(月排班!CX94=0,"",IF(月排班!CY94=0,"",IF((月排班!CY94+24-月排班!CX94)&lt;11,"11小時","")))&amp;IF(COUNTIF(月排班!$CW96:$DI96,$FW$5)=1,IF(COUNTIF(月排班!$CW96:$DI96,$FW$6)=1,"","1周無1例1休"),"1周無1例1休")&amp;IF(CY95=1,IF(CY95&gt;0,"例假上班",""),"")&amp;IF(CY95&gt;12,"上班超過12小時&amp;","")&amp;IF(COUNTIF(CO95:CZ95,"&gt;0")=6,"連6天上班","")&amp;IF(CY94=1,IF(CY95&gt;0,"例假上班",""),"")</f>
        <v>1周無1例1休</v>
      </c>
      <c r="CZ96" s="500"/>
      <c r="DA96" s="499" t="str">
        <f>IF(月排班!CZ94=0,"",IF(月排班!DA94=0,"",IF((月排班!DA94+24-月排班!CZ94)&lt;11,"11小時","")))&amp;IF(COUNTIF(月排班!$CW96:$DI96,$FW$5)=1,IF(COUNTIF(月排班!$CW96:$DI96,$FW$6)=1,"","1周無1例1休"),"1周無1例1休")&amp;IF(DA95=1,IF(DA95&gt;0,"例假上班",""),"")&amp;IF(DA95&gt;12,"上班超過12小時&amp;","")&amp;IF(COUNTIF(CQ95:DB95,"&gt;0")=6,"連6天上班","")&amp;IF(DA94=1,IF(DA95&gt;0,"例假上班",""),"")</f>
        <v>1周無1例1休</v>
      </c>
      <c r="DB96" s="500"/>
      <c r="DC96" s="499" t="str">
        <f>IF(月排班!DB94=0,"",IF(月排班!DC94=0,"",IF((月排班!DC94+24-月排班!DB94)&lt;11,"11小時","")))&amp;IF(COUNTIF(月排班!$CW96:$DI96,$FW$5)=1,IF(COUNTIF(月排班!$CW96:$DI96,$FW$6)=1,"","1周無1例1休"),"1周無1例1休")&amp;IF(DC95=1,IF(DC95&gt;0,"例假上班",""),"")&amp;IF(DC95&gt;12,"上班超過12小時&amp;","")&amp;IF(COUNTIF(CS95:DD95,"&gt;0")=6,"連6天上班","")&amp;IF(DC94=1,IF(DC95&gt;0,"例假上班",""),"")</f>
        <v>1周無1例1休</v>
      </c>
      <c r="DD96" s="500"/>
      <c r="DE96" s="499" t="str">
        <f>IF(月排班!DD94=0,"",IF(月排班!DE94=0,"",IF((月排班!DE94+24-月排班!DD94)&lt;11,"11小時","")))&amp;IF(COUNTIF(月排班!$CW96:$DI96,$FW$5)=1,IF(COUNTIF(月排班!$CW96:$DI96,$FW$6)=1,"","1周無1例1休"),"1周無1例1休")&amp;IF(DE95=1,IF(DE95&gt;0,"例假上班",""),"")&amp;IF(DE95&gt;12,"上班超過12小時&amp;","")&amp;IF(COUNTIF(CU95:DF95,"&gt;0")=6,"連6天上班","")&amp;IF(DE94=1,IF(DE95&gt;0,"例假上班",""),"")</f>
        <v>1周無1例1休</v>
      </c>
      <c r="DF96" s="500"/>
      <c r="DG96" s="499" t="str">
        <f>IF(月排班!DF94=0,"",IF(月排班!DG94=0,"",IF((月排班!DG94+24-月排班!DF94)&lt;11,"11小時","")))&amp;IF(COUNTIF(月排班!$CW96:$DI96,$FW$5)=1,IF(COUNTIF(月排班!$CW96:$DI96,$FW$6)=1,"","1周無1例1休"),"1周無1例1休")&amp;IF(DG95=1,IF(DG95&gt;0,"例假上班",""),"")&amp;IF(DG95&gt;12,"上班超過12小時&amp;","")&amp;IF(COUNTIF(CW95:DH95,"&gt;0")=6,"連6天上班","")&amp;IF(DG94=1,IF(DG95&gt;0,"例假上班",""),"")</f>
        <v>1周無1例1休</v>
      </c>
      <c r="DH96" s="500"/>
      <c r="DI96" s="499" t="str">
        <f>IF(月排班!DH94=0,"",IF(月排班!DI94=0,"",IF((月排班!DI94+24-月排班!DH94)&lt;11,"11小時","")))&amp;IF(COUNTIF(月排班!$CW96:$DI96,$FW$5)=1,IF(COUNTIF(月排班!$CW96:$DI96,$FW$6)=1,"","1周無1例1休"),"1周無1例1休")&amp;IF(DI95=1,IF(DI95&gt;0,"例假上班",""),"")&amp;IF(DI95&gt;12,"上班超過12小時&amp;","")&amp;IF(COUNTIF(CY95:DJ95,"&gt;0")=6,"連6天上班","")&amp;IF(DI94=1,IF(DI95&gt;0,"例假上班",""),"")</f>
        <v>1周無1例1休</v>
      </c>
      <c r="DJ96" s="500"/>
      <c r="DK96" s="499" t="str">
        <f>IF(月排班!DJ94=0,"",IF(月排班!DK94=0,"",IF((月排班!DK94+24-月排班!DJ94)&lt;11,"11小時","")))&amp;IF(COUNTIF(月排班!$DK96:$DW96,$FW$5)=1,IF(COUNTIF(月排班!$DK96:$DW96,$FW$6)=1,"","1周無1例1休"),"1周無1例1休")&amp;IF(DK95=1,IF(DK95&gt;0,"例假上班",""),"")&amp;IF(DK95&gt;12,"上班超過12小時&amp;","")&amp;IF(COUNTIF(DA95:DL95,"&gt;0")=6,"連6天上班","")&amp;IF(DK94=1,IF(DK95&gt;0,"例假上班",""),"")</f>
        <v>1周無1例1休</v>
      </c>
      <c r="DL96" s="500"/>
      <c r="DM96" s="499" t="str">
        <f>IF(月排班!DL94=0,"",IF(月排班!DM94=0,"",IF((月排班!DM94+24-月排班!DL94)&lt;11,"11小時","")))&amp;IF(COUNTIF(月排班!$DK96:$DW96,$FW$5)=1,IF(COUNTIF(月排班!$DK96:$DW96,$FW$6)=1,"","1周無1例1休"),"1周無1例1休")&amp;IF(DM95=1,IF(DM95&gt;0,"例假上班",""),"")&amp;IF(DM95&gt;12,"上班超過12小時&amp;","")&amp;IF(COUNTIF(DC95:DN95,"&gt;0")=6,"連6天上班","")&amp;IF(DM94=1,IF(DM95&gt;0,"例假上班",""),"")</f>
        <v>1周無1例1休</v>
      </c>
      <c r="DN96" s="500"/>
      <c r="DO96" s="499" t="str">
        <f>IF(月排班!DN94=0,"",IF(月排班!DO94=0,"",IF((月排班!DO94+24-月排班!DN94)&lt;11,"11小時","")))&amp;IF(COUNTIF(月排班!$DK96:$DW96,$FW$5)=1,IF(COUNTIF(月排班!$DK96:$DW96,$FW$6)=1,"","1周無1例1休"),"1周無1例1休")&amp;IF(DO95=1,IF(DO95&gt;0,"例假上班",""),"")&amp;IF(DO95&gt;12,"上班超過12小時&amp;","")&amp;IF(COUNTIF(DE95:DP95,"&gt;0")=6,"連6天上班","")&amp;IF(DO94=1,IF(DO95&gt;0,"例假上班",""),"")</f>
        <v>1周無1例1休</v>
      </c>
      <c r="DP96" s="500"/>
      <c r="DQ96" s="499" t="str">
        <f>IF(月排班!DP94=0,"",IF(月排班!DQ94=0,"",IF((月排班!DQ94+24-月排班!DP94)&lt;11,"11小時","")))&amp;IF(COUNTIF(月排班!$DK96:$DW96,$FW$5)=1,IF(COUNTIF(月排班!$DK96:$DW96,$FW$6)=1,"","1周無1例1休"),"1周無1例1休")&amp;IF(DQ95=1,IF(DQ95&gt;0,"例假上班",""),"")&amp;IF(DQ95&gt;12,"上班超過12小時&amp;","")&amp;IF(COUNTIF(DG95:DR95,"&gt;0")=6,"連6天上班","")&amp;IF(DQ94=1,IF(DQ95&gt;0,"例假上班",""),"")</f>
        <v>1周無1例1休</v>
      </c>
      <c r="DR96" s="500"/>
      <c r="DS96" s="499" t="str">
        <f>IF(月排班!DR94=0,"",IF(月排班!DS94=0,"",IF((月排班!DS94+24-月排班!DR94)&lt;11,"11小時","")))&amp;IF(COUNTIF(月排班!$DK96:$DW96,$FW$5)=1,IF(COUNTIF(月排班!$DK96:$DW96,$FW$6)=1,"","1周無1例1休"),"1周無1例1休")&amp;IF(DS95=1,IF(DS95&gt;0,"例假上班",""),"")&amp;IF(DS95&gt;12,"上班超過12小時&amp;","")&amp;IF(COUNTIF(DI95:DT95,"&gt;0")=6,"連6天上班","")&amp;IF(DS94=1,IF(DS95&gt;0,"例假上班",""),"")</f>
        <v>1周無1例1休</v>
      </c>
      <c r="DT96" s="500"/>
      <c r="DU96" s="499" t="str">
        <f>IF(月排班!DT94=0,"",IF(月排班!DU94=0,"",IF((月排班!DU94+24-月排班!DT94)&lt;11,"11小時","")))&amp;IF(COUNTIF(月排班!$DK96:$DW96,$FW$5)=1,IF(COUNTIF(月排班!$DK96:$DW96,$FW$6)=1,"","1周無1例1休"),"1周無1例1休")&amp;IF(DU95=1,IF(DU95&gt;0,"例假上班",""),"")&amp;IF(DU95&gt;12,"上班超過12小時&amp;","")&amp;IF(COUNTIF(DK95:DV95,"&gt;0")=6,"連6天上班","")&amp;IF(DU94=1,IF(DU95&gt;0,"例假上班",""),"")</f>
        <v>1周無1例1休</v>
      </c>
      <c r="DV96" s="500"/>
      <c r="DW96" s="499" t="str">
        <f>IF(月排班!DV94=0,"",IF(月排班!DW94=0,"",IF((月排班!DW94+24-月排班!DV94)&lt;11,"11小時","")))&amp;IF(COUNTIF(月排班!$DK96:$DW96,$FW$5)=1,IF(COUNTIF(月排班!$DK96:$DW96,$FW$6)=1,"","1周無1例1休"),"1周無1例1休")&amp;IF(DW95=1,IF(DW95&gt;0,"例假上班",""),"")&amp;IF(DW95&gt;12,"上班超過12小時&amp;","")&amp;IF(COUNTIF(DM95:DX95,"&gt;0")=6,"連6天上班","")&amp;IF(DW94=1,IF(DW95&gt;0,"例假上班",""),"")</f>
        <v>1周無1例1休</v>
      </c>
      <c r="DX96" s="500"/>
      <c r="DY96" s="499" t="str">
        <f>IF(月排班!DX94=0,"",IF(月排班!DY94=0,"",IF((月排班!DY94+24-月排班!DX94)&lt;11,"11小時","")))&amp;IF(COUNTIF(月排班!$DY96:$EK96,$FW$5)=1,IF(COUNTIF(月排班!$DY96:$EK96,$FW$6)=1,"","1周無1例1休"),"1周無1例1休")&amp;IF(DY95=1,IF(DY95&gt;0,"例假上班",""),"")&amp;IF(DY95&gt;12,"上班超過12小時&amp;","")&amp;IF(COUNTIF(DO95:DZ95,"&gt;0")=6,"連6天上班","")&amp;IF(DY94=1,IF(DY95&gt;0,"例假上班",""),"")</f>
        <v>1周無1例1休</v>
      </c>
      <c r="DZ96" s="500"/>
      <c r="EA96" s="499" t="str">
        <f>IF(月排班!DZ94=0,"",IF(月排班!EA94=0,"",IF((月排班!EA94+24-月排班!DZ94)&lt;11,"11小時","")))&amp;IF(COUNTIF(月排班!$DY96:$EK96,$FW$5)=1,IF(COUNTIF(月排班!$DY96:$EK96,$FW$6)=1,"","1周無1例1休"),"1周無1例1休")&amp;IF(EA95=1,IF(EA95&gt;0,"例假上班",""),"")&amp;IF(EA95&gt;12,"上班超過12小時&amp;","")&amp;IF(COUNTIF(DQ95:EB95,"&gt;0")=6,"連6天上班","")&amp;IF(EA94=1,IF(EA95&gt;0,"例假上班",""),"")</f>
        <v>1周無1例1休</v>
      </c>
      <c r="EB96" s="500"/>
      <c r="EC96" s="499" t="str">
        <f>IF(月排班!EB94=0,"",IF(月排班!EC94=0,"",IF((月排班!EC94+24-月排班!EB94)&lt;11,"11小時","")))&amp;IF(COUNTIF(月排班!$DY96:$EK96,$FW$5)=1,IF(COUNTIF(月排班!$DY96:$EK96,$FW$6)=1,"","1周無1例1休"),"1周無1例1休")&amp;IF(EC95=1,IF(EC95&gt;0,"例假上班",""),"")&amp;IF(EC95&gt;12,"上班超過12小時&amp;","")&amp;IF(COUNTIF(DS95:ED95,"&gt;0")=6,"連6天上班","")&amp;IF(EC94=1,IF(EC95&gt;0,"例假上班",""),"")</f>
        <v>1周無1例1休</v>
      </c>
      <c r="ED96" s="500"/>
      <c r="EE96" s="499" t="str">
        <f>IF(月排班!ED94=0,"",IF(月排班!EE94=0,"",IF((月排班!EE94+24-月排班!ED94)&lt;11,"11小時","")))&amp;IF(COUNTIF(月排班!$DY96:$EK96,$FW$5)=1,IF(COUNTIF(月排班!$DY96:$EK96,$FW$6)=1,"","1周無1例1休"),"1周無1例1休")&amp;IF(EE95=1,IF(EE95&gt;0,"例假上班",""),"")&amp;IF(EE95&gt;12,"上班超過12小時&amp;","")&amp;IF(COUNTIF(DU95:EF95,"&gt;0")=6,"連6天上班","")&amp;IF(EE94=1,IF(EE95&gt;0,"例假上班",""),"")</f>
        <v>1周無1例1休</v>
      </c>
      <c r="EF96" s="500"/>
      <c r="EG96" s="499" t="str">
        <f>IF(月排班!EF94=0,"",IF(月排班!EG94=0,"",IF((月排班!EG94+24-月排班!EF94)&lt;11,"11小時","")))&amp;IF(COUNTIF(月排班!$DY96:$EK96,$FW$5)=1,IF(COUNTIF(月排班!$DY96:$EK96,$FW$6)=1,"","1周無1例1休"),"1周無1例1休")&amp;IF(EG95=1,IF(EG95&gt;0,"例假上班",""),"")&amp;IF(EG95&gt;12,"上班超過12小時&amp;","")&amp;IF(COUNTIF(DW95:EH95,"&gt;0")=6,"連6天上班","")&amp;IF(EG94=1,IF(EG95&gt;0,"例假上班",""),"")</f>
        <v>1周無1例1休</v>
      </c>
      <c r="EH96" s="500"/>
      <c r="EI96" s="499" t="str">
        <f>IF(月排班!EH94=0,"",IF(月排班!EI94=0,"",IF((月排班!EI94+24-月排班!EH94)&lt;11,"11小時","")))&amp;IF(COUNTIF(月排班!$DY96:$EK96,$FW$5)=1,IF(COUNTIF(月排班!$DY96:$EK96,$FW$6)=1,"","1周無1例1休"),"1周無1例1休")&amp;IF(EI95=1,IF(EI95&gt;0,"例假上班",""),"")&amp;IF(EI95&gt;12,"上班超過12小時&amp;","")&amp;IF(COUNTIF(DY95:EJ95,"&gt;0")=6,"連6天上班","")&amp;IF(EI94=1,IF(EI95&gt;0,"例假上班",""),"")</f>
        <v>1周無1例1休</v>
      </c>
      <c r="EJ96" s="500"/>
      <c r="EK96" s="499" t="str">
        <f>IF(月排班!EJ94=0,"",IF(月排班!EK94=0,"",IF((月排班!EK94+24-月排班!EJ94)&lt;11,"11小時","")))&amp;IF(COUNTIF(月排班!$DY96:$EK96,$FW$5)=1,IF(COUNTIF(月排班!$DY96:$EK96,$FW$6)=1,"","1周無1例1休"),"1周無1例1休")&amp;IF(EK95=1,IF(EK95&gt;0,"例假上班",""),"")&amp;IF(EK95&gt;12,"上班超過12小時&amp;","")&amp;IF(COUNTIF(EA95:EL95,"&gt;0")=6,"連6天上班","")&amp;IF(EK94=1,IF(EK95&gt;0,"例假上班",""),"")</f>
        <v>1周無1例1休</v>
      </c>
      <c r="EL96" s="500"/>
      <c r="EM96" s="499" t="str">
        <f>IF(月排班!EL94=0,"",IF(月排班!EM94=0,"",IF((月排班!EM94+24-月排班!EL94)&lt;11,"11小時","")))&amp;IF(COUNTIF(月排班!$EM96:$EY96,$FW$5)=1,IF(COUNTIF(月排班!$EM96:$EY96,$FW$6)=1,"","1周無1例1休"),"1周無1例1休")&amp;IF(EM95=1,IF(EM95&gt;0,"例假上班",""),"")&amp;IF(EM95&gt;12,"上班超過12小時&amp;","")&amp;IF(COUNTIF(EC95:EN95,"&gt;0")=6,"連6天上班","")&amp;IF(EM94=1,IF(EM95&gt;0,"例假上班",""),"")</f>
        <v>1周無1例1休</v>
      </c>
      <c r="EN96" s="500"/>
      <c r="EO96" s="499" t="str">
        <f>IF(月排班!EN94=0,"",IF(月排班!EO94=0,"",IF((月排班!EO94+24-月排班!EN94)&lt;11,"11小時","")))&amp;IF(COUNTIF(月排班!$EM96:$EY96,$FW$5)=1,IF(COUNTIF(月排班!$EM96:$EY96,$FW$6)=1,"","1周無1例1休"),"1周無1例1休")&amp;IF(EO95=1,IF(EO95&gt;0,"例假上班",""),"")&amp;IF(EO95&gt;12,"上班超過12小時&amp;","")&amp;IF(COUNTIF(EE95:EP95,"&gt;0")=6,"連6天上班","")&amp;IF(EO94=1,IF(EO95&gt;0,"例假上班",""),"")</f>
        <v>1周無1例1休</v>
      </c>
      <c r="EP96" s="500"/>
      <c r="EQ96" s="499" t="str">
        <f>IF(月排班!EP94=0,"",IF(月排班!EQ94=0,"",IF((月排班!EQ94+24-月排班!EP94)&lt;11,"11小時","")))&amp;IF(COUNTIF(月排班!$EM96:$EY96,$FW$5)=1,IF(COUNTIF(月排班!$EM96:$EY96,$FW$6)=1,"","1周無1例1休"),"1周無1例1休")&amp;IF(EQ95=1,IF(EQ95&gt;0,"例假上班",""),"")&amp;IF(EQ95&gt;12,"上班超過12小時&amp;","")&amp;IF(COUNTIF(EG95:ER95,"&gt;0")=6,"連6天上班","")&amp;IF(EQ94=1,IF(EQ95&gt;0,"例假上班",""),"")</f>
        <v>1周無1例1休</v>
      </c>
      <c r="ER96" s="500"/>
      <c r="ES96" s="499" t="str">
        <f>IF(月排班!ER94=0,"",IF(月排班!ES94=0,"",IF((月排班!ES94+24-月排班!ER94)&lt;11,"11小時","")))&amp;IF(COUNTIF(月排班!$EM96:$EY96,$FW$5)=1,IF(COUNTIF(月排班!$EM96:$EY96,$FW$6)=1,"","1周無1例1休"),"1周無1例1休")&amp;IF(ES95=1,IF(ES95&gt;0,"例假上班",""),"")&amp;IF(ES95&gt;12,"上班超過12小時&amp;","")&amp;IF(COUNTIF(EI95:ET95,"&gt;0")=6,"連6天上班","")&amp;IF(ES94=1,IF(ES95&gt;0,"例假上班",""),"")</f>
        <v>1周無1例1休</v>
      </c>
      <c r="ET96" s="500"/>
      <c r="EU96" s="499" t="str">
        <f>IF(月排班!ET94=0,"",IF(月排班!EU94=0,"",IF((月排班!EU94+24-月排班!ET94)&lt;11,"11小時","")))&amp;IF(COUNTIF(月排班!$EM96:$EY96,$FW$5)=1,IF(COUNTIF(月排班!$EM96:$EY96,$FW$6)=1,"","1周無1例1休"),"1周無1例1休")&amp;IF(EU95=1,IF(EU95&gt;0,"例假上班",""),"")&amp;IF(EU95&gt;12,"上班超過12小時&amp;","")&amp;IF(COUNTIF(EK95:EV95,"&gt;0")=6,"連6天上班","")&amp;IF(EU94=1,IF(EU95&gt;0,"例假上班",""),"")</f>
        <v>1周無1例1休</v>
      </c>
      <c r="EV96" s="500"/>
      <c r="EW96" s="499" t="str">
        <f>IF(月排班!EV94=0,"",IF(月排班!EW94=0,"",IF((月排班!EW94+24-月排班!EV94)&lt;11,"11小時","")))&amp;IF(COUNTIF(月排班!$EM96:$EY96,$FW$5)=1,IF(COUNTIF(月排班!$EM96:$EY96,$FW$6)=1,"","1周無1例1休"),"1周無1例1休")&amp;IF(EW95=1,IF(EW95&gt;0,"例假上班",""),"")&amp;IF(EW95&gt;12,"上班超過12小時&amp;","")&amp;IF(COUNTIF(EM95:EX95,"&gt;0")=6,"連6天上班","")&amp;IF(EW94=1,IF(EW95&gt;0,"例假上班",""),"")</f>
        <v>1周無1例1休</v>
      </c>
      <c r="EX96" s="500"/>
      <c r="EY96" s="499" t="str">
        <f>IF(月排班!EX94=0,"",IF(月排班!EY94=0,"",IF((月排班!EY94+24-月排班!EX94)&lt;11,"11小時","")))&amp;IF(COUNTIF(月排班!$EM96:$EY96,$FW$5)=1,IF(COUNTIF(月排班!$EM96:$EY96,$FW$6)=1,"","1周無1例1休"),"1周無1例1休")&amp;IF(EY95=1,IF(EY95&gt;0,"例假上班",""),"")&amp;IF(EY95&gt;12,"上班超過12小時&amp;","")&amp;IF(COUNTIF(EO95:EZ95,"&gt;0")=6,"連6天上班","")&amp;IF(EY94=1,IF(EY95&gt;0,"例假上班",""),"")</f>
        <v>1周無1例1休</v>
      </c>
      <c r="EZ96" s="500"/>
      <c r="FA96" s="499" t="str">
        <f>IF(月排班!EZ94=0,"",IF(月排班!FA94=0,"",IF((月排班!FA94+24-月排班!EZ94)&lt;11,"11小時","")))&amp;IF(COUNTIF(月排班!$FA96:$FM96,$FW$5)=1,IF(COUNTIF(月排班!$FA96:$FM96,$FW$6)=1,"","1周無1例1休"),"1周無1例1休")&amp;IF(FA95=1,IF(FA95&gt;0,"例假上班",""),"")&amp;IF(FA95&gt;12,"上班超過12小時&amp;","")&amp;IF(COUNTIF(EQ95:FB95,"&gt;0")=6,"連6天上班","")&amp;IF(FA94=1,IF(FA95&gt;0,"例假上班",""),"")</f>
        <v>1周無1例1休</v>
      </c>
      <c r="FB96" s="500"/>
      <c r="FC96" s="499" t="str">
        <f>IF(月排班!FB94=0,"",IF(月排班!FC94=0,"",IF((月排班!FC94+24-月排班!FB94)&lt;11,"11小時","")))&amp;IF(COUNTIF(月排班!$FA96:$FM96,$FW$5)=1,IF(COUNTIF(月排班!$FA96:$FM96,$FW$6)=1,"","1周無1例1休"),"1周無1例1休")&amp;IF(FC95=1,IF(FC95&gt;0,"例假上班",""),"")&amp;IF(FC95&gt;12,"上班超過12小時&amp;","")&amp;IF(COUNTIF(ES95:FD95,"&gt;0")=6,"連6天上班","")&amp;IF(FC94=1,IF(FC95&gt;0,"例假上班",""),"")</f>
        <v>1周無1例1休</v>
      </c>
      <c r="FD96" s="500"/>
      <c r="FE96" s="499" t="str">
        <f>IF(月排班!FD94=0,"",IF(月排班!FE94=0,"",IF((月排班!FE94+24-月排班!FD94)&lt;11,"11小時","")))&amp;IF(COUNTIF(月排班!$FA96:$FM96,$FW$5)=1,IF(COUNTIF(月排班!$FA96:$FM96,$FW$6)=1,"","1周無1例1休"),"1周無1例1休")&amp;IF(FE95=1,IF(FE95&gt;0,"例假上班",""),"")&amp;IF(FE95&gt;12,"上班超過12小時&amp;","")&amp;IF(COUNTIF(EU95:FF95,"&gt;0")=6,"連6天上班","")&amp;IF(FE94=1,IF(FE95&gt;0,"例假上班",""),"")</f>
        <v>1周無1例1休</v>
      </c>
      <c r="FF96" s="500"/>
      <c r="FG96" s="499" t="str">
        <f>IF(月排班!FF94=0,"",IF(月排班!FG94=0,"",IF((月排班!FG94+24-月排班!FF94)&lt;11,"11小時","")))&amp;IF(COUNTIF(月排班!$FA96:$FM96,$FW$5)=1,IF(COUNTIF(月排班!$FA96:$FM96,$FW$6)=1,"","1周無1例1休"),"1周無1例1休")&amp;IF(FG95=1,IF(FG95&gt;0,"例假上班",""),"")&amp;IF(FG95&gt;12,"上班超過12小時&amp;","")&amp;IF(COUNTIF(EW95:FH95,"&gt;0")=6,"連6天上班","")&amp;IF(FG94=1,IF(FG95&gt;0,"例假上班",""),"")</f>
        <v>1周無1例1休</v>
      </c>
      <c r="FH96" s="500"/>
      <c r="FI96" s="499" t="str">
        <f>IF(月排班!FH94=0,"",IF(月排班!FI94=0,"",IF((月排班!FI94+24-月排班!FH94)&lt;11,"11小時","")))&amp;IF(COUNTIF(月排班!$FA96:$FM96,$FW$5)=1,IF(COUNTIF(月排班!$FA96:$FM96,$FW$6)=1,"","1周無1例1休"),"1周無1例1休")&amp;IF(FI95=1,IF(FI95&gt;0,"例假上班",""),"")&amp;IF(FI95&gt;12,"上班超過12小時&amp;","")&amp;IF(COUNTIF(EY95:FJ95,"&gt;0")=6,"連6天上班","")&amp;IF(FI94=1,IF(FI95&gt;0,"例假上班",""),"")</f>
        <v>1周無1例1休</v>
      </c>
      <c r="FJ96" s="500"/>
      <c r="FK96" s="499" t="str">
        <f>IF(月排班!FJ94=0,"",IF(月排班!FK94=0,"",IF((月排班!FK94+24-月排班!FJ94)&lt;11,"11小時","")))&amp;IF(COUNTIF(月排班!$FA96:$FM96,$FW$5)=1,IF(COUNTIF(月排班!$FA96:$FM96,$FW$6)=1,"","1周無1例1休"),"1周無1例1休")&amp;IF(FK95=1,IF(FK95&gt;0,"例假上班",""),"")&amp;IF(FK95&gt;12,"上班超過12小時&amp;","")&amp;IF(COUNTIF(FA95:FL95,"&gt;0")=6,"連6天上班","")&amp;IF(FK94=1,IF(FK95&gt;0,"例假上班",""),"")</f>
        <v>1周無1例1休</v>
      </c>
      <c r="FL96" s="500"/>
      <c r="FM96" s="499" t="str">
        <f>IF(月排班!FL94=0,"",IF(月排班!FM94=0,"",IF((月排班!FM94+24-月排班!FL94)&lt;11,"11小時","")))&amp;IF(COUNTIF(月排班!$FA96:$FM96,$FW$5)=1,IF(COUNTIF(月排班!$FA96:$FM96,$FW$6)=1,"","1周無1例1休"),"1周無1例1休")&amp;IF(FM95=1,IF(FM95&gt;0,"例假上班",""),"")&amp;IF(FM95&gt;12,"上班超過12小時&amp;","")&amp;IF(COUNTIF(FC95:FN95,"&gt;0")=6,"連6天上班","")&amp;IF(FM94=1,IF(FM95&gt;0,"例假上班",""),"")</f>
        <v>1周無1例1休</v>
      </c>
      <c r="FN96" s="500"/>
      <c r="FO96" s="229"/>
      <c r="FP96" s="230"/>
      <c r="FQ96" s="210"/>
      <c r="FR96" s="210"/>
      <c r="FS96" s="210"/>
      <c r="FT96" s="194"/>
      <c r="FU96" s="249"/>
      <c r="FV96" s="250"/>
    </row>
    <row r="97" spans="1:203" ht="9" customHeight="1">
      <c r="A97" s="490" t="str">
        <f>IF('0902-0908'!A102=0,"",'0902-0908'!A102)</f>
        <v>蔡佾玲</v>
      </c>
      <c r="B97" s="491"/>
      <c r="C97" s="229"/>
      <c r="D97" s="230"/>
      <c r="E97" s="229"/>
      <c r="F97" s="230"/>
      <c r="G97" s="229"/>
      <c r="H97" s="230"/>
      <c r="I97" s="229"/>
      <c r="J97" s="230"/>
      <c r="K97" s="229"/>
      <c r="L97" s="230"/>
      <c r="M97" s="229"/>
      <c r="N97" s="230"/>
      <c r="O97" s="229"/>
      <c r="P97" s="230"/>
      <c r="Q97" s="229"/>
      <c r="R97" s="230"/>
      <c r="S97" s="229"/>
      <c r="T97" s="230"/>
      <c r="U97" s="229"/>
      <c r="V97" s="230"/>
      <c r="W97" s="229"/>
      <c r="X97" s="230"/>
      <c r="Y97" s="229"/>
      <c r="Z97" s="230"/>
      <c r="AA97" s="229"/>
      <c r="AB97" s="230"/>
      <c r="AC97" s="229"/>
      <c r="AD97" s="230"/>
      <c r="AE97" s="549">
        <f>IFERROR(VLOOKUP(月排班!AE99,$FW$5:$FX$9,2,0),0)</f>
        <v>0</v>
      </c>
      <c r="AF97" s="550"/>
      <c r="AG97" s="549">
        <f>IFERROR(VLOOKUP(月排班!AG99,$FW$5:$FX$9,2,0),0)</f>
        <v>0</v>
      </c>
      <c r="AH97" s="550"/>
      <c r="AI97" s="549">
        <f>IFERROR(VLOOKUP(月排班!AI99,$FW$5:$FX$9,2,0),0)</f>
        <v>0</v>
      </c>
      <c r="AJ97" s="550"/>
      <c r="AK97" s="549">
        <f>IFERROR(VLOOKUP(月排班!AK99,$FW$5:$FX$9,2,0),0)</f>
        <v>0</v>
      </c>
      <c r="AL97" s="550"/>
      <c r="AM97" s="549">
        <f>IFERROR(VLOOKUP(月排班!AM99,$FW$5:$FX$9,2,0),0)</f>
        <v>0</v>
      </c>
      <c r="AN97" s="550"/>
      <c r="AO97" s="549">
        <f>IFERROR(VLOOKUP(月排班!AO99,$FW$5:$FX$9,2,0),0)</f>
        <v>0</v>
      </c>
      <c r="AP97" s="550"/>
      <c r="AQ97" s="549">
        <f>IFERROR(VLOOKUP(月排班!AQ99,$FW$5:$FX$9,2,0),0)</f>
        <v>0</v>
      </c>
      <c r="AR97" s="550"/>
      <c r="AS97" s="549">
        <f>IFERROR(VLOOKUP(月排班!AS99,$FW$5:$FX$9,2,0),0)</f>
        <v>1</v>
      </c>
      <c r="AT97" s="550"/>
      <c r="AU97" s="549">
        <f>IFERROR(VLOOKUP(月排班!AU99,$FW$5:$FX$9,2,0),0)</f>
        <v>0</v>
      </c>
      <c r="AV97" s="550"/>
      <c r="AW97" s="549">
        <f>IFERROR(VLOOKUP(月排班!AW99,$FW$5:$FX$9,2,0),0)</f>
        <v>0</v>
      </c>
      <c r="AX97" s="550"/>
      <c r="AY97" s="549">
        <f>IFERROR(VLOOKUP(月排班!AY99,$FW$5:$FX$9,2,0),0)</f>
        <v>2</v>
      </c>
      <c r="AZ97" s="550"/>
      <c r="BA97" s="549">
        <f>IFERROR(VLOOKUP(月排班!BA99,$FW$5:$FX$9,2,0),0)</f>
        <v>0</v>
      </c>
      <c r="BB97" s="550"/>
      <c r="BC97" s="549">
        <f>IFERROR(VLOOKUP(月排班!BC99,$FW$5:$FX$9,2,0),0)</f>
        <v>0</v>
      </c>
      <c r="BD97" s="550"/>
      <c r="BE97" s="549">
        <f>IFERROR(VLOOKUP(月排班!BE99,$FW$5:$FX$9,2,0),0)</f>
        <v>0</v>
      </c>
      <c r="BF97" s="550"/>
      <c r="BG97" s="549">
        <f>IFERROR(VLOOKUP(月排班!BG99,$FW$5:$FX$9,2,0),0)</f>
        <v>0</v>
      </c>
      <c r="BH97" s="550"/>
      <c r="BI97" s="549">
        <f>IFERROR(VLOOKUP(月排班!BI99,$FW$5:$FX$9,2,0),0)</f>
        <v>1</v>
      </c>
      <c r="BJ97" s="550"/>
      <c r="BK97" s="549">
        <f>IFERROR(VLOOKUP(月排班!BK99,$FW$5:$FX$9,2,0),0)</f>
        <v>2</v>
      </c>
      <c r="BL97" s="550"/>
      <c r="BM97" s="549">
        <f>IFERROR(VLOOKUP(月排班!BM99,$FW$5:$FX$9,2,0),0)</f>
        <v>0</v>
      </c>
      <c r="BN97" s="550"/>
      <c r="BO97" s="549">
        <f>IFERROR(VLOOKUP(月排班!BO99,$FW$5:$FX$9,2,0),0)</f>
        <v>0</v>
      </c>
      <c r="BP97" s="550"/>
      <c r="BQ97" s="549">
        <f>IFERROR(VLOOKUP(月排班!BQ99,$FW$5:$FX$9,2,0),0)</f>
        <v>0</v>
      </c>
      <c r="BR97" s="550"/>
      <c r="BS97" s="549">
        <f>IFERROR(VLOOKUP(月排班!BS99,$FW$5:$FX$9,2,0),0)</f>
        <v>0</v>
      </c>
      <c r="BT97" s="550"/>
      <c r="BU97" s="549">
        <f>IFERROR(VLOOKUP(月排班!BU99,$FW$5:$FX$9,2,0),0)</f>
        <v>1</v>
      </c>
      <c r="BV97" s="550"/>
      <c r="BW97" s="549">
        <f>IFERROR(VLOOKUP(月排班!BW99,$FW$5:$FX$9,2,0),0)</f>
        <v>2</v>
      </c>
      <c r="BX97" s="550"/>
      <c r="BY97" s="549">
        <f>IFERROR(VLOOKUP(月排班!BY99,$FW$5:$FX$9,2,0),0)</f>
        <v>0</v>
      </c>
      <c r="BZ97" s="550"/>
      <c r="CA97" s="549">
        <f>IFERROR(VLOOKUP(月排班!CA99,$FW$5:$FX$9,2,0),0)</f>
        <v>0</v>
      </c>
      <c r="CB97" s="550"/>
      <c r="CC97" s="549">
        <f>IFERROR(VLOOKUP(月排班!CC99,$FW$5:$FX$9,2,0),0)</f>
        <v>0</v>
      </c>
      <c r="CD97" s="550"/>
      <c r="CE97" s="549">
        <f>IFERROR(VLOOKUP(月排班!CE99,$FW$5:$FX$9,2,0),0)</f>
        <v>0</v>
      </c>
      <c r="CF97" s="550"/>
      <c r="CG97" s="549">
        <f>IFERROR(VLOOKUP(月排班!CG99,$FW$5:$FX$9,2,0),0)</f>
        <v>0</v>
      </c>
      <c r="CH97" s="550"/>
      <c r="CI97" s="549">
        <f>IFERROR(VLOOKUP(月排班!CI99,$FW$5:$FX$9,2,0),0)</f>
        <v>1</v>
      </c>
      <c r="CJ97" s="550"/>
      <c r="CK97" s="549">
        <f>IFERROR(VLOOKUP(月排班!CK99,$FW$5:$FX$9,2,0),0)</f>
        <v>2</v>
      </c>
      <c r="CL97" s="550"/>
      <c r="CM97" s="549">
        <f>IFERROR(VLOOKUP(月排班!CM99,$FW$5:$FX$9,2,0),0)</f>
        <v>0</v>
      </c>
      <c r="CN97" s="550"/>
      <c r="CO97" s="549">
        <f>IFERROR(VLOOKUP(月排班!CO99,$FW$5:$FX$9,2,0),0)</f>
        <v>0</v>
      </c>
      <c r="CP97" s="550"/>
      <c r="CQ97" s="549">
        <f>IFERROR(VLOOKUP(月排班!CQ99,$FW$5:$FX$9,2,0),0)</f>
        <v>0</v>
      </c>
      <c r="CR97" s="550"/>
      <c r="CS97" s="549">
        <f>IFERROR(VLOOKUP(月排班!CS99,$FW$5:$FX$9,2,0),0)</f>
        <v>0</v>
      </c>
      <c r="CT97" s="550"/>
      <c r="CU97" s="549">
        <f>IFERROR(VLOOKUP(月排班!CU99,$FW$5:$FX$9,2,0),0)</f>
        <v>0</v>
      </c>
      <c r="CV97" s="550"/>
      <c r="CW97" s="549">
        <f>IFERROR(VLOOKUP(月排班!CW99,$FW$5:$FX$9,2,0),0)</f>
        <v>1</v>
      </c>
      <c r="CX97" s="550"/>
      <c r="CY97" s="549">
        <f>IFERROR(VLOOKUP(月排班!CY99,$FW$5:$FX$9,2,0),0)</f>
        <v>2</v>
      </c>
      <c r="CZ97" s="550"/>
      <c r="DA97" s="549">
        <f>IFERROR(VLOOKUP(月排班!DA99,$FW$5:$FX$9,2,0),0)</f>
        <v>0</v>
      </c>
      <c r="DB97" s="550"/>
      <c r="DC97" s="549">
        <f>IFERROR(VLOOKUP(月排班!DC99,$FW$5:$FX$9,2,0),0)</f>
        <v>0</v>
      </c>
      <c r="DD97" s="550"/>
      <c r="DE97" s="549">
        <f>IFERROR(VLOOKUP(月排班!DE99,$FW$5:$FX$9,2,0),0)</f>
        <v>0</v>
      </c>
      <c r="DF97" s="550"/>
      <c r="DG97" s="549">
        <f>IFERROR(VLOOKUP(月排班!DG99,$FW$5:$FX$9,2,0),0)</f>
        <v>0</v>
      </c>
      <c r="DH97" s="550"/>
      <c r="DI97" s="549">
        <f>IFERROR(VLOOKUP(月排班!DI99,$FW$5:$FX$9,2,0),0)</f>
        <v>0</v>
      </c>
      <c r="DJ97" s="550"/>
      <c r="DK97" s="549">
        <f>IFERROR(VLOOKUP(月排班!DK99,$FW$5:$FX$9,2,0),0)</f>
        <v>1</v>
      </c>
      <c r="DL97" s="550"/>
      <c r="DM97" s="549">
        <f>IFERROR(VLOOKUP(月排班!DM99,$FW$5:$FX$9,2,0),0)</f>
        <v>2</v>
      </c>
      <c r="DN97" s="550"/>
      <c r="DO97" s="549">
        <f>IFERROR(VLOOKUP(月排班!DO99,$FW$5:$FX$9,2,0),0)</f>
        <v>0</v>
      </c>
      <c r="DP97" s="550"/>
      <c r="DQ97" s="549">
        <f>IFERROR(VLOOKUP(月排班!DQ99,$FW$5:$FX$9,2,0),0)</f>
        <v>0</v>
      </c>
      <c r="DR97" s="550"/>
      <c r="DS97" s="549">
        <f>IFERROR(VLOOKUP(月排班!DS99,$FW$5:$FX$9,2,0),0)</f>
        <v>0</v>
      </c>
      <c r="DT97" s="550"/>
      <c r="DU97" s="549">
        <f>IFERROR(VLOOKUP(月排班!DU99,$FW$5:$FX$9,2,0),0)</f>
        <v>0</v>
      </c>
      <c r="DV97" s="550"/>
      <c r="DW97" s="549">
        <f>IFERROR(VLOOKUP(月排班!DW99,$FW$5:$FX$9,2,0),0)</f>
        <v>0</v>
      </c>
      <c r="DX97" s="550"/>
      <c r="DY97" s="549">
        <f>IFERROR(VLOOKUP(月排班!DY99,$FW$5:$FX$9,2,0),0)</f>
        <v>0</v>
      </c>
      <c r="DZ97" s="550"/>
      <c r="EA97" s="549">
        <f>IFERROR(VLOOKUP(月排班!EA99,$FW$5:$FX$9,2,0),0)</f>
        <v>0</v>
      </c>
      <c r="EB97" s="550"/>
      <c r="EC97" s="549">
        <f>IFERROR(VLOOKUP(月排班!EC99,$FW$5:$FX$9,2,0),0)</f>
        <v>0</v>
      </c>
      <c r="ED97" s="550"/>
      <c r="EE97" s="549">
        <f>IFERROR(VLOOKUP(月排班!EE99,$FW$5:$FX$9,2,0),0)</f>
        <v>0</v>
      </c>
      <c r="EF97" s="550"/>
      <c r="EG97" s="549">
        <f>IFERROR(VLOOKUP(月排班!EG99,$FW$5:$FX$9,2,0),0)</f>
        <v>0</v>
      </c>
      <c r="EH97" s="550"/>
      <c r="EI97" s="549">
        <f>IFERROR(VLOOKUP(月排班!EI99,$FW$5:$FX$9,2,0),0)</f>
        <v>0</v>
      </c>
      <c r="EJ97" s="550"/>
      <c r="EK97" s="549">
        <f>IFERROR(VLOOKUP(月排班!EK99,$FW$5:$FX$9,2,0),0)</f>
        <v>0</v>
      </c>
      <c r="EL97" s="550"/>
      <c r="EM97" s="549">
        <f>IFERROR(VLOOKUP(月排班!EM99,$FW$5:$FX$9,2,0),0)</f>
        <v>0</v>
      </c>
      <c r="EN97" s="550"/>
      <c r="EO97" s="549">
        <f>IFERROR(VLOOKUP(月排班!EO99,$FW$5:$FX$9,2,0),0)</f>
        <v>0</v>
      </c>
      <c r="EP97" s="550"/>
      <c r="EQ97" s="549">
        <f>IFERROR(VLOOKUP(月排班!EQ99,$FW$5:$FX$9,2,0),0)</f>
        <v>0</v>
      </c>
      <c r="ER97" s="550"/>
      <c r="ES97" s="549">
        <f>IFERROR(VLOOKUP(月排班!ES99,$FW$5:$FX$9,2,0),0)</f>
        <v>0</v>
      </c>
      <c r="ET97" s="550"/>
      <c r="EU97" s="549">
        <f>IFERROR(VLOOKUP(月排班!EU99,$FW$5:$FX$9,2,0),0)</f>
        <v>0</v>
      </c>
      <c r="EV97" s="550"/>
      <c r="EW97" s="549">
        <f>IFERROR(VLOOKUP(月排班!EW99,$FW$5:$FX$9,2,0),0)</f>
        <v>0</v>
      </c>
      <c r="EX97" s="550"/>
      <c r="EY97" s="549">
        <f>IFERROR(VLOOKUP(月排班!EY99,$FW$5:$FX$9,2,0),0)</f>
        <v>0</v>
      </c>
      <c r="EZ97" s="550"/>
      <c r="FA97" s="549">
        <f>IFERROR(VLOOKUP(月排班!FA99,$FW$5:$FX$9,2,0),0)</f>
        <v>0</v>
      </c>
      <c r="FB97" s="550"/>
      <c r="FC97" s="549">
        <f>IFERROR(VLOOKUP(月排班!FC99,$FW$5:$FX$9,2,0),0)</f>
        <v>0</v>
      </c>
      <c r="FD97" s="550"/>
      <c r="FE97" s="549">
        <f>IFERROR(VLOOKUP(月排班!FE99,$FW$5:$FX$9,2,0),0)</f>
        <v>0</v>
      </c>
      <c r="FF97" s="550"/>
      <c r="FG97" s="549">
        <f>IFERROR(VLOOKUP(月排班!FG99,$FW$5:$FX$9,2,0),0)</f>
        <v>0</v>
      </c>
      <c r="FH97" s="550"/>
      <c r="FI97" s="549">
        <f>IFERROR(VLOOKUP(月排班!FI99,$FW$5:$FX$9,2,0),0)</f>
        <v>0</v>
      </c>
      <c r="FJ97" s="550"/>
      <c r="FK97" s="549">
        <f>IFERROR(VLOOKUP(月排班!FK99,$FW$5:$FX$9,2,0),0)</f>
        <v>0</v>
      </c>
      <c r="FL97" s="550"/>
      <c r="FM97" s="549">
        <f>IFERROR(VLOOKUP(月排班!FM99,$FW$5:$FX$9,2,0),0)</f>
        <v>0</v>
      </c>
      <c r="FN97" s="550"/>
      <c r="FO97" s="229"/>
      <c r="FP97" s="230"/>
      <c r="FQ97" s="210"/>
      <c r="FR97" s="210"/>
      <c r="FS97" s="210"/>
      <c r="FT97" s="194"/>
      <c r="FU97" s="249"/>
      <c r="FV97" s="250"/>
    </row>
    <row r="98" spans="1:203" ht="9" customHeight="1" thickBot="1">
      <c r="A98" s="480" t="str">
        <f>IF('0902-0908'!A103=0,"",'0902-0908'!A103)</f>
        <v>外場假日工讀</v>
      </c>
      <c r="B98" s="481"/>
      <c r="C98" s="229"/>
      <c r="D98" s="230"/>
      <c r="E98" s="229"/>
      <c r="F98" s="230"/>
      <c r="G98" s="229"/>
      <c r="H98" s="230"/>
      <c r="I98" s="229"/>
      <c r="J98" s="230"/>
      <c r="K98" s="229"/>
      <c r="L98" s="230"/>
      <c r="M98" s="229"/>
      <c r="N98" s="230"/>
      <c r="O98" s="229"/>
      <c r="P98" s="230"/>
      <c r="Q98" s="229"/>
      <c r="R98" s="230"/>
      <c r="S98" s="229"/>
      <c r="T98" s="230"/>
      <c r="U98" s="229"/>
      <c r="V98" s="230"/>
      <c r="W98" s="229"/>
      <c r="X98" s="230"/>
      <c r="Y98" s="229"/>
      <c r="Z98" s="230"/>
      <c r="AA98" s="229"/>
      <c r="AB98" s="230"/>
      <c r="AC98" s="229"/>
      <c r="AD98" s="230"/>
      <c r="AE98" s="551">
        <f>月排班!AF98</f>
        <v>0</v>
      </c>
      <c r="AF98" s="552"/>
      <c r="AG98" s="551">
        <f>月排班!AH98</f>
        <v>0</v>
      </c>
      <c r="AH98" s="552"/>
      <c r="AI98" s="551">
        <f>月排班!AJ98</f>
        <v>0</v>
      </c>
      <c r="AJ98" s="552"/>
      <c r="AK98" s="551">
        <f>月排班!AL98</f>
        <v>0</v>
      </c>
      <c r="AL98" s="552"/>
      <c r="AM98" s="551">
        <f>月排班!AN98</f>
        <v>0</v>
      </c>
      <c r="AN98" s="552"/>
      <c r="AO98" s="551">
        <f>月排班!AP98</f>
        <v>0</v>
      </c>
      <c r="AP98" s="552"/>
      <c r="AQ98" s="551">
        <f>月排班!AR98</f>
        <v>0</v>
      </c>
      <c r="AR98" s="552"/>
      <c r="AS98" s="551">
        <f>月排班!AT98</f>
        <v>0</v>
      </c>
      <c r="AT98" s="552"/>
      <c r="AU98" s="551">
        <f>月排班!AV98</f>
        <v>4</v>
      </c>
      <c r="AV98" s="552"/>
      <c r="AW98" s="551">
        <f>月排班!AX98</f>
        <v>4</v>
      </c>
      <c r="AX98" s="552"/>
      <c r="AY98" s="551">
        <f>月排班!AZ98</f>
        <v>0</v>
      </c>
      <c r="AZ98" s="552"/>
      <c r="BA98" s="551">
        <f>月排班!BB98</f>
        <v>4</v>
      </c>
      <c r="BB98" s="552"/>
      <c r="BC98" s="551">
        <f>月排班!BD98</f>
        <v>7.5</v>
      </c>
      <c r="BD98" s="552"/>
      <c r="BE98" s="551">
        <f>月排班!BF98</f>
        <v>0</v>
      </c>
      <c r="BF98" s="552"/>
      <c r="BG98" s="551">
        <f>月排班!BH98</f>
        <v>4</v>
      </c>
      <c r="BH98" s="552"/>
      <c r="BI98" s="551">
        <f>月排班!BJ98</f>
        <v>0</v>
      </c>
      <c r="BJ98" s="552"/>
      <c r="BK98" s="551">
        <f>月排班!BL98</f>
        <v>0</v>
      </c>
      <c r="BL98" s="552"/>
      <c r="BM98" s="551">
        <f>月排班!BN98</f>
        <v>4</v>
      </c>
      <c r="BN98" s="552"/>
      <c r="BO98" s="551">
        <f>月排班!BP98</f>
        <v>4</v>
      </c>
      <c r="BP98" s="552"/>
      <c r="BQ98" s="551">
        <f>月排班!BR98</f>
        <v>7.5</v>
      </c>
      <c r="BR98" s="552"/>
      <c r="BS98" s="551">
        <f>月排班!BT98</f>
        <v>7.5</v>
      </c>
      <c r="BT98" s="552"/>
      <c r="BU98" s="551">
        <f>月排班!BV98</f>
        <v>0</v>
      </c>
      <c r="BV98" s="552"/>
      <c r="BW98" s="551">
        <f>月排班!BX98</f>
        <v>0</v>
      </c>
      <c r="BX98" s="552"/>
      <c r="BY98" s="551">
        <f>月排班!BZ98</f>
        <v>0</v>
      </c>
      <c r="BZ98" s="552"/>
      <c r="CA98" s="551">
        <f>月排班!CB98</f>
        <v>0</v>
      </c>
      <c r="CB98" s="552"/>
      <c r="CC98" s="551">
        <f>月排班!CD98</f>
        <v>0</v>
      </c>
      <c r="CD98" s="552"/>
      <c r="CE98" s="551">
        <f>月排班!CF98</f>
        <v>0</v>
      </c>
      <c r="CF98" s="552"/>
      <c r="CG98" s="551">
        <f>月排班!CH98</f>
        <v>0</v>
      </c>
      <c r="CH98" s="552"/>
      <c r="CI98" s="551">
        <f>月排班!CJ98</f>
        <v>0</v>
      </c>
      <c r="CJ98" s="552"/>
      <c r="CK98" s="551">
        <f>月排班!CL98</f>
        <v>0</v>
      </c>
      <c r="CL98" s="552"/>
      <c r="CM98" s="551">
        <f>月排班!CN98</f>
        <v>0</v>
      </c>
      <c r="CN98" s="552"/>
      <c r="CO98" s="551">
        <f>月排班!CP98</f>
        <v>0</v>
      </c>
      <c r="CP98" s="552"/>
      <c r="CQ98" s="551">
        <f>月排班!CR98</f>
        <v>0</v>
      </c>
      <c r="CR98" s="552"/>
      <c r="CS98" s="551">
        <f>月排班!CT98</f>
        <v>0</v>
      </c>
      <c r="CT98" s="552"/>
      <c r="CU98" s="551">
        <f>月排班!CV98</f>
        <v>0</v>
      </c>
      <c r="CV98" s="552"/>
      <c r="CW98" s="551">
        <f>月排班!CX98</f>
        <v>0</v>
      </c>
      <c r="CX98" s="552"/>
      <c r="CY98" s="551">
        <f>月排班!CZ98</f>
        <v>0</v>
      </c>
      <c r="CZ98" s="552"/>
      <c r="DA98" s="551">
        <f>月排班!DB98</f>
        <v>0</v>
      </c>
      <c r="DB98" s="552"/>
      <c r="DC98" s="551">
        <f>月排班!DD98</f>
        <v>7.5</v>
      </c>
      <c r="DD98" s="552"/>
      <c r="DE98" s="551">
        <f>月排班!DF98</f>
        <v>0</v>
      </c>
      <c r="DF98" s="552"/>
      <c r="DG98" s="551">
        <f>月排班!DH98</f>
        <v>8</v>
      </c>
      <c r="DH98" s="552"/>
      <c r="DI98" s="551">
        <f>月排班!DJ98</f>
        <v>0</v>
      </c>
      <c r="DJ98" s="552"/>
      <c r="DK98" s="551">
        <f>月排班!DL98</f>
        <v>0</v>
      </c>
      <c r="DL98" s="552"/>
      <c r="DM98" s="551">
        <f>月排班!DN98</f>
        <v>0</v>
      </c>
      <c r="DN98" s="552"/>
      <c r="DO98" s="551">
        <f>月排班!DP98</f>
        <v>0</v>
      </c>
      <c r="DP98" s="552"/>
      <c r="DQ98" s="551">
        <f>月排班!DR98</f>
        <v>0</v>
      </c>
      <c r="DR98" s="552"/>
      <c r="DS98" s="551">
        <f>月排班!DT98</f>
        <v>0</v>
      </c>
      <c r="DT98" s="552"/>
      <c r="DU98" s="551">
        <f>月排班!DV98</f>
        <v>0</v>
      </c>
      <c r="DV98" s="552"/>
      <c r="DW98" s="551">
        <f>月排班!DX98</f>
        <v>0</v>
      </c>
      <c r="DX98" s="552"/>
      <c r="DY98" s="551">
        <f>月排班!DZ98</f>
        <v>0</v>
      </c>
      <c r="DZ98" s="552"/>
      <c r="EA98" s="551">
        <f>月排班!EB98</f>
        <v>0</v>
      </c>
      <c r="EB98" s="552"/>
      <c r="EC98" s="551">
        <f>月排班!ED98</f>
        <v>0</v>
      </c>
      <c r="ED98" s="552"/>
      <c r="EE98" s="551">
        <f>月排班!EF98</f>
        <v>0</v>
      </c>
      <c r="EF98" s="552"/>
      <c r="EG98" s="551">
        <f>月排班!EH98</f>
        <v>0</v>
      </c>
      <c r="EH98" s="552"/>
      <c r="EI98" s="551">
        <f>月排班!EJ98</f>
        <v>0</v>
      </c>
      <c r="EJ98" s="552"/>
      <c r="EK98" s="551">
        <f>月排班!EL98</f>
        <v>0</v>
      </c>
      <c r="EL98" s="552"/>
      <c r="EM98" s="551">
        <f>月排班!EN98</f>
        <v>0</v>
      </c>
      <c r="EN98" s="552"/>
      <c r="EO98" s="551">
        <f>月排班!EP98</f>
        <v>0</v>
      </c>
      <c r="EP98" s="552"/>
      <c r="EQ98" s="551">
        <f>月排班!ER98</f>
        <v>0</v>
      </c>
      <c r="ER98" s="552"/>
      <c r="ES98" s="551">
        <f>月排班!ET98</f>
        <v>0</v>
      </c>
      <c r="ET98" s="552"/>
      <c r="EU98" s="551">
        <f>月排班!EV98</f>
        <v>0</v>
      </c>
      <c r="EV98" s="552"/>
      <c r="EW98" s="551">
        <f>月排班!EX98</f>
        <v>0</v>
      </c>
      <c r="EX98" s="552"/>
      <c r="EY98" s="551">
        <f>月排班!EZ98</f>
        <v>0</v>
      </c>
      <c r="EZ98" s="552"/>
      <c r="FA98" s="551">
        <f>月排班!FB98</f>
        <v>0</v>
      </c>
      <c r="FB98" s="552"/>
      <c r="FC98" s="551">
        <f>月排班!FD98</f>
        <v>0</v>
      </c>
      <c r="FD98" s="552"/>
      <c r="FE98" s="551">
        <f>月排班!FF98</f>
        <v>0</v>
      </c>
      <c r="FF98" s="552"/>
      <c r="FG98" s="551">
        <f>月排班!FH98</f>
        <v>0</v>
      </c>
      <c r="FH98" s="552"/>
      <c r="FI98" s="551">
        <f>月排班!FJ98</f>
        <v>0</v>
      </c>
      <c r="FJ98" s="552"/>
      <c r="FK98" s="551">
        <f>月排班!FL98</f>
        <v>0</v>
      </c>
      <c r="FL98" s="552"/>
      <c r="FM98" s="551">
        <f>月排班!FN98</f>
        <v>0</v>
      </c>
      <c r="FN98" s="552"/>
      <c r="FO98" s="229"/>
      <c r="FP98" s="230"/>
      <c r="FQ98" s="210"/>
      <c r="FR98" s="210"/>
      <c r="FS98" s="210"/>
      <c r="FT98" s="194"/>
      <c r="FU98" s="249"/>
      <c r="FV98" s="250"/>
    </row>
    <row r="99" spans="1:203" ht="9" customHeight="1" thickTop="1" thickBot="1">
      <c r="A99" s="482" t="str">
        <f>IF('0902-0908'!A104=0,"",'0902-0908'!A104)</f>
        <v/>
      </c>
      <c r="B99" s="483"/>
      <c r="C99" s="229"/>
      <c r="D99" s="230"/>
      <c r="E99" s="229"/>
      <c r="F99" s="230"/>
      <c r="G99" s="229"/>
      <c r="H99" s="230"/>
      <c r="I99" s="229"/>
      <c r="J99" s="230"/>
      <c r="K99" s="229"/>
      <c r="L99" s="230"/>
      <c r="M99" s="229"/>
      <c r="N99" s="230"/>
      <c r="O99" s="229"/>
      <c r="P99" s="230"/>
      <c r="Q99" s="229"/>
      <c r="R99" s="230"/>
      <c r="S99" s="229"/>
      <c r="T99" s="230"/>
      <c r="U99" s="229"/>
      <c r="V99" s="230"/>
      <c r="W99" s="229"/>
      <c r="X99" s="230"/>
      <c r="Y99" s="229"/>
      <c r="Z99" s="230"/>
      <c r="AA99" s="229"/>
      <c r="AB99" s="230"/>
      <c r="AC99" s="229"/>
      <c r="AD99" s="230"/>
      <c r="AE99" s="499" t="str">
        <f>IF(月排班!AD97=0,"",IF(月排班!AE97=0,"",IF((月排班!AE97+24-月排班!AD97)&lt;11,"11小時","")))&amp;IF(COUNTIF(月排班!$AE99:$AR99,$FW$5)=1,IF(COUNTIF(月排班!$AE99:$AR99,$FW$6)=1,"","1周無1例1休"),"1周無1例1休")&amp;IF(AE98=1,IF(AE98&gt;0,"例假上班",""),"")&amp;IF(AE98&gt;12,"上班超過12小時&amp;","")&amp;IF(COUNTIF(U98:AF98,"&gt;0")=6,"連6天上班","")&amp;IF(AE97=1,IF(AE98&gt;0,"例假上班",""),"")</f>
        <v>1周無1例1休</v>
      </c>
      <c r="AF99" s="500"/>
      <c r="AG99" s="499" t="str">
        <f>IF(月排班!AF97=0,"",IF(月排班!AG97=0,"",IF((月排班!AG97+24-月排班!AF97)&lt;11,"11小時","")))&amp;IF(COUNTIF(月排班!$AE99:$AR99,$FW$5)=1,IF(COUNTIF(月排班!$AE99:$AR99,$FW$6)=1,"","1周無1例1休"),"1周無1例1休")&amp;IF(AG98=1,IF(AG98&gt;0,"例假上班",""),"")&amp;IF(AG98&gt;12,"上班超過12小時&amp;","")&amp;IF(COUNTIF(W98:AH98,"&gt;0")=6,"連6天上班","")&amp;IF(AG97=1,IF(AG98&gt;0,"例假上班",""),"")</f>
        <v>1周無1例1休</v>
      </c>
      <c r="AH99" s="500"/>
      <c r="AI99" s="499" t="str">
        <f>IF(月排班!AH97=0,"",IF(月排班!AI97=0,"",IF((月排班!AI97+24-月排班!AH97)&lt;11,"11小時","")))&amp;IF(COUNTIF(月排班!$AE99:$AR99,$FW$5)=1,IF(COUNTIF(月排班!$AE99:$AR99,$FW$6)=1,"","1周無1例1休"),"1周無1例1休")&amp;IF(AI98=1,IF(AI98&gt;0,"例假上班",""),"")&amp;IF(AI98&gt;12,"上班超過12小時&amp;","")&amp;IF(COUNTIF(Y98:AJ98,"&gt;0")=6,"連6天上班","")&amp;IF(AI97=1,IF(AI98&gt;0,"例假上班",""),"")</f>
        <v>1周無1例1休</v>
      </c>
      <c r="AJ99" s="500"/>
      <c r="AK99" s="499" t="str">
        <f>IF(月排班!AJ97=0,"",IF(月排班!AK97=0,"",IF((月排班!AK97+24-月排班!AJ97)&lt;11,"11小時","")))&amp;IF(COUNTIF(月排班!$AE99:$AR99,$FW$5)=1,IF(COUNTIF(月排班!$AE99:$AR99,$FW$6)=1,"","1周無1例1休"),"1周無1例1休")&amp;IF(AK98=1,IF(AK98&gt;0,"例假上班",""),"")&amp;IF(AK98&gt;12,"上班超過12小時&amp;","")&amp;IF(COUNTIF(AA98:AL98,"&gt;0")=6,"連6天上班","")&amp;IF(AK97=1,IF(AK98&gt;0,"例假上班",""),"")</f>
        <v>1周無1例1休</v>
      </c>
      <c r="AL99" s="500"/>
      <c r="AM99" s="499" t="str">
        <f>IF(月排班!AL97=0,"",IF(月排班!AM97=0,"",IF((月排班!AM97+24-月排班!AL97)&lt;11,"11小時","")))&amp;IF(COUNTIF(月排班!$AE99:$AR99,$FW$5)=1,IF(COUNTIF(月排班!$AE99:$AR99,$FW$6)=1,"","1周無1例1休"),"1周無1例1休")&amp;IF(AM98=1,IF(AM98&gt;0,"例假上班",""),"")&amp;IF(AM98&gt;12,"上班超過12小時&amp;","")&amp;IF(COUNTIF(AC98:AN98,"&gt;0")=6,"連6天上班","")&amp;IF(AM97=1,IF(AM98&gt;0,"例假上班",""),"")</f>
        <v>1周無1例1休</v>
      </c>
      <c r="AN99" s="500"/>
      <c r="AO99" s="499" t="str">
        <f>IF(月排班!AN97=0,"",IF(月排班!AO97=0,"",IF((月排班!AO97+24-月排班!AN97)&lt;11,"11小時","")))&amp;IF(COUNTIF(月排班!$AE99:$AR99,$FW$5)=1,IF(COUNTIF(月排班!$AE99:$AR99,$FW$6)=1,"","1周無1例1休"),"1周無1例1休")&amp;IF(AO98=1,IF(AO98&gt;0,"例假上班",""),"")&amp;IF(AO98&gt;12,"上班超過12小時&amp;","")&amp;IF(COUNTIF(AE98:AP98,"&gt;0")=6,"連6天上班","")&amp;IF(AO97=1,IF(AO98&gt;0,"例假上班",""),"")</f>
        <v>1周無1例1休</v>
      </c>
      <c r="AP99" s="500"/>
      <c r="AQ99" s="499" t="str">
        <f>IF(月排班!AP97=0,"",IF(月排班!AQ97=0,"",IF((月排班!AQ97+24-月排班!AP97)&lt;11,"11小時","")))&amp;IF(COUNTIF(月排班!$AE99:$AR99,$FW$5)=1,IF(COUNTIF(月排班!$AE99:$AR99,$FW$6)=1,"","1周無1例1休"),"1周無1例1休")&amp;IF(AQ98=1,IF(AQ98&gt;0,"例假上班",""),"")&amp;IF(AQ98&gt;12,"上班超過12小時&amp;","")&amp;IF(COUNTIF(AG98:AR98,"&gt;0")=6,"連6天上班","")&amp;IF(AQ97=1,IF(AQ98&gt;0,"例假上班",""),"")</f>
        <v>1周無1例1休</v>
      </c>
      <c r="AR99" s="500"/>
      <c r="AS99" s="499" t="str">
        <f>IF(月排班!AR97=0,"",IF(月排班!AS97=0,"",IF((月排班!AS97+24-月排班!AR97)&lt;11,"11小時","")))&amp;IF(COUNTIF(月排班!$AS99:$BE99,$FW$5)=1,IF(COUNTIF(月排班!$AS99:$BE99,$FW$6)=1,"","1周無1例1休"),"1周無1例1休")&amp;IF(AS98=1,IF(AS98&gt;0,"例假上班",""),"")&amp;IF(AS98&gt;12,"上班超過12小時&amp;","")&amp;IF(COUNTIF(AI98:AT98,"&gt;0")=6,"連6天上班","")&amp;IF(AS97=1,IF(AS98&gt;0,"例假上班",""),"")</f>
        <v/>
      </c>
      <c r="AT99" s="500"/>
      <c r="AU99" s="499" t="str">
        <f>IF(月排班!AT97=0,"",IF(月排班!AU97=0,"",IF((月排班!AU97+24-月排班!AT97)&lt;11,"11小時","")))&amp;IF(COUNTIF(月排班!$AS99:$BE99,$FW$5)=1,IF(COUNTIF(月排班!$AS99:$BE99,$FW$6)=1,"","1周無1例1休"),"1周無1例1休")&amp;IF(AU98=1,IF(AU98&gt;0,"例假上班",""),"")&amp;IF(AU98&gt;12,"上班超過12小時&amp;","")&amp;IF(COUNTIF(AK98:AV98,"&gt;0")=6,"連6天上班","")&amp;IF(AU97=1,IF(AU98&gt;0,"例假上班",""),"")</f>
        <v/>
      </c>
      <c r="AV99" s="500"/>
      <c r="AW99" s="499" t="str">
        <f>IF(月排班!AV97=0,"",IF(月排班!AW97=0,"",IF((月排班!AW97+24-月排班!AV97)&lt;11,"11小時","")))&amp;IF(COUNTIF(月排班!$AS99:$BE99,$FW$5)=1,IF(COUNTIF(月排班!$AS99:$BE99,$FW$6)=1,"","1周無1例1休"),"1周無1例1休")&amp;IF(AW98=1,IF(AW98&gt;0,"例假上班",""),"")&amp;IF(AW98&gt;12,"上班超過12小時&amp;","")&amp;IF(COUNTIF(AM98:AX98,"&gt;0")=6,"連6天上班","")&amp;IF(AW97=1,IF(AW98&gt;0,"例假上班",""),"")</f>
        <v/>
      </c>
      <c r="AX99" s="500"/>
      <c r="AY99" s="499" t="str">
        <f>IF(月排班!AX97=0,"",IF(月排班!AY97=0,"",IF((月排班!AY97+24-月排班!AX97)&lt;11,"11小時","")))&amp;IF(COUNTIF(月排班!$AS99:$BE99,$FW$5)=1,IF(COUNTIF(月排班!$AS99:$BE99,$FW$6)=1,"","1周無1例1休"),"1周無1例1休")&amp;IF(AY98=1,IF(AY98&gt;0,"例假上班",""),"")&amp;IF(AY98&gt;12,"上班超過12小時&amp;","")&amp;IF(COUNTIF(AO98:AZ98,"&gt;0")=6,"連6天上班","")&amp;IF(AY97=1,IF(AY98&gt;0,"例假上班",""),"")</f>
        <v/>
      </c>
      <c r="AZ99" s="500"/>
      <c r="BA99" s="499" t="str">
        <f>IF(月排班!AZ97=0,"",IF(月排班!BA97=0,"",IF((月排班!BA97+24-月排班!AZ97)&lt;11,"11小時","")))&amp;IF(COUNTIF(月排班!$AS99:$BE99,$FW$5)=1,IF(COUNTIF(月排班!$AS99:$BE99,$FW$6)=1,"","1周無1例1休"),"1周無1例1休")&amp;IF(BA98=1,IF(BA98&gt;0,"例假上班",""),"")&amp;IF(BA98&gt;12,"上班超過12小時&amp;","")&amp;IF(COUNTIF(AQ98:BB98,"&gt;0")=6,"連6天上班","")&amp;IF(BA97=1,IF(BA98&gt;0,"例假上班",""),"")</f>
        <v/>
      </c>
      <c r="BB99" s="500"/>
      <c r="BC99" s="499" t="str">
        <f>IF(月排班!BB97=0,"",IF(月排班!BC97=0,"",IF((月排班!BC97+24-月排班!BB97)&lt;11,"11小時","")))&amp;IF(COUNTIF(月排班!$AS99:$BE99,$FW$5)=1,IF(COUNTIF(月排班!$AS99:$BE99,$FW$6)=1,"","1周無1例1休"),"1周無1例1休")&amp;IF(BC98=1,IF(BC98&gt;0,"例假上班",""),"")&amp;IF(BC98&gt;12,"上班超過12小時&amp;","")&amp;IF(COUNTIF(AS98:BD98,"&gt;0")=6,"連6天上班","")&amp;IF(BC97=1,IF(BC98&gt;0,"例假上班",""),"")</f>
        <v/>
      </c>
      <c r="BD99" s="500"/>
      <c r="BE99" s="499" t="str">
        <f>IF(月排班!BD97=0,"",IF(月排班!BE97=0,"",IF((月排班!BE97+24-月排班!BD97)&lt;11,"11小時","")))&amp;IF(COUNTIF(月排班!$AS99:$BE99,$FW$5)=1,IF(COUNTIF(月排班!$AS99:$BE99,$FW$6)=1,"","1周無1例1休"),"1周無1例1休")&amp;IF(BE98=1,IF(BE98&gt;0,"例假上班",""),"")&amp;IF(BE98&gt;12,"上班超過12小時&amp;","")&amp;IF(COUNTIF(AU98:BF98,"&gt;0")=6,"連6天上班","")&amp;IF(BE97=1,IF(BE98&gt;0,"例假上班",""),"")</f>
        <v/>
      </c>
      <c r="BF99" s="500"/>
      <c r="BG99" s="499" t="str">
        <f>IF(月排班!BF97=0,"",IF(月排班!BG97=0,"",IF((月排班!BG97+24-月排班!BF97)&lt;11,"11小時","")))&amp;IF(COUNTIF(月排班!$BG99:$BS99,$FW$5)=1,IF(COUNTIF(月排班!$BG99:$BS99,$FW$6)=1,"","1周無1例1休"),"1周無1例1休")&amp;IF(BG98=1,IF(BG98&gt;0,"例假上班",""),"")&amp;IF(BG98&gt;12,"上班超過12小時&amp;","")&amp;IF(COUNTIF(AW98:BH98,"&gt;0")=6,"連6天上班","")&amp;IF(BG97=1,IF(BG98&gt;0,"例假上班",""),"")</f>
        <v/>
      </c>
      <c r="BH99" s="500"/>
      <c r="BI99" s="499" t="str">
        <f>IF(月排班!BH97=0,"",IF(月排班!BI97=0,"",IF((月排班!BI97+24-月排班!BH97)&lt;11,"11小時","")))&amp;IF(COUNTIF(月排班!$BG99:$BS99,$FW$5)=1,IF(COUNTIF(月排班!$BG99:$BS99,$FW$6)=1,"","1周無1例1休"),"1周無1例1休")&amp;IF(BI98=1,IF(BI98&gt;0,"例假上班",""),"")&amp;IF(BI98&gt;12,"上班超過12小時&amp;","")&amp;IF(COUNTIF(AY98:BJ98,"&gt;0")=6,"連6天上班","")&amp;IF(BI97=1,IF(BI98&gt;0,"例假上班",""),"")</f>
        <v/>
      </c>
      <c r="BJ99" s="500"/>
      <c r="BK99" s="499" t="str">
        <f>IF(月排班!BJ97=0,"",IF(月排班!BK97=0,"",IF((月排班!BK97+24-月排班!BJ97)&lt;11,"11小時","")))&amp;IF(COUNTIF(月排班!$BG99:$BS99,$FW$5)=1,IF(COUNTIF(月排班!$BG99:$BS99,$FW$6)=1,"","1周無1例1休"),"1周無1例1休")&amp;IF(BK98=1,IF(BK98&gt;0,"例假上班",""),"")&amp;IF(BK98&gt;12,"上班超過12小時&amp;","")&amp;IF(COUNTIF(BA98:BL98,"&gt;0")=6,"連6天上班","")&amp;IF(BK97=1,IF(BK98&gt;0,"例假上班",""),"")</f>
        <v/>
      </c>
      <c r="BL99" s="500"/>
      <c r="BM99" s="499" t="str">
        <f>IF(月排班!BL97=0,"",IF(月排班!BM97=0,"",IF((月排班!BM97+24-月排班!BL97)&lt;11,"11小時","")))&amp;IF(COUNTIF(月排班!$BG99:$BS99,$FW$5)=1,IF(COUNTIF(月排班!$BG99:$BS99,$FW$6)=1,"","1周無1例1休"),"1周無1例1休")&amp;IF(BM98=1,IF(BM98&gt;0,"例假上班",""),"")&amp;IF(BM98&gt;12,"上班超過12小時&amp;","")&amp;IF(COUNTIF(BC98:BN98,"&gt;0")=6,"連6天上班","")&amp;IF(BM97=1,IF(BM98&gt;0,"例假上班",""),"")</f>
        <v/>
      </c>
      <c r="BN99" s="500"/>
      <c r="BO99" s="499" t="str">
        <f>IF(月排班!BN97=0,"",IF(月排班!BO97=0,"",IF((月排班!BO97+24-月排班!BN97)&lt;11,"11小時","")))&amp;IF(COUNTIF(月排班!$BG99:$BS99,$FW$5)=1,IF(COUNTIF(月排班!$BG99:$BS99,$FW$6)=1,"","1周無1例1休"),"1周無1例1休")&amp;IF(BO98=1,IF(BO98&gt;0,"例假上班",""),"")&amp;IF(BO98&gt;12,"上班超過12小時&amp;","")&amp;IF(COUNTIF(BE98:BP98,"&gt;0")=6,"連6天上班","")&amp;IF(BO97=1,IF(BO98&gt;0,"例假上班",""),"")</f>
        <v/>
      </c>
      <c r="BP99" s="500"/>
      <c r="BQ99" s="499" t="str">
        <f>IF(月排班!BP97=0,"",IF(月排班!BQ97=0,"",IF((月排班!BQ97+24-月排班!BP97)&lt;11,"11小時","")))&amp;IF(COUNTIF(月排班!$BG99:$BS99,$FW$5)=1,IF(COUNTIF(月排班!$BG99:$BS99,$FW$6)=1,"","1周無1例1休"),"1周無1例1休")&amp;IF(BQ98=1,IF(BQ98&gt;0,"例假上班",""),"")&amp;IF(BQ98&gt;12,"上班超過12小時&amp;","")&amp;IF(COUNTIF(BG98:BR98,"&gt;0")=6,"連6天上班","")&amp;IF(BQ97=1,IF(BQ98&gt;0,"例假上班",""),"")</f>
        <v/>
      </c>
      <c r="BR99" s="500"/>
      <c r="BS99" s="499" t="str">
        <f>IF(月排班!BR97=0,"",IF(月排班!BS97=0,"",IF((月排班!BS97+24-月排班!BR97)&lt;11,"11小時","")))&amp;IF(COUNTIF(月排班!$BG99:$BS99,$FW$5)=1,IF(COUNTIF(月排班!$BG99:$BS99,$FW$6)=1,"","1周無1例1休"),"1周無1例1休")&amp;IF(BS98=1,IF(BS98&gt;0,"例假上班",""),"")&amp;IF(BS98&gt;12,"上班超過12小時&amp;","")&amp;IF(COUNTIF(BI98:BT98,"&gt;0")=6,"連6天上班","")&amp;IF(BS97=1,IF(BS98&gt;0,"例假上班",""),"")</f>
        <v/>
      </c>
      <c r="BT99" s="500"/>
      <c r="BU99" s="499" t="str">
        <f>IF(月排班!BT97=0,"",IF(月排班!BU97=0,"",IF((月排班!BU97+24-月排班!BT97)&lt;11,"11小時","")))&amp;IF(COUNTIF(月排班!$BU99:$CG99,$FW$5)=1,IF(COUNTIF(月排班!$BU99:$CG99,$FW$6)=1,"","1周無1例1休"),"1周無1例1休")&amp;IF(BU98=1,IF(BU98&gt;0,"例假上班",""),"")&amp;IF(BU98&gt;12,"上班超過12小時&amp;","")&amp;IF(COUNTIF(BK98:BV98,"&gt;0")=6,"連6天上班","")&amp;IF(BU97=1,IF(BU98&gt;0,"例假上班",""),"")</f>
        <v/>
      </c>
      <c r="BV99" s="500"/>
      <c r="BW99" s="499" t="str">
        <f>IF(月排班!BV97=0,"",IF(月排班!BW97=0,"",IF((月排班!BW97+24-月排班!BV97)&lt;11,"11小時","")))&amp;IF(COUNTIF(月排班!$BU99:$CG99,$FW$5)=1,IF(COUNTIF(月排班!$BU99:$CG99,$FW$6)=1,"","1周無1例1休"),"1周無1例1休")&amp;IF(BW98=1,IF(BW98&gt;0,"例假上班",""),"")&amp;IF(BW98&gt;12,"上班超過12小時&amp;","")&amp;IF(COUNTIF(BM98:BX98,"&gt;0")=6,"連6天上班","")&amp;IF(BW97=1,IF(BW98&gt;0,"例假上班",""),"")</f>
        <v/>
      </c>
      <c r="BX99" s="500"/>
      <c r="BY99" s="499" t="str">
        <f>IF(月排班!BX97=0,"",IF(月排班!BY97=0,"",IF((月排班!BY97+24-月排班!BX97)&lt;11,"11小時","")))&amp;IF(COUNTIF(月排班!$BU99:$CG99,$FW$5)=1,IF(COUNTIF(月排班!$BU99:$CG99,$FW$6)=1,"","1周無1例1休"),"1周無1例1休")&amp;IF(BY98=1,IF(BY98&gt;0,"例假上班",""),"")&amp;IF(BY98&gt;12,"上班超過12小時&amp;","")&amp;IF(COUNTIF(BO98:BZ98,"&gt;0")=6,"連6天上班","")&amp;IF(BY97=1,IF(BY98&gt;0,"例假上班",""),"")</f>
        <v/>
      </c>
      <c r="BZ99" s="500"/>
      <c r="CA99" s="499" t="str">
        <f>IF(月排班!BZ97=0,"",IF(月排班!CA97=0,"",IF((月排班!CA97+24-月排班!BZ97)&lt;11,"11小時","")))&amp;IF(COUNTIF(月排班!$BU99:$CG99,$FW$5)=1,IF(COUNTIF(月排班!$BU99:$CG99,$FW$6)=1,"","1周無1例1休"),"1周無1例1休")&amp;IF(CA98=1,IF(CA98&gt;0,"例假上班",""),"")&amp;IF(CA98&gt;12,"上班超過12小時&amp;","")&amp;IF(COUNTIF(BQ98:CB98,"&gt;0")=6,"連6天上班","")&amp;IF(CA97=1,IF(CA98&gt;0,"例假上班",""),"")</f>
        <v/>
      </c>
      <c r="CB99" s="500"/>
      <c r="CC99" s="499" t="str">
        <f>IF(月排班!CB97=0,"",IF(月排班!CC97=0,"",IF((月排班!CC97+24-月排班!CB97)&lt;11,"11小時","")))&amp;IF(COUNTIF(月排班!$BU99:$CG99,$FW$5)=1,IF(COUNTIF(月排班!$BU99:$CG99,$FW$6)=1,"","1周無1例1休"),"1周無1例1休")&amp;IF(CC98=1,IF(CC98&gt;0,"例假上班",""),"")&amp;IF(CC98&gt;12,"上班超過12小時&amp;","")&amp;IF(COUNTIF(BS98:CD98,"&gt;0")=6,"連6天上班","")&amp;IF(CC97=1,IF(CC98&gt;0,"例假上班",""),"")</f>
        <v/>
      </c>
      <c r="CD99" s="500"/>
      <c r="CE99" s="499" t="str">
        <f>IF(月排班!CD97=0,"",IF(月排班!CE97=0,"",IF((月排班!CE97+24-月排班!CD97)&lt;11,"11小時","")))&amp;IF(COUNTIF(月排班!$BU99:$CG99,$FW$5)=1,IF(COUNTIF(月排班!$BU99:$CG99,$FW$6)=1,"","1周無1例1休"),"1周無1例1休")&amp;IF(CE98=1,IF(CE98&gt;0,"例假上班",""),"")&amp;IF(CE98&gt;12,"上班超過12小時&amp;","")&amp;IF(COUNTIF(BU98:CF98,"&gt;0")=6,"連6天上班","")&amp;IF(CE97=1,IF(CE98&gt;0,"例假上班",""),"")</f>
        <v/>
      </c>
      <c r="CF99" s="500"/>
      <c r="CG99" s="499" t="str">
        <f>IF(月排班!CF97=0,"",IF(月排班!CG97=0,"",IF((月排班!CG97+24-月排班!CF97)&lt;11,"11小時","")))&amp;IF(COUNTIF(月排班!$BU99:$CG99,$FW$5)=1,IF(COUNTIF(月排班!$BU99:$CG99,$FW$6)=1,"","1周無1例1休"),"1周無1例1休")&amp;IF(CG98=1,IF(CG98&gt;0,"例假上班",""),"")&amp;IF(CG98&gt;12,"上班超過12小時&amp;","")&amp;IF(COUNTIF(BW98:CH98,"&gt;0")=6,"連6天上班","")&amp;IF(CG97=1,IF(CG98&gt;0,"例假上班",""),"")</f>
        <v/>
      </c>
      <c r="CH99" s="500"/>
      <c r="CI99" s="499" t="str">
        <f>IF(月排班!CH97=0,"",IF(月排班!CI97=0,"",IF((月排班!CI97+24-月排班!CH97)&lt;11,"11小時","")))&amp;IF(COUNTIF(月排班!$CI99:$CU99,$FW$5)=1,IF(COUNTIF(月排班!$CI99:$CU99,$FW$6)=1,"","1周無1例1休"),"1周無1例1休")&amp;IF(CI98=1,IF(CI98&gt;0,"例假上班",""),"")&amp;IF(CI98&gt;12,"上班超過12小時&amp;","")&amp;IF(COUNTIF(BY98:CJ98,"&gt;0")=6,"連6天上班","")&amp;IF(CI97=1,IF(CI98&gt;0,"例假上班",""),"")</f>
        <v/>
      </c>
      <c r="CJ99" s="500"/>
      <c r="CK99" s="499" t="str">
        <f>IF(月排班!CJ97=0,"",IF(月排班!CK97=0,"",IF((月排班!CK97+24-月排班!CJ97)&lt;11,"11小時","")))&amp;IF(COUNTIF(月排班!$CI99:$CU99,$FW$5)=1,IF(COUNTIF(月排班!$CI99:$CU99,$FW$6)=1,"","1周無1例1休"),"1周無1例1休")&amp;IF(CK98=1,IF(CK98&gt;0,"例假上班",""),"")&amp;IF(CK98&gt;12,"上班超過12小時&amp;","")&amp;IF(COUNTIF(CA98:CL98,"&gt;0")=6,"連6天上班","")&amp;IF(CK97=1,IF(CK98&gt;0,"例假上班",""),"")</f>
        <v/>
      </c>
      <c r="CL99" s="500"/>
      <c r="CM99" s="499" t="str">
        <f>IF(月排班!CL97=0,"",IF(月排班!CM97=0,"",IF((月排班!CM97+24-月排班!CL97)&lt;11,"11小時","")))&amp;IF(COUNTIF(月排班!$CI99:$CU99,$FW$5)=1,IF(COUNTIF(月排班!$CI99:$CU99,$FW$6)=1,"","1周無1例1休"),"1周無1例1休")&amp;IF(CM98=1,IF(CM98&gt;0,"例假上班",""),"")&amp;IF(CM98&gt;12,"上班超過12小時&amp;","")&amp;IF(COUNTIF(CC98:CN98,"&gt;0")=6,"連6天上班","")&amp;IF(CM97=1,IF(CM98&gt;0,"例假上班",""),"")</f>
        <v/>
      </c>
      <c r="CN99" s="500"/>
      <c r="CO99" s="499" t="str">
        <f>IF(月排班!CN97=0,"",IF(月排班!CO97=0,"",IF((月排班!CO97+24-月排班!CN97)&lt;11,"11小時","")))&amp;IF(COUNTIF(月排班!$CI99:$CU99,$FW$5)=1,IF(COUNTIF(月排班!$CI99:$CU99,$FW$6)=1,"","1周無1例1休"),"1周無1例1休")&amp;IF(CO98=1,IF(CO98&gt;0,"例假上班",""),"")&amp;IF(CO98&gt;12,"上班超過12小時&amp;","")&amp;IF(COUNTIF(CE98:CP98,"&gt;0")=6,"連6天上班","")&amp;IF(CO97=1,IF(CO98&gt;0,"例假上班",""),"")</f>
        <v/>
      </c>
      <c r="CP99" s="500"/>
      <c r="CQ99" s="499" t="str">
        <f>IF(月排班!CP97=0,"",IF(月排班!CQ97=0,"",IF((月排班!CQ97+24-月排班!CP97)&lt;11,"11小時","")))&amp;IF(COUNTIF(月排班!$CI99:$CU99,$FW$5)=1,IF(COUNTIF(月排班!$CI99:$CU99,$FW$6)=1,"","1周無1例1休"),"1周無1例1休")&amp;IF(CQ98=1,IF(CQ98&gt;0,"例假上班",""),"")&amp;IF(CQ98&gt;12,"上班超過12小時&amp;","")&amp;IF(COUNTIF(CG98:CR98,"&gt;0")=6,"連6天上班","")&amp;IF(CQ97=1,IF(CQ98&gt;0,"例假上班",""),"")</f>
        <v/>
      </c>
      <c r="CR99" s="500"/>
      <c r="CS99" s="499" t="str">
        <f>IF(月排班!CR97=0,"",IF(月排班!CS97=0,"",IF((月排班!CS97+24-月排班!CR97)&lt;11,"11小時","")))&amp;IF(COUNTIF(月排班!$CI99:$CU99,$FW$5)=1,IF(COUNTIF(月排班!$CI99:$CU99,$FW$6)=1,"","1周無1例1休"),"1周無1例1休")&amp;IF(CS98=1,IF(CS98&gt;0,"例假上班",""),"")&amp;IF(CS98&gt;12,"上班超過12小時&amp;","")&amp;IF(COUNTIF(CI98:CT98,"&gt;0")=6,"連6天上班","")&amp;IF(CS97=1,IF(CS98&gt;0,"例假上班",""),"")</f>
        <v/>
      </c>
      <c r="CT99" s="500"/>
      <c r="CU99" s="499" t="str">
        <f>IF(月排班!CT97=0,"",IF(月排班!CU97=0,"",IF((月排班!CU97+24-月排班!CT97)&lt;11,"11小時","")))&amp;IF(COUNTIF(月排班!$CI99:$CU99,$FW$5)=1,IF(COUNTIF(月排班!$CI99:$CU99,$FW$6)=1,"","1周無1例1休"),"1周無1例1休")&amp;IF(CU98=1,IF(CU98&gt;0,"例假上班",""),"")&amp;IF(CU98&gt;12,"上班超過12小時&amp;","")&amp;IF(COUNTIF(CK98:CV98,"&gt;0")=6,"連6天上班","")&amp;IF(CU97=1,IF(CU98&gt;0,"例假上班",""),"")</f>
        <v/>
      </c>
      <c r="CV99" s="500"/>
      <c r="CW99" s="499" t="str">
        <f>IF(月排班!CV97=0,"",IF(月排班!CW97=0,"",IF((月排班!CW97+24-月排班!CV97)&lt;11,"11小時","")))&amp;IF(COUNTIF(月排班!$CW99:$DI99,$FW$5)=1,IF(COUNTIF(月排班!$CW99:$DI99,$FW$6)=1,"","1周無1例1休"),"1周無1例1休")&amp;IF(CW98=1,IF(CW98&gt;0,"例假上班",""),"")&amp;IF(CW98&gt;12,"上班超過12小時&amp;","")&amp;IF(COUNTIF(CM98:CX98,"&gt;0")=6,"連6天上班","")&amp;IF(CW97=1,IF(CW98&gt;0,"例假上班",""),"")</f>
        <v/>
      </c>
      <c r="CX99" s="500"/>
      <c r="CY99" s="499" t="str">
        <f>IF(月排班!CX97=0,"",IF(月排班!CY97=0,"",IF((月排班!CY97+24-月排班!CX97)&lt;11,"11小時","")))&amp;IF(COUNTIF(月排班!$CW99:$DI99,$FW$5)=1,IF(COUNTIF(月排班!$CW99:$DI99,$FW$6)=1,"","1周無1例1休"),"1周無1例1休")&amp;IF(CY98=1,IF(CY98&gt;0,"例假上班",""),"")&amp;IF(CY98&gt;12,"上班超過12小時&amp;","")&amp;IF(COUNTIF(CO98:CZ98,"&gt;0")=6,"連6天上班","")&amp;IF(CY97=1,IF(CY98&gt;0,"例假上班",""),"")</f>
        <v/>
      </c>
      <c r="CZ99" s="500"/>
      <c r="DA99" s="499" t="str">
        <f>IF(月排班!CZ97=0,"",IF(月排班!DA97=0,"",IF((月排班!DA97+24-月排班!CZ97)&lt;11,"11小時","")))&amp;IF(COUNTIF(月排班!$CW99:$DI99,$FW$5)=1,IF(COUNTIF(月排班!$CW99:$DI99,$FW$6)=1,"","1周無1例1休"),"1周無1例1休")&amp;IF(DA98=1,IF(DA98&gt;0,"例假上班",""),"")&amp;IF(DA98&gt;12,"上班超過12小時&amp;","")&amp;IF(COUNTIF(CQ98:DB98,"&gt;0")=6,"連6天上班","")&amp;IF(DA97=1,IF(DA98&gt;0,"例假上班",""),"")</f>
        <v/>
      </c>
      <c r="DB99" s="500"/>
      <c r="DC99" s="499" t="str">
        <f>IF(月排班!DB97=0,"",IF(月排班!DC97=0,"",IF((月排班!DC97+24-月排班!DB97)&lt;11,"11小時","")))&amp;IF(COUNTIF(月排班!$CW99:$DI99,$FW$5)=1,IF(COUNTIF(月排班!$CW99:$DI99,$FW$6)=1,"","1周無1例1休"),"1周無1例1休")&amp;IF(DC98=1,IF(DC98&gt;0,"例假上班",""),"")&amp;IF(DC98&gt;12,"上班超過12小時&amp;","")&amp;IF(COUNTIF(CS98:DD98,"&gt;0")=6,"連6天上班","")&amp;IF(DC97=1,IF(DC98&gt;0,"例假上班",""),"")</f>
        <v/>
      </c>
      <c r="DD99" s="500"/>
      <c r="DE99" s="499" t="str">
        <f>IF(月排班!DD97=0,"",IF(月排班!DE97=0,"",IF((月排班!DE97+24-月排班!DD97)&lt;11,"11小時","")))&amp;IF(COUNTIF(月排班!$CW99:$DI99,$FW$5)=1,IF(COUNTIF(月排班!$CW99:$DI99,$FW$6)=1,"","1周無1例1休"),"1周無1例1休")&amp;IF(DE98=1,IF(DE98&gt;0,"例假上班",""),"")&amp;IF(DE98&gt;12,"上班超過12小時&amp;","")&amp;IF(COUNTIF(CU98:DF98,"&gt;0")=6,"連6天上班","")&amp;IF(DE97=1,IF(DE98&gt;0,"例假上班",""),"")</f>
        <v/>
      </c>
      <c r="DF99" s="500"/>
      <c r="DG99" s="499" t="str">
        <f>IF(月排班!DF97=0,"",IF(月排班!DG97=0,"",IF((月排班!DG97+24-月排班!DF97)&lt;11,"11小時","")))&amp;IF(COUNTIF(月排班!$CW99:$DI99,$FW$5)=1,IF(COUNTIF(月排班!$CW99:$DI99,$FW$6)=1,"","1周無1例1休"),"1周無1例1休")&amp;IF(DG98=1,IF(DG98&gt;0,"例假上班",""),"")&amp;IF(DG98&gt;12,"上班超過12小時&amp;","")&amp;IF(COUNTIF(CW98:DH98,"&gt;0")=6,"連6天上班","")&amp;IF(DG97=1,IF(DG98&gt;0,"例假上班",""),"")</f>
        <v/>
      </c>
      <c r="DH99" s="500"/>
      <c r="DI99" s="499" t="str">
        <f>IF(月排班!DH97=0,"",IF(月排班!DI97=0,"",IF((月排班!DI97+24-月排班!DH97)&lt;11,"11小時","")))&amp;IF(COUNTIF(月排班!$CW99:$DI99,$FW$5)=1,IF(COUNTIF(月排班!$CW99:$DI99,$FW$6)=1,"","1周無1例1休"),"1周無1例1休")&amp;IF(DI98=1,IF(DI98&gt;0,"例假上班",""),"")&amp;IF(DI98&gt;12,"上班超過12小時&amp;","")&amp;IF(COUNTIF(CY98:DJ98,"&gt;0")=6,"連6天上班","")&amp;IF(DI97=1,IF(DI98&gt;0,"例假上班",""),"")</f>
        <v/>
      </c>
      <c r="DJ99" s="500"/>
      <c r="DK99" s="499" t="str">
        <f>IF(月排班!DJ97=0,"",IF(月排班!DK97=0,"",IF((月排班!DK97+24-月排班!DJ97)&lt;11,"11小時","")))&amp;IF(COUNTIF(月排班!$DK99:$DW99,$FW$5)=1,IF(COUNTIF(月排班!$DK99:$DW99,$FW$6)=1,"","1周無1例1休"),"1周無1例1休")&amp;IF(DK98=1,IF(DK98&gt;0,"例假上班",""),"")&amp;IF(DK98&gt;12,"上班超過12小時&amp;","")&amp;IF(COUNTIF(DA98:DL98,"&gt;0")=6,"連6天上班","")&amp;IF(DK97=1,IF(DK98&gt;0,"例假上班",""),"")</f>
        <v/>
      </c>
      <c r="DL99" s="500"/>
      <c r="DM99" s="499" t="str">
        <f>IF(月排班!DL97=0,"",IF(月排班!DM97=0,"",IF((月排班!DM97+24-月排班!DL97)&lt;11,"11小時","")))&amp;IF(COUNTIF(月排班!$DK99:$DW99,$FW$5)=1,IF(COUNTIF(月排班!$DK99:$DW99,$FW$6)=1,"","1周無1例1休"),"1周無1例1休")&amp;IF(DM98=1,IF(DM98&gt;0,"例假上班",""),"")&amp;IF(DM98&gt;12,"上班超過12小時&amp;","")&amp;IF(COUNTIF(DC98:DN98,"&gt;0")=6,"連6天上班","")&amp;IF(DM97=1,IF(DM98&gt;0,"例假上班",""),"")</f>
        <v/>
      </c>
      <c r="DN99" s="500"/>
      <c r="DO99" s="499" t="str">
        <f>IF(月排班!DN97=0,"",IF(月排班!DO97=0,"",IF((月排班!DO97+24-月排班!DN97)&lt;11,"11小時","")))&amp;IF(COUNTIF(月排班!$DK99:$DW99,$FW$5)=1,IF(COUNTIF(月排班!$DK99:$DW99,$FW$6)=1,"","1周無1例1休"),"1周無1例1休")&amp;IF(DO98=1,IF(DO98&gt;0,"例假上班",""),"")&amp;IF(DO98&gt;12,"上班超過12小時&amp;","")&amp;IF(COUNTIF(DE98:DP98,"&gt;0")=6,"連6天上班","")&amp;IF(DO97=1,IF(DO98&gt;0,"例假上班",""),"")</f>
        <v/>
      </c>
      <c r="DP99" s="500"/>
      <c r="DQ99" s="499" t="str">
        <f>IF(月排班!DP97=0,"",IF(月排班!DQ97=0,"",IF((月排班!DQ97+24-月排班!DP97)&lt;11,"11小時","")))&amp;IF(COUNTIF(月排班!$DK99:$DW99,$FW$5)=1,IF(COUNTIF(月排班!$DK99:$DW99,$FW$6)=1,"","1周無1例1休"),"1周無1例1休")&amp;IF(DQ98=1,IF(DQ98&gt;0,"例假上班",""),"")&amp;IF(DQ98&gt;12,"上班超過12小時&amp;","")&amp;IF(COUNTIF(DG98:DR98,"&gt;0")=6,"連6天上班","")&amp;IF(DQ97=1,IF(DQ98&gt;0,"例假上班",""),"")</f>
        <v/>
      </c>
      <c r="DR99" s="500"/>
      <c r="DS99" s="499" t="str">
        <f>IF(月排班!DR97=0,"",IF(月排班!DS97=0,"",IF((月排班!DS97+24-月排班!DR97)&lt;11,"11小時","")))&amp;IF(COUNTIF(月排班!$DK99:$DW99,$FW$5)=1,IF(COUNTIF(月排班!$DK99:$DW99,$FW$6)=1,"","1周無1例1休"),"1周無1例1休")&amp;IF(DS98=1,IF(DS98&gt;0,"例假上班",""),"")&amp;IF(DS98&gt;12,"上班超過12小時&amp;","")&amp;IF(COUNTIF(DI98:DT98,"&gt;0")=6,"連6天上班","")&amp;IF(DS97=1,IF(DS98&gt;0,"例假上班",""),"")</f>
        <v/>
      </c>
      <c r="DT99" s="500"/>
      <c r="DU99" s="499" t="str">
        <f>IF(月排班!DT97=0,"",IF(月排班!DU97=0,"",IF((月排班!DU97+24-月排班!DT97)&lt;11,"11小時","")))&amp;IF(COUNTIF(月排班!$DK99:$DW99,$FW$5)=1,IF(COUNTIF(月排班!$DK99:$DW99,$FW$6)=1,"","1周無1例1休"),"1周無1例1休")&amp;IF(DU98=1,IF(DU98&gt;0,"例假上班",""),"")&amp;IF(DU98&gt;12,"上班超過12小時&amp;","")&amp;IF(COUNTIF(DK98:DV98,"&gt;0")=6,"連6天上班","")&amp;IF(DU97=1,IF(DU98&gt;0,"例假上班",""),"")</f>
        <v/>
      </c>
      <c r="DV99" s="500"/>
      <c r="DW99" s="499" t="str">
        <f>IF(月排班!DV97=0,"",IF(月排班!DW97=0,"",IF((月排班!DW97+24-月排班!DV97)&lt;11,"11小時","")))&amp;IF(COUNTIF(月排班!$DK99:$DW99,$FW$5)=1,IF(COUNTIF(月排班!$DK99:$DW99,$FW$6)=1,"","1周無1例1休"),"1周無1例1休")&amp;IF(DW98=1,IF(DW98&gt;0,"例假上班",""),"")&amp;IF(DW98&gt;12,"上班超過12小時&amp;","")&amp;IF(COUNTIF(DM98:DX98,"&gt;0")=6,"連6天上班","")&amp;IF(DW97=1,IF(DW98&gt;0,"例假上班",""),"")</f>
        <v/>
      </c>
      <c r="DX99" s="500"/>
      <c r="DY99" s="499" t="str">
        <f>IF(月排班!DX97=0,"",IF(月排班!DY97=0,"",IF((月排班!DY97+24-月排班!DX97)&lt;11,"11小時","")))&amp;IF(COUNTIF(月排班!$DY99:$EK99,$FW$5)=1,IF(COUNTIF(月排班!$DY99:$EK99,$FW$6)=1,"","1周無1例1休"),"1周無1例1休")&amp;IF(DY98=1,IF(DY98&gt;0,"例假上班",""),"")&amp;IF(DY98&gt;12,"上班超過12小時&amp;","")&amp;IF(COUNTIF(DO98:DZ98,"&gt;0")=6,"連6天上班","")&amp;IF(DY97=1,IF(DY98&gt;0,"例假上班",""),"")</f>
        <v>1周無1例1休</v>
      </c>
      <c r="DZ99" s="500"/>
      <c r="EA99" s="499" t="str">
        <f>IF(月排班!DZ97=0,"",IF(月排班!EA97=0,"",IF((月排班!EA97+24-月排班!DZ97)&lt;11,"11小時","")))&amp;IF(COUNTIF(月排班!$DY99:$EK99,$FW$5)=1,IF(COUNTIF(月排班!$DY99:$EK99,$FW$6)=1,"","1周無1例1休"),"1周無1例1休")&amp;IF(EA98=1,IF(EA98&gt;0,"例假上班",""),"")&amp;IF(EA98&gt;12,"上班超過12小時&amp;","")&amp;IF(COUNTIF(DQ98:EB98,"&gt;0")=6,"連6天上班","")&amp;IF(EA97=1,IF(EA98&gt;0,"例假上班",""),"")</f>
        <v>1周無1例1休</v>
      </c>
      <c r="EB99" s="500"/>
      <c r="EC99" s="499" t="str">
        <f>IF(月排班!EB97=0,"",IF(月排班!EC97=0,"",IF((月排班!EC97+24-月排班!EB97)&lt;11,"11小時","")))&amp;IF(COUNTIF(月排班!$DY99:$EK99,$FW$5)=1,IF(COUNTIF(月排班!$DY99:$EK99,$FW$6)=1,"","1周無1例1休"),"1周無1例1休")&amp;IF(EC98=1,IF(EC98&gt;0,"例假上班",""),"")&amp;IF(EC98&gt;12,"上班超過12小時&amp;","")&amp;IF(COUNTIF(DS98:ED98,"&gt;0")=6,"連6天上班","")&amp;IF(EC97=1,IF(EC98&gt;0,"例假上班",""),"")</f>
        <v>1周無1例1休</v>
      </c>
      <c r="ED99" s="500"/>
      <c r="EE99" s="499" t="str">
        <f>IF(月排班!ED97=0,"",IF(月排班!EE97=0,"",IF((月排班!EE97+24-月排班!ED97)&lt;11,"11小時","")))&amp;IF(COUNTIF(月排班!$DY99:$EK99,$FW$5)=1,IF(COUNTIF(月排班!$DY99:$EK99,$FW$6)=1,"","1周無1例1休"),"1周無1例1休")&amp;IF(EE98=1,IF(EE98&gt;0,"例假上班",""),"")&amp;IF(EE98&gt;12,"上班超過12小時&amp;","")&amp;IF(COUNTIF(DU98:EF98,"&gt;0")=6,"連6天上班","")&amp;IF(EE97=1,IF(EE98&gt;0,"例假上班",""),"")</f>
        <v>1周無1例1休</v>
      </c>
      <c r="EF99" s="500"/>
      <c r="EG99" s="499" t="str">
        <f>IF(月排班!EF97=0,"",IF(月排班!EG97=0,"",IF((月排班!EG97+24-月排班!EF97)&lt;11,"11小時","")))&amp;IF(COUNTIF(月排班!$DY99:$EK99,$FW$5)=1,IF(COUNTIF(月排班!$DY99:$EK99,$FW$6)=1,"","1周無1例1休"),"1周無1例1休")&amp;IF(EG98=1,IF(EG98&gt;0,"例假上班",""),"")&amp;IF(EG98&gt;12,"上班超過12小時&amp;","")&amp;IF(COUNTIF(DW98:EH98,"&gt;0")=6,"連6天上班","")&amp;IF(EG97=1,IF(EG98&gt;0,"例假上班",""),"")</f>
        <v>1周無1例1休</v>
      </c>
      <c r="EH99" s="500"/>
      <c r="EI99" s="499" t="str">
        <f>IF(月排班!EH97=0,"",IF(月排班!EI97=0,"",IF((月排班!EI97+24-月排班!EH97)&lt;11,"11小時","")))&amp;IF(COUNTIF(月排班!$DY99:$EK99,$FW$5)=1,IF(COUNTIF(月排班!$DY99:$EK99,$FW$6)=1,"","1周無1例1休"),"1周無1例1休")&amp;IF(EI98=1,IF(EI98&gt;0,"例假上班",""),"")&amp;IF(EI98&gt;12,"上班超過12小時&amp;","")&amp;IF(COUNTIF(DY98:EJ98,"&gt;0")=6,"連6天上班","")&amp;IF(EI97=1,IF(EI98&gt;0,"例假上班",""),"")</f>
        <v>1周無1例1休</v>
      </c>
      <c r="EJ99" s="500"/>
      <c r="EK99" s="499" t="str">
        <f>IF(月排班!EJ97=0,"",IF(月排班!EK97=0,"",IF((月排班!EK97+24-月排班!EJ97)&lt;11,"11小時","")))&amp;IF(COUNTIF(月排班!$DY99:$EK99,$FW$5)=1,IF(COUNTIF(月排班!$DY99:$EK99,$FW$6)=1,"","1周無1例1休"),"1周無1例1休")&amp;IF(EK98=1,IF(EK98&gt;0,"例假上班",""),"")&amp;IF(EK98&gt;12,"上班超過12小時&amp;","")&amp;IF(COUNTIF(EA98:EL98,"&gt;0")=6,"連6天上班","")&amp;IF(EK97=1,IF(EK98&gt;0,"例假上班",""),"")</f>
        <v>1周無1例1休</v>
      </c>
      <c r="EL99" s="500"/>
      <c r="EM99" s="499" t="str">
        <f>IF(月排班!EL97=0,"",IF(月排班!EM97=0,"",IF((月排班!EM97+24-月排班!EL97)&lt;11,"11小時","")))&amp;IF(COUNTIF(月排班!$EM99:$EY99,$FW$5)=1,IF(COUNTIF(月排班!$EM99:$EY99,$FW$6)=1,"","1周無1例1休"),"1周無1例1休")&amp;IF(EM98=1,IF(EM98&gt;0,"例假上班",""),"")&amp;IF(EM98&gt;12,"上班超過12小時&amp;","")&amp;IF(COUNTIF(EC98:EN98,"&gt;0")=6,"連6天上班","")&amp;IF(EM97=1,IF(EM98&gt;0,"例假上班",""),"")</f>
        <v>1周無1例1休</v>
      </c>
      <c r="EN99" s="500"/>
      <c r="EO99" s="499" t="str">
        <f>IF(月排班!EN97=0,"",IF(月排班!EO97=0,"",IF((月排班!EO97+24-月排班!EN97)&lt;11,"11小時","")))&amp;IF(COUNTIF(月排班!$EM99:$EY99,$FW$5)=1,IF(COUNTIF(月排班!$EM99:$EY99,$FW$6)=1,"","1周無1例1休"),"1周無1例1休")&amp;IF(EO98=1,IF(EO98&gt;0,"例假上班",""),"")&amp;IF(EO98&gt;12,"上班超過12小時&amp;","")&amp;IF(COUNTIF(EE98:EP98,"&gt;0")=6,"連6天上班","")&amp;IF(EO97=1,IF(EO98&gt;0,"例假上班",""),"")</f>
        <v>1周無1例1休</v>
      </c>
      <c r="EP99" s="500"/>
      <c r="EQ99" s="499" t="str">
        <f>IF(月排班!EP97=0,"",IF(月排班!EQ97=0,"",IF((月排班!EQ97+24-月排班!EP97)&lt;11,"11小時","")))&amp;IF(COUNTIF(月排班!$EM99:$EY99,$FW$5)=1,IF(COUNTIF(月排班!$EM99:$EY99,$FW$6)=1,"","1周無1例1休"),"1周無1例1休")&amp;IF(EQ98=1,IF(EQ98&gt;0,"例假上班",""),"")&amp;IF(EQ98&gt;12,"上班超過12小時&amp;","")&amp;IF(COUNTIF(EG98:ER98,"&gt;0")=6,"連6天上班","")&amp;IF(EQ97=1,IF(EQ98&gt;0,"例假上班",""),"")</f>
        <v>1周無1例1休</v>
      </c>
      <c r="ER99" s="500"/>
      <c r="ES99" s="499" t="str">
        <f>IF(月排班!ER97=0,"",IF(月排班!ES97=0,"",IF((月排班!ES97+24-月排班!ER97)&lt;11,"11小時","")))&amp;IF(COUNTIF(月排班!$EM99:$EY99,$FW$5)=1,IF(COUNTIF(月排班!$EM99:$EY99,$FW$6)=1,"","1周無1例1休"),"1周無1例1休")&amp;IF(ES98=1,IF(ES98&gt;0,"例假上班",""),"")&amp;IF(ES98&gt;12,"上班超過12小時&amp;","")&amp;IF(COUNTIF(EI98:ET98,"&gt;0")=6,"連6天上班","")&amp;IF(ES97=1,IF(ES98&gt;0,"例假上班",""),"")</f>
        <v>1周無1例1休</v>
      </c>
      <c r="ET99" s="500"/>
      <c r="EU99" s="499" t="str">
        <f>IF(月排班!ET97=0,"",IF(月排班!EU97=0,"",IF((月排班!EU97+24-月排班!ET97)&lt;11,"11小時","")))&amp;IF(COUNTIF(月排班!$EM99:$EY99,$FW$5)=1,IF(COUNTIF(月排班!$EM99:$EY99,$FW$6)=1,"","1周無1例1休"),"1周無1例1休")&amp;IF(EU98=1,IF(EU98&gt;0,"例假上班",""),"")&amp;IF(EU98&gt;12,"上班超過12小時&amp;","")&amp;IF(COUNTIF(EK98:EV98,"&gt;0")=6,"連6天上班","")&amp;IF(EU97=1,IF(EU98&gt;0,"例假上班",""),"")</f>
        <v>1周無1例1休</v>
      </c>
      <c r="EV99" s="500"/>
      <c r="EW99" s="499" t="str">
        <f>IF(月排班!EV97=0,"",IF(月排班!EW97=0,"",IF((月排班!EW97+24-月排班!EV97)&lt;11,"11小時","")))&amp;IF(COUNTIF(月排班!$EM99:$EY99,$FW$5)=1,IF(COUNTIF(月排班!$EM99:$EY99,$FW$6)=1,"","1周無1例1休"),"1周無1例1休")&amp;IF(EW98=1,IF(EW98&gt;0,"例假上班",""),"")&amp;IF(EW98&gt;12,"上班超過12小時&amp;","")&amp;IF(COUNTIF(EM98:EX98,"&gt;0")=6,"連6天上班","")&amp;IF(EW97=1,IF(EW98&gt;0,"例假上班",""),"")</f>
        <v>1周無1例1休</v>
      </c>
      <c r="EX99" s="500"/>
      <c r="EY99" s="499" t="str">
        <f>IF(月排班!EX97=0,"",IF(月排班!EY97=0,"",IF((月排班!EY97+24-月排班!EX97)&lt;11,"11小時","")))&amp;IF(COUNTIF(月排班!$EM99:$EY99,$FW$5)=1,IF(COUNTIF(月排班!$EM99:$EY99,$FW$6)=1,"","1周無1例1休"),"1周無1例1休")&amp;IF(EY98=1,IF(EY98&gt;0,"例假上班",""),"")&amp;IF(EY98&gt;12,"上班超過12小時&amp;","")&amp;IF(COUNTIF(EO98:EZ98,"&gt;0")=6,"連6天上班","")&amp;IF(EY97=1,IF(EY98&gt;0,"例假上班",""),"")</f>
        <v>1周無1例1休</v>
      </c>
      <c r="EZ99" s="500"/>
      <c r="FA99" s="499" t="str">
        <f>IF(月排班!EZ97=0,"",IF(月排班!FA97=0,"",IF((月排班!FA97+24-月排班!EZ97)&lt;11,"11小時","")))&amp;IF(COUNTIF(月排班!$FA99:$FM99,$FW$5)=1,IF(COUNTIF(月排班!$FA99:$FM99,$FW$6)=1,"","1周無1例1休"),"1周無1例1休")&amp;IF(FA98=1,IF(FA98&gt;0,"例假上班",""),"")&amp;IF(FA98&gt;12,"上班超過12小時&amp;","")&amp;IF(COUNTIF(EQ98:FB98,"&gt;0")=6,"連6天上班","")&amp;IF(FA97=1,IF(FA98&gt;0,"例假上班",""),"")</f>
        <v>1周無1例1休</v>
      </c>
      <c r="FB99" s="500"/>
      <c r="FC99" s="499" t="str">
        <f>IF(月排班!FB97=0,"",IF(月排班!FC97=0,"",IF((月排班!FC97+24-月排班!FB97)&lt;11,"11小時","")))&amp;IF(COUNTIF(月排班!$FA99:$FM99,$FW$5)=1,IF(COUNTIF(月排班!$FA99:$FM99,$FW$6)=1,"","1周無1例1休"),"1周無1例1休")&amp;IF(FC98=1,IF(FC98&gt;0,"例假上班",""),"")&amp;IF(FC98&gt;12,"上班超過12小時&amp;","")&amp;IF(COUNTIF(ES98:FD98,"&gt;0")=6,"連6天上班","")&amp;IF(FC97=1,IF(FC98&gt;0,"例假上班",""),"")</f>
        <v>1周無1例1休</v>
      </c>
      <c r="FD99" s="500"/>
      <c r="FE99" s="499" t="str">
        <f>IF(月排班!FD97=0,"",IF(月排班!FE97=0,"",IF((月排班!FE97+24-月排班!FD97)&lt;11,"11小時","")))&amp;IF(COUNTIF(月排班!$FA99:$FM99,$FW$5)=1,IF(COUNTIF(月排班!$FA99:$FM99,$FW$6)=1,"","1周無1例1休"),"1周無1例1休")&amp;IF(FE98=1,IF(FE98&gt;0,"例假上班",""),"")&amp;IF(FE98&gt;12,"上班超過12小時&amp;","")&amp;IF(COUNTIF(EU98:FF98,"&gt;0")=6,"連6天上班","")&amp;IF(FE97=1,IF(FE98&gt;0,"例假上班",""),"")</f>
        <v>1周無1例1休</v>
      </c>
      <c r="FF99" s="500"/>
      <c r="FG99" s="499" t="str">
        <f>IF(月排班!FF97=0,"",IF(月排班!FG97=0,"",IF((月排班!FG97+24-月排班!FF97)&lt;11,"11小時","")))&amp;IF(COUNTIF(月排班!$FA99:$FM99,$FW$5)=1,IF(COUNTIF(月排班!$FA99:$FM99,$FW$6)=1,"","1周無1例1休"),"1周無1例1休")&amp;IF(FG98=1,IF(FG98&gt;0,"例假上班",""),"")&amp;IF(FG98&gt;12,"上班超過12小時&amp;","")&amp;IF(COUNTIF(EW98:FH98,"&gt;0")=6,"連6天上班","")&amp;IF(FG97=1,IF(FG98&gt;0,"例假上班",""),"")</f>
        <v>1周無1例1休</v>
      </c>
      <c r="FH99" s="500"/>
      <c r="FI99" s="499" t="str">
        <f>IF(月排班!FH97=0,"",IF(月排班!FI97=0,"",IF((月排班!FI97+24-月排班!FH97)&lt;11,"11小時","")))&amp;IF(COUNTIF(月排班!$FA99:$FM99,$FW$5)=1,IF(COUNTIF(月排班!$FA99:$FM99,$FW$6)=1,"","1周無1例1休"),"1周無1例1休")&amp;IF(FI98=1,IF(FI98&gt;0,"例假上班",""),"")&amp;IF(FI98&gt;12,"上班超過12小時&amp;","")&amp;IF(COUNTIF(EY98:FJ98,"&gt;0")=6,"連6天上班","")&amp;IF(FI97=1,IF(FI98&gt;0,"例假上班",""),"")</f>
        <v>1周無1例1休</v>
      </c>
      <c r="FJ99" s="500"/>
      <c r="FK99" s="499" t="str">
        <f>IF(月排班!FJ97=0,"",IF(月排班!FK97=0,"",IF((月排班!FK97+24-月排班!FJ97)&lt;11,"11小時","")))&amp;IF(COUNTIF(月排班!$FA99:$FM99,$FW$5)=1,IF(COUNTIF(月排班!$FA99:$FM99,$FW$6)=1,"","1周無1例1休"),"1周無1例1休")&amp;IF(FK98=1,IF(FK98&gt;0,"例假上班",""),"")&amp;IF(FK98&gt;12,"上班超過12小時&amp;","")&amp;IF(COUNTIF(FA98:FL98,"&gt;0")=6,"連6天上班","")&amp;IF(FK97=1,IF(FK98&gt;0,"例假上班",""),"")</f>
        <v>1周無1例1休</v>
      </c>
      <c r="FL99" s="500"/>
      <c r="FM99" s="499" t="str">
        <f>IF(月排班!FL97=0,"",IF(月排班!FM97=0,"",IF((月排班!FM97+24-月排班!FL97)&lt;11,"11小時","")))&amp;IF(COUNTIF(月排班!$FA99:$FM99,$FW$5)=1,IF(COUNTIF(月排班!$FA99:$FM99,$FW$6)=1,"","1周無1例1休"),"1周無1例1休")&amp;IF(FM98=1,IF(FM98&gt;0,"例假上班",""),"")&amp;IF(FM98&gt;12,"上班超過12小時&amp;","")&amp;IF(COUNTIF(FC98:FN98,"&gt;0")=6,"連6天上班","")&amp;IF(FM97=1,IF(FM98&gt;0,"例假上班",""),"")</f>
        <v>1周無1例1休</v>
      </c>
      <c r="FN99" s="500"/>
      <c r="FO99" s="229"/>
      <c r="FP99" s="230"/>
      <c r="FQ99" s="210"/>
      <c r="FR99" s="210"/>
      <c r="FS99" s="210"/>
      <c r="FT99" s="194"/>
      <c r="FU99" s="249"/>
      <c r="FV99" s="250"/>
    </row>
    <row r="100" spans="1:203" ht="9" customHeight="1">
      <c r="A100" s="490" t="str">
        <f>IF('0902-0908'!A105=0,"",'0902-0908'!A105)</f>
        <v>許哲崎</v>
      </c>
      <c r="B100" s="491"/>
      <c r="C100" s="229"/>
      <c r="D100" s="230"/>
      <c r="E100" s="229"/>
      <c r="F100" s="230"/>
      <c r="G100" s="229"/>
      <c r="H100" s="230"/>
      <c r="I100" s="229"/>
      <c r="J100" s="230"/>
      <c r="K100" s="229"/>
      <c r="L100" s="230"/>
      <c r="M100" s="229"/>
      <c r="N100" s="230"/>
      <c r="O100" s="229"/>
      <c r="P100" s="230"/>
      <c r="Q100" s="229"/>
      <c r="R100" s="230"/>
      <c r="S100" s="229"/>
      <c r="T100" s="230"/>
      <c r="U100" s="229"/>
      <c r="V100" s="230"/>
      <c r="W100" s="229"/>
      <c r="X100" s="230"/>
      <c r="Y100" s="229"/>
      <c r="Z100" s="230"/>
      <c r="AA100" s="229"/>
      <c r="AB100" s="230"/>
      <c r="AC100" s="229"/>
      <c r="AD100" s="230"/>
      <c r="AE100" s="549">
        <f>IFERROR(VLOOKUP(月排班!AE102,$FW$5:$FX$9,2,0),0)</f>
        <v>0</v>
      </c>
      <c r="AF100" s="550"/>
      <c r="AG100" s="549">
        <f>IFERROR(VLOOKUP(月排班!AG102,$FW$5:$FX$9,2,0),0)</f>
        <v>0</v>
      </c>
      <c r="AH100" s="550"/>
      <c r="AI100" s="549">
        <f>IFERROR(VLOOKUP(月排班!AI102,$FW$5:$FX$9,2,0),0)</f>
        <v>0</v>
      </c>
      <c r="AJ100" s="550"/>
      <c r="AK100" s="549">
        <f>IFERROR(VLOOKUP(月排班!AK102,$FW$5:$FX$9,2,0),0)</f>
        <v>0</v>
      </c>
      <c r="AL100" s="550"/>
      <c r="AM100" s="549">
        <f>IFERROR(VLOOKUP(月排班!AM102,$FW$5:$FX$9,2,0),0)</f>
        <v>0</v>
      </c>
      <c r="AN100" s="550"/>
      <c r="AO100" s="549">
        <f>IFERROR(VLOOKUP(月排班!AO102,$FW$5:$FX$9,2,0),0)</f>
        <v>0</v>
      </c>
      <c r="AP100" s="550"/>
      <c r="AQ100" s="549">
        <f>IFERROR(VLOOKUP(月排班!AQ102,$FW$5:$FX$9,2,0),0)</f>
        <v>0</v>
      </c>
      <c r="AR100" s="550"/>
      <c r="AS100" s="549">
        <f>IFERROR(VLOOKUP(月排班!AS102,$FW$5:$FX$9,2,0),0)</f>
        <v>1</v>
      </c>
      <c r="AT100" s="550"/>
      <c r="AU100" s="549">
        <f>IFERROR(VLOOKUP(月排班!AU102,$FW$5:$FX$9,2,0),0)</f>
        <v>2</v>
      </c>
      <c r="AV100" s="550"/>
      <c r="AW100" s="549">
        <f>IFERROR(VLOOKUP(月排班!AW102,$FW$5:$FX$9,2,0),0)</f>
        <v>0</v>
      </c>
      <c r="AX100" s="550"/>
      <c r="AY100" s="549">
        <f>IFERROR(VLOOKUP(月排班!AY102,$FW$5:$FX$9,2,0),0)</f>
        <v>0</v>
      </c>
      <c r="AZ100" s="550"/>
      <c r="BA100" s="549">
        <f>IFERROR(VLOOKUP(月排班!BA102,$FW$5:$FX$9,2,0),0)</f>
        <v>0</v>
      </c>
      <c r="BB100" s="550"/>
      <c r="BC100" s="549">
        <f>IFERROR(VLOOKUP(月排班!BC102,$FW$5:$FX$9,2,0),0)</f>
        <v>0</v>
      </c>
      <c r="BD100" s="550"/>
      <c r="BE100" s="549">
        <f>IFERROR(VLOOKUP(月排班!BE102,$FW$5:$FX$9,2,0),0)</f>
        <v>0</v>
      </c>
      <c r="BF100" s="550"/>
      <c r="BG100" s="549">
        <f>IFERROR(VLOOKUP(月排班!BG102,$FW$5:$FX$9,2,0),0)</f>
        <v>0</v>
      </c>
      <c r="BH100" s="550"/>
      <c r="BI100" s="549">
        <f>IFERROR(VLOOKUP(月排班!BI102,$FW$5:$FX$9,2,0),0)</f>
        <v>0</v>
      </c>
      <c r="BJ100" s="550"/>
      <c r="BK100" s="549">
        <f>IFERROR(VLOOKUP(月排班!BK102,$FW$5:$FX$9,2,0),0)</f>
        <v>0</v>
      </c>
      <c r="BL100" s="550"/>
      <c r="BM100" s="549">
        <f>IFERROR(VLOOKUP(月排班!BM102,$FW$5:$FX$9,2,0),0)</f>
        <v>0</v>
      </c>
      <c r="BN100" s="550"/>
      <c r="BO100" s="549">
        <f>IFERROR(VLOOKUP(月排班!BO102,$FW$5:$FX$9,2,0),0)</f>
        <v>0</v>
      </c>
      <c r="BP100" s="550"/>
      <c r="BQ100" s="549">
        <f>IFERROR(VLOOKUP(月排班!BQ102,$FW$5:$FX$9,2,0),0)</f>
        <v>0</v>
      </c>
      <c r="BR100" s="550"/>
      <c r="BS100" s="549">
        <f>IFERROR(VLOOKUP(月排班!BS102,$FW$5:$FX$9,2,0),0)</f>
        <v>0</v>
      </c>
      <c r="BT100" s="550"/>
      <c r="BU100" s="549">
        <f>IFERROR(VLOOKUP(月排班!BU102,$FW$5:$FX$9,2,0),0)</f>
        <v>1</v>
      </c>
      <c r="BV100" s="550"/>
      <c r="BW100" s="549">
        <f>IFERROR(VLOOKUP(月排班!BW102,$FW$5:$FX$9,2,0),0)</f>
        <v>2</v>
      </c>
      <c r="BX100" s="550"/>
      <c r="BY100" s="549">
        <f>IFERROR(VLOOKUP(月排班!BY102,$FW$5:$FX$9,2,0),0)</f>
        <v>0</v>
      </c>
      <c r="BZ100" s="550"/>
      <c r="CA100" s="549">
        <f>IFERROR(VLOOKUP(月排班!CA102,$FW$5:$FX$9,2,0),0)</f>
        <v>0</v>
      </c>
      <c r="CB100" s="550"/>
      <c r="CC100" s="549">
        <f>IFERROR(VLOOKUP(月排班!CC102,$FW$5:$FX$9,2,0),0)</f>
        <v>0</v>
      </c>
      <c r="CD100" s="550"/>
      <c r="CE100" s="549">
        <f>IFERROR(VLOOKUP(月排班!CE102,$FW$5:$FX$9,2,0),0)</f>
        <v>0</v>
      </c>
      <c r="CF100" s="550"/>
      <c r="CG100" s="549">
        <f>IFERROR(VLOOKUP(月排班!CG102,$FW$5:$FX$9,2,0),0)</f>
        <v>0</v>
      </c>
      <c r="CH100" s="550"/>
      <c r="CI100" s="549">
        <f>IFERROR(VLOOKUP(月排班!CI102,$FW$5:$FX$9,2,0),0)</f>
        <v>1</v>
      </c>
      <c r="CJ100" s="550"/>
      <c r="CK100" s="549">
        <f>IFERROR(VLOOKUP(月排班!CK102,$FW$5:$FX$9,2,0),0)</f>
        <v>2</v>
      </c>
      <c r="CL100" s="550"/>
      <c r="CM100" s="549">
        <f>IFERROR(VLOOKUP(月排班!CM102,$FW$5:$FX$9,2,0),0)</f>
        <v>0</v>
      </c>
      <c r="CN100" s="550"/>
      <c r="CO100" s="549">
        <f>IFERROR(VLOOKUP(月排班!CO102,$FW$5:$FX$9,2,0),0)</f>
        <v>0</v>
      </c>
      <c r="CP100" s="550"/>
      <c r="CQ100" s="549">
        <f>IFERROR(VLOOKUP(月排班!CQ102,$FW$5:$FX$9,2,0),0)</f>
        <v>0</v>
      </c>
      <c r="CR100" s="550"/>
      <c r="CS100" s="549">
        <f>IFERROR(VLOOKUP(月排班!CS102,$FW$5:$FX$9,2,0),0)</f>
        <v>0</v>
      </c>
      <c r="CT100" s="550"/>
      <c r="CU100" s="549">
        <f>IFERROR(VLOOKUP(月排班!CU102,$FW$5:$FX$9,2,0),0)</f>
        <v>0</v>
      </c>
      <c r="CV100" s="550"/>
      <c r="CW100" s="549">
        <f>IFERROR(VLOOKUP(月排班!CW102,$FW$5:$FX$9,2,0),0)</f>
        <v>1</v>
      </c>
      <c r="CX100" s="550"/>
      <c r="CY100" s="549">
        <f>IFERROR(VLOOKUP(月排班!CY102,$FW$5:$FX$9,2,0),0)</f>
        <v>2</v>
      </c>
      <c r="CZ100" s="550"/>
      <c r="DA100" s="549">
        <f>IFERROR(VLOOKUP(月排班!DA102,$FW$5:$FX$9,2,0),0)</f>
        <v>0</v>
      </c>
      <c r="DB100" s="550"/>
      <c r="DC100" s="549">
        <f>IFERROR(VLOOKUP(月排班!DC102,$FW$5:$FX$9,2,0),0)</f>
        <v>0</v>
      </c>
      <c r="DD100" s="550"/>
      <c r="DE100" s="549">
        <f>IFERROR(VLOOKUP(月排班!DE102,$FW$5:$FX$9,2,0),0)</f>
        <v>0</v>
      </c>
      <c r="DF100" s="550"/>
      <c r="DG100" s="549">
        <f>IFERROR(VLOOKUP(月排班!DG102,$FW$5:$FX$9,2,0),0)</f>
        <v>0</v>
      </c>
      <c r="DH100" s="550"/>
      <c r="DI100" s="549">
        <f>IFERROR(VLOOKUP(月排班!DI102,$FW$5:$FX$9,2,0),0)</f>
        <v>0</v>
      </c>
      <c r="DJ100" s="550"/>
      <c r="DK100" s="549">
        <f>IFERROR(VLOOKUP(月排班!DK102,$FW$5:$FX$9,2,0),0)</f>
        <v>1</v>
      </c>
      <c r="DL100" s="550"/>
      <c r="DM100" s="549">
        <f>IFERROR(VLOOKUP(月排班!DM102,$FW$5:$FX$9,2,0),0)</f>
        <v>2</v>
      </c>
      <c r="DN100" s="550"/>
      <c r="DO100" s="549">
        <f>IFERROR(VLOOKUP(月排班!DO102,$FW$5:$FX$9,2,0),0)</f>
        <v>0</v>
      </c>
      <c r="DP100" s="550"/>
      <c r="DQ100" s="549">
        <f>IFERROR(VLOOKUP(月排班!DQ102,$FW$5:$FX$9,2,0),0)</f>
        <v>0</v>
      </c>
      <c r="DR100" s="550"/>
      <c r="DS100" s="549">
        <f>IFERROR(VLOOKUP(月排班!DS102,$FW$5:$FX$9,2,0),0)</f>
        <v>0</v>
      </c>
      <c r="DT100" s="550"/>
      <c r="DU100" s="549">
        <f>IFERROR(VLOOKUP(月排班!DU102,$FW$5:$FX$9,2,0),0)</f>
        <v>0</v>
      </c>
      <c r="DV100" s="550"/>
      <c r="DW100" s="549">
        <f>IFERROR(VLOOKUP(月排班!DW102,$FW$5:$FX$9,2,0),0)</f>
        <v>0</v>
      </c>
      <c r="DX100" s="550"/>
      <c r="DY100" s="549">
        <f>IFERROR(VLOOKUP(月排班!DY102,$FW$5:$FX$9,2,0),0)</f>
        <v>0</v>
      </c>
      <c r="DZ100" s="550"/>
      <c r="EA100" s="549">
        <f>IFERROR(VLOOKUP(月排班!EA102,$FW$5:$FX$9,2,0),0)</f>
        <v>0</v>
      </c>
      <c r="EB100" s="550"/>
      <c r="EC100" s="549">
        <f>IFERROR(VLOOKUP(月排班!EC102,$FW$5:$FX$9,2,0),0)</f>
        <v>0</v>
      </c>
      <c r="ED100" s="550"/>
      <c r="EE100" s="549">
        <f>IFERROR(VLOOKUP(月排班!EE102,$FW$5:$FX$9,2,0),0)</f>
        <v>0</v>
      </c>
      <c r="EF100" s="550"/>
      <c r="EG100" s="549">
        <f>IFERROR(VLOOKUP(月排班!EG102,$FW$5:$FX$9,2,0),0)</f>
        <v>0</v>
      </c>
      <c r="EH100" s="550"/>
      <c r="EI100" s="549">
        <f>IFERROR(VLOOKUP(月排班!EI102,$FW$5:$FX$9,2,0),0)</f>
        <v>0</v>
      </c>
      <c r="EJ100" s="550"/>
      <c r="EK100" s="549">
        <f>IFERROR(VLOOKUP(月排班!EK102,$FW$5:$FX$9,2,0),0)</f>
        <v>0</v>
      </c>
      <c r="EL100" s="550"/>
      <c r="EM100" s="549">
        <f>IFERROR(VLOOKUP(月排班!EM102,$FW$5:$FX$9,2,0),0)</f>
        <v>0</v>
      </c>
      <c r="EN100" s="550"/>
      <c r="EO100" s="549">
        <f>IFERROR(VLOOKUP(月排班!EO102,$FW$5:$FX$9,2,0),0)</f>
        <v>0</v>
      </c>
      <c r="EP100" s="550"/>
      <c r="EQ100" s="549">
        <f>IFERROR(VLOOKUP(月排班!EQ102,$FW$5:$FX$9,2,0),0)</f>
        <v>0</v>
      </c>
      <c r="ER100" s="550"/>
      <c r="ES100" s="549">
        <f>IFERROR(VLOOKUP(月排班!ES102,$FW$5:$FX$9,2,0),0)</f>
        <v>0</v>
      </c>
      <c r="ET100" s="550"/>
      <c r="EU100" s="549">
        <f>IFERROR(VLOOKUP(月排班!EU102,$FW$5:$FX$9,2,0),0)</f>
        <v>0</v>
      </c>
      <c r="EV100" s="550"/>
      <c r="EW100" s="549">
        <f>IFERROR(VLOOKUP(月排班!EW102,$FW$5:$FX$9,2,0),0)</f>
        <v>0</v>
      </c>
      <c r="EX100" s="550"/>
      <c r="EY100" s="549">
        <f>IFERROR(VLOOKUP(月排班!EY102,$FW$5:$FX$9,2,0),0)</f>
        <v>0</v>
      </c>
      <c r="EZ100" s="550"/>
      <c r="FA100" s="549">
        <f>IFERROR(VLOOKUP(月排班!FA102,$FW$5:$FX$9,2,0),0)</f>
        <v>0</v>
      </c>
      <c r="FB100" s="550"/>
      <c r="FC100" s="549">
        <f>IFERROR(VLOOKUP(月排班!FC102,$FW$5:$FX$9,2,0),0)</f>
        <v>0</v>
      </c>
      <c r="FD100" s="550"/>
      <c r="FE100" s="549">
        <f>IFERROR(VLOOKUP(月排班!FE102,$FW$5:$FX$9,2,0),0)</f>
        <v>0</v>
      </c>
      <c r="FF100" s="550"/>
      <c r="FG100" s="549">
        <f>IFERROR(VLOOKUP(月排班!FG102,$FW$5:$FX$9,2,0),0)</f>
        <v>0</v>
      </c>
      <c r="FH100" s="550"/>
      <c r="FI100" s="549">
        <f>IFERROR(VLOOKUP(月排班!FI102,$FW$5:$FX$9,2,0),0)</f>
        <v>0</v>
      </c>
      <c r="FJ100" s="550"/>
      <c r="FK100" s="549">
        <f>IFERROR(VLOOKUP(月排班!FK102,$FW$5:$FX$9,2,0),0)</f>
        <v>0</v>
      </c>
      <c r="FL100" s="550"/>
      <c r="FM100" s="549">
        <f>IFERROR(VLOOKUP(月排班!FM102,$FW$5:$FX$9,2,0),0)</f>
        <v>0</v>
      </c>
      <c r="FN100" s="550"/>
      <c r="FO100" s="229"/>
      <c r="FP100" s="230"/>
      <c r="FQ100" s="210"/>
      <c r="FR100" s="210"/>
      <c r="FS100" s="210"/>
      <c r="FT100" s="194"/>
      <c r="FU100" s="249"/>
      <c r="FV100" s="250"/>
    </row>
    <row r="101" spans="1:203" ht="9" customHeight="1" thickBot="1">
      <c r="A101" s="480" t="str">
        <f>IF('0902-0908'!A106=0,"",'0902-0908'!A106)</f>
        <v>外場假日工讀</v>
      </c>
      <c r="B101" s="481"/>
      <c r="C101" s="229"/>
      <c r="D101" s="230"/>
      <c r="E101" s="229"/>
      <c r="F101" s="230"/>
      <c r="G101" s="229"/>
      <c r="H101" s="230"/>
      <c r="I101" s="229"/>
      <c r="J101" s="230"/>
      <c r="K101" s="229"/>
      <c r="L101" s="230"/>
      <c r="M101" s="229"/>
      <c r="N101" s="230"/>
      <c r="O101" s="229"/>
      <c r="P101" s="230"/>
      <c r="Q101" s="229"/>
      <c r="R101" s="230"/>
      <c r="S101" s="229"/>
      <c r="T101" s="230"/>
      <c r="U101" s="229"/>
      <c r="V101" s="230"/>
      <c r="W101" s="229"/>
      <c r="X101" s="230"/>
      <c r="Y101" s="229"/>
      <c r="Z101" s="230"/>
      <c r="AA101" s="229"/>
      <c r="AB101" s="230"/>
      <c r="AC101" s="229"/>
      <c r="AD101" s="230"/>
      <c r="AE101" s="551">
        <f>月排班!AF101</f>
        <v>0</v>
      </c>
      <c r="AF101" s="552"/>
      <c r="AG101" s="551">
        <f>月排班!AH101</f>
        <v>0</v>
      </c>
      <c r="AH101" s="552"/>
      <c r="AI101" s="551">
        <f>月排班!AJ101</f>
        <v>0</v>
      </c>
      <c r="AJ101" s="552"/>
      <c r="AK101" s="551">
        <f>月排班!AL101</f>
        <v>0</v>
      </c>
      <c r="AL101" s="552"/>
      <c r="AM101" s="551">
        <f>月排班!AN101</f>
        <v>0</v>
      </c>
      <c r="AN101" s="552"/>
      <c r="AO101" s="551">
        <f>月排班!AP101</f>
        <v>0</v>
      </c>
      <c r="AP101" s="552"/>
      <c r="AQ101" s="551">
        <f>月排班!AR101</f>
        <v>0</v>
      </c>
      <c r="AR101" s="552"/>
      <c r="AS101" s="551">
        <f>月排班!AT101</f>
        <v>0</v>
      </c>
      <c r="AT101" s="552"/>
      <c r="AU101" s="551">
        <f>月排班!AV101</f>
        <v>0</v>
      </c>
      <c r="AV101" s="552"/>
      <c r="AW101" s="551">
        <f>月排班!AX101</f>
        <v>0</v>
      </c>
      <c r="AX101" s="552"/>
      <c r="AY101" s="551">
        <f>月排班!AZ101</f>
        <v>0</v>
      </c>
      <c r="AZ101" s="552"/>
      <c r="BA101" s="551">
        <f>月排班!BB101</f>
        <v>0</v>
      </c>
      <c r="BB101" s="552"/>
      <c r="BC101" s="551">
        <f>月排班!BD101</f>
        <v>7.5</v>
      </c>
      <c r="BD101" s="552"/>
      <c r="BE101" s="551">
        <f>月排班!BF101</f>
        <v>8</v>
      </c>
      <c r="BF101" s="552"/>
      <c r="BG101" s="551">
        <f>月排班!BH101</f>
        <v>0</v>
      </c>
      <c r="BH101" s="552"/>
      <c r="BI101" s="551">
        <f>月排班!BJ101</f>
        <v>0</v>
      </c>
      <c r="BJ101" s="552"/>
      <c r="BK101" s="551">
        <f>月排班!BL101</f>
        <v>0</v>
      </c>
      <c r="BL101" s="552"/>
      <c r="BM101" s="551">
        <f>月排班!BN101</f>
        <v>0</v>
      </c>
      <c r="BN101" s="552"/>
      <c r="BO101" s="551">
        <f>月排班!BP101</f>
        <v>0</v>
      </c>
      <c r="BP101" s="552"/>
      <c r="BQ101" s="551">
        <f>月排班!BR101</f>
        <v>0</v>
      </c>
      <c r="BR101" s="552"/>
      <c r="BS101" s="551">
        <f>月排班!BT101</f>
        <v>0</v>
      </c>
      <c r="BT101" s="552"/>
      <c r="BU101" s="551">
        <f>月排班!BV101</f>
        <v>0</v>
      </c>
      <c r="BV101" s="552"/>
      <c r="BW101" s="551">
        <f>月排班!BX101</f>
        <v>0</v>
      </c>
      <c r="BX101" s="552"/>
      <c r="BY101" s="551">
        <f>月排班!BZ101</f>
        <v>0</v>
      </c>
      <c r="BZ101" s="552"/>
      <c r="CA101" s="551">
        <f>月排班!CB101</f>
        <v>0</v>
      </c>
      <c r="CB101" s="552"/>
      <c r="CC101" s="551">
        <f>月排班!CD101</f>
        <v>0</v>
      </c>
      <c r="CD101" s="552"/>
      <c r="CE101" s="551">
        <f>月排班!CF101</f>
        <v>8.5</v>
      </c>
      <c r="CF101" s="552"/>
      <c r="CG101" s="551">
        <f>月排班!CH101</f>
        <v>7.5</v>
      </c>
      <c r="CH101" s="552"/>
      <c r="CI101" s="551">
        <f>月排班!CJ101</f>
        <v>0</v>
      </c>
      <c r="CJ101" s="552"/>
      <c r="CK101" s="551">
        <f>月排班!CL101</f>
        <v>0</v>
      </c>
      <c r="CL101" s="552"/>
      <c r="CM101" s="551">
        <f>月排班!CN101</f>
        <v>0</v>
      </c>
      <c r="CN101" s="552"/>
      <c r="CO101" s="551">
        <f>月排班!CP101</f>
        <v>0</v>
      </c>
      <c r="CP101" s="552"/>
      <c r="CQ101" s="551">
        <f>月排班!CR101</f>
        <v>4</v>
      </c>
      <c r="CR101" s="552"/>
      <c r="CS101" s="551">
        <f>月排班!CT101</f>
        <v>8</v>
      </c>
      <c r="CT101" s="552"/>
      <c r="CU101" s="551">
        <f>月排班!CV101</f>
        <v>8</v>
      </c>
      <c r="CV101" s="552"/>
      <c r="CW101" s="551">
        <f>月排班!CX101</f>
        <v>0</v>
      </c>
      <c r="CX101" s="552"/>
      <c r="CY101" s="551">
        <f>月排班!CZ101</f>
        <v>0</v>
      </c>
      <c r="CZ101" s="552"/>
      <c r="DA101" s="551">
        <f>月排班!DB101</f>
        <v>0</v>
      </c>
      <c r="DB101" s="552"/>
      <c r="DC101" s="551">
        <f>月排班!DD101</f>
        <v>0</v>
      </c>
      <c r="DD101" s="552"/>
      <c r="DE101" s="551">
        <f>月排班!DF101</f>
        <v>4</v>
      </c>
      <c r="DF101" s="552"/>
      <c r="DG101" s="551">
        <f>月排班!DH101</f>
        <v>8.5</v>
      </c>
      <c r="DH101" s="552"/>
      <c r="DI101" s="551">
        <f>月排班!DJ101</f>
        <v>7.5</v>
      </c>
      <c r="DJ101" s="552"/>
      <c r="DK101" s="551">
        <f>月排班!DL101</f>
        <v>0</v>
      </c>
      <c r="DL101" s="552"/>
      <c r="DM101" s="551">
        <f>月排班!DN101</f>
        <v>0</v>
      </c>
      <c r="DN101" s="552"/>
      <c r="DO101" s="551">
        <f>月排班!DP101</f>
        <v>0</v>
      </c>
      <c r="DP101" s="552"/>
      <c r="DQ101" s="551">
        <f>月排班!DR101</f>
        <v>0</v>
      </c>
      <c r="DR101" s="552"/>
      <c r="DS101" s="551">
        <f>月排班!DT101</f>
        <v>4</v>
      </c>
      <c r="DT101" s="552"/>
      <c r="DU101" s="551">
        <f>月排班!DV101</f>
        <v>8</v>
      </c>
      <c r="DV101" s="552"/>
      <c r="DW101" s="551">
        <f>月排班!DX101</f>
        <v>8</v>
      </c>
      <c r="DX101" s="552"/>
      <c r="DY101" s="551">
        <f>月排班!DZ101</f>
        <v>0</v>
      </c>
      <c r="DZ101" s="552"/>
      <c r="EA101" s="551">
        <f>月排班!EB101</f>
        <v>0</v>
      </c>
      <c r="EB101" s="552"/>
      <c r="EC101" s="551">
        <f>月排班!ED101</f>
        <v>0</v>
      </c>
      <c r="ED101" s="552"/>
      <c r="EE101" s="551">
        <f>月排班!EF101</f>
        <v>0</v>
      </c>
      <c r="EF101" s="552"/>
      <c r="EG101" s="551">
        <f>月排班!EH101</f>
        <v>0</v>
      </c>
      <c r="EH101" s="552"/>
      <c r="EI101" s="551">
        <f>月排班!EJ101</f>
        <v>0</v>
      </c>
      <c r="EJ101" s="552"/>
      <c r="EK101" s="551">
        <f>月排班!EL101</f>
        <v>0</v>
      </c>
      <c r="EL101" s="552"/>
      <c r="EM101" s="551">
        <f>月排班!EN101</f>
        <v>0</v>
      </c>
      <c r="EN101" s="552"/>
      <c r="EO101" s="551">
        <f>月排班!EP101</f>
        <v>0</v>
      </c>
      <c r="EP101" s="552"/>
      <c r="EQ101" s="551">
        <f>月排班!ER101</f>
        <v>0</v>
      </c>
      <c r="ER101" s="552"/>
      <c r="ES101" s="551">
        <f>月排班!ET101</f>
        <v>0</v>
      </c>
      <c r="ET101" s="552"/>
      <c r="EU101" s="551">
        <f>月排班!EV101</f>
        <v>0</v>
      </c>
      <c r="EV101" s="552"/>
      <c r="EW101" s="551">
        <f>月排班!EX101</f>
        <v>0</v>
      </c>
      <c r="EX101" s="552"/>
      <c r="EY101" s="551">
        <f>月排班!EZ101</f>
        <v>0</v>
      </c>
      <c r="EZ101" s="552"/>
      <c r="FA101" s="551">
        <f>月排班!FB101</f>
        <v>0</v>
      </c>
      <c r="FB101" s="552"/>
      <c r="FC101" s="551">
        <f>月排班!FD101</f>
        <v>0</v>
      </c>
      <c r="FD101" s="552"/>
      <c r="FE101" s="551">
        <f>月排班!FF101</f>
        <v>0</v>
      </c>
      <c r="FF101" s="552"/>
      <c r="FG101" s="551">
        <f>月排班!FH101</f>
        <v>0</v>
      </c>
      <c r="FH101" s="552"/>
      <c r="FI101" s="551">
        <f>月排班!FJ101</f>
        <v>0</v>
      </c>
      <c r="FJ101" s="552"/>
      <c r="FK101" s="551">
        <f>月排班!FL101</f>
        <v>0</v>
      </c>
      <c r="FL101" s="552"/>
      <c r="FM101" s="551">
        <f>月排班!FN101</f>
        <v>0</v>
      </c>
      <c r="FN101" s="552"/>
      <c r="FO101" s="229"/>
      <c r="FP101" s="230"/>
      <c r="FQ101" s="210"/>
      <c r="FR101" s="210"/>
      <c r="FS101" s="210"/>
      <c r="FT101" s="194"/>
      <c r="FU101" s="249"/>
      <c r="FV101" s="250"/>
    </row>
    <row r="102" spans="1:203" ht="9" customHeight="1" thickTop="1" thickBot="1">
      <c r="A102" s="482" t="str">
        <f>IF('0902-0908'!A107=0,"",'0902-0908'!A107)</f>
        <v/>
      </c>
      <c r="B102" s="483"/>
      <c r="C102" s="229"/>
      <c r="D102" s="230"/>
      <c r="E102" s="229"/>
      <c r="F102" s="230"/>
      <c r="G102" s="229"/>
      <c r="H102" s="230"/>
      <c r="I102" s="229"/>
      <c r="J102" s="230"/>
      <c r="K102" s="229"/>
      <c r="L102" s="230"/>
      <c r="M102" s="229"/>
      <c r="N102" s="230"/>
      <c r="O102" s="229"/>
      <c r="P102" s="230"/>
      <c r="Q102" s="229"/>
      <c r="R102" s="230"/>
      <c r="S102" s="229"/>
      <c r="T102" s="230"/>
      <c r="U102" s="229"/>
      <c r="V102" s="230"/>
      <c r="W102" s="229"/>
      <c r="X102" s="230"/>
      <c r="Y102" s="229"/>
      <c r="Z102" s="230"/>
      <c r="AA102" s="229"/>
      <c r="AB102" s="230"/>
      <c r="AC102" s="229"/>
      <c r="AD102" s="230"/>
      <c r="AE102" s="499" t="str">
        <f>IF(月排班!AD100=0,"",IF(月排班!AE100=0,"",IF((月排班!AE100+24-月排班!AD100)&lt;11,"11小時","")))&amp;IF(COUNTIF(月排班!$AE102:$AR102,$FW$5)=1,IF(COUNTIF(月排班!$AE102:$AR102,$FW$6)=1,"","1周無1例1休"),"1周無1例1休")&amp;IF(AE101=1,IF(AE101&gt;0,"例假上班",""),"")&amp;IF(AE101&gt;12,"上班超過12小時&amp;","")&amp;IF(COUNTIF(U101:AF101,"&gt;0")=6,"連6天上班","")&amp;IF(AE100=1,IF(AE101&gt;0,"例假上班",""),"")</f>
        <v>1周無1例1休</v>
      </c>
      <c r="AF102" s="500"/>
      <c r="AG102" s="499" t="str">
        <f>IF(月排班!AF100=0,"",IF(月排班!AG100=0,"",IF((月排班!AG100+24-月排班!AF100)&lt;11,"11小時","")))&amp;IF(COUNTIF(月排班!$AE102:$AR102,$FW$5)=1,IF(COUNTIF(月排班!$AE102:$AR102,$FW$6)=1,"","1周無1例1休"),"1周無1例1休")&amp;IF(AG101=1,IF(AG101&gt;0,"例假上班",""),"")&amp;IF(AG101&gt;12,"上班超過12小時&amp;","")&amp;IF(COUNTIF(W101:AH101,"&gt;0")=6,"連6天上班","")&amp;IF(AG100=1,IF(AG101&gt;0,"例假上班",""),"")</f>
        <v>1周無1例1休</v>
      </c>
      <c r="AH102" s="500"/>
      <c r="AI102" s="499" t="str">
        <f>IF(月排班!AH100=0,"",IF(月排班!AI100=0,"",IF((月排班!AI100+24-月排班!AH100)&lt;11,"11小時","")))&amp;IF(COUNTIF(月排班!$AE102:$AR102,$FW$5)=1,IF(COUNTIF(月排班!$AE102:$AR102,$FW$6)=1,"","1周無1例1休"),"1周無1例1休")&amp;IF(AI101=1,IF(AI101&gt;0,"例假上班",""),"")&amp;IF(AI101&gt;12,"上班超過12小時&amp;","")&amp;IF(COUNTIF(Y101:AJ101,"&gt;0")=6,"連6天上班","")&amp;IF(AI100=1,IF(AI101&gt;0,"例假上班",""),"")</f>
        <v>1周無1例1休</v>
      </c>
      <c r="AJ102" s="500"/>
      <c r="AK102" s="499" t="str">
        <f>IF(月排班!AJ100=0,"",IF(月排班!AK100=0,"",IF((月排班!AK100+24-月排班!AJ100)&lt;11,"11小時","")))&amp;IF(COUNTIF(月排班!$AE102:$AR102,$FW$5)=1,IF(COUNTIF(月排班!$AE102:$AR102,$FW$6)=1,"","1周無1例1休"),"1周無1例1休")&amp;IF(AK101=1,IF(AK101&gt;0,"例假上班",""),"")&amp;IF(AK101&gt;12,"上班超過12小時&amp;","")&amp;IF(COUNTIF(AA101:AL101,"&gt;0")=6,"連6天上班","")&amp;IF(AK100=1,IF(AK101&gt;0,"例假上班",""),"")</f>
        <v>1周無1例1休</v>
      </c>
      <c r="AL102" s="500"/>
      <c r="AM102" s="499" t="str">
        <f>IF(月排班!AL100=0,"",IF(月排班!AM100=0,"",IF((月排班!AM100+24-月排班!AL100)&lt;11,"11小時","")))&amp;IF(COUNTIF(月排班!$AE102:$AR102,$FW$5)=1,IF(COUNTIF(月排班!$AE102:$AR102,$FW$6)=1,"","1周無1例1休"),"1周無1例1休")&amp;IF(AM101=1,IF(AM101&gt;0,"例假上班",""),"")&amp;IF(AM101&gt;12,"上班超過12小時&amp;","")&amp;IF(COUNTIF(AC101:AN101,"&gt;0")=6,"連6天上班","")&amp;IF(AM100=1,IF(AM101&gt;0,"例假上班",""),"")</f>
        <v>1周無1例1休</v>
      </c>
      <c r="AN102" s="500"/>
      <c r="AO102" s="499" t="str">
        <f>IF(月排班!AN100=0,"",IF(月排班!AO100=0,"",IF((月排班!AO100+24-月排班!AN100)&lt;11,"11小時","")))&amp;IF(COUNTIF(月排班!$AE102:$AR102,$FW$5)=1,IF(COUNTIF(月排班!$AE102:$AR102,$FW$6)=1,"","1周無1例1休"),"1周無1例1休")&amp;IF(AO101=1,IF(AO101&gt;0,"例假上班",""),"")&amp;IF(AO101&gt;12,"上班超過12小時&amp;","")&amp;IF(COUNTIF(AE101:AP101,"&gt;0")=6,"連6天上班","")&amp;IF(AO100=1,IF(AO101&gt;0,"例假上班",""),"")</f>
        <v>1周無1例1休</v>
      </c>
      <c r="AP102" s="500"/>
      <c r="AQ102" s="499" t="str">
        <f>IF(月排班!AP100=0,"",IF(月排班!AQ100=0,"",IF((月排班!AQ100+24-月排班!AP100)&lt;11,"11小時","")))&amp;IF(COUNTIF(月排班!$AE102:$AR102,$FW$5)=1,IF(COUNTIF(月排班!$AE102:$AR102,$FW$6)=1,"","1周無1例1休"),"1周無1例1休")&amp;IF(AQ101=1,IF(AQ101&gt;0,"例假上班",""),"")&amp;IF(AQ101&gt;12,"上班超過12小時&amp;","")&amp;IF(COUNTIF(AG101:AR101,"&gt;0")=6,"連6天上班","")&amp;IF(AQ100=1,IF(AQ101&gt;0,"例假上班",""),"")</f>
        <v>1周無1例1休</v>
      </c>
      <c r="AR102" s="500"/>
      <c r="AS102" s="499" t="str">
        <f>IF(月排班!AR100=0,"",IF(月排班!AS100=0,"",IF((月排班!AS100+24-月排班!AR100)&lt;11,"11小時","")))&amp;IF(COUNTIF(月排班!$AS102:$BE102,$FW$5)=1,IF(COUNTIF(月排班!$AS102:$BE102,$FW$6)=1,"","1周無1例1休"),"1周無1例1休")&amp;IF(AS101=1,IF(AS101&gt;0,"例假上班",""),"")&amp;IF(AS101&gt;12,"上班超過12小時&amp;","")&amp;IF(COUNTIF(AI101:AT101,"&gt;0")=6,"連6天上班","")&amp;IF(AS100=1,IF(AS101&gt;0,"例假上班",""),"")</f>
        <v/>
      </c>
      <c r="AT102" s="500"/>
      <c r="AU102" s="499" t="str">
        <f>IF(月排班!AT100=0,"",IF(月排班!AU100=0,"",IF((月排班!AU100+24-月排班!AT100)&lt;11,"11小時","")))&amp;IF(COUNTIF(月排班!$AS102:$BE102,$FW$5)=1,IF(COUNTIF(月排班!$AS102:$BE102,$FW$6)=1,"","1周無1例1休"),"1周無1例1休")&amp;IF(AU101=1,IF(AU101&gt;0,"例假上班",""),"")&amp;IF(AU101&gt;12,"上班超過12小時&amp;","")&amp;IF(COUNTIF(AK101:AV101,"&gt;0")=6,"連6天上班","")&amp;IF(AU100=1,IF(AU101&gt;0,"例假上班",""),"")</f>
        <v/>
      </c>
      <c r="AV102" s="500"/>
      <c r="AW102" s="499" t="str">
        <f>IF(月排班!AV100=0,"",IF(月排班!AW100=0,"",IF((月排班!AW100+24-月排班!AV100)&lt;11,"11小時","")))&amp;IF(COUNTIF(月排班!$AS102:$BE102,$FW$5)=1,IF(COUNTIF(月排班!$AS102:$BE102,$FW$6)=1,"","1周無1例1休"),"1周無1例1休")&amp;IF(AW101=1,IF(AW101&gt;0,"例假上班",""),"")&amp;IF(AW101&gt;12,"上班超過12小時&amp;","")&amp;IF(COUNTIF(AM101:AX101,"&gt;0")=6,"連6天上班","")&amp;IF(AW100=1,IF(AW101&gt;0,"例假上班",""),"")</f>
        <v/>
      </c>
      <c r="AX102" s="500"/>
      <c r="AY102" s="499" t="str">
        <f>IF(月排班!AX100=0,"",IF(月排班!AY100=0,"",IF((月排班!AY100+24-月排班!AX100)&lt;11,"11小時","")))&amp;IF(COUNTIF(月排班!$AS102:$BE102,$FW$5)=1,IF(COUNTIF(月排班!$AS102:$BE102,$FW$6)=1,"","1周無1例1休"),"1周無1例1休")&amp;IF(AY101=1,IF(AY101&gt;0,"例假上班",""),"")&amp;IF(AY101&gt;12,"上班超過12小時&amp;","")&amp;IF(COUNTIF(AO101:AZ101,"&gt;0")=6,"連6天上班","")&amp;IF(AY100=1,IF(AY101&gt;0,"例假上班",""),"")</f>
        <v/>
      </c>
      <c r="AZ102" s="500"/>
      <c r="BA102" s="499" t="str">
        <f>IF(月排班!AZ100=0,"",IF(月排班!BA100=0,"",IF((月排班!BA100+24-月排班!AZ100)&lt;11,"11小時","")))&amp;IF(COUNTIF(月排班!$AS102:$BE102,$FW$5)=1,IF(COUNTIF(月排班!$AS102:$BE102,$FW$6)=1,"","1周無1例1休"),"1周無1例1休")&amp;IF(BA101=1,IF(BA101&gt;0,"例假上班",""),"")&amp;IF(BA101&gt;12,"上班超過12小時&amp;","")&amp;IF(COUNTIF(AQ101:BB101,"&gt;0")=6,"連6天上班","")&amp;IF(BA100=1,IF(BA101&gt;0,"例假上班",""),"")</f>
        <v/>
      </c>
      <c r="BB102" s="500"/>
      <c r="BC102" s="499" t="str">
        <f>IF(月排班!BB100=0,"",IF(月排班!BC100=0,"",IF((月排班!BC100+24-月排班!BB100)&lt;11,"11小時","")))&amp;IF(COUNTIF(月排班!$AS102:$BE102,$FW$5)=1,IF(COUNTIF(月排班!$AS102:$BE102,$FW$6)=1,"","1周無1例1休"),"1周無1例1休")&amp;IF(BC101=1,IF(BC101&gt;0,"例假上班",""),"")&amp;IF(BC101&gt;12,"上班超過12小時&amp;","")&amp;IF(COUNTIF(AS101:BD101,"&gt;0")=6,"連6天上班","")&amp;IF(BC100=1,IF(BC101&gt;0,"例假上班",""),"")</f>
        <v/>
      </c>
      <c r="BD102" s="500"/>
      <c r="BE102" s="499" t="str">
        <f>IF(月排班!BD100=0,"",IF(月排班!BE100=0,"",IF((月排班!BE100+24-月排班!BD100)&lt;11,"11小時","")))&amp;IF(COUNTIF(月排班!$AS102:$BE102,$FW$5)=1,IF(COUNTIF(月排班!$AS102:$BE102,$FW$6)=1,"","1周無1例1休"),"1周無1例1休")&amp;IF(BE101=1,IF(BE101&gt;0,"例假上班",""),"")&amp;IF(BE101&gt;12,"上班超過12小時&amp;","")&amp;IF(COUNTIF(AU101:BF101,"&gt;0")=6,"連6天上班","")&amp;IF(BE100=1,IF(BE101&gt;0,"例假上班",""),"")</f>
        <v/>
      </c>
      <c r="BF102" s="500"/>
      <c r="BG102" s="499" t="str">
        <f>IF(月排班!BF100=0,"",IF(月排班!BG100=0,"",IF((月排班!BG100+24-月排班!BF100)&lt;11,"11小時","")))&amp;IF(COUNTIF(月排班!$BG102:$BS102,$FW$5)=1,IF(COUNTIF(月排班!$BG102:$BS102,$FW$6)=1,"","1周無1例1休"),"1周無1例1休")&amp;IF(BG101=1,IF(BG101&gt;0,"例假上班",""),"")&amp;IF(BG101&gt;12,"上班超過12小時&amp;","")&amp;IF(COUNTIF(AW101:BH101,"&gt;0")=6,"連6天上班","")&amp;IF(BG100=1,IF(BG101&gt;0,"例假上班",""),"")</f>
        <v>1周無1例1休</v>
      </c>
      <c r="BH102" s="500"/>
      <c r="BI102" s="499" t="str">
        <f>IF(月排班!BH100=0,"",IF(月排班!BI100=0,"",IF((月排班!BI100+24-月排班!BH100)&lt;11,"11小時","")))&amp;IF(COUNTIF(月排班!$BG102:$BS102,$FW$5)=1,IF(COUNTIF(月排班!$BG102:$BS102,$FW$6)=1,"","1周無1例1休"),"1周無1例1休")&amp;IF(BI101=1,IF(BI101&gt;0,"例假上班",""),"")&amp;IF(BI101&gt;12,"上班超過12小時&amp;","")&amp;IF(COUNTIF(AY101:BJ101,"&gt;0")=6,"連6天上班","")&amp;IF(BI100=1,IF(BI101&gt;0,"例假上班",""),"")</f>
        <v>1周無1例1休</v>
      </c>
      <c r="BJ102" s="500"/>
      <c r="BK102" s="499" t="str">
        <f>IF(月排班!BJ100=0,"",IF(月排班!BK100=0,"",IF((月排班!BK100+24-月排班!BJ100)&lt;11,"11小時","")))&amp;IF(COUNTIF(月排班!$BG102:$BS102,$FW$5)=1,IF(COUNTIF(月排班!$BG102:$BS102,$FW$6)=1,"","1周無1例1休"),"1周無1例1休")&amp;IF(BK101=1,IF(BK101&gt;0,"例假上班",""),"")&amp;IF(BK101&gt;12,"上班超過12小時&amp;","")&amp;IF(COUNTIF(BA101:BL101,"&gt;0")=6,"連6天上班","")&amp;IF(BK100=1,IF(BK101&gt;0,"例假上班",""),"")</f>
        <v>1周無1例1休</v>
      </c>
      <c r="BL102" s="500"/>
      <c r="BM102" s="499" t="str">
        <f>IF(月排班!BL100=0,"",IF(月排班!BM100=0,"",IF((月排班!BM100+24-月排班!BL100)&lt;11,"11小時","")))&amp;IF(COUNTIF(月排班!$BG102:$BS102,$FW$5)=1,IF(COUNTIF(月排班!$BG102:$BS102,$FW$6)=1,"","1周無1例1休"),"1周無1例1休")&amp;IF(BM101=1,IF(BM101&gt;0,"例假上班",""),"")&amp;IF(BM101&gt;12,"上班超過12小時&amp;","")&amp;IF(COUNTIF(BC101:BN101,"&gt;0")=6,"連6天上班","")&amp;IF(BM100=1,IF(BM101&gt;0,"例假上班",""),"")</f>
        <v>1周無1例1休</v>
      </c>
      <c r="BN102" s="500"/>
      <c r="BO102" s="499" t="str">
        <f>IF(月排班!BN100=0,"",IF(月排班!BO100=0,"",IF((月排班!BO100+24-月排班!BN100)&lt;11,"11小時","")))&amp;IF(COUNTIF(月排班!$BG102:$BS102,$FW$5)=1,IF(COUNTIF(月排班!$BG102:$BS102,$FW$6)=1,"","1周無1例1休"),"1周無1例1休")&amp;IF(BO101=1,IF(BO101&gt;0,"例假上班",""),"")&amp;IF(BO101&gt;12,"上班超過12小時&amp;","")&amp;IF(COUNTIF(BE101:BP101,"&gt;0")=6,"連6天上班","")&amp;IF(BO100=1,IF(BO101&gt;0,"例假上班",""),"")</f>
        <v>1周無1例1休</v>
      </c>
      <c r="BP102" s="500"/>
      <c r="BQ102" s="499" t="str">
        <f>IF(月排班!BP100=0,"",IF(月排班!BQ100=0,"",IF((月排班!BQ100+24-月排班!BP100)&lt;11,"11小時","")))&amp;IF(COUNTIF(月排班!$BG102:$BS102,$FW$5)=1,IF(COUNTIF(月排班!$BG102:$BS102,$FW$6)=1,"","1周無1例1休"),"1周無1例1休")&amp;IF(BQ101=1,IF(BQ101&gt;0,"例假上班",""),"")&amp;IF(BQ101&gt;12,"上班超過12小時&amp;","")&amp;IF(COUNTIF(BG101:BR101,"&gt;0")=6,"連6天上班","")&amp;IF(BQ100=1,IF(BQ101&gt;0,"例假上班",""),"")</f>
        <v>1周無1例1休</v>
      </c>
      <c r="BR102" s="500"/>
      <c r="BS102" s="499" t="str">
        <f>IF(月排班!BR100=0,"",IF(月排班!BS100=0,"",IF((月排班!BS100+24-月排班!BR100)&lt;11,"11小時","")))&amp;IF(COUNTIF(月排班!$BG102:$BS102,$FW$5)=1,IF(COUNTIF(月排班!$BG102:$BS102,$FW$6)=1,"","1周無1例1休"),"1周無1例1休")&amp;IF(BS101=1,IF(BS101&gt;0,"例假上班",""),"")&amp;IF(BS101&gt;12,"上班超過12小時&amp;","")&amp;IF(COUNTIF(BI101:BT101,"&gt;0")=6,"連6天上班","")&amp;IF(BS100=1,IF(BS101&gt;0,"例假上班",""),"")</f>
        <v>1周無1例1休</v>
      </c>
      <c r="BT102" s="500"/>
      <c r="BU102" s="499" t="str">
        <f>IF(月排班!BT100=0,"",IF(月排班!BU100=0,"",IF((月排班!BU100+24-月排班!BT100)&lt;11,"11小時","")))&amp;IF(COUNTIF(月排班!$BU102:$CG102,$FW$5)=1,IF(COUNTIF(月排班!$BU102:$CG102,$FW$6)=1,"","1周無1例1休"),"1周無1例1休")&amp;IF(BU101=1,IF(BU101&gt;0,"例假上班",""),"")&amp;IF(BU101&gt;12,"上班超過12小時&amp;","")&amp;IF(COUNTIF(BK101:BV101,"&gt;0")=6,"連6天上班","")&amp;IF(BU100=1,IF(BU101&gt;0,"例假上班",""),"")</f>
        <v/>
      </c>
      <c r="BV102" s="500"/>
      <c r="BW102" s="499" t="str">
        <f>IF(月排班!BV100=0,"",IF(月排班!BW100=0,"",IF((月排班!BW100+24-月排班!BV100)&lt;11,"11小時","")))&amp;IF(COUNTIF(月排班!$BU102:$CG102,$FW$5)=1,IF(COUNTIF(月排班!$BU102:$CG102,$FW$6)=1,"","1周無1例1休"),"1周無1例1休")&amp;IF(BW101=1,IF(BW101&gt;0,"例假上班",""),"")&amp;IF(BW101&gt;12,"上班超過12小時&amp;","")&amp;IF(COUNTIF(BM101:BX101,"&gt;0")=6,"連6天上班","")&amp;IF(BW100=1,IF(BW101&gt;0,"例假上班",""),"")</f>
        <v/>
      </c>
      <c r="BX102" s="500"/>
      <c r="BY102" s="499" t="str">
        <f>IF(月排班!BX100=0,"",IF(月排班!BY100=0,"",IF((月排班!BY100+24-月排班!BX100)&lt;11,"11小時","")))&amp;IF(COUNTIF(月排班!$BU102:$CG102,$FW$5)=1,IF(COUNTIF(月排班!$BU102:$CG102,$FW$6)=1,"","1周無1例1休"),"1周無1例1休")&amp;IF(BY101=1,IF(BY101&gt;0,"例假上班",""),"")&amp;IF(BY101&gt;12,"上班超過12小時&amp;","")&amp;IF(COUNTIF(BO101:BZ101,"&gt;0")=6,"連6天上班","")&amp;IF(BY100=1,IF(BY101&gt;0,"例假上班",""),"")</f>
        <v/>
      </c>
      <c r="BZ102" s="500"/>
      <c r="CA102" s="499" t="str">
        <f>IF(月排班!BZ100=0,"",IF(月排班!CA100=0,"",IF((月排班!CA100+24-月排班!BZ100)&lt;11,"11小時","")))&amp;IF(COUNTIF(月排班!$BU102:$CG102,$FW$5)=1,IF(COUNTIF(月排班!$BU102:$CG102,$FW$6)=1,"","1周無1例1休"),"1周無1例1休")&amp;IF(CA101=1,IF(CA101&gt;0,"例假上班",""),"")&amp;IF(CA101&gt;12,"上班超過12小時&amp;","")&amp;IF(COUNTIF(BQ101:CB101,"&gt;0")=6,"連6天上班","")&amp;IF(CA100=1,IF(CA101&gt;0,"例假上班",""),"")</f>
        <v/>
      </c>
      <c r="CB102" s="500"/>
      <c r="CC102" s="499" t="str">
        <f>IF(月排班!CB100=0,"",IF(月排班!CC100=0,"",IF((月排班!CC100+24-月排班!CB100)&lt;11,"11小時","")))&amp;IF(COUNTIF(月排班!$BU102:$CG102,$FW$5)=1,IF(COUNTIF(月排班!$BU102:$CG102,$FW$6)=1,"","1周無1例1休"),"1周無1例1休")&amp;IF(CC101=1,IF(CC101&gt;0,"例假上班",""),"")&amp;IF(CC101&gt;12,"上班超過12小時&amp;","")&amp;IF(COUNTIF(BS101:CD101,"&gt;0")=6,"連6天上班","")&amp;IF(CC100=1,IF(CC101&gt;0,"例假上班",""),"")</f>
        <v/>
      </c>
      <c r="CD102" s="500"/>
      <c r="CE102" s="499" t="str">
        <f>IF(月排班!CD100=0,"",IF(月排班!CE100=0,"",IF((月排班!CE100+24-月排班!CD100)&lt;11,"11小時","")))&amp;IF(COUNTIF(月排班!$BU102:$CG102,$FW$5)=1,IF(COUNTIF(月排班!$BU102:$CG102,$FW$6)=1,"","1周無1例1休"),"1周無1例1休")&amp;IF(CE101=1,IF(CE101&gt;0,"例假上班",""),"")&amp;IF(CE101&gt;12,"上班超過12小時&amp;","")&amp;IF(COUNTIF(BU101:CF101,"&gt;0")=6,"連6天上班","")&amp;IF(CE100=1,IF(CE101&gt;0,"例假上班",""),"")</f>
        <v/>
      </c>
      <c r="CF102" s="500"/>
      <c r="CG102" s="499" t="str">
        <f>IF(月排班!CF100=0,"",IF(月排班!CG100=0,"",IF((月排班!CG100+24-月排班!CF100)&lt;11,"11小時","")))&amp;IF(COUNTIF(月排班!$BU102:$CG102,$FW$5)=1,IF(COUNTIF(月排班!$BU102:$CG102,$FW$6)=1,"","1周無1例1休"),"1周無1例1休")&amp;IF(CG101=1,IF(CG101&gt;0,"例假上班",""),"")&amp;IF(CG101&gt;12,"上班超過12小時&amp;","")&amp;IF(COUNTIF(BW101:CH101,"&gt;0")=6,"連6天上班","")&amp;IF(CG100=1,IF(CG101&gt;0,"例假上班",""),"")</f>
        <v/>
      </c>
      <c r="CH102" s="500"/>
      <c r="CI102" s="499" t="str">
        <f>IF(月排班!CH100=0,"",IF(月排班!CI100=0,"",IF((月排班!CI100+24-月排班!CH100)&lt;11,"11小時","")))&amp;IF(COUNTIF(月排班!$CI102:$CU102,$FW$5)=1,IF(COUNTIF(月排班!$CI102:$CU102,$FW$6)=1,"","1周無1例1休"),"1周無1例1休")&amp;IF(CI101=1,IF(CI101&gt;0,"例假上班",""),"")&amp;IF(CI101&gt;12,"上班超過12小時&amp;","")&amp;IF(COUNTIF(BY101:CJ101,"&gt;0")=6,"連6天上班","")&amp;IF(CI100=1,IF(CI101&gt;0,"例假上班",""),"")</f>
        <v/>
      </c>
      <c r="CJ102" s="500"/>
      <c r="CK102" s="499" t="str">
        <f>IF(月排班!CJ100=0,"",IF(月排班!CK100=0,"",IF((月排班!CK100+24-月排班!CJ100)&lt;11,"11小時","")))&amp;IF(COUNTIF(月排班!$CI102:$CU102,$FW$5)=1,IF(COUNTIF(月排班!$CI102:$CU102,$FW$6)=1,"","1周無1例1休"),"1周無1例1休")&amp;IF(CK101=1,IF(CK101&gt;0,"例假上班",""),"")&amp;IF(CK101&gt;12,"上班超過12小時&amp;","")&amp;IF(COUNTIF(CA101:CL101,"&gt;0")=6,"連6天上班","")&amp;IF(CK100=1,IF(CK101&gt;0,"例假上班",""),"")</f>
        <v/>
      </c>
      <c r="CL102" s="500"/>
      <c r="CM102" s="499" t="str">
        <f>IF(月排班!CL100=0,"",IF(月排班!CM100=0,"",IF((月排班!CM100+24-月排班!CL100)&lt;11,"11小時","")))&amp;IF(COUNTIF(月排班!$CI102:$CU102,$FW$5)=1,IF(COUNTIF(月排班!$CI102:$CU102,$FW$6)=1,"","1周無1例1休"),"1周無1例1休")&amp;IF(CM101=1,IF(CM101&gt;0,"例假上班",""),"")&amp;IF(CM101&gt;12,"上班超過12小時&amp;","")&amp;IF(COUNTIF(CC101:CN101,"&gt;0")=6,"連6天上班","")&amp;IF(CM100=1,IF(CM101&gt;0,"例假上班",""),"")</f>
        <v/>
      </c>
      <c r="CN102" s="500"/>
      <c r="CO102" s="499" t="str">
        <f>IF(月排班!CN100=0,"",IF(月排班!CO100=0,"",IF((月排班!CO100+24-月排班!CN100)&lt;11,"11小時","")))&amp;IF(COUNTIF(月排班!$CI102:$CU102,$FW$5)=1,IF(COUNTIF(月排班!$CI102:$CU102,$FW$6)=1,"","1周無1例1休"),"1周無1例1休")&amp;IF(CO101=1,IF(CO101&gt;0,"例假上班",""),"")&amp;IF(CO101&gt;12,"上班超過12小時&amp;","")&amp;IF(COUNTIF(CE101:CP101,"&gt;0")=6,"連6天上班","")&amp;IF(CO100=1,IF(CO101&gt;0,"例假上班",""),"")</f>
        <v/>
      </c>
      <c r="CP102" s="500"/>
      <c r="CQ102" s="499" t="str">
        <f>IF(月排班!CP100=0,"",IF(月排班!CQ100=0,"",IF((月排班!CQ100+24-月排班!CP100)&lt;11,"11小時","")))&amp;IF(COUNTIF(月排班!$CI102:$CU102,$FW$5)=1,IF(COUNTIF(月排班!$CI102:$CU102,$FW$6)=1,"","1周無1例1休"),"1周無1例1休")&amp;IF(CQ101=1,IF(CQ101&gt;0,"例假上班",""),"")&amp;IF(CQ101&gt;12,"上班超過12小時&amp;","")&amp;IF(COUNTIF(CG101:CR101,"&gt;0")=6,"連6天上班","")&amp;IF(CQ100=1,IF(CQ101&gt;0,"例假上班",""),"")</f>
        <v/>
      </c>
      <c r="CR102" s="500"/>
      <c r="CS102" s="499" t="str">
        <f>IF(月排班!CR100=0,"",IF(月排班!CS100=0,"",IF((月排班!CS100+24-月排班!CR100)&lt;11,"11小時","")))&amp;IF(COUNTIF(月排班!$CI102:$CU102,$FW$5)=1,IF(COUNTIF(月排班!$CI102:$CU102,$FW$6)=1,"","1周無1例1休"),"1周無1例1休")&amp;IF(CS101=1,IF(CS101&gt;0,"例假上班",""),"")&amp;IF(CS101&gt;12,"上班超過12小時&amp;","")&amp;IF(COUNTIF(CI101:CT101,"&gt;0")=6,"連6天上班","")&amp;IF(CS100=1,IF(CS101&gt;0,"例假上班",""),"")</f>
        <v/>
      </c>
      <c r="CT102" s="500"/>
      <c r="CU102" s="499" t="str">
        <f>IF(月排班!CT100=0,"",IF(月排班!CU100=0,"",IF((月排班!CU100+24-月排班!CT100)&lt;11,"11小時","")))&amp;IF(COUNTIF(月排班!$CI102:$CU102,$FW$5)=1,IF(COUNTIF(月排班!$CI102:$CU102,$FW$6)=1,"","1周無1例1休"),"1周無1例1休")&amp;IF(CU101=1,IF(CU101&gt;0,"例假上班",""),"")&amp;IF(CU101&gt;12,"上班超過12小時&amp;","")&amp;IF(COUNTIF(CK101:CV101,"&gt;0")=6,"連6天上班","")&amp;IF(CU100=1,IF(CU101&gt;0,"例假上班",""),"")</f>
        <v/>
      </c>
      <c r="CV102" s="500"/>
      <c r="CW102" s="499" t="str">
        <f>IF(月排班!CV100=0,"",IF(月排班!CW100=0,"",IF((月排班!CW100+24-月排班!CV100)&lt;11,"11小時","")))&amp;IF(COUNTIF(月排班!$CW102:$DI102,$FW$5)=1,IF(COUNTIF(月排班!$CW102:$DI102,$FW$6)=1,"","1周無1例1休"),"1周無1例1休")&amp;IF(CW101=1,IF(CW101&gt;0,"例假上班",""),"")&amp;IF(CW101&gt;12,"上班超過12小時&amp;","")&amp;IF(COUNTIF(CM101:CX101,"&gt;0")=6,"連6天上班","")&amp;IF(CW100=1,IF(CW101&gt;0,"例假上班",""),"")</f>
        <v/>
      </c>
      <c r="CX102" s="500"/>
      <c r="CY102" s="499" t="str">
        <f>IF(月排班!CX100=0,"",IF(月排班!CY100=0,"",IF((月排班!CY100+24-月排班!CX100)&lt;11,"11小時","")))&amp;IF(COUNTIF(月排班!$CW102:$DI102,$FW$5)=1,IF(COUNTIF(月排班!$CW102:$DI102,$FW$6)=1,"","1周無1例1休"),"1周無1例1休")&amp;IF(CY101=1,IF(CY101&gt;0,"例假上班",""),"")&amp;IF(CY101&gt;12,"上班超過12小時&amp;","")&amp;IF(COUNTIF(CO101:CZ101,"&gt;0")=6,"連6天上班","")&amp;IF(CY100=1,IF(CY101&gt;0,"例假上班",""),"")</f>
        <v/>
      </c>
      <c r="CZ102" s="500"/>
      <c r="DA102" s="499" t="str">
        <f>IF(月排班!CZ100=0,"",IF(月排班!DA100=0,"",IF((月排班!DA100+24-月排班!CZ100)&lt;11,"11小時","")))&amp;IF(COUNTIF(月排班!$CW102:$DI102,$FW$5)=1,IF(COUNTIF(月排班!$CW102:$DI102,$FW$6)=1,"","1周無1例1休"),"1周無1例1休")&amp;IF(DA101=1,IF(DA101&gt;0,"例假上班",""),"")&amp;IF(DA101&gt;12,"上班超過12小時&amp;","")&amp;IF(COUNTIF(CQ101:DB101,"&gt;0")=6,"連6天上班","")&amp;IF(DA100=1,IF(DA101&gt;0,"例假上班",""),"")</f>
        <v/>
      </c>
      <c r="DB102" s="500"/>
      <c r="DC102" s="499" t="str">
        <f>IF(月排班!DB100=0,"",IF(月排班!DC100=0,"",IF((月排班!DC100+24-月排班!DB100)&lt;11,"11小時","")))&amp;IF(COUNTIF(月排班!$CW102:$DI102,$FW$5)=1,IF(COUNTIF(月排班!$CW102:$DI102,$FW$6)=1,"","1周無1例1休"),"1周無1例1休")&amp;IF(DC101=1,IF(DC101&gt;0,"例假上班",""),"")&amp;IF(DC101&gt;12,"上班超過12小時&amp;","")&amp;IF(COUNTIF(CS101:DD101,"&gt;0")=6,"連6天上班","")&amp;IF(DC100=1,IF(DC101&gt;0,"例假上班",""),"")</f>
        <v/>
      </c>
      <c r="DD102" s="500"/>
      <c r="DE102" s="499" t="str">
        <f>IF(月排班!DD100=0,"",IF(月排班!DE100=0,"",IF((月排班!DE100+24-月排班!DD100)&lt;11,"11小時","")))&amp;IF(COUNTIF(月排班!$CW102:$DI102,$FW$5)=1,IF(COUNTIF(月排班!$CW102:$DI102,$FW$6)=1,"","1周無1例1休"),"1周無1例1休")&amp;IF(DE101=1,IF(DE101&gt;0,"例假上班",""),"")&amp;IF(DE101&gt;12,"上班超過12小時&amp;","")&amp;IF(COUNTIF(CU101:DF101,"&gt;0")=6,"連6天上班","")&amp;IF(DE100=1,IF(DE101&gt;0,"例假上班",""),"")</f>
        <v/>
      </c>
      <c r="DF102" s="500"/>
      <c r="DG102" s="499" t="str">
        <f>IF(月排班!DF100=0,"",IF(月排班!DG100=0,"",IF((月排班!DG100+24-月排班!DF100)&lt;11,"11小時","")))&amp;IF(COUNTIF(月排班!$CW102:$DI102,$FW$5)=1,IF(COUNTIF(月排班!$CW102:$DI102,$FW$6)=1,"","1周無1例1休"),"1周無1例1休")&amp;IF(DG101=1,IF(DG101&gt;0,"例假上班",""),"")&amp;IF(DG101&gt;12,"上班超過12小時&amp;","")&amp;IF(COUNTIF(CW101:DH101,"&gt;0")=6,"連6天上班","")&amp;IF(DG100=1,IF(DG101&gt;0,"例假上班",""),"")</f>
        <v/>
      </c>
      <c r="DH102" s="500"/>
      <c r="DI102" s="499" t="str">
        <f>IF(月排班!DH100=0,"",IF(月排班!DI100=0,"",IF((月排班!DI100+24-月排班!DH100)&lt;11,"11小時","")))&amp;IF(COUNTIF(月排班!$CW102:$DI102,$FW$5)=1,IF(COUNTIF(月排班!$CW102:$DI102,$FW$6)=1,"","1周無1例1休"),"1周無1例1休")&amp;IF(DI101=1,IF(DI101&gt;0,"例假上班",""),"")&amp;IF(DI101&gt;12,"上班超過12小時&amp;","")&amp;IF(COUNTIF(CY101:DJ101,"&gt;0")=6,"連6天上班","")&amp;IF(DI100=1,IF(DI101&gt;0,"例假上班",""),"")</f>
        <v/>
      </c>
      <c r="DJ102" s="500"/>
      <c r="DK102" s="499" t="str">
        <f>IF(月排班!DJ100=0,"",IF(月排班!DK100=0,"",IF((月排班!DK100+24-月排班!DJ100)&lt;11,"11小時","")))&amp;IF(COUNTIF(月排班!$DK102:$DW102,$FW$5)=1,IF(COUNTIF(月排班!$DK102:$DW102,$FW$6)=1,"","1周無1例1休"),"1周無1例1休")&amp;IF(DK101=1,IF(DK101&gt;0,"例假上班",""),"")&amp;IF(DK101&gt;12,"上班超過12小時&amp;","")&amp;IF(COUNTIF(DA101:DL101,"&gt;0")=6,"連6天上班","")&amp;IF(DK100=1,IF(DK101&gt;0,"例假上班",""),"")</f>
        <v/>
      </c>
      <c r="DL102" s="500"/>
      <c r="DM102" s="499" t="str">
        <f>IF(月排班!DL100=0,"",IF(月排班!DM100=0,"",IF((月排班!DM100+24-月排班!DL100)&lt;11,"11小時","")))&amp;IF(COUNTIF(月排班!$DK102:$DW102,$FW$5)=1,IF(COUNTIF(月排班!$DK102:$DW102,$FW$6)=1,"","1周無1例1休"),"1周無1例1休")&amp;IF(DM101=1,IF(DM101&gt;0,"例假上班",""),"")&amp;IF(DM101&gt;12,"上班超過12小時&amp;","")&amp;IF(COUNTIF(DC101:DN101,"&gt;0")=6,"連6天上班","")&amp;IF(DM100=1,IF(DM101&gt;0,"例假上班",""),"")</f>
        <v/>
      </c>
      <c r="DN102" s="500"/>
      <c r="DO102" s="499" t="str">
        <f>IF(月排班!DN100=0,"",IF(月排班!DO100=0,"",IF((月排班!DO100+24-月排班!DN100)&lt;11,"11小時","")))&amp;IF(COUNTIF(月排班!$DK102:$DW102,$FW$5)=1,IF(COUNTIF(月排班!$DK102:$DW102,$FW$6)=1,"","1周無1例1休"),"1周無1例1休")&amp;IF(DO101=1,IF(DO101&gt;0,"例假上班",""),"")&amp;IF(DO101&gt;12,"上班超過12小時&amp;","")&amp;IF(COUNTIF(DE101:DP101,"&gt;0")=6,"連6天上班","")&amp;IF(DO100=1,IF(DO101&gt;0,"例假上班",""),"")</f>
        <v/>
      </c>
      <c r="DP102" s="500"/>
      <c r="DQ102" s="499" t="str">
        <f>IF(月排班!DP100=0,"",IF(月排班!DQ100=0,"",IF((月排班!DQ100+24-月排班!DP100)&lt;11,"11小時","")))&amp;IF(COUNTIF(月排班!$DK102:$DW102,$FW$5)=1,IF(COUNTIF(月排班!$DK102:$DW102,$FW$6)=1,"","1周無1例1休"),"1周無1例1休")&amp;IF(DQ101=1,IF(DQ101&gt;0,"例假上班",""),"")&amp;IF(DQ101&gt;12,"上班超過12小時&amp;","")&amp;IF(COUNTIF(DG101:DR101,"&gt;0")=6,"連6天上班","")&amp;IF(DQ100=1,IF(DQ101&gt;0,"例假上班",""),"")</f>
        <v/>
      </c>
      <c r="DR102" s="500"/>
      <c r="DS102" s="499" t="str">
        <f>IF(月排班!DR100=0,"",IF(月排班!DS100=0,"",IF((月排班!DS100+24-月排班!DR100)&lt;11,"11小時","")))&amp;IF(COUNTIF(月排班!$DK102:$DW102,$FW$5)=1,IF(COUNTIF(月排班!$DK102:$DW102,$FW$6)=1,"","1周無1例1休"),"1周無1例1休")&amp;IF(DS101=1,IF(DS101&gt;0,"例假上班",""),"")&amp;IF(DS101&gt;12,"上班超過12小時&amp;","")&amp;IF(COUNTIF(DI101:DT101,"&gt;0")=6,"連6天上班","")&amp;IF(DS100=1,IF(DS101&gt;0,"例假上班",""),"")</f>
        <v/>
      </c>
      <c r="DT102" s="500"/>
      <c r="DU102" s="499" t="str">
        <f>IF(月排班!DT100=0,"",IF(月排班!DU100=0,"",IF((月排班!DU100+24-月排班!DT100)&lt;11,"11小時","")))&amp;IF(COUNTIF(月排班!$DK102:$DW102,$FW$5)=1,IF(COUNTIF(月排班!$DK102:$DW102,$FW$6)=1,"","1周無1例1休"),"1周無1例1休")&amp;IF(DU101=1,IF(DU101&gt;0,"例假上班",""),"")&amp;IF(DU101&gt;12,"上班超過12小時&amp;","")&amp;IF(COUNTIF(DK101:DV101,"&gt;0")=6,"連6天上班","")&amp;IF(DU100=1,IF(DU101&gt;0,"例假上班",""),"")</f>
        <v/>
      </c>
      <c r="DV102" s="500"/>
      <c r="DW102" s="499" t="str">
        <f>IF(月排班!DV100=0,"",IF(月排班!DW100=0,"",IF((月排班!DW100+24-月排班!DV100)&lt;11,"11小時","")))&amp;IF(COUNTIF(月排班!$DK102:$DW102,$FW$5)=1,IF(COUNTIF(月排班!$DK102:$DW102,$FW$6)=1,"","1周無1例1休"),"1周無1例1休")&amp;IF(DW101=1,IF(DW101&gt;0,"例假上班",""),"")&amp;IF(DW101&gt;12,"上班超過12小時&amp;","")&amp;IF(COUNTIF(DM101:DX101,"&gt;0")=6,"連6天上班","")&amp;IF(DW100=1,IF(DW101&gt;0,"例假上班",""),"")</f>
        <v/>
      </c>
      <c r="DX102" s="500"/>
      <c r="DY102" s="499" t="str">
        <f>IF(月排班!DX100=0,"",IF(月排班!DY100=0,"",IF((月排班!DY100+24-月排班!DX100)&lt;11,"11小時","")))&amp;IF(COUNTIF(月排班!$DY102:$EK102,$FW$5)=1,IF(COUNTIF(月排班!$DY102:$EK102,$FW$6)=1,"","1周無1例1休"),"1周無1例1休")&amp;IF(DY101=1,IF(DY101&gt;0,"例假上班",""),"")&amp;IF(DY101&gt;12,"上班超過12小時&amp;","")&amp;IF(COUNTIF(DO101:DZ101,"&gt;0")=6,"連6天上班","")&amp;IF(DY100=1,IF(DY101&gt;0,"例假上班",""),"")</f>
        <v>1周無1例1休</v>
      </c>
      <c r="DZ102" s="500"/>
      <c r="EA102" s="499" t="str">
        <f>IF(月排班!DZ100=0,"",IF(月排班!EA100=0,"",IF((月排班!EA100+24-月排班!DZ100)&lt;11,"11小時","")))&amp;IF(COUNTIF(月排班!$DY102:$EK102,$FW$5)=1,IF(COUNTIF(月排班!$DY102:$EK102,$FW$6)=1,"","1周無1例1休"),"1周無1例1休")&amp;IF(EA101=1,IF(EA101&gt;0,"例假上班",""),"")&amp;IF(EA101&gt;12,"上班超過12小時&amp;","")&amp;IF(COUNTIF(DQ101:EB101,"&gt;0")=6,"連6天上班","")&amp;IF(EA100=1,IF(EA101&gt;0,"例假上班",""),"")</f>
        <v>1周無1例1休</v>
      </c>
      <c r="EB102" s="500"/>
      <c r="EC102" s="499" t="str">
        <f>IF(月排班!EB100=0,"",IF(月排班!EC100=0,"",IF((月排班!EC100+24-月排班!EB100)&lt;11,"11小時","")))&amp;IF(COUNTIF(月排班!$DY102:$EK102,$FW$5)=1,IF(COUNTIF(月排班!$DY102:$EK102,$FW$6)=1,"","1周無1例1休"),"1周無1例1休")&amp;IF(EC101=1,IF(EC101&gt;0,"例假上班",""),"")&amp;IF(EC101&gt;12,"上班超過12小時&amp;","")&amp;IF(COUNTIF(DS101:ED101,"&gt;0")=6,"連6天上班","")&amp;IF(EC100=1,IF(EC101&gt;0,"例假上班",""),"")</f>
        <v>1周無1例1休</v>
      </c>
      <c r="ED102" s="500"/>
      <c r="EE102" s="499" t="str">
        <f>IF(月排班!ED100=0,"",IF(月排班!EE100=0,"",IF((月排班!EE100+24-月排班!ED100)&lt;11,"11小時","")))&amp;IF(COUNTIF(月排班!$DY102:$EK102,$FW$5)=1,IF(COUNTIF(月排班!$DY102:$EK102,$FW$6)=1,"","1周無1例1休"),"1周無1例1休")&amp;IF(EE101=1,IF(EE101&gt;0,"例假上班",""),"")&amp;IF(EE101&gt;12,"上班超過12小時&amp;","")&amp;IF(COUNTIF(DU101:EF101,"&gt;0")=6,"連6天上班","")&amp;IF(EE100=1,IF(EE101&gt;0,"例假上班",""),"")</f>
        <v>1周無1例1休</v>
      </c>
      <c r="EF102" s="500"/>
      <c r="EG102" s="499" t="str">
        <f>IF(月排班!EF100=0,"",IF(月排班!EG100=0,"",IF((月排班!EG100+24-月排班!EF100)&lt;11,"11小時","")))&amp;IF(COUNTIF(月排班!$DY102:$EK102,$FW$5)=1,IF(COUNTIF(月排班!$DY102:$EK102,$FW$6)=1,"","1周無1例1休"),"1周無1例1休")&amp;IF(EG101=1,IF(EG101&gt;0,"例假上班",""),"")&amp;IF(EG101&gt;12,"上班超過12小時&amp;","")&amp;IF(COUNTIF(DW101:EH101,"&gt;0")=6,"連6天上班","")&amp;IF(EG100=1,IF(EG101&gt;0,"例假上班",""),"")</f>
        <v>1周無1例1休</v>
      </c>
      <c r="EH102" s="500"/>
      <c r="EI102" s="499" t="str">
        <f>IF(月排班!EH100=0,"",IF(月排班!EI100=0,"",IF((月排班!EI100+24-月排班!EH100)&lt;11,"11小時","")))&amp;IF(COUNTIF(月排班!$DY102:$EK102,$FW$5)=1,IF(COUNTIF(月排班!$DY102:$EK102,$FW$6)=1,"","1周無1例1休"),"1周無1例1休")&amp;IF(EI101=1,IF(EI101&gt;0,"例假上班",""),"")&amp;IF(EI101&gt;12,"上班超過12小時&amp;","")&amp;IF(COUNTIF(DY101:EJ101,"&gt;0")=6,"連6天上班","")&amp;IF(EI100=1,IF(EI101&gt;0,"例假上班",""),"")</f>
        <v>1周無1例1休</v>
      </c>
      <c r="EJ102" s="500"/>
      <c r="EK102" s="499" t="str">
        <f>IF(月排班!EJ100=0,"",IF(月排班!EK100=0,"",IF((月排班!EK100+24-月排班!EJ100)&lt;11,"11小時","")))&amp;IF(COUNTIF(月排班!$DY102:$EK102,$FW$5)=1,IF(COUNTIF(月排班!$DY102:$EK102,$FW$6)=1,"","1周無1例1休"),"1周無1例1休")&amp;IF(EK101=1,IF(EK101&gt;0,"例假上班",""),"")&amp;IF(EK101&gt;12,"上班超過12小時&amp;","")&amp;IF(COUNTIF(EA101:EL101,"&gt;0")=6,"連6天上班","")&amp;IF(EK100=1,IF(EK101&gt;0,"例假上班",""),"")</f>
        <v>1周無1例1休</v>
      </c>
      <c r="EL102" s="500"/>
      <c r="EM102" s="499" t="str">
        <f>IF(月排班!EL100=0,"",IF(月排班!EM100=0,"",IF((月排班!EM100+24-月排班!EL100)&lt;11,"11小時","")))&amp;IF(COUNTIF(月排班!$EM102:$EY102,$FW$5)=1,IF(COUNTIF(月排班!$EM102:$EY102,$FW$6)=1,"","1周無1例1休"),"1周無1例1休")&amp;IF(EM101=1,IF(EM101&gt;0,"例假上班",""),"")&amp;IF(EM101&gt;12,"上班超過12小時&amp;","")&amp;IF(COUNTIF(EC101:EN101,"&gt;0")=6,"連6天上班","")&amp;IF(EM100=1,IF(EM101&gt;0,"例假上班",""),"")</f>
        <v>1周無1例1休</v>
      </c>
      <c r="EN102" s="500"/>
      <c r="EO102" s="499" t="str">
        <f>IF(月排班!EN100=0,"",IF(月排班!EO100=0,"",IF((月排班!EO100+24-月排班!EN100)&lt;11,"11小時","")))&amp;IF(COUNTIF(月排班!$EM102:$EY102,$FW$5)=1,IF(COUNTIF(月排班!$EM102:$EY102,$FW$6)=1,"","1周無1例1休"),"1周無1例1休")&amp;IF(EO101=1,IF(EO101&gt;0,"例假上班",""),"")&amp;IF(EO101&gt;12,"上班超過12小時&amp;","")&amp;IF(COUNTIF(EE101:EP101,"&gt;0")=6,"連6天上班","")&amp;IF(EO100=1,IF(EO101&gt;0,"例假上班",""),"")</f>
        <v>1周無1例1休</v>
      </c>
      <c r="EP102" s="500"/>
      <c r="EQ102" s="499" t="str">
        <f>IF(月排班!EP100=0,"",IF(月排班!EQ100=0,"",IF((月排班!EQ100+24-月排班!EP100)&lt;11,"11小時","")))&amp;IF(COUNTIF(月排班!$EM102:$EY102,$FW$5)=1,IF(COUNTIF(月排班!$EM102:$EY102,$FW$6)=1,"","1周無1例1休"),"1周無1例1休")&amp;IF(EQ101=1,IF(EQ101&gt;0,"例假上班",""),"")&amp;IF(EQ101&gt;12,"上班超過12小時&amp;","")&amp;IF(COUNTIF(EG101:ER101,"&gt;0")=6,"連6天上班","")&amp;IF(EQ100=1,IF(EQ101&gt;0,"例假上班",""),"")</f>
        <v>1周無1例1休</v>
      </c>
      <c r="ER102" s="500"/>
      <c r="ES102" s="499" t="str">
        <f>IF(月排班!ER100=0,"",IF(月排班!ES100=0,"",IF((月排班!ES100+24-月排班!ER100)&lt;11,"11小時","")))&amp;IF(COUNTIF(月排班!$EM102:$EY102,$FW$5)=1,IF(COUNTIF(月排班!$EM102:$EY102,$FW$6)=1,"","1周無1例1休"),"1周無1例1休")&amp;IF(ES101=1,IF(ES101&gt;0,"例假上班",""),"")&amp;IF(ES101&gt;12,"上班超過12小時&amp;","")&amp;IF(COUNTIF(EI101:ET101,"&gt;0")=6,"連6天上班","")&amp;IF(ES100=1,IF(ES101&gt;0,"例假上班",""),"")</f>
        <v>1周無1例1休</v>
      </c>
      <c r="ET102" s="500"/>
      <c r="EU102" s="499" t="str">
        <f>IF(月排班!ET100=0,"",IF(月排班!EU100=0,"",IF((月排班!EU100+24-月排班!ET100)&lt;11,"11小時","")))&amp;IF(COUNTIF(月排班!$EM102:$EY102,$FW$5)=1,IF(COUNTIF(月排班!$EM102:$EY102,$FW$6)=1,"","1周無1例1休"),"1周無1例1休")&amp;IF(EU101=1,IF(EU101&gt;0,"例假上班",""),"")&amp;IF(EU101&gt;12,"上班超過12小時&amp;","")&amp;IF(COUNTIF(EK101:EV101,"&gt;0")=6,"連6天上班","")&amp;IF(EU100=1,IF(EU101&gt;0,"例假上班",""),"")</f>
        <v>1周無1例1休</v>
      </c>
      <c r="EV102" s="500"/>
      <c r="EW102" s="499" t="str">
        <f>IF(月排班!EV100=0,"",IF(月排班!EW100=0,"",IF((月排班!EW100+24-月排班!EV100)&lt;11,"11小時","")))&amp;IF(COUNTIF(月排班!$EM102:$EY102,$FW$5)=1,IF(COUNTIF(月排班!$EM102:$EY102,$FW$6)=1,"","1周無1例1休"),"1周無1例1休")&amp;IF(EW101=1,IF(EW101&gt;0,"例假上班",""),"")&amp;IF(EW101&gt;12,"上班超過12小時&amp;","")&amp;IF(COUNTIF(EM101:EX101,"&gt;0")=6,"連6天上班","")&amp;IF(EW100=1,IF(EW101&gt;0,"例假上班",""),"")</f>
        <v>1周無1例1休</v>
      </c>
      <c r="EX102" s="500"/>
      <c r="EY102" s="499" t="str">
        <f>IF(月排班!EX100=0,"",IF(月排班!EY100=0,"",IF((月排班!EY100+24-月排班!EX100)&lt;11,"11小時","")))&amp;IF(COUNTIF(月排班!$EM102:$EY102,$FW$5)=1,IF(COUNTIF(月排班!$EM102:$EY102,$FW$6)=1,"","1周無1例1休"),"1周無1例1休")&amp;IF(EY101=1,IF(EY101&gt;0,"例假上班",""),"")&amp;IF(EY101&gt;12,"上班超過12小時&amp;","")&amp;IF(COUNTIF(EO101:EZ101,"&gt;0")=6,"連6天上班","")&amp;IF(EY100=1,IF(EY101&gt;0,"例假上班",""),"")</f>
        <v>1周無1例1休</v>
      </c>
      <c r="EZ102" s="500"/>
      <c r="FA102" s="499" t="str">
        <f>IF(月排班!EZ100=0,"",IF(月排班!FA100=0,"",IF((月排班!FA100+24-月排班!EZ100)&lt;11,"11小時","")))&amp;IF(COUNTIF(月排班!$FA102:$FM102,$FW$5)=1,IF(COUNTIF(月排班!$FA102:$FM102,$FW$6)=1,"","1周無1例1休"),"1周無1例1休")&amp;IF(FA101=1,IF(FA101&gt;0,"例假上班",""),"")&amp;IF(FA101&gt;12,"上班超過12小時&amp;","")&amp;IF(COUNTIF(EQ101:FB101,"&gt;0")=6,"連6天上班","")&amp;IF(FA100=1,IF(FA101&gt;0,"例假上班",""),"")</f>
        <v>1周無1例1休</v>
      </c>
      <c r="FB102" s="500"/>
      <c r="FC102" s="499" t="str">
        <f>IF(月排班!FB100=0,"",IF(月排班!FC100=0,"",IF((月排班!FC100+24-月排班!FB100)&lt;11,"11小時","")))&amp;IF(COUNTIF(月排班!$FA102:$FM102,$FW$5)=1,IF(COUNTIF(月排班!$FA102:$FM102,$FW$6)=1,"","1周無1例1休"),"1周無1例1休")&amp;IF(FC101=1,IF(FC101&gt;0,"例假上班",""),"")&amp;IF(FC101&gt;12,"上班超過12小時&amp;","")&amp;IF(COUNTIF(ES101:FD101,"&gt;0")=6,"連6天上班","")&amp;IF(FC100=1,IF(FC101&gt;0,"例假上班",""),"")</f>
        <v>1周無1例1休</v>
      </c>
      <c r="FD102" s="500"/>
      <c r="FE102" s="499" t="str">
        <f>IF(月排班!FD100=0,"",IF(月排班!FE100=0,"",IF((月排班!FE100+24-月排班!FD100)&lt;11,"11小時","")))&amp;IF(COUNTIF(月排班!$FA102:$FM102,$FW$5)=1,IF(COUNTIF(月排班!$FA102:$FM102,$FW$6)=1,"","1周無1例1休"),"1周無1例1休")&amp;IF(FE101=1,IF(FE101&gt;0,"例假上班",""),"")&amp;IF(FE101&gt;12,"上班超過12小時&amp;","")&amp;IF(COUNTIF(EU101:FF101,"&gt;0")=6,"連6天上班","")&amp;IF(FE100=1,IF(FE101&gt;0,"例假上班",""),"")</f>
        <v>1周無1例1休</v>
      </c>
      <c r="FF102" s="500"/>
      <c r="FG102" s="499" t="str">
        <f>IF(月排班!FF100=0,"",IF(月排班!FG100=0,"",IF((月排班!FG100+24-月排班!FF100)&lt;11,"11小時","")))&amp;IF(COUNTIF(月排班!$FA102:$FM102,$FW$5)=1,IF(COUNTIF(月排班!$FA102:$FM102,$FW$6)=1,"","1周無1例1休"),"1周無1例1休")&amp;IF(FG101=1,IF(FG101&gt;0,"例假上班",""),"")&amp;IF(FG101&gt;12,"上班超過12小時&amp;","")&amp;IF(COUNTIF(EW101:FH101,"&gt;0")=6,"連6天上班","")&amp;IF(FG100=1,IF(FG101&gt;0,"例假上班",""),"")</f>
        <v>1周無1例1休</v>
      </c>
      <c r="FH102" s="500"/>
      <c r="FI102" s="499" t="str">
        <f>IF(月排班!FH100=0,"",IF(月排班!FI100=0,"",IF((月排班!FI100+24-月排班!FH100)&lt;11,"11小時","")))&amp;IF(COUNTIF(月排班!$FA102:$FM102,$FW$5)=1,IF(COUNTIF(月排班!$FA102:$FM102,$FW$6)=1,"","1周無1例1休"),"1周無1例1休")&amp;IF(FI101=1,IF(FI101&gt;0,"例假上班",""),"")&amp;IF(FI101&gt;12,"上班超過12小時&amp;","")&amp;IF(COUNTIF(EY101:FJ101,"&gt;0")=6,"連6天上班","")&amp;IF(FI100=1,IF(FI101&gt;0,"例假上班",""),"")</f>
        <v>1周無1例1休</v>
      </c>
      <c r="FJ102" s="500"/>
      <c r="FK102" s="499" t="str">
        <f>IF(月排班!FJ100=0,"",IF(月排班!FK100=0,"",IF((月排班!FK100+24-月排班!FJ100)&lt;11,"11小時","")))&amp;IF(COUNTIF(月排班!$FA102:$FM102,$FW$5)=1,IF(COUNTIF(月排班!$FA102:$FM102,$FW$6)=1,"","1周無1例1休"),"1周無1例1休")&amp;IF(FK101=1,IF(FK101&gt;0,"例假上班",""),"")&amp;IF(FK101&gt;12,"上班超過12小時&amp;","")&amp;IF(COUNTIF(FA101:FL101,"&gt;0")=6,"連6天上班","")&amp;IF(FK100=1,IF(FK101&gt;0,"例假上班",""),"")</f>
        <v>1周無1例1休</v>
      </c>
      <c r="FL102" s="500"/>
      <c r="FM102" s="499" t="str">
        <f>IF(月排班!FL100=0,"",IF(月排班!FM100=0,"",IF((月排班!FM100+24-月排班!FL100)&lt;11,"11小時","")))&amp;IF(COUNTIF(月排班!$FA102:$FM102,$FW$5)=1,IF(COUNTIF(月排班!$FA102:$FM102,$FW$6)=1,"","1周無1例1休"),"1周無1例1休")&amp;IF(FM101=1,IF(FM101&gt;0,"例假上班",""),"")&amp;IF(FM101&gt;12,"上班超過12小時&amp;","")&amp;IF(COUNTIF(FC101:FN101,"&gt;0")=6,"連6天上班","")&amp;IF(FM100=1,IF(FM101&gt;0,"例假上班",""),"")</f>
        <v>1周無1例1休</v>
      </c>
      <c r="FN102" s="500"/>
      <c r="FO102" s="229"/>
      <c r="FP102" s="230"/>
      <c r="FQ102" s="210"/>
      <c r="FR102" s="210"/>
      <c r="FS102" s="210"/>
      <c r="FT102" s="194"/>
      <c r="FU102" s="249"/>
      <c r="FV102" s="250"/>
    </row>
    <row r="103" spans="1:203" ht="15.75" customHeight="1">
      <c r="A103" s="490" t="str">
        <f>IF('0902-0908'!A108=0,"",'0902-0908'!A108)</f>
        <v/>
      </c>
      <c r="B103" s="491"/>
      <c r="C103" s="226"/>
      <c r="D103" s="227"/>
      <c r="E103" s="226"/>
      <c r="F103" s="227"/>
      <c r="G103" s="226"/>
      <c r="H103" s="227"/>
      <c r="I103" s="226"/>
      <c r="J103" s="227"/>
      <c r="K103" s="226"/>
      <c r="L103" s="227"/>
      <c r="M103" s="226"/>
      <c r="N103" s="227"/>
      <c r="O103" s="226"/>
      <c r="P103" s="227"/>
      <c r="Q103" s="226"/>
      <c r="R103" s="227"/>
      <c r="S103" s="226"/>
      <c r="T103" s="227"/>
      <c r="U103" s="226"/>
      <c r="V103" s="227"/>
      <c r="W103" s="226"/>
      <c r="X103" s="227"/>
      <c r="Y103" s="226"/>
      <c r="Z103" s="227"/>
      <c r="AA103" s="226"/>
      <c r="AB103" s="227"/>
      <c r="AC103" s="226"/>
      <c r="AD103" s="227"/>
      <c r="AE103" s="549">
        <f>IFERROR(VLOOKUP(月排班!AE105,$FW$5:$FX$9,2,0),0)</f>
        <v>0</v>
      </c>
      <c r="AF103" s="550"/>
      <c r="AG103" s="549">
        <f>IFERROR(VLOOKUP(月排班!AG105,$FW$5:$FX$9,2,0),0)</f>
        <v>0</v>
      </c>
      <c r="AH103" s="550"/>
      <c r="AI103" s="549">
        <f>IFERROR(VLOOKUP(月排班!AI105,$FW$5:$FX$9,2,0),0)</f>
        <v>0</v>
      </c>
      <c r="AJ103" s="550"/>
      <c r="AK103" s="549">
        <f>IFERROR(VLOOKUP(月排班!AK105,$FW$5:$FX$9,2,0),0)</f>
        <v>0</v>
      </c>
      <c r="AL103" s="550"/>
      <c r="AM103" s="549">
        <f>IFERROR(VLOOKUP(月排班!AM105,$FW$5:$FX$9,2,0),0)</f>
        <v>0</v>
      </c>
      <c r="AN103" s="550"/>
      <c r="AO103" s="549">
        <f>IFERROR(VLOOKUP(月排班!AO105,$FW$5:$FX$9,2,0),0)</f>
        <v>0</v>
      </c>
      <c r="AP103" s="550"/>
      <c r="AQ103" s="549">
        <f>IFERROR(VLOOKUP(月排班!AQ105,$FW$5:$FX$9,2,0),0)</f>
        <v>0</v>
      </c>
      <c r="AR103" s="550"/>
      <c r="AS103" s="549">
        <f>IFERROR(VLOOKUP(月排班!AS105,$FW$5:$FX$9,2,0),0)</f>
        <v>0</v>
      </c>
      <c r="AT103" s="550"/>
      <c r="AU103" s="549">
        <f>IFERROR(VLOOKUP(月排班!AU105,$FW$5:$FX$9,2,0),0)</f>
        <v>0</v>
      </c>
      <c r="AV103" s="550"/>
      <c r="AW103" s="549">
        <f>IFERROR(VLOOKUP(月排班!AW105,$FW$5:$FX$9,2,0),0)</f>
        <v>0</v>
      </c>
      <c r="AX103" s="550"/>
      <c r="AY103" s="549">
        <f>IFERROR(VLOOKUP(月排班!AY105,$FW$5:$FX$9,2,0),0)</f>
        <v>0</v>
      </c>
      <c r="AZ103" s="550"/>
      <c r="BA103" s="549">
        <f>IFERROR(VLOOKUP(月排班!BA105,$FW$5:$FX$9,2,0),0)</f>
        <v>0</v>
      </c>
      <c r="BB103" s="550"/>
      <c r="BC103" s="549">
        <f>IFERROR(VLOOKUP(月排班!BC105,$FW$5:$FX$9,2,0),0)</f>
        <v>0</v>
      </c>
      <c r="BD103" s="550"/>
      <c r="BE103" s="549">
        <f>IFERROR(VLOOKUP(月排班!BE105,$FW$5:$FX$9,2,0),0)</f>
        <v>0</v>
      </c>
      <c r="BF103" s="550"/>
      <c r="BG103" s="549">
        <f>IFERROR(VLOOKUP(月排班!BG105,$FW$5:$FX$9,2,0),0)</f>
        <v>0</v>
      </c>
      <c r="BH103" s="550"/>
      <c r="BI103" s="549">
        <f>IFERROR(VLOOKUP(月排班!BI105,$FW$5:$FX$9,2,0),0)</f>
        <v>0</v>
      </c>
      <c r="BJ103" s="550"/>
      <c r="BK103" s="549">
        <f>IFERROR(VLOOKUP(月排班!BK105,$FW$5:$FX$9,2,0),0)</f>
        <v>0</v>
      </c>
      <c r="BL103" s="550"/>
      <c r="BM103" s="549">
        <f>IFERROR(VLOOKUP(月排班!BM105,$FW$5:$FX$9,2,0),0)</f>
        <v>0</v>
      </c>
      <c r="BN103" s="550"/>
      <c r="BO103" s="549">
        <f>IFERROR(VLOOKUP(月排班!BO105,$FW$5:$FX$9,2,0),0)</f>
        <v>0</v>
      </c>
      <c r="BP103" s="550"/>
      <c r="BQ103" s="549">
        <f>IFERROR(VLOOKUP(月排班!BQ105,$FW$5:$FX$9,2,0),0)</f>
        <v>0</v>
      </c>
      <c r="BR103" s="550"/>
      <c r="BS103" s="549">
        <f>IFERROR(VLOOKUP(月排班!BS105,$FW$5:$FX$9,2,0),0)</f>
        <v>0</v>
      </c>
      <c r="BT103" s="550"/>
      <c r="BU103" s="549">
        <f>IFERROR(VLOOKUP(月排班!BU105,$FW$5:$FX$9,2,0),0)</f>
        <v>0</v>
      </c>
      <c r="BV103" s="550"/>
      <c r="BW103" s="549">
        <f>IFERROR(VLOOKUP(月排班!BW105,$FW$5:$FX$9,2,0),0)</f>
        <v>0</v>
      </c>
      <c r="BX103" s="550"/>
      <c r="BY103" s="549">
        <f>IFERROR(VLOOKUP(月排班!BY105,$FW$5:$FX$9,2,0),0)</f>
        <v>0</v>
      </c>
      <c r="BZ103" s="550"/>
      <c r="CA103" s="549">
        <f>IFERROR(VLOOKUP(月排班!CA105,$FW$5:$FX$9,2,0),0)</f>
        <v>0</v>
      </c>
      <c r="CB103" s="550"/>
      <c r="CC103" s="549">
        <f>IFERROR(VLOOKUP(月排班!CC105,$FW$5:$FX$9,2,0),0)</f>
        <v>0</v>
      </c>
      <c r="CD103" s="550"/>
      <c r="CE103" s="549">
        <f>IFERROR(VLOOKUP(月排班!CE105,$FW$5:$FX$9,2,0),0)</f>
        <v>0</v>
      </c>
      <c r="CF103" s="550"/>
      <c r="CG103" s="549">
        <f>IFERROR(VLOOKUP(月排班!CG105,$FW$5:$FX$9,2,0),0)</f>
        <v>0</v>
      </c>
      <c r="CH103" s="550"/>
      <c r="CI103" s="549">
        <f>IFERROR(VLOOKUP(月排班!CI105,$FW$5:$FX$9,2,0),0)</f>
        <v>0</v>
      </c>
      <c r="CJ103" s="550"/>
      <c r="CK103" s="549">
        <f>IFERROR(VLOOKUP(月排班!CK105,$FW$5:$FX$9,2,0),0)</f>
        <v>0</v>
      </c>
      <c r="CL103" s="550"/>
      <c r="CM103" s="549">
        <f>IFERROR(VLOOKUP(月排班!CM105,$FW$5:$FX$9,2,0),0)</f>
        <v>0</v>
      </c>
      <c r="CN103" s="550"/>
      <c r="CO103" s="549">
        <f>IFERROR(VLOOKUP(月排班!CO105,$FW$5:$FX$9,2,0),0)</f>
        <v>0</v>
      </c>
      <c r="CP103" s="550"/>
      <c r="CQ103" s="549">
        <f>IFERROR(VLOOKUP(月排班!CQ105,$FW$5:$FX$9,2,0),0)</f>
        <v>0</v>
      </c>
      <c r="CR103" s="550"/>
      <c r="CS103" s="549">
        <f>IFERROR(VLOOKUP(月排班!CS105,$FW$5:$FX$9,2,0),0)</f>
        <v>0</v>
      </c>
      <c r="CT103" s="550"/>
      <c r="CU103" s="549">
        <f>IFERROR(VLOOKUP(月排班!CU105,$FW$5:$FX$9,2,0),0)</f>
        <v>0</v>
      </c>
      <c r="CV103" s="550"/>
      <c r="CW103" s="549">
        <f>IFERROR(VLOOKUP(月排班!CW105,$FW$5:$FX$9,2,0),0)</f>
        <v>0</v>
      </c>
      <c r="CX103" s="550"/>
      <c r="CY103" s="549">
        <f>IFERROR(VLOOKUP(月排班!CY105,$FW$5:$FX$9,2,0),0)</f>
        <v>0</v>
      </c>
      <c r="CZ103" s="550"/>
      <c r="DA103" s="549">
        <f>IFERROR(VLOOKUP(月排班!DA105,$FW$5:$FX$9,2,0),0)</f>
        <v>0</v>
      </c>
      <c r="DB103" s="550"/>
      <c r="DC103" s="549">
        <f>IFERROR(VLOOKUP(月排班!DC105,$FW$5:$FX$9,2,0),0)</f>
        <v>0</v>
      </c>
      <c r="DD103" s="550"/>
      <c r="DE103" s="549">
        <f>IFERROR(VLOOKUP(月排班!DE105,$FW$5:$FX$9,2,0),0)</f>
        <v>0</v>
      </c>
      <c r="DF103" s="550"/>
      <c r="DG103" s="549">
        <f>IFERROR(VLOOKUP(月排班!DG105,$FW$5:$FX$9,2,0),0)</f>
        <v>0</v>
      </c>
      <c r="DH103" s="550"/>
      <c r="DI103" s="549">
        <f>IFERROR(VLOOKUP(月排班!DI105,$FW$5:$FX$9,2,0),0)</f>
        <v>0</v>
      </c>
      <c r="DJ103" s="550"/>
      <c r="DK103" s="549">
        <f>IFERROR(VLOOKUP(月排班!DK105,$FW$5:$FX$9,2,0),0)</f>
        <v>0</v>
      </c>
      <c r="DL103" s="550"/>
      <c r="DM103" s="549">
        <f>IFERROR(VLOOKUP(月排班!DM105,$FW$5:$FX$9,2,0),0)</f>
        <v>0</v>
      </c>
      <c r="DN103" s="550"/>
      <c r="DO103" s="549">
        <f>IFERROR(VLOOKUP(月排班!DO105,$FW$5:$FX$9,2,0),0)</f>
        <v>0</v>
      </c>
      <c r="DP103" s="550"/>
      <c r="DQ103" s="549">
        <f>IFERROR(VLOOKUP(月排班!DQ105,$FW$5:$FX$9,2,0),0)</f>
        <v>0</v>
      </c>
      <c r="DR103" s="550"/>
      <c r="DS103" s="549">
        <f>IFERROR(VLOOKUP(月排班!DS105,$FW$5:$FX$9,2,0),0)</f>
        <v>0</v>
      </c>
      <c r="DT103" s="550"/>
      <c r="DU103" s="549">
        <f>IFERROR(VLOOKUP(月排班!DU105,$FW$5:$FX$9,2,0),0)</f>
        <v>0</v>
      </c>
      <c r="DV103" s="550"/>
      <c r="DW103" s="549">
        <f>IFERROR(VLOOKUP(月排班!DW105,$FW$5:$FX$9,2,0),0)</f>
        <v>0</v>
      </c>
      <c r="DX103" s="550"/>
      <c r="DY103" s="549">
        <f>IFERROR(VLOOKUP(月排班!DY105,$FW$5:$FX$9,2,0),0)</f>
        <v>0</v>
      </c>
      <c r="DZ103" s="550"/>
      <c r="EA103" s="549">
        <f>IFERROR(VLOOKUP(月排班!EA105,$FW$5:$FX$9,2,0),0)</f>
        <v>0</v>
      </c>
      <c r="EB103" s="550"/>
      <c r="EC103" s="549">
        <f>IFERROR(VLOOKUP(月排班!EC105,$FW$5:$FX$9,2,0),0)</f>
        <v>0</v>
      </c>
      <c r="ED103" s="550"/>
      <c r="EE103" s="549">
        <f>IFERROR(VLOOKUP(月排班!EE105,$FW$5:$FX$9,2,0),0)</f>
        <v>0</v>
      </c>
      <c r="EF103" s="550"/>
      <c r="EG103" s="549">
        <f>IFERROR(VLOOKUP(月排班!EG105,$FW$5:$FX$9,2,0),0)</f>
        <v>0</v>
      </c>
      <c r="EH103" s="550"/>
      <c r="EI103" s="549">
        <f>IFERROR(VLOOKUP(月排班!EI105,$FW$5:$FX$9,2,0),0)</f>
        <v>0</v>
      </c>
      <c r="EJ103" s="550"/>
      <c r="EK103" s="549">
        <f>IFERROR(VLOOKUP(月排班!EK105,$FW$5:$FX$9,2,0),0)</f>
        <v>0</v>
      </c>
      <c r="EL103" s="550"/>
      <c r="EM103" s="549">
        <f>IFERROR(VLOOKUP(月排班!EM105,$FW$5:$FX$9,2,0),0)</f>
        <v>0</v>
      </c>
      <c r="EN103" s="550"/>
      <c r="EO103" s="549">
        <f>IFERROR(VLOOKUP(月排班!EO105,$FW$5:$FX$9,2,0),0)</f>
        <v>0</v>
      </c>
      <c r="EP103" s="550"/>
      <c r="EQ103" s="549">
        <f>IFERROR(VLOOKUP(月排班!EQ105,$FW$5:$FX$9,2,0),0)</f>
        <v>0</v>
      </c>
      <c r="ER103" s="550"/>
      <c r="ES103" s="549">
        <f>IFERROR(VLOOKUP(月排班!ES105,$FW$5:$FX$9,2,0),0)</f>
        <v>0</v>
      </c>
      <c r="ET103" s="550"/>
      <c r="EU103" s="549">
        <f>IFERROR(VLOOKUP(月排班!EU105,$FW$5:$FX$9,2,0),0)</f>
        <v>0</v>
      </c>
      <c r="EV103" s="550"/>
      <c r="EW103" s="549">
        <f>IFERROR(VLOOKUP(月排班!EW105,$FW$5:$FX$9,2,0),0)</f>
        <v>0</v>
      </c>
      <c r="EX103" s="550"/>
      <c r="EY103" s="549">
        <f>IFERROR(VLOOKUP(月排班!EY105,$FW$5:$FX$9,2,0),0)</f>
        <v>0</v>
      </c>
      <c r="EZ103" s="550"/>
      <c r="FA103" s="549">
        <f>IFERROR(VLOOKUP(月排班!FA105,$FW$5:$FX$9,2,0),0)</f>
        <v>0</v>
      </c>
      <c r="FB103" s="550"/>
      <c r="FC103" s="549">
        <f>IFERROR(VLOOKUP(月排班!FC105,$FW$5:$FX$9,2,0),0)</f>
        <v>0</v>
      </c>
      <c r="FD103" s="550"/>
      <c r="FE103" s="549">
        <f>IFERROR(VLOOKUP(月排班!FE105,$FW$5:$FX$9,2,0),0)</f>
        <v>0</v>
      </c>
      <c r="FF103" s="550"/>
      <c r="FG103" s="549">
        <f>IFERROR(VLOOKUP(月排班!FG105,$FW$5:$FX$9,2,0),0)</f>
        <v>0</v>
      </c>
      <c r="FH103" s="550"/>
      <c r="FI103" s="549">
        <f>IFERROR(VLOOKUP(月排班!FI105,$FW$5:$FX$9,2,0),0)</f>
        <v>0</v>
      </c>
      <c r="FJ103" s="550"/>
      <c r="FK103" s="549">
        <f>IFERROR(VLOOKUP(月排班!FK105,$FW$5:$FX$9,2,0),0)</f>
        <v>0</v>
      </c>
      <c r="FL103" s="550"/>
      <c r="FM103" s="549">
        <f>IFERROR(VLOOKUP(月排班!FM105,$FW$5:$FX$9,2,0),0)</f>
        <v>0</v>
      </c>
      <c r="FN103" s="550"/>
      <c r="FO103" s="226"/>
      <c r="FP103" s="227"/>
      <c r="FQ103" s="492"/>
      <c r="FR103" s="208"/>
      <c r="FS103" s="208"/>
      <c r="FT103" s="378">
        <f>BZ104+CB104+CD104+CF104+CH104+CX104+FP104</f>
        <v>0</v>
      </c>
      <c r="FU103" s="524"/>
      <c r="FV103" s="479"/>
    </row>
    <row r="104" spans="1:203" ht="9" customHeight="1" thickBot="1">
      <c r="A104" s="480" t="str">
        <f>IF('0902-0908'!A109=0,"",'0902-0908'!A109)</f>
        <v/>
      </c>
      <c r="B104" s="481"/>
      <c r="C104" s="228"/>
      <c r="D104" s="183">
        <f>D103-C103-C104</f>
        <v>0</v>
      </c>
      <c r="E104" s="228"/>
      <c r="F104" s="183">
        <f>F103-E103-E104</f>
        <v>0</v>
      </c>
      <c r="G104" s="228"/>
      <c r="H104" s="183">
        <f>H103-G103-G104</f>
        <v>0</v>
      </c>
      <c r="I104" s="228"/>
      <c r="J104" s="183">
        <f>J103-I103-I104</f>
        <v>0</v>
      </c>
      <c r="K104" s="228"/>
      <c r="L104" s="183">
        <f>L103-K103-K104</f>
        <v>0</v>
      </c>
      <c r="M104" s="228"/>
      <c r="N104" s="183">
        <f>N103-M103-M104</f>
        <v>0</v>
      </c>
      <c r="O104" s="228"/>
      <c r="P104" s="183">
        <f>P103-O103-O104</f>
        <v>0</v>
      </c>
      <c r="Q104" s="228"/>
      <c r="R104" s="183">
        <f>R103-Q103-Q104</f>
        <v>0</v>
      </c>
      <c r="S104" s="228"/>
      <c r="T104" s="183">
        <f>T103-S103-S104</f>
        <v>0</v>
      </c>
      <c r="U104" s="228"/>
      <c r="V104" s="183">
        <f>V103-U103-U104</f>
        <v>0</v>
      </c>
      <c r="W104" s="228"/>
      <c r="X104" s="183">
        <f>X103-W103-W104</f>
        <v>0</v>
      </c>
      <c r="Y104" s="228"/>
      <c r="Z104" s="183">
        <f>Z103-Y103-Y104</f>
        <v>0</v>
      </c>
      <c r="AA104" s="228"/>
      <c r="AB104" s="183">
        <f>AB103-AA103-AA104</f>
        <v>0</v>
      </c>
      <c r="AC104" s="228"/>
      <c r="AD104" s="183">
        <f>AD103-AC103-AC104</f>
        <v>0</v>
      </c>
      <c r="AE104" s="551">
        <f>月排班!AF104</f>
        <v>0</v>
      </c>
      <c r="AF104" s="552"/>
      <c r="AG104" s="551">
        <f>月排班!AH104</f>
        <v>0</v>
      </c>
      <c r="AH104" s="552"/>
      <c r="AI104" s="551">
        <f>月排班!AJ104</f>
        <v>0</v>
      </c>
      <c r="AJ104" s="552"/>
      <c r="AK104" s="551">
        <f>月排班!AL104</f>
        <v>0</v>
      </c>
      <c r="AL104" s="552"/>
      <c r="AM104" s="551">
        <f>月排班!AN104</f>
        <v>0</v>
      </c>
      <c r="AN104" s="552"/>
      <c r="AO104" s="551">
        <f>月排班!AP104</f>
        <v>0</v>
      </c>
      <c r="AP104" s="552"/>
      <c r="AQ104" s="551">
        <f>月排班!AR104</f>
        <v>0</v>
      </c>
      <c r="AR104" s="552"/>
      <c r="AS104" s="551">
        <f>月排班!AT104</f>
        <v>0</v>
      </c>
      <c r="AT104" s="552"/>
      <c r="AU104" s="551">
        <f>月排班!AV104</f>
        <v>0</v>
      </c>
      <c r="AV104" s="552"/>
      <c r="AW104" s="551">
        <f>月排班!AX104</f>
        <v>0</v>
      </c>
      <c r="AX104" s="552"/>
      <c r="AY104" s="551">
        <f>月排班!AZ104</f>
        <v>0</v>
      </c>
      <c r="AZ104" s="552"/>
      <c r="BA104" s="551">
        <f>月排班!BB104</f>
        <v>0</v>
      </c>
      <c r="BB104" s="552"/>
      <c r="BC104" s="551">
        <f>月排班!BD104</f>
        <v>0</v>
      </c>
      <c r="BD104" s="552"/>
      <c r="BE104" s="551">
        <f>月排班!BF104</f>
        <v>0</v>
      </c>
      <c r="BF104" s="552"/>
      <c r="BG104" s="551">
        <f>月排班!BH104</f>
        <v>0</v>
      </c>
      <c r="BH104" s="552"/>
      <c r="BI104" s="551">
        <f>月排班!BJ104</f>
        <v>0</v>
      </c>
      <c r="BJ104" s="552"/>
      <c r="BK104" s="551">
        <f>月排班!BL104</f>
        <v>0</v>
      </c>
      <c r="BL104" s="552"/>
      <c r="BM104" s="551">
        <f>月排班!BN104</f>
        <v>0</v>
      </c>
      <c r="BN104" s="552"/>
      <c r="BO104" s="551">
        <f>月排班!BP104</f>
        <v>0</v>
      </c>
      <c r="BP104" s="552"/>
      <c r="BQ104" s="551">
        <f>月排班!BR104</f>
        <v>0</v>
      </c>
      <c r="BR104" s="552"/>
      <c r="BS104" s="551">
        <f>月排班!BT104</f>
        <v>0</v>
      </c>
      <c r="BT104" s="552"/>
      <c r="BU104" s="551">
        <f>月排班!BV104</f>
        <v>0</v>
      </c>
      <c r="BV104" s="552"/>
      <c r="BW104" s="551">
        <f>月排班!BX104</f>
        <v>0</v>
      </c>
      <c r="BX104" s="552"/>
      <c r="BY104" s="551">
        <f>月排班!BZ104</f>
        <v>0</v>
      </c>
      <c r="BZ104" s="552"/>
      <c r="CA104" s="551">
        <f>月排班!CB104</f>
        <v>0</v>
      </c>
      <c r="CB104" s="552"/>
      <c r="CC104" s="551">
        <f>月排班!CD104</f>
        <v>0</v>
      </c>
      <c r="CD104" s="552"/>
      <c r="CE104" s="551">
        <f>月排班!CF104</f>
        <v>0</v>
      </c>
      <c r="CF104" s="552"/>
      <c r="CG104" s="551">
        <f>月排班!CH104</f>
        <v>0</v>
      </c>
      <c r="CH104" s="552"/>
      <c r="CI104" s="551">
        <f>月排班!CJ104</f>
        <v>0</v>
      </c>
      <c r="CJ104" s="552"/>
      <c r="CK104" s="551">
        <f>月排班!CL104</f>
        <v>0</v>
      </c>
      <c r="CL104" s="552"/>
      <c r="CM104" s="551">
        <f>月排班!CN104</f>
        <v>0</v>
      </c>
      <c r="CN104" s="552"/>
      <c r="CO104" s="551">
        <f>月排班!CP104</f>
        <v>0</v>
      </c>
      <c r="CP104" s="552"/>
      <c r="CQ104" s="551">
        <f>月排班!CR104</f>
        <v>0</v>
      </c>
      <c r="CR104" s="552"/>
      <c r="CS104" s="551">
        <f>月排班!CT104</f>
        <v>0</v>
      </c>
      <c r="CT104" s="552"/>
      <c r="CU104" s="551">
        <f>月排班!CV104</f>
        <v>0</v>
      </c>
      <c r="CV104" s="552"/>
      <c r="CW104" s="551">
        <f>月排班!CX104</f>
        <v>0</v>
      </c>
      <c r="CX104" s="552"/>
      <c r="CY104" s="551">
        <f>月排班!CZ104</f>
        <v>0</v>
      </c>
      <c r="CZ104" s="552"/>
      <c r="DA104" s="551">
        <f>月排班!DB104</f>
        <v>0</v>
      </c>
      <c r="DB104" s="552"/>
      <c r="DC104" s="551">
        <f>月排班!DD104</f>
        <v>0</v>
      </c>
      <c r="DD104" s="552"/>
      <c r="DE104" s="551">
        <f>月排班!DF104</f>
        <v>0</v>
      </c>
      <c r="DF104" s="552"/>
      <c r="DG104" s="551">
        <f>月排班!DH104</f>
        <v>0</v>
      </c>
      <c r="DH104" s="552"/>
      <c r="DI104" s="551">
        <f>月排班!DJ104</f>
        <v>0</v>
      </c>
      <c r="DJ104" s="552"/>
      <c r="DK104" s="551">
        <f>月排班!DL104</f>
        <v>0</v>
      </c>
      <c r="DL104" s="552"/>
      <c r="DM104" s="551">
        <f>月排班!DN104</f>
        <v>0</v>
      </c>
      <c r="DN104" s="552"/>
      <c r="DO104" s="551">
        <f>月排班!DP104</f>
        <v>0</v>
      </c>
      <c r="DP104" s="552"/>
      <c r="DQ104" s="551">
        <f>月排班!DR104</f>
        <v>0</v>
      </c>
      <c r="DR104" s="552"/>
      <c r="DS104" s="551">
        <f>月排班!DT104</f>
        <v>0</v>
      </c>
      <c r="DT104" s="552"/>
      <c r="DU104" s="551">
        <f>月排班!DV104</f>
        <v>0</v>
      </c>
      <c r="DV104" s="552"/>
      <c r="DW104" s="551">
        <f>月排班!DX104</f>
        <v>0</v>
      </c>
      <c r="DX104" s="552"/>
      <c r="DY104" s="551">
        <f>月排班!DZ104</f>
        <v>0</v>
      </c>
      <c r="DZ104" s="552"/>
      <c r="EA104" s="551">
        <f>月排班!EB104</f>
        <v>0</v>
      </c>
      <c r="EB104" s="552"/>
      <c r="EC104" s="551">
        <f>月排班!ED104</f>
        <v>0</v>
      </c>
      <c r="ED104" s="552"/>
      <c r="EE104" s="551">
        <f>月排班!EF104</f>
        <v>0</v>
      </c>
      <c r="EF104" s="552"/>
      <c r="EG104" s="551">
        <f>月排班!EH104</f>
        <v>0</v>
      </c>
      <c r="EH104" s="552"/>
      <c r="EI104" s="551">
        <f>月排班!EJ104</f>
        <v>0</v>
      </c>
      <c r="EJ104" s="552"/>
      <c r="EK104" s="551">
        <f>月排班!EL104</f>
        <v>0</v>
      </c>
      <c r="EL104" s="552"/>
      <c r="EM104" s="551">
        <f>月排班!EN104</f>
        <v>0</v>
      </c>
      <c r="EN104" s="552"/>
      <c r="EO104" s="551">
        <f>月排班!EP104</f>
        <v>0</v>
      </c>
      <c r="EP104" s="552"/>
      <c r="EQ104" s="551">
        <f>月排班!ER104</f>
        <v>0</v>
      </c>
      <c r="ER104" s="552"/>
      <c r="ES104" s="551">
        <f>月排班!ET104</f>
        <v>0</v>
      </c>
      <c r="ET104" s="552"/>
      <c r="EU104" s="551">
        <f>月排班!EV104</f>
        <v>0</v>
      </c>
      <c r="EV104" s="552"/>
      <c r="EW104" s="551">
        <f>月排班!EX104</f>
        <v>0</v>
      </c>
      <c r="EX104" s="552"/>
      <c r="EY104" s="551">
        <f>月排班!EZ104</f>
        <v>0</v>
      </c>
      <c r="EZ104" s="552"/>
      <c r="FA104" s="551">
        <f>月排班!FB104</f>
        <v>0</v>
      </c>
      <c r="FB104" s="552"/>
      <c r="FC104" s="551">
        <f>月排班!FD104</f>
        <v>0</v>
      </c>
      <c r="FD104" s="552"/>
      <c r="FE104" s="551">
        <f>月排班!FF104</f>
        <v>0</v>
      </c>
      <c r="FF104" s="552"/>
      <c r="FG104" s="551">
        <f>月排班!FH104</f>
        <v>0</v>
      </c>
      <c r="FH104" s="552"/>
      <c r="FI104" s="551">
        <f>月排班!FJ104</f>
        <v>0</v>
      </c>
      <c r="FJ104" s="552"/>
      <c r="FK104" s="551">
        <f>月排班!FL104</f>
        <v>0</v>
      </c>
      <c r="FL104" s="552"/>
      <c r="FM104" s="551">
        <f>月排班!FN104</f>
        <v>0</v>
      </c>
      <c r="FN104" s="552"/>
      <c r="FO104" s="228"/>
      <c r="FP104" s="183">
        <f>FP103-FO103-FO104</f>
        <v>0</v>
      </c>
      <c r="FQ104" s="493"/>
      <c r="FR104" s="210"/>
      <c r="FS104" s="210"/>
      <c r="FT104" s="379"/>
      <c r="FU104" s="525"/>
      <c r="FV104" s="526"/>
    </row>
    <row r="105" spans="1:203" ht="9" customHeight="1" thickTop="1" thickBot="1">
      <c r="A105" s="482" t="str">
        <f>IF('0902-0908'!A110=0,"",'0902-0908'!A110)</f>
        <v/>
      </c>
      <c r="B105" s="483"/>
      <c r="C105" s="488"/>
      <c r="D105" s="489"/>
      <c r="E105" s="488"/>
      <c r="F105" s="489"/>
      <c r="G105" s="488"/>
      <c r="H105" s="489"/>
      <c r="I105" s="488"/>
      <c r="J105" s="489"/>
      <c r="K105" s="488"/>
      <c r="L105" s="489"/>
      <c r="M105" s="488"/>
      <c r="N105" s="489"/>
      <c r="O105" s="488"/>
      <c r="P105" s="489"/>
      <c r="Q105" s="488"/>
      <c r="R105" s="489"/>
      <c r="S105" s="488"/>
      <c r="T105" s="489"/>
      <c r="U105" s="488"/>
      <c r="V105" s="489"/>
      <c r="W105" s="488"/>
      <c r="X105" s="489"/>
      <c r="Y105" s="488"/>
      <c r="Z105" s="489"/>
      <c r="AA105" s="488"/>
      <c r="AB105" s="489"/>
      <c r="AC105" s="488"/>
      <c r="AD105" s="489"/>
      <c r="AE105" s="499" t="str">
        <f>IF(月排班!AD103=0,"",IF(月排班!AE103=0,"",IF((月排班!AE103+24-月排班!AD103)&lt;11,"11小時","")))&amp;IF(COUNTIF(月排班!$AE105:$AR105,$FW$5)=1,IF(COUNTIF(月排班!$AE105:$AR105,$FW$6)=1,"","1周無1例1休"),"1周無1例1休")&amp;IF(AE104=1,IF(AE104&gt;0,"例假上班",""),"")&amp;IF(AE104&gt;12,"上班超過12小時&amp;","")&amp;IF(COUNTIF(U104:AF104,"&gt;0")=6,"連6天上班","")&amp;IF(AE103=1,IF(AE104&gt;0,"例假上班",""),"")</f>
        <v>1周無1例1休</v>
      </c>
      <c r="AF105" s="500"/>
      <c r="AG105" s="499" t="str">
        <f>IF(月排班!AF103=0,"",IF(月排班!AG103=0,"",IF((月排班!AG103+24-月排班!AF103)&lt;11,"11小時","")))&amp;IF(COUNTIF(月排班!$AE105:$AR105,$FW$5)=1,IF(COUNTIF(月排班!$AE105:$AR105,$FW$6)=1,"","1周無1例1休"),"1周無1例1休")&amp;IF(AG104=1,IF(AG104&gt;0,"例假上班",""),"")&amp;IF(AG104&gt;12,"上班超過12小時&amp;","")&amp;IF(COUNTIF(W104:AH104,"&gt;0")=6,"連6天上班","")&amp;IF(AG103=1,IF(AG104&gt;0,"例假上班",""),"")</f>
        <v>1周無1例1休</v>
      </c>
      <c r="AH105" s="500"/>
      <c r="AI105" s="499" t="str">
        <f>IF(月排班!AH103=0,"",IF(月排班!AI103=0,"",IF((月排班!AI103+24-月排班!AH103)&lt;11,"11小時","")))&amp;IF(COUNTIF(月排班!$AE105:$AR105,$FW$5)=1,IF(COUNTIF(月排班!$AE105:$AR105,$FW$6)=1,"","1周無1例1休"),"1周無1例1休")&amp;IF(AI104=1,IF(AI104&gt;0,"例假上班",""),"")&amp;IF(AI104&gt;12,"上班超過12小時&amp;","")&amp;IF(COUNTIF(Y104:AJ104,"&gt;0")=6,"連6天上班","")&amp;IF(AI103=1,IF(AI104&gt;0,"例假上班",""),"")</f>
        <v>1周無1例1休</v>
      </c>
      <c r="AJ105" s="500"/>
      <c r="AK105" s="499" t="str">
        <f>IF(月排班!AJ103=0,"",IF(月排班!AK103=0,"",IF((月排班!AK103+24-月排班!AJ103)&lt;11,"11小時","")))&amp;IF(COUNTIF(月排班!$AE105:$AR105,$FW$5)=1,IF(COUNTIF(月排班!$AE105:$AR105,$FW$6)=1,"","1周無1例1休"),"1周無1例1休")&amp;IF(AK104=1,IF(AK104&gt;0,"例假上班",""),"")&amp;IF(AK104&gt;12,"上班超過12小時&amp;","")&amp;IF(COUNTIF(AA104:AL104,"&gt;0")=6,"連6天上班","")&amp;IF(AK103=1,IF(AK104&gt;0,"例假上班",""),"")</f>
        <v>1周無1例1休</v>
      </c>
      <c r="AL105" s="500"/>
      <c r="AM105" s="499" t="str">
        <f>IF(月排班!AL103=0,"",IF(月排班!AM103=0,"",IF((月排班!AM103+24-月排班!AL103)&lt;11,"11小時","")))&amp;IF(COUNTIF(月排班!$AE105:$AR105,$FW$5)=1,IF(COUNTIF(月排班!$AE105:$AR105,$FW$6)=1,"","1周無1例1休"),"1周無1例1休")&amp;IF(AM104=1,IF(AM104&gt;0,"例假上班",""),"")&amp;IF(AM104&gt;12,"上班超過12小時&amp;","")&amp;IF(COUNTIF(AC104:AN104,"&gt;0")=6,"連6天上班","")&amp;IF(AM103=1,IF(AM104&gt;0,"例假上班",""),"")</f>
        <v>1周無1例1休</v>
      </c>
      <c r="AN105" s="500"/>
      <c r="AO105" s="499" t="str">
        <f>IF(月排班!AN103=0,"",IF(月排班!AO103=0,"",IF((月排班!AO103+24-月排班!AN103)&lt;11,"11小時","")))&amp;IF(COUNTIF(月排班!$AE105:$AR105,$FW$5)=1,IF(COUNTIF(月排班!$AE105:$AR105,$FW$6)=1,"","1周無1例1休"),"1周無1例1休")&amp;IF(AO104=1,IF(AO104&gt;0,"例假上班",""),"")&amp;IF(AO104&gt;12,"上班超過12小時&amp;","")&amp;IF(COUNTIF(AE104:AP104,"&gt;0")=6,"連6天上班","")&amp;IF(AO103=1,IF(AO104&gt;0,"例假上班",""),"")</f>
        <v>1周無1例1休</v>
      </c>
      <c r="AP105" s="500"/>
      <c r="AQ105" s="499" t="str">
        <f>IF(月排班!AP103=0,"",IF(月排班!AQ103=0,"",IF((月排班!AQ103+24-月排班!AP103)&lt;11,"11小時","")))&amp;IF(COUNTIF(月排班!$AE105:$AR105,$FW$5)=1,IF(COUNTIF(月排班!$AE105:$AR105,$FW$6)=1,"","1周無1例1休"),"1周無1例1休")&amp;IF(AQ104=1,IF(AQ104&gt;0,"例假上班",""),"")&amp;IF(AQ104&gt;12,"上班超過12小時&amp;","")&amp;IF(COUNTIF(AG104:AR104,"&gt;0")=6,"連6天上班","")&amp;IF(AQ103=1,IF(AQ104&gt;0,"例假上班",""),"")</f>
        <v>1周無1例1休</v>
      </c>
      <c r="AR105" s="500"/>
      <c r="AS105" s="499" t="str">
        <f>IF(月排班!AR103=0,"",IF(月排班!AS103=0,"",IF((月排班!AS103+24-月排班!AR103)&lt;11,"11小時","")))&amp;IF(COUNTIF(月排班!$AS105:$BE105,$FW$5)=1,IF(COUNTIF(月排班!$AS105:$BE105,$FW$6)=1,"","1周無1例1休"),"1周無1例1休")&amp;IF(AS104=1,IF(AS104&gt;0,"例假上班",""),"")&amp;IF(AS104&gt;12,"上班超過12小時&amp;","")&amp;IF(COUNTIF(AI104:AT104,"&gt;0")=6,"連6天上班","")&amp;IF(AS103=1,IF(AS104&gt;0,"例假上班",""),"")</f>
        <v>1周無1例1休</v>
      </c>
      <c r="AT105" s="500"/>
      <c r="AU105" s="499" t="str">
        <f>IF(月排班!AT103=0,"",IF(月排班!AU103=0,"",IF((月排班!AU103+24-月排班!AT103)&lt;11,"11小時","")))&amp;IF(COUNTIF(月排班!$AS105:$BE105,$FW$5)=1,IF(COUNTIF(月排班!$AS105:$BE105,$FW$6)=1,"","1周無1例1休"),"1周無1例1休")&amp;IF(AU104=1,IF(AU104&gt;0,"例假上班",""),"")&amp;IF(AU104&gt;12,"上班超過12小時&amp;","")&amp;IF(COUNTIF(AK104:AV104,"&gt;0")=6,"連6天上班","")&amp;IF(AU103=1,IF(AU104&gt;0,"例假上班",""),"")</f>
        <v>1周無1例1休</v>
      </c>
      <c r="AV105" s="500"/>
      <c r="AW105" s="499" t="str">
        <f>IF(月排班!AV103=0,"",IF(月排班!AW103=0,"",IF((月排班!AW103+24-月排班!AV103)&lt;11,"11小時","")))&amp;IF(COUNTIF(月排班!$AS105:$BE105,$FW$5)=1,IF(COUNTIF(月排班!$AS105:$BE105,$FW$6)=1,"","1周無1例1休"),"1周無1例1休")&amp;IF(AW104=1,IF(AW104&gt;0,"例假上班",""),"")&amp;IF(AW104&gt;12,"上班超過12小時&amp;","")&amp;IF(COUNTIF(AM104:AX104,"&gt;0")=6,"連6天上班","")&amp;IF(AW103=1,IF(AW104&gt;0,"例假上班",""),"")</f>
        <v>1周無1例1休</v>
      </c>
      <c r="AX105" s="500"/>
      <c r="AY105" s="499" t="str">
        <f>IF(月排班!AX103=0,"",IF(月排班!AY103=0,"",IF((月排班!AY103+24-月排班!AX103)&lt;11,"11小時","")))&amp;IF(COUNTIF(月排班!$AS105:$BE105,$FW$5)=1,IF(COUNTIF(月排班!$AS105:$BE105,$FW$6)=1,"","1周無1例1休"),"1周無1例1休")&amp;IF(AY104=1,IF(AY104&gt;0,"例假上班",""),"")&amp;IF(AY104&gt;12,"上班超過12小時&amp;","")&amp;IF(COUNTIF(AO104:AZ104,"&gt;0")=6,"連6天上班","")&amp;IF(AY103=1,IF(AY104&gt;0,"例假上班",""),"")</f>
        <v>1周無1例1休</v>
      </c>
      <c r="AZ105" s="500"/>
      <c r="BA105" s="499" t="str">
        <f>IF(月排班!AZ103=0,"",IF(月排班!BA103=0,"",IF((月排班!BA103+24-月排班!AZ103)&lt;11,"11小時","")))&amp;IF(COUNTIF(月排班!$AS105:$BE105,$FW$5)=1,IF(COUNTIF(月排班!$AS105:$BE105,$FW$6)=1,"","1周無1例1休"),"1周無1例1休")&amp;IF(BA104=1,IF(BA104&gt;0,"例假上班",""),"")&amp;IF(BA104&gt;12,"上班超過12小時&amp;","")&amp;IF(COUNTIF(AQ104:BB104,"&gt;0")=6,"連6天上班","")&amp;IF(BA103=1,IF(BA104&gt;0,"例假上班",""),"")</f>
        <v>1周無1例1休</v>
      </c>
      <c r="BB105" s="500"/>
      <c r="BC105" s="499" t="str">
        <f>IF(月排班!BB103=0,"",IF(月排班!BC103=0,"",IF((月排班!BC103+24-月排班!BB103)&lt;11,"11小時","")))&amp;IF(COUNTIF(月排班!$AS105:$BE105,$FW$5)=1,IF(COUNTIF(月排班!$AS105:$BE105,$FW$6)=1,"","1周無1例1休"),"1周無1例1休")&amp;IF(BC104=1,IF(BC104&gt;0,"例假上班",""),"")&amp;IF(BC104&gt;12,"上班超過12小時&amp;","")&amp;IF(COUNTIF(AS104:BD104,"&gt;0")=6,"連6天上班","")&amp;IF(BC103=1,IF(BC104&gt;0,"例假上班",""),"")</f>
        <v>1周無1例1休</v>
      </c>
      <c r="BD105" s="500"/>
      <c r="BE105" s="499" t="str">
        <f>IF(月排班!BD103=0,"",IF(月排班!BE103=0,"",IF((月排班!BE103+24-月排班!BD103)&lt;11,"11小時","")))&amp;IF(COUNTIF(月排班!$AS105:$BE105,$FW$5)=1,IF(COUNTIF(月排班!$AS105:$BE105,$FW$6)=1,"","1周無1例1休"),"1周無1例1休")&amp;IF(BE104=1,IF(BE104&gt;0,"例假上班",""),"")&amp;IF(BE104&gt;12,"上班超過12小時&amp;","")&amp;IF(COUNTIF(AU104:BF104,"&gt;0")=6,"連6天上班","")&amp;IF(BE103=1,IF(BE104&gt;0,"例假上班",""),"")</f>
        <v>1周無1例1休</v>
      </c>
      <c r="BF105" s="500"/>
      <c r="BG105" s="499" t="str">
        <f>IF(月排班!BF103=0,"",IF(月排班!BG103=0,"",IF((月排班!BG103+24-月排班!BF103)&lt;11,"11小時","")))&amp;IF(COUNTIF(月排班!$BG105:$BS105,$FW$5)=1,IF(COUNTIF(月排班!$BG105:$BS105,$FW$6)=1,"","1周無1例1休"),"1周無1例1休")&amp;IF(BG104=1,IF(BG104&gt;0,"例假上班",""),"")&amp;IF(BG104&gt;12,"上班超過12小時&amp;","")&amp;IF(COUNTIF(AW104:BH104,"&gt;0")=6,"連6天上班","")&amp;IF(BG103=1,IF(BG104&gt;0,"例假上班",""),"")</f>
        <v>1周無1例1休</v>
      </c>
      <c r="BH105" s="500"/>
      <c r="BI105" s="499" t="str">
        <f>IF(月排班!BH103=0,"",IF(月排班!BI103=0,"",IF((月排班!BI103+24-月排班!BH103)&lt;11,"11小時","")))&amp;IF(COUNTIF(月排班!$BG105:$BS105,$FW$5)=1,IF(COUNTIF(月排班!$BG105:$BS105,$FW$6)=1,"","1周無1例1休"),"1周無1例1休")&amp;IF(BI104=1,IF(BI104&gt;0,"例假上班",""),"")&amp;IF(BI104&gt;12,"上班超過12小時&amp;","")&amp;IF(COUNTIF(AY104:BJ104,"&gt;0")=6,"連6天上班","")&amp;IF(BI103=1,IF(BI104&gt;0,"例假上班",""),"")</f>
        <v>1周無1例1休</v>
      </c>
      <c r="BJ105" s="500"/>
      <c r="BK105" s="499" t="str">
        <f>IF(月排班!BJ103=0,"",IF(月排班!BK103=0,"",IF((月排班!BK103+24-月排班!BJ103)&lt;11,"11小時","")))&amp;IF(COUNTIF(月排班!$BG105:$BS105,$FW$5)=1,IF(COUNTIF(月排班!$BG105:$BS105,$FW$6)=1,"","1周無1例1休"),"1周無1例1休")&amp;IF(BK104=1,IF(BK104&gt;0,"例假上班",""),"")&amp;IF(BK104&gt;12,"上班超過12小時&amp;","")&amp;IF(COUNTIF(BA104:BL104,"&gt;0")=6,"連6天上班","")&amp;IF(BK103=1,IF(BK104&gt;0,"例假上班",""),"")</f>
        <v>1周無1例1休</v>
      </c>
      <c r="BL105" s="500"/>
      <c r="BM105" s="499" t="str">
        <f>IF(月排班!BL103=0,"",IF(月排班!BM103=0,"",IF((月排班!BM103+24-月排班!BL103)&lt;11,"11小時","")))&amp;IF(COUNTIF(月排班!$BG105:$BS105,$FW$5)=1,IF(COUNTIF(月排班!$BG105:$BS105,$FW$6)=1,"","1周無1例1休"),"1周無1例1休")&amp;IF(BM104=1,IF(BM104&gt;0,"例假上班",""),"")&amp;IF(BM104&gt;12,"上班超過12小時&amp;","")&amp;IF(COUNTIF(BC104:BN104,"&gt;0")=6,"連6天上班","")&amp;IF(BM103=1,IF(BM104&gt;0,"例假上班",""),"")</f>
        <v>1周無1例1休</v>
      </c>
      <c r="BN105" s="500"/>
      <c r="BO105" s="499" t="str">
        <f>IF(月排班!BN103=0,"",IF(月排班!BO103=0,"",IF((月排班!BO103+24-月排班!BN103)&lt;11,"11小時","")))&amp;IF(COUNTIF(月排班!$BG105:$BS105,$FW$5)=1,IF(COUNTIF(月排班!$BG105:$BS105,$FW$6)=1,"","1周無1例1休"),"1周無1例1休")&amp;IF(BO104=1,IF(BO104&gt;0,"例假上班",""),"")&amp;IF(BO104&gt;12,"上班超過12小時&amp;","")&amp;IF(COUNTIF(BE104:BP104,"&gt;0")=6,"連6天上班","")&amp;IF(BO103=1,IF(BO104&gt;0,"例假上班",""),"")</f>
        <v>1周無1例1休</v>
      </c>
      <c r="BP105" s="500"/>
      <c r="BQ105" s="499" t="str">
        <f>IF(月排班!BP103=0,"",IF(月排班!BQ103=0,"",IF((月排班!BQ103+24-月排班!BP103)&lt;11,"11小時","")))&amp;IF(COUNTIF(月排班!$BG105:$BS105,$FW$5)=1,IF(COUNTIF(月排班!$BG105:$BS105,$FW$6)=1,"","1周無1例1休"),"1周無1例1休")&amp;IF(BQ104=1,IF(BQ104&gt;0,"例假上班",""),"")&amp;IF(BQ104&gt;12,"上班超過12小時&amp;","")&amp;IF(COUNTIF(BG104:BR104,"&gt;0")=6,"連6天上班","")&amp;IF(BQ103=1,IF(BQ104&gt;0,"例假上班",""),"")</f>
        <v>1周無1例1休</v>
      </c>
      <c r="BR105" s="500"/>
      <c r="BS105" s="499" t="str">
        <f>IF(月排班!BR103=0,"",IF(月排班!BS103=0,"",IF((月排班!BS103+24-月排班!BR103)&lt;11,"11小時","")))&amp;IF(COUNTIF(月排班!$BG105:$BS105,$FW$5)=1,IF(COUNTIF(月排班!$BG105:$BS105,$FW$6)=1,"","1周無1例1休"),"1周無1例1休")&amp;IF(BS104=1,IF(BS104&gt;0,"例假上班",""),"")&amp;IF(BS104&gt;12,"上班超過12小時&amp;","")&amp;IF(COUNTIF(BI104:BT104,"&gt;0")=6,"連6天上班","")&amp;IF(BS103=1,IF(BS104&gt;0,"例假上班",""),"")</f>
        <v>1周無1例1休</v>
      </c>
      <c r="BT105" s="500"/>
      <c r="BU105" s="499" t="str">
        <f>IF(月排班!BT103=0,"",IF(月排班!BU103=0,"",IF((月排班!BU103+24-月排班!BT103)&lt;11,"11小時","")))&amp;IF(COUNTIF(月排班!$BU105:$CG105,$FW$5)=1,IF(COUNTIF(月排班!$BU105:$CG105,$FW$6)=1,"","1周無1例1休"),"1周無1例1休")&amp;IF(BU104=1,IF(BU104&gt;0,"例假上班",""),"")&amp;IF(BU104&gt;12,"上班超過12小時&amp;","")&amp;IF(COUNTIF(BK104:BV104,"&gt;0")=6,"連6天上班","")&amp;IF(BU103=1,IF(BU104&gt;0,"例假上班",""),"")</f>
        <v>1周無1例1休</v>
      </c>
      <c r="BV105" s="500"/>
      <c r="BW105" s="499" t="str">
        <f>IF(月排班!BV103=0,"",IF(月排班!BW103=0,"",IF((月排班!BW103+24-月排班!BV103)&lt;11,"11小時","")))&amp;IF(COUNTIF(月排班!$BU105:$CG105,$FW$5)=1,IF(COUNTIF(月排班!$BU105:$CG105,$FW$6)=1,"","1周無1例1休"),"1周無1例1休")&amp;IF(BW104=1,IF(BW104&gt;0,"例假上班",""),"")&amp;IF(BW104&gt;12,"上班超過12小時&amp;","")&amp;IF(COUNTIF(BM104:BX104,"&gt;0")=6,"連6天上班","")&amp;IF(BW103=1,IF(BW104&gt;0,"例假上班",""),"")</f>
        <v>1周無1例1休</v>
      </c>
      <c r="BX105" s="500"/>
      <c r="BY105" s="499" t="str">
        <f>IF(月排班!BX103=0,"",IF(月排班!BY103=0,"",IF((月排班!BY103+24-月排班!BX103)&lt;11,"11小時","")))&amp;IF(COUNTIF(月排班!$BU105:$CG105,$FW$5)=1,IF(COUNTIF(月排班!$BU105:$CG105,$FW$6)=1,"","1周無1例1休"),"1周無1例1休")&amp;IF(BY104=1,IF(BY104&gt;0,"例假上班",""),"")&amp;IF(BY104&gt;12,"上班超過12小時&amp;","")&amp;IF(COUNTIF(BO104:BZ104,"&gt;0")=6,"連6天上班","")&amp;IF(BY103=1,IF(BY104&gt;0,"例假上班",""),"")</f>
        <v>1周無1例1休</v>
      </c>
      <c r="BZ105" s="500"/>
      <c r="CA105" s="499" t="str">
        <f>IF(月排班!BZ103=0,"",IF(月排班!CA103=0,"",IF((月排班!CA103+24-月排班!BZ103)&lt;11,"11小時","")))&amp;IF(COUNTIF(月排班!$BU105:$CG105,$FW$5)=1,IF(COUNTIF(月排班!$BU105:$CG105,$FW$6)=1,"","1周無1例1休"),"1周無1例1休")&amp;IF(CA104=1,IF(CA104&gt;0,"例假上班",""),"")&amp;IF(CA104&gt;12,"上班超過12小時&amp;","")&amp;IF(COUNTIF(BQ104:CB104,"&gt;0")=6,"連6天上班","")&amp;IF(CA103=1,IF(CA104&gt;0,"例假上班",""),"")</f>
        <v>1周無1例1休</v>
      </c>
      <c r="CB105" s="500"/>
      <c r="CC105" s="499" t="str">
        <f>IF(月排班!CB103=0,"",IF(月排班!CC103=0,"",IF((月排班!CC103+24-月排班!CB103)&lt;11,"11小時","")))&amp;IF(COUNTIF(月排班!$BU105:$CG105,$FW$5)=1,IF(COUNTIF(月排班!$BU105:$CG105,$FW$6)=1,"","1周無1例1休"),"1周無1例1休")&amp;IF(CC104=1,IF(CC104&gt;0,"例假上班",""),"")&amp;IF(CC104&gt;12,"上班超過12小時&amp;","")&amp;IF(COUNTIF(BS104:CD104,"&gt;0")=6,"連6天上班","")&amp;IF(CC103=1,IF(CC104&gt;0,"例假上班",""),"")</f>
        <v>1周無1例1休</v>
      </c>
      <c r="CD105" s="500"/>
      <c r="CE105" s="499" t="str">
        <f>IF(月排班!CD103=0,"",IF(月排班!CE103=0,"",IF((月排班!CE103+24-月排班!CD103)&lt;11,"11小時","")))&amp;IF(COUNTIF(月排班!$BU105:$CG105,$FW$5)=1,IF(COUNTIF(月排班!$BU105:$CG105,$FW$6)=1,"","1周無1例1休"),"1周無1例1休")&amp;IF(CE104=1,IF(CE104&gt;0,"例假上班",""),"")&amp;IF(CE104&gt;12,"上班超過12小時&amp;","")&amp;IF(COUNTIF(BU104:CF104,"&gt;0")=6,"連6天上班","")&amp;IF(CE103=1,IF(CE104&gt;0,"例假上班",""),"")</f>
        <v>1周無1例1休</v>
      </c>
      <c r="CF105" s="500"/>
      <c r="CG105" s="499" t="str">
        <f>IF(月排班!CF103=0,"",IF(月排班!CG103=0,"",IF((月排班!CG103+24-月排班!CF103)&lt;11,"11小時","")))&amp;IF(COUNTIF(月排班!$BU105:$CG105,$FW$5)=1,IF(COUNTIF(月排班!$BU105:$CG105,$FW$6)=1,"","1周無1例1休"),"1周無1例1休")&amp;IF(CG104=1,IF(CG104&gt;0,"例假上班",""),"")&amp;IF(CG104&gt;12,"上班超過12小時&amp;","")&amp;IF(COUNTIF(BW104:CH104,"&gt;0")=6,"連6天上班","")&amp;IF(CG103=1,IF(CG104&gt;0,"例假上班",""),"")</f>
        <v>1周無1例1休</v>
      </c>
      <c r="CH105" s="500"/>
      <c r="CI105" s="499" t="str">
        <f>IF(月排班!CH103=0,"",IF(月排班!CI103=0,"",IF((月排班!CI103+24-月排班!CH103)&lt;11,"11小時","")))&amp;IF(COUNTIF(月排班!$CI105:$CU105,$FW$5)=1,IF(COUNTIF(月排班!$CI105:$CU105,$FW$6)=1,"","1周無1例1休"),"1周無1例1休")&amp;IF(CI104=1,IF(CI104&gt;0,"例假上班",""),"")&amp;IF(CI104&gt;12,"上班超過12小時&amp;","")&amp;IF(COUNTIF(BY104:CJ104,"&gt;0")=6,"連6天上班","")&amp;IF(CI103=1,IF(CI104&gt;0,"例假上班",""),"")</f>
        <v>1周無1例1休</v>
      </c>
      <c r="CJ105" s="500"/>
      <c r="CK105" s="499" t="str">
        <f>IF(月排班!CJ103=0,"",IF(月排班!CK103=0,"",IF((月排班!CK103+24-月排班!CJ103)&lt;11,"11小時","")))&amp;IF(COUNTIF(月排班!$CI105:$CU105,$FW$5)=1,IF(COUNTIF(月排班!$CI105:$CU105,$FW$6)=1,"","1周無1例1休"),"1周無1例1休")&amp;IF(CK104=1,IF(CK104&gt;0,"例假上班",""),"")&amp;IF(CK104&gt;12,"上班超過12小時&amp;","")&amp;IF(COUNTIF(CA104:CL104,"&gt;0")=6,"連6天上班","")&amp;IF(CK103=1,IF(CK104&gt;0,"例假上班",""),"")</f>
        <v>1周無1例1休</v>
      </c>
      <c r="CL105" s="500"/>
      <c r="CM105" s="499" t="str">
        <f>IF(月排班!CL103=0,"",IF(月排班!CM103=0,"",IF((月排班!CM103+24-月排班!CL103)&lt;11,"11小時","")))&amp;IF(COUNTIF(月排班!$CI105:$CU105,$FW$5)=1,IF(COUNTIF(月排班!$CI105:$CU105,$FW$6)=1,"","1周無1例1休"),"1周無1例1休")&amp;IF(CM104=1,IF(CM104&gt;0,"例假上班",""),"")&amp;IF(CM104&gt;12,"上班超過12小時&amp;","")&amp;IF(COUNTIF(CC104:CN104,"&gt;0")=6,"連6天上班","")&amp;IF(CM103=1,IF(CM104&gt;0,"例假上班",""),"")</f>
        <v>1周無1例1休</v>
      </c>
      <c r="CN105" s="500"/>
      <c r="CO105" s="499" t="str">
        <f>IF(月排班!CN103=0,"",IF(月排班!CO103=0,"",IF((月排班!CO103+24-月排班!CN103)&lt;11,"11小時","")))&amp;IF(COUNTIF(月排班!$CI105:$CU105,$FW$5)=1,IF(COUNTIF(月排班!$CI105:$CU105,$FW$6)=1,"","1周無1例1休"),"1周無1例1休")&amp;IF(CO104=1,IF(CO104&gt;0,"例假上班",""),"")&amp;IF(CO104&gt;12,"上班超過12小時&amp;","")&amp;IF(COUNTIF(CE104:CP104,"&gt;0")=6,"連6天上班","")&amp;IF(CO103=1,IF(CO104&gt;0,"例假上班",""),"")</f>
        <v>1周無1例1休</v>
      </c>
      <c r="CP105" s="500"/>
      <c r="CQ105" s="499" t="str">
        <f>IF(月排班!CP103=0,"",IF(月排班!CQ103=0,"",IF((月排班!CQ103+24-月排班!CP103)&lt;11,"11小時","")))&amp;IF(COUNTIF(月排班!$CI105:$CU105,$FW$5)=1,IF(COUNTIF(月排班!$CI105:$CU105,$FW$6)=1,"","1周無1例1休"),"1周無1例1休")&amp;IF(CQ104=1,IF(CQ104&gt;0,"例假上班",""),"")&amp;IF(CQ104&gt;12,"上班超過12小時&amp;","")&amp;IF(COUNTIF(CG104:CR104,"&gt;0")=6,"連6天上班","")&amp;IF(CQ103=1,IF(CQ104&gt;0,"例假上班",""),"")</f>
        <v>1周無1例1休</v>
      </c>
      <c r="CR105" s="500"/>
      <c r="CS105" s="499" t="str">
        <f>IF(月排班!CR103=0,"",IF(月排班!CS103=0,"",IF((月排班!CS103+24-月排班!CR103)&lt;11,"11小時","")))&amp;IF(COUNTIF(月排班!$CI105:$CU105,$FW$5)=1,IF(COUNTIF(月排班!$CI105:$CU105,$FW$6)=1,"","1周無1例1休"),"1周無1例1休")&amp;IF(CS104=1,IF(CS104&gt;0,"例假上班",""),"")&amp;IF(CS104&gt;12,"上班超過12小時&amp;","")&amp;IF(COUNTIF(CI104:CT104,"&gt;0")=6,"連6天上班","")&amp;IF(CS103=1,IF(CS104&gt;0,"例假上班",""),"")</f>
        <v>1周無1例1休</v>
      </c>
      <c r="CT105" s="500"/>
      <c r="CU105" s="499" t="str">
        <f>IF(月排班!CT103=0,"",IF(月排班!CU103=0,"",IF((月排班!CU103+24-月排班!CT103)&lt;11,"11小時","")))&amp;IF(COUNTIF(月排班!$CI105:$CU105,$FW$5)=1,IF(COUNTIF(月排班!$CI105:$CU105,$FW$6)=1,"","1周無1例1休"),"1周無1例1休")&amp;IF(CU104=1,IF(CU104&gt;0,"例假上班",""),"")&amp;IF(CU104&gt;12,"上班超過12小時&amp;","")&amp;IF(COUNTIF(CK104:CV104,"&gt;0")=6,"連6天上班","")&amp;IF(CU103=1,IF(CU104&gt;0,"例假上班",""),"")</f>
        <v>1周無1例1休</v>
      </c>
      <c r="CV105" s="500"/>
      <c r="CW105" s="499" t="str">
        <f>IF(月排班!CV103=0,"",IF(月排班!CW103=0,"",IF((月排班!CW103+24-月排班!CV103)&lt;11,"11小時","")))&amp;IF(COUNTIF(月排班!$CW105:$DI105,$FW$5)=1,IF(COUNTIF(月排班!$CW105:$DI105,$FW$6)=1,"","1周無1例1休"),"1周無1例1休")&amp;IF(CW104=1,IF(CW104&gt;0,"例假上班",""),"")&amp;IF(CW104&gt;12,"上班超過12小時&amp;","")&amp;IF(COUNTIF(CM104:CX104,"&gt;0")=6,"連6天上班","")&amp;IF(CW103=1,IF(CW104&gt;0,"例假上班",""),"")</f>
        <v>1周無1例1休</v>
      </c>
      <c r="CX105" s="500"/>
      <c r="CY105" s="499" t="str">
        <f>IF(月排班!CX103=0,"",IF(月排班!CY103=0,"",IF((月排班!CY103+24-月排班!CX103)&lt;11,"11小時","")))&amp;IF(COUNTIF(月排班!$CW105:$DI105,$FW$5)=1,IF(COUNTIF(月排班!$CW105:$DI105,$FW$6)=1,"","1周無1例1休"),"1周無1例1休")&amp;IF(CY104=1,IF(CY104&gt;0,"例假上班",""),"")&amp;IF(CY104&gt;12,"上班超過12小時&amp;","")&amp;IF(COUNTIF(CO104:CZ104,"&gt;0")=6,"連6天上班","")&amp;IF(CY103=1,IF(CY104&gt;0,"例假上班",""),"")</f>
        <v>1周無1例1休</v>
      </c>
      <c r="CZ105" s="500"/>
      <c r="DA105" s="499" t="str">
        <f>IF(月排班!CZ103=0,"",IF(月排班!DA103=0,"",IF((月排班!DA103+24-月排班!CZ103)&lt;11,"11小時","")))&amp;IF(COUNTIF(月排班!$CW105:$DI105,$FW$5)=1,IF(COUNTIF(月排班!$CW105:$DI105,$FW$6)=1,"","1周無1例1休"),"1周無1例1休")&amp;IF(DA104=1,IF(DA104&gt;0,"例假上班",""),"")&amp;IF(DA104&gt;12,"上班超過12小時&amp;","")&amp;IF(COUNTIF(CQ104:DB104,"&gt;0")=6,"連6天上班","")&amp;IF(DA103=1,IF(DA104&gt;0,"例假上班",""),"")</f>
        <v>1周無1例1休</v>
      </c>
      <c r="DB105" s="500"/>
      <c r="DC105" s="499" t="str">
        <f>IF(月排班!DB103=0,"",IF(月排班!DC103=0,"",IF((月排班!DC103+24-月排班!DB103)&lt;11,"11小時","")))&amp;IF(COUNTIF(月排班!$CW105:$DI105,$FW$5)=1,IF(COUNTIF(月排班!$CW105:$DI105,$FW$6)=1,"","1周無1例1休"),"1周無1例1休")&amp;IF(DC104=1,IF(DC104&gt;0,"例假上班",""),"")&amp;IF(DC104&gt;12,"上班超過12小時&amp;","")&amp;IF(COUNTIF(CS104:DD104,"&gt;0")=6,"連6天上班","")&amp;IF(DC103=1,IF(DC104&gt;0,"例假上班",""),"")</f>
        <v>1周無1例1休</v>
      </c>
      <c r="DD105" s="500"/>
      <c r="DE105" s="499" t="str">
        <f>IF(月排班!DD103=0,"",IF(月排班!DE103=0,"",IF((月排班!DE103+24-月排班!DD103)&lt;11,"11小時","")))&amp;IF(COUNTIF(月排班!$CW105:$DI105,$FW$5)=1,IF(COUNTIF(月排班!$CW105:$DI105,$FW$6)=1,"","1周無1例1休"),"1周無1例1休")&amp;IF(DE104=1,IF(DE104&gt;0,"例假上班",""),"")&amp;IF(DE104&gt;12,"上班超過12小時&amp;","")&amp;IF(COUNTIF(CU104:DF104,"&gt;0")=6,"連6天上班","")&amp;IF(DE103=1,IF(DE104&gt;0,"例假上班",""),"")</f>
        <v>1周無1例1休</v>
      </c>
      <c r="DF105" s="500"/>
      <c r="DG105" s="499" t="str">
        <f>IF(月排班!DF103=0,"",IF(月排班!DG103=0,"",IF((月排班!DG103+24-月排班!DF103)&lt;11,"11小時","")))&amp;IF(COUNTIF(月排班!$CW105:$DI105,$FW$5)=1,IF(COUNTIF(月排班!$CW105:$DI105,$FW$6)=1,"","1周無1例1休"),"1周無1例1休")&amp;IF(DG104=1,IF(DG104&gt;0,"例假上班",""),"")&amp;IF(DG104&gt;12,"上班超過12小時&amp;","")&amp;IF(COUNTIF(CW104:DH104,"&gt;0")=6,"連6天上班","")&amp;IF(DG103=1,IF(DG104&gt;0,"例假上班",""),"")</f>
        <v>1周無1例1休</v>
      </c>
      <c r="DH105" s="500"/>
      <c r="DI105" s="499" t="str">
        <f>IF(月排班!DH103=0,"",IF(月排班!DI103=0,"",IF((月排班!DI103+24-月排班!DH103)&lt;11,"11小時","")))&amp;IF(COUNTIF(月排班!$CW105:$DI105,$FW$5)=1,IF(COUNTIF(月排班!$CW105:$DI105,$FW$6)=1,"","1周無1例1休"),"1周無1例1休")&amp;IF(DI104=1,IF(DI104&gt;0,"例假上班",""),"")&amp;IF(DI104&gt;12,"上班超過12小時&amp;","")&amp;IF(COUNTIF(CY104:DJ104,"&gt;0")=6,"連6天上班","")&amp;IF(DI103=1,IF(DI104&gt;0,"例假上班",""),"")</f>
        <v>1周無1例1休</v>
      </c>
      <c r="DJ105" s="500"/>
      <c r="DK105" s="499" t="str">
        <f>IF(月排班!DJ103=0,"",IF(月排班!DK103=0,"",IF((月排班!DK103+24-月排班!DJ103)&lt;11,"11小時","")))&amp;IF(COUNTIF(月排班!$DK105:$DW105,$FW$5)=1,IF(COUNTIF(月排班!$DK105:$DW105,$FW$6)=1,"","1周無1例1休"),"1周無1例1休")&amp;IF(DK104=1,IF(DK104&gt;0,"例假上班",""),"")&amp;IF(DK104&gt;12,"上班超過12小時&amp;","")&amp;IF(COUNTIF(DA104:DL104,"&gt;0")=6,"連6天上班","")&amp;IF(DK103=1,IF(DK104&gt;0,"例假上班",""),"")</f>
        <v>1周無1例1休</v>
      </c>
      <c r="DL105" s="500"/>
      <c r="DM105" s="499" t="str">
        <f>IF(月排班!DL103=0,"",IF(月排班!DM103=0,"",IF((月排班!DM103+24-月排班!DL103)&lt;11,"11小時","")))&amp;IF(COUNTIF(月排班!$DK105:$DW105,$FW$5)=1,IF(COUNTIF(月排班!$DK105:$DW105,$FW$6)=1,"","1周無1例1休"),"1周無1例1休")&amp;IF(DM104=1,IF(DM104&gt;0,"例假上班",""),"")&amp;IF(DM104&gt;12,"上班超過12小時&amp;","")&amp;IF(COUNTIF(DC104:DN104,"&gt;0")=6,"連6天上班","")&amp;IF(DM103=1,IF(DM104&gt;0,"例假上班",""),"")</f>
        <v>1周無1例1休</v>
      </c>
      <c r="DN105" s="500"/>
      <c r="DO105" s="499" t="str">
        <f>IF(月排班!DN103=0,"",IF(月排班!DO103=0,"",IF((月排班!DO103+24-月排班!DN103)&lt;11,"11小時","")))&amp;IF(COUNTIF(月排班!$DK105:$DW105,$FW$5)=1,IF(COUNTIF(月排班!$DK105:$DW105,$FW$6)=1,"","1周無1例1休"),"1周無1例1休")&amp;IF(DO104=1,IF(DO104&gt;0,"例假上班",""),"")&amp;IF(DO104&gt;12,"上班超過12小時&amp;","")&amp;IF(COUNTIF(DE104:DP104,"&gt;0")=6,"連6天上班","")&amp;IF(DO103=1,IF(DO104&gt;0,"例假上班",""),"")</f>
        <v>1周無1例1休</v>
      </c>
      <c r="DP105" s="500"/>
      <c r="DQ105" s="499" t="str">
        <f>IF(月排班!DP103=0,"",IF(月排班!DQ103=0,"",IF((月排班!DQ103+24-月排班!DP103)&lt;11,"11小時","")))&amp;IF(COUNTIF(月排班!$DK105:$DW105,$FW$5)=1,IF(COUNTIF(月排班!$DK105:$DW105,$FW$6)=1,"","1周無1例1休"),"1周無1例1休")&amp;IF(DQ104=1,IF(DQ104&gt;0,"例假上班",""),"")&amp;IF(DQ104&gt;12,"上班超過12小時&amp;","")&amp;IF(COUNTIF(DG104:DR104,"&gt;0")=6,"連6天上班","")&amp;IF(DQ103=1,IF(DQ104&gt;0,"例假上班",""),"")</f>
        <v>1周無1例1休</v>
      </c>
      <c r="DR105" s="500"/>
      <c r="DS105" s="499" t="str">
        <f>IF(月排班!DR103=0,"",IF(月排班!DS103=0,"",IF((月排班!DS103+24-月排班!DR103)&lt;11,"11小時","")))&amp;IF(COUNTIF(月排班!$DK105:$DW105,$FW$5)=1,IF(COUNTIF(月排班!$DK105:$DW105,$FW$6)=1,"","1周無1例1休"),"1周無1例1休")&amp;IF(DS104=1,IF(DS104&gt;0,"例假上班",""),"")&amp;IF(DS104&gt;12,"上班超過12小時&amp;","")&amp;IF(COUNTIF(DI104:DT104,"&gt;0")=6,"連6天上班","")&amp;IF(DS103=1,IF(DS104&gt;0,"例假上班",""),"")</f>
        <v>1周無1例1休</v>
      </c>
      <c r="DT105" s="500"/>
      <c r="DU105" s="499" t="str">
        <f>IF(月排班!DT103=0,"",IF(月排班!DU103=0,"",IF((月排班!DU103+24-月排班!DT103)&lt;11,"11小時","")))&amp;IF(COUNTIF(月排班!$DK105:$DW105,$FW$5)=1,IF(COUNTIF(月排班!$DK105:$DW105,$FW$6)=1,"","1周無1例1休"),"1周無1例1休")&amp;IF(DU104=1,IF(DU104&gt;0,"例假上班",""),"")&amp;IF(DU104&gt;12,"上班超過12小時&amp;","")&amp;IF(COUNTIF(DK104:DV104,"&gt;0")=6,"連6天上班","")&amp;IF(DU103=1,IF(DU104&gt;0,"例假上班",""),"")</f>
        <v>1周無1例1休</v>
      </c>
      <c r="DV105" s="500"/>
      <c r="DW105" s="499" t="str">
        <f>IF(月排班!DV103=0,"",IF(月排班!DW103=0,"",IF((月排班!DW103+24-月排班!DV103)&lt;11,"11小時","")))&amp;IF(COUNTIF(月排班!$DK105:$DW105,$FW$5)=1,IF(COUNTIF(月排班!$DK105:$DW105,$FW$6)=1,"","1周無1例1休"),"1周無1例1休")&amp;IF(DW104=1,IF(DW104&gt;0,"例假上班",""),"")&amp;IF(DW104&gt;12,"上班超過12小時&amp;","")&amp;IF(COUNTIF(DM104:DX104,"&gt;0")=6,"連6天上班","")&amp;IF(DW103=1,IF(DW104&gt;0,"例假上班",""),"")</f>
        <v>1周無1例1休</v>
      </c>
      <c r="DX105" s="500"/>
      <c r="DY105" s="499" t="str">
        <f>IF(月排班!DX103=0,"",IF(月排班!DY103=0,"",IF((月排班!DY103+24-月排班!DX103)&lt;11,"11小時","")))&amp;IF(COUNTIF(月排班!$DY105:$EK105,$FW$5)=1,IF(COUNTIF(月排班!$DY105:$EK105,$FW$6)=1,"","1周無1例1休"),"1周無1例1休")&amp;IF(DY104=1,IF(DY104&gt;0,"例假上班",""),"")&amp;IF(DY104&gt;12,"上班超過12小時&amp;","")&amp;IF(COUNTIF(DO104:DZ104,"&gt;0")=6,"連6天上班","")&amp;IF(DY103=1,IF(DY104&gt;0,"例假上班",""),"")</f>
        <v>1周無1例1休</v>
      </c>
      <c r="DZ105" s="500"/>
      <c r="EA105" s="499" t="str">
        <f>IF(月排班!DZ103=0,"",IF(月排班!EA103=0,"",IF((月排班!EA103+24-月排班!DZ103)&lt;11,"11小時","")))&amp;IF(COUNTIF(月排班!$DY105:$EK105,$FW$5)=1,IF(COUNTIF(月排班!$DY105:$EK105,$FW$6)=1,"","1周無1例1休"),"1周無1例1休")&amp;IF(EA104=1,IF(EA104&gt;0,"例假上班",""),"")&amp;IF(EA104&gt;12,"上班超過12小時&amp;","")&amp;IF(COUNTIF(DQ104:EB104,"&gt;0")=6,"連6天上班","")&amp;IF(EA103=1,IF(EA104&gt;0,"例假上班",""),"")</f>
        <v>1周無1例1休</v>
      </c>
      <c r="EB105" s="500"/>
      <c r="EC105" s="499" t="str">
        <f>IF(月排班!EB103=0,"",IF(月排班!EC103=0,"",IF((月排班!EC103+24-月排班!EB103)&lt;11,"11小時","")))&amp;IF(COUNTIF(月排班!$DY105:$EK105,$FW$5)=1,IF(COUNTIF(月排班!$DY105:$EK105,$FW$6)=1,"","1周無1例1休"),"1周無1例1休")&amp;IF(EC104=1,IF(EC104&gt;0,"例假上班",""),"")&amp;IF(EC104&gt;12,"上班超過12小時&amp;","")&amp;IF(COUNTIF(DS104:ED104,"&gt;0")=6,"連6天上班","")&amp;IF(EC103=1,IF(EC104&gt;0,"例假上班",""),"")</f>
        <v>1周無1例1休</v>
      </c>
      <c r="ED105" s="500"/>
      <c r="EE105" s="499" t="str">
        <f>IF(月排班!ED103=0,"",IF(月排班!EE103=0,"",IF((月排班!EE103+24-月排班!ED103)&lt;11,"11小時","")))&amp;IF(COUNTIF(月排班!$DY105:$EK105,$FW$5)=1,IF(COUNTIF(月排班!$DY105:$EK105,$FW$6)=1,"","1周無1例1休"),"1周無1例1休")&amp;IF(EE104=1,IF(EE104&gt;0,"例假上班",""),"")&amp;IF(EE104&gt;12,"上班超過12小時&amp;","")&amp;IF(COUNTIF(DU104:EF104,"&gt;0")=6,"連6天上班","")&amp;IF(EE103=1,IF(EE104&gt;0,"例假上班",""),"")</f>
        <v>1周無1例1休</v>
      </c>
      <c r="EF105" s="500"/>
      <c r="EG105" s="499" t="str">
        <f>IF(月排班!EF103=0,"",IF(月排班!EG103=0,"",IF((月排班!EG103+24-月排班!EF103)&lt;11,"11小時","")))&amp;IF(COUNTIF(月排班!$DY105:$EK105,$FW$5)=1,IF(COUNTIF(月排班!$DY105:$EK105,$FW$6)=1,"","1周無1例1休"),"1周無1例1休")&amp;IF(EG104=1,IF(EG104&gt;0,"例假上班",""),"")&amp;IF(EG104&gt;12,"上班超過12小時&amp;","")&amp;IF(COUNTIF(DW104:EH104,"&gt;0")=6,"連6天上班","")&amp;IF(EG103=1,IF(EG104&gt;0,"例假上班",""),"")</f>
        <v>1周無1例1休</v>
      </c>
      <c r="EH105" s="500"/>
      <c r="EI105" s="499" t="str">
        <f>IF(月排班!EH103=0,"",IF(月排班!EI103=0,"",IF((月排班!EI103+24-月排班!EH103)&lt;11,"11小時","")))&amp;IF(COUNTIF(月排班!$DY105:$EK105,$FW$5)=1,IF(COUNTIF(月排班!$DY105:$EK105,$FW$6)=1,"","1周無1例1休"),"1周無1例1休")&amp;IF(EI104=1,IF(EI104&gt;0,"例假上班",""),"")&amp;IF(EI104&gt;12,"上班超過12小時&amp;","")&amp;IF(COUNTIF(DY104:EJ104,"&gt;0")=6,"連6天上班","")&amp;IF(EI103=1,IF(EI104&gt;0,"例假上班",""),"")</f>
        <v>1周無1例1休</v>
      </c>
      <c r="EJ105" s="500"/>
      <c r="EK105" s="499" t="str">
        <f>IF(月排班!EJ103=0,"",IF(月排班!EK103=0,"",IF((月排班!EK103+24-月排班!EJ103)&lt;11,"11小時","")))&amp;IF(COUNTIF(月排班!$DY105:$EK105,$FW$5)=1,IF(COUNTIF(月排班!$DY105:$EK105,$FW$6)=1,"","1周無1例1休"),"1周無1例1休")&amp;IF(EK104=1,IF(EK104&gt;0,"例假上班",""),"")&amp;IF(EK104&gt;12,"上班超過12小時&amp;","")&amp;IF(COUNTIF(EA104:EL104,"&gt;0")=6,"連6天上班","")&amp;IF(EK103=1,IF(EK104&gt;0,"例假上班",""),"")</f>
        <v>1周無1例1休</v>
      </c>
      <c r="EL105" s="500"/>
      <c r="EM105" s="499" t="str">
        <f>IF(月排班!EL103=0,"",IF(月排班!EM103=0,"",IF((月排班!EM103+24-月排班!EL103)&lt;11,"11小時","")))&amp;IF(COUNTIF(月排班!$EM105:$EY105,$FW$5)=1,IF(COUNTIF(月排班!$EM105:$EY105,$FW$6)=1,"","1周無1例1休"),"1周無1例1休")&amp;IF(EM104=1,IF(EM104&gt;0,"例假上班",""),"")&amp;IF(EM104&gt;12,"上班超過12小時&amp;","")&amp;IF(COUNTIF(EC104:EN104,"&gt;0")=6,"連6天上班","")&amp;IF(EM103=1,IF(EM104&gt;0,"例假上班",""),"")</f>
        <v>1周無1例1休</v>
      </c>
      <c r="EN105" s="500"/>
      <c r="EO105" s="499" t="str">
        <f>IF(月排班!EN103=0,"",IF(月排班!EO103=0,"",IF((月排班!EO103+24-月排班!EN103)&lt;11,"11小時","")))&amp;IF(COUNTIF(月排班!$EM105:$EY105,$FW$5)=1,IF(COUNTIF(月排班!$EM105:$EY105,$FW$6)=1,"","1周無1例1休"),"1周無1例1休")&amp;IF(EO104=1,IF(EO104&gt;0,"例假上班",""),"")&amp;IF(EO104&gt;12,"上班超過12小時&amp;","")&amp;IF(COUNTIF(EE104:EP104,"&gt;0")=6,"連6天上班","")&amp;IF(EO103=1,IF(EO104&gt;0,"例假上班",""),"")</f>
        <v>1周無1例1休</v>
      </c>
      <c r="EP105" s="500"/>
      <c r="EQ105" s="499" t="str">
        <f>IF(月排班!EP103=0,"",IF(月排班!EQ103=0,"",IF((月排班!EQ103+24-月排班!EP103)&lt;11,"11小時","")))&amp;IF(COUNTIF(月排班!$EM105:$EY105,$FW$5)=1,IF(COUNTIF(月排班!$EM105:$EY105,$FW$6)=1,"","1周無1例1休"),"1周無1例1休")&amp;IF(EQ104=1,IF(EQ104&gt;0,"例假上班",""),"")&amp;IF(EQ104&gt;12,"上班超過12小時&amp;","")&amp;IF(COUNTIF(EG104:ER104,"&gt;0")=6,"連6天上班","")&amp;IF(EQ103=1,IF(EQ104&gt;0,"例假上班",""),"")</f>
        <v>1周無1例1休</v>
      </c>
      <c r="ER105" s="500"/>
      <c r="ES105" s="499" t="str">
        <f>IF(月排班!ER103=0,"",IF(月排班!ES103=0,"",IF((月排班!ES103+24-月排班!ER103)&lt;11,"11小時","")))&amp;IF(COUNTIF(月排班!$EM105:$EY105,$FW$5)=1,IF(COUNTIF(月排班!$EM105:$EY105,$FW$6)=1,"","1周無1例1休"),"1周無1例1休")&amp;IF(ES104=1,IF(ES104&gt;0,"例假上班",""),"")&amp;IF(ES104&gt;12,"上班超過12小時&amp;","")&amp;IF(COUNTIF(EI104:ET104,"&gt;0")=6,"連6天上班","")&amp;IF(ES103=1,IF(ES104&gt;0,"例假上班",""),"")</f>
        <v>1周無1例1休</v>
      </c>
      <c r="ET105" s="500"/>
      <c r="EU105" s="499" t="str">
        <f>IF(月排班!ET103=0,"",IF(月排班!EU103=0,"",IF((月排班!EU103+24-月排班!ET103)&lt;11,"11小時","")))&amp;IF(COUNTIF(月排班!$EM105:$EY105,$FW$5)=1,IF(COUNTIF(月排班!$EM105:$EY105,$FW$6)=1,"","1周無1例1休"),"1周無1例1休")&amp;IF(EU104=1,IF(EU104&gt;0,"例假上班",""),"")&amp;IF(EU104&gt;12,"上班超過12小時&amp;","")&amp;IF(COUNTIF(EK104:EV104,"&gt;0")=6,"連6天上班","")&amp;IF(EU103=1,IF(EU104&gt;0,"例假上班",""),"")</f>
        <v>1周無1例1休</v>
      </c>
      <c r="EV105" s="500"/>
      <c r="EW105" s="499" t="str">
        <f>IF(月排班!EV103=0,"",IF(月排班!EW103=0,"",IF((月排班!EW103+24-月排班!EV103)&lt;11,"11小時","")))&amp;IF(COUNTIF(月排班!$EM105:$EY105,$FW$5)=1,IF(COUNTIF(月排班!$EM105:$EY105,$FW$6)=1,"","1周無1例1休"),"1周無1例1休")&amp;IF(EW104=1,IF(EW104&gt;0,"例假上班",""),"")&amp;IF(EW104&gt;12,"上班超過12小時&amp;","")&amp;IF(COUNTIF(EM104:EX104,"&gt;0")=6,"連6天上班","")&amp;IF(EW103=1,IF(EW104&gt;0,"例假上班",""),"")</f>
        <v>1周無1例1休</v>
      </c>
      <c r="EX105" s="500"/>
      <c r="EY105" s="499" t="str">
        <f>IF(月排班!EX103=0,"",IF(月排班!EY103=0,"",IF((月排班!EY103+24-月排班!EX103)&lt;11,"11小時","")))&amp;IF(COUNTIF(月排班!$EM105:$EY105,$FW$5)=1,IF(COUNTIF(月排班!$EM105:$EY105,$FW$6)=1,"","1周無1例1休"),"1周無1例1休")&amp;IF(EY104=1,IF(EY104&gt;0,"例假上班",""),"")&amp;IF(EY104&gt;12,"上班超過12小時&amp;","")&amp;IF(COUNTIF(EO104:EZ104,"&gt;0")=6,"連6天上班","")&amp;IF(EY103=1,IF(EY104&gt;0,"例假上班",""),"")</f>
        <v>1周無1例1休</v>
      </c>
      <c r="EZ105" s="500"/>
      <c r="FA105" s="499" t="str">
        <f>IF(月排班!EZ103=0,"",IF(月排班!FA103=0,"",IF((月排班!FA103+24-月排班!EZ103)&lt;11,"11小時","")))&amp;IF(COUNTIF(月排班!$FA105:$FM105,$FW$5)=1,IF(COUNTIF(月排班!$FA105:$FM105,$FW$6)=1,"","1周無1例1休"),"1周無1例1休")&amp;IF(FA104=1,IF(FA104&gt;0,"例假上班",""),"")&amp;IF(FA104&gt;12,"上班超過12小時&amp;","")&amp;IF(COUNTIF(EQ104:FB104,"&gt;0")=6,"連6天上班","")&amp;IF(FA103=1,IF(FA104&gt;0,"例假上班",""),"")</f>
        <v>1周無1例1休</v>
      </c>
      <c r="FB105" s="500"/>
      <c r="FC105" s="499" t="str">
        <f>IF(月排班!FB103=0,"",IF(月排班!FC103=0,"",IF((月排班!FC103+24-月排班!FB103)&lt;11,"11小時","")))&amp;IF(COUNTIF(月排班!$FA105:$FM105,$FW$5)=1,IF(COUNTIF(月排班!$FA105:$FM105,$FW$6)=1,"","1周無1例1休"),"1周無1例1休")&amp;IF(FC104=1,IF(FC104&gt;0,"例假上班",""),"")&amp;IF(FC104&gt;12,"上班超過12小時&amp;","")&amp;IF(COUNTIF(ES104:FD104,"&gt;0")=6,"連6天上班","")&amp;IF(FC103=1,IF(FC104&gt;0,"例假上班",""),"")</f>
        <v>1周無1例1休</v>
      </c>
      <c r="FD105" s="500"/>
      <c r="FE105" s="499" t="str">
        <f>IF(月排班!FD103=0,"",IF(月排班!FE103=0,"",IF((月排班!FE103+24-月排班!FD103)&lt;11,"11小時","")))&amp;IF(COUNTIF(月排班!$FA105:$FM105,$FW$5)=1,IF(COUNTIF(月排班!$FA105:$FM105,$FW$6)=1,"","1周無1例1休"),"1周無1例1休")&amp;IF(FE104=1,IF(FE104&gt;0,"例假上班",""),"")&amp;IF(FE104&gt;12,"上班超過12小時&amp;","")&amp;IF(COUNTIF(EU104:FF104,"&gt;0")=6,"連6天上班","")&amp;IF(FE103=1,IF(FE104&gt;0,"例假上班",""),"")</f>
        <v>1周無1例1休</v>
      </c>
      <c r="FF105" s="500"/>
      <c r="FG105" s="499" t="str">
        <f>IF(月排班!FF103=0,"",IF(月排班!FG103=0,"",IF((月排班!FG103+24-月排班!FF103)&lt;11,"11小時","")))&amp;IF(COUNTIF(月排班!$FA105:$FM105,$FW$5)=1,IF(COUNTIF(月排班!$FA105:$FM105,$FW$6)=1,"","1周無1例1休"),"1周無1例1休")&amp;IF(FG104=1,IF(FG104&gt;0,"例假上班",""),"")&amp;IF(FG104&gt;12,"上班超過12小時&amp;","")&amp;IF(COUNTIF(EW104:FH104,"&gt;0")=6,"連6天上班","")&amp;IF(FG103=1,IF(FG104&gt;0,"例假上班",""),"")</f>
        <v>1周無1例1休</v>
      </c>
      <c r="FH105" s="500"/>
      <c r="FI105" s="499" t="str">
        <f>IF(月排班!FH103=0,"",IF(月排班!FI103=0,"",IF((月排班!FI103+24-月排班!FH103)&lt;11,"11小時","")))&amp;IF(COUNTIF(月排班!$FA105:$FM105,$FW$5)=1,IF(COUNTIF(月排班!$FA105:$FM105,$FW$6)=1,"","1周無1例1休"),"1周無1例1休")&amp;IF(FI104=1,IF(FI104&gt;0,"例假上班",""),"")&amp;IF(FI104&gt;12,"上班超過12小時&amp;","")&amp;IF(COUNTIF(EY104:FJ104,"&gt;0")=6,"連6天上班","")&amp;IF(FI103=1,IF(FI104&gt;0,"例假上班",""),"")</f>
        <v>1周無1例1休</v>
      </c>
      <c r="FJ105" s="500"/>
      <c r="FK105" s="499" t="str">
        <f>IF(月排班!FJ103=0,"",IF(月排班!FK103=0,"",IF((月排班!FK103+24-月排班!FJ103)&lt;11,"11小時","")))&amp;IF(COUNTIF(月排班!$FA105:$FM105,$FW$5)=1,IF(COUNTIF(月排班!$FA105:$FM105,$FW$6)=1,"","1周無1例1休"),"1周無1例1休")&amp;IF(FK104=1,IF(FK104&gt;0,"例假上班",""),"")&amp;IF(FK104&gt;12,"上班超過12小時&amp;","")&amp;IF(COUNTIF(FA104:FL104,"&gt;0")=6,"連6天上班","")&amp;IF(FK103=1,IF(FK104&gt;0,"例假上班",""),"")</f>
        <v>1周無1例1休</v>
      </c>
      <c r="FL105" s="500"/>
      <c r="FM105" s="499" t="str">
        <f>IF(月排班!FL103=0,"",IF(月排班!FM103=0,"",IF((月排班!FM103+24-月排班!FL103)&lt;11,"11小時","")))&amp;IF(COUNTIF(月排班!$FA105:$FM105,$FW$5)=1,IF(COUNTIF(月排班!$FA105:$FM105,$FW$6)=1,"","1周無1例1休"),"1周無1例1休")&amp;IF(FM104=1,IF(FM104&gt;0,"例假上班",""),"")&amp;IF(FM104&gt;12,"上班超過12小時&amp;","")&amp;IF(COUNTIF(FC104:FN104,"&gt;0")=6,"連6天上班","")&amp;IF(FM103=1,IF(FM104&gt;0,"例假上班",""),"")</f>
        <v>1周無1例1休</v>
      </c>
      <c r="FN105" s="500"/>
      <c r="FO105" s="488"/>
      <c r="FP105" s="489"/>
      <c r="FQ105" s="494"/>
      <c r="FR105" s="211"/>
      <c r="FS105" s="211"/>
      <c r="FT105" s="380"/>
      <c r="FU105" s="527"/>
      <c r="FV105" s="528"/>
    </row>
    <row r="106" spans="1:203" ht="15.75" customHeight="1">
      <c r="A106" s="490" t="str">
        <f>IF('0902-0908'!A111=0,"",'0902-0908'!A111)</f>
        <v/>
      </c>
      <c r="B106" s="491"/>
      <c r="C106" s="226"/>
      <c r="D106" s="227"/>
      <c r="E106" s="226"/>
      <c r="F106" s="227"/>
      <c r="G106" s="226"/>
      <c r="H106" s="227"/>
      <c r="I106" s="226"/>
      <c r="J106" s="227"/>
      <c r="K106" s="226"/>
      <c r="L106" s="227"/>
      <c r="M106" s="226"/>
      <c r="N106" s="227"/>
      <c r="O106" s="226"/>
      <c r="P106" s="227"/>
      <c r="Q106" s="226"/>
      <c r="R106" s="227"/>
      <c r="S106" s="226"/>
      <c r="T106" s="227"/>
      <c r="U106" s="226"/>
      <c r="V106" s="227"/>
      <c r="W106" s="226"/>
      <c r="X106" s="227"/>
      <c r="Y106" s="226"/>
      <c r="Z106" s="227"/>
      <c r="AA106" s="226"/>
      <c r="AB106" s="227"/>
      <c r="AC106" s="226"/>
      <c r="AD106" s="227"/>
      <c r="AE106" s="549">
        <f>IFERROR(VLOOKUP(月排班!AE108,$FW$5:$FX$9,2,0),0)</f>
        <v>0</v>
      </c>
      <c r="AF106" s="550"/>
      <c r="AG106" s="549">
        <f>IFERROR(VLOOKUP(月排班!AG108,$FW$5:$FX$9,2,0),0)</f>
        <v>0</v>
      </c>
      <c r="AH106" s="550"/>
      <c r="AI106" s="549">
        <f>IFERROR(VLOOKUP(月排班!AI108,$FW$5:$FX$9,2,0),0)</f>
        <v>0</v>
      </c>
      <c r="AJ106" s="550"/>
      <c r="AK106" s="549">
        <f>IFERROR(VLOOKUP(月排班!AK108,$FW$5:$FX$9,2,0),0)</f>
        <v>0</v>
      </c>
      <c r="AL106" s="550"/>
      <c r="AM106" s="549">
        <f>IFERROR(VLOOKUP(月排班!AM108,$FW$5:$FX$9,2,0),0)</f>
        <v>0</v>
      </c>
      <c r="AN106" s="550"/>
      <c r="AO106" s="549">
        <f>IFERROR(VLOOKUP(月排班!AO108,$FW$5:$FX$9,2,0),0)</f>
        <v>0</v>
      </c>
      <c r="AP106" s="550"/>
      <c r="AQ106" s="549">
        <f>IFERROR(VLOOKUP(月排班!AQ108,$FW$5:$FX$9,2,0),0)</f>
        <v>0</v>
      </c>
      <c r="AR106" s="550"/>
      <c r="AS106" s="549">
        <f>IFERROR(VLOOKUP(月排班!AS108,$FW$5:$FX$9,2,0),0)</f>
        <v>0</v>
      </c>
      <c r="AT106" s="550"/>
      <c r="AU106" s="549">
        <f>IFERROR(VLOOKUP(月排班!AU108,$FW$5:$FX$9,2,0),0)</f>
        <v>0</v>
      </c>
      <c r="AV106" s="550"/>
      <c r="AW106" s="549">
        <f>IFERROR(VLOOKUP(月排班!AW108,$FW$5:$FX$9,2,0),0)</f>
        <v>0</v>
      </c>
      <c r="AX106" s="550"/>
      <c r="AY106" s="549">
        <f>IFERROR(VLOOKUP(月排班!AY108,$FW$5:$FX$9,2,0),0)</f>
        <v>0</v>
      </c>
      <c r="AZ106" s="550"/>
      <c r="BA106" s="549">
        <f>IFERROR(VLOOKUP(月排班!BA108,$FW$5:$FX$9,2,0),0)</f>
        <v>0</v>
      </c>
      <c r="BB106" s="550"/>
      <c r="BC106" s="549">
        <f>IFERROR(VLOOKUP(月排班!BC108,$FW$5:$FX$9,2,0),0)</f>
        <v>0</v>
      </c>
      <c r="BD106" s="550"/>
      <c r="BE106" s="549">
        <f>IFERROR(VLOOKUP(月排班!BE108,$FW$5:$FX$9,2,0),0)</f>
        <v>0</v>
      </c>
      <c r="BF106" s="550"/>
      <c r="BG106" s="549">
        <f>IFERROR(VLOOKUP(月排班!BG108,$FW$5:$FX$9,2,0),0)</f>
        <v>0</v>
      </c>
      <c r="BH106" s="550"/>
      <c r="BI106" s="549">
        <f>IFERROR(VLOOKUP(月排班!BI108,$FW$5:$FX$9,2,0),0)</f>
        <v>0</v>
      </c>
      <c r="BJ106" s="550"/>
      <c r="BK106" s="549">
        <f>IFERROR(VLOOKUP(月排班!BK108,$FW$5:$FX$9,2,0),0)</f>
        <v>0</v>
      </c>
      <c r="BL106" s="550"/>
      <c r="BM106" s="549">
        <f>IFERROR(VLOOKUP(月排班!BM108,$FW$5:$FX$9,2,0),0)</f>
        <v>0</v>
      </c>
      <c r="BN106" s="550"/>
      <c r="BO106" s="549">
        <f>IFERROR(VLOOKUP(月排班!BO108,$FW$5:$FX$9,2,0),0)</f>
        <v>0</v>
      </c>
      <c r="BP106" s="550"/>
      <c r="BQ106" s="549">
        <f>IFERROR(VLOOKUP(月排班!BQ108,$FW$5:$FX$9,2,0),0)</f>
        <v>0</v>
      </c>
      <c r="BR106" s="550"/>
      <c r="BS106" s="549">
        <f>IFERROR(VLOOKUP(月排班!BS108,$FW$5:$FX$9,2,0),0)</f>
        <v>0</v>
      </c>
      <c r="BT106" s="550"/>
      <c r="BU106" s="549">
        <f>IFERROR(VLOOKUP(月排班!BU108,$FW$5:$FX$9,2,0),0)</f>
        <v>0</v>
      </c>
      <c r="BV106" s="550"/>
      <c r="BW106" s="549">
        <f>IFERROR(VLOOKUP(月排班!BW108,$FW$5:$FX$9,2,0),0)</f>
        <v>0</v>
      </c>
      <c r="BX106" s="550"/>
      <c r="BY106" s="549">
        <f>IFERROR(VLOOKUP(月排班!BY108,$FW$5:$FX$9,2,0),0)</f>
        <v>0</v>
      </c>
      <c r="BZ106" s="550"/>
      <c r="CA106" s="549">
        <f>IFERROR(VLOOKUP(月排班!CA108,$FW$5:$FX$9,2,0),0)</f>
        <v>0</v>
      </c>
      <c r="CB106" s="550"/>
      <c r="CC106" s="549">
        <f>IFERROR(VLOOKUP(月排班!CC108,$FW$5:$FX$9,2,0),0)</f>
        <v>0</v>
      </c>
      <c r="CD106" s="550"/>
      <c r="CE106" s="549">
        <f>IFERROR(VLOOKUP(月排班!CE108,$FW$5:$FX$9,2,0),0)</f>
        <v>0</v>
      </c>
      <c r="CF106" s="550"/>
      <c r="CG106" s="549">
        <f>IFERROR(VLOOKUP(月排班!CG108,$FW$5:$FX$9,2,0),0)</f>
        <v>0</v>
      </c>
      <c r="CH106" s="550"/>
      <c r="CI106" s="549">
        <f>IFERROR(VLOOKUP(月排班!CI108,$FW$5:$FX$9,2,0),0)</f>
        <v>0</v>
      </c>
      <c r="CJ106" s="550"/>
      <c r="CK106" s="549">
        <f>IFERROR(VLOOKUP(月排班!CK108,$FW$5:$FX$9,2,0),0)</f>
        <v>0</v>
      </c>
      <c r="CL106" s="550"/>
      <c r="CM106" s="549">
        <f>IFERROR(VLOOKUP(月排班!CM108,$FW$5:$FX$9,2,0),0)</f>
        <v>0</v>
      </c>
      <c r="CN106" s="550"/>
      <c r="CO106" s="549">
        <f>IFERROR(VLOOKUP(月排班!CO108,$FW$5:$FX$9,2,0),0)</f>
        <v>0</v>
      </c>
      <c r="CP106" s="550"/>
      <c r="CQ106" s="549">
        <f>IFERROR(VLOOKUP(月排班!CQ108,$FW$5:$FX$9,2,0),0)</f>
        <v>0</v>
      </c>
      <c r="CR106" s="550"/>
      <c r="CS106" s="549">
        <f>IFERROR(VLOOKUP(月排班!CS108,$FW$5:$FX$9,2,0),0)</f>
        <v>0</v>
      </c>
      <c r="CT106" s="550"/>
      <c r="CU106" s="549">
        <f>IFERROR(VLOOKUP(月排班!CU108,$FW$5:$FX$9,2,0),0)</f>
        <v>0</v>
      </c>
      <c r="CV106" s="550"/>
      <c r="CW106" s="549">
        <f>IFERROR(VLOOKUP(月排班!CW108,$FW$5:$FX$9,2,0),0)</f>
        <v>0</v>
      </c>
      <c r="CX106" s="550"/>
      <c r="CY106" s="549">
        <f>IFERROR(VLOOKUP(月排班!CY108,$FW$5:$FX$9,2,0),0)</f>
        <v>0</v>
      </c>
      <c r="CZ106" s="550"/>
      <c r="DA106" s="549">
        <f>IFERROR(VLOOKUP(月排班!DA108,$FW$5:$FX$9,2,0),0)</f>
        <v>0</v>
      </c>
      <c r="DB106" s="550"/>
      <c r="DC106" s="549">
        <f>IFERROR(VLOOKUP(月排班!DC108,$FW$5:$FX$9,2,0),0)</f>
        <v>0</v>
      </c>
      <c r="DD106" s="550"/>
      <c r="DE106" s="549">
        <f>IFERROR(VLOOKUP(月排班!DE108,$FW$5:$FX$9,2,0),0)</f>
        <v>0</v>
      </c>
      <c r="DF106" s="550"/>
      <c r="DG106" s="549">
        <f>IFERROR(VLOOKUP(月排班!DG108,$FW$5:$FX$9,2,0),0)</f>
        <v>0</v>
      </c>
      <c r="DH106" s="550"/>
      <c r="DI106" s="549">
        <f>IFERROR(VLOOKUP(月排班!DI108,$FW$5:$FX$9,2,0),0)</f>
        <v>0</v>
      </c>
      <c r="DJ106" s="550"/>
      <c r="DK106" s="549">
        <f>IFERROR(VLOOKUP(月排班!DK108,$FW$5:$FX$9,2,0),0)</f>
        <v>0</v>
      </c>
      <c r="DL106" s="550"/>
      <c r="DM106" s="549">
        <f>IFERROR(VLOOKUP(月排班!DM108,$FW$5:$FX$9,2,0),0)</f>
        <v>0</v>
      </c>
      <c r="DN106" s="550"/>
      <c r="DO106" s="549">
        <f>IFERROR(VLOOKUP(月排班!DO108,$FW$5:$FX$9,2,0),0)</f>
        <v>0</v>
      </c>
      <c r="DP106" s="550"/>
      <c r="DQ106" s="549">
        <f>IFERROR(VLOOKUP(月排班!DQ108,$FW$5:$FX$9,2,0),0)</f>
        <v>0</v>
      </c>
      <c r="DR106" s="550"/>
      <c r="DS106" s="549">
        <f>IFERROR(VLOOKUP(月排班!DS108,$FW$5:$FX$9,2,0),0)</f>
        <v>0</v>
      </c>
      <c r="DT106" s="550"/>
      <c r="DU106" s="549">
        <f>IFERROR(VLOOKUP(月排班!DU108,$FW$5:$FX$9,2,0),0)</f>
        <v>0</v>
      </c>
      <c r="DV106" s="550"/>
      <c r="DW106" s="549">
        <f>IFERROR(VLOOKUP(月排班!DW108,$FW$5:$FX$9,2,0),0)</f>
        <v>0</v>
      </c>
      <c r="DX106" s="550"/>
      <c r="DY106" s="549">
        <f>IFERROR(VLOOKUP(月排班!DY108,$FW$5:$FX$9,2,0),0)</f>
        <v>0</v>
      </c>
      <c r="DZ106" s="550"/>
      <c r="EA106" s="549">
        <f>IFERROR(VLOOKUP(月排班!EA108,$FW$5:$FX$9,2,0),0)</f>
        <v>0</v>
      </c>
      <c r="EB106" s="550"/>
      <c r="EC106" s="549">
        <f>IFERROR(VLOOKUP(月排班!EC108,$FW$5:$FX$9,2,0),0)</f>
        <v>0</v>
      </c>
      <c r="ED106" s="550"/>
      <c r="EE106" s="549">
        <f>IFERROR(VLOOKUP(月排班!EE108,$FW$5:$FX$9,2,0),0)</f>
        <v>0</v>
      </c>
      <c r="EF106" s="550"/>
      <c r="EG106" s="549">
        <f>IFERROR(VLOOKUP(月排班!EG108,$FW$5:$FX$9,2,0),0)</f>
        <v>0</v>
      </c>
      <c r="EH106" s="550"/>
      <c r="EI106" s="549">
        <f>IFERROR(VLOOKUP(月排班!EI108,$FW$5:$FX$9,2,0),0)</f>
        <v>0</v>
      </c>
      <c r="EJ106" s="550"/>
      <c r="EK106" s="549">
        <f>IFERROR(VLOOKUP(月排班!EK108,$FW$5:$FX$9,2,0),0)</f>
        <v>0</v>
      </c>
      <c r="EL106" s="550"/>
      <c r="EM106" s="549">
        <f>IFERROR(VLOOKUP(月排班!EM108,$FW$5:$FX$9,2,0),0)</f>
        <v>0</v>
      </c>
      <c r="EN106" s="550"/>
      <c r="EO106" s="549">
        <f>IFERROR(VLOOKUP(月排班!EO108,$FW$5:$FX$9,2,0),0)</f>
        <v>0</v>
      </c>
      <c r="EP106" s="550"/>
      <c r="EQ106" s="549">
        <f>IFERROR(VLOOKUP(月排班!EQ108,$FW$5:$FX$9,2,0),0)</f>
        <v>0</v>
      </c>
      <c r="ER106" s="550"/>
      <c r="ES106" s="549">
        <f>IFERROR(VLOOKUP(月排班!ES108,$FW$5:$FX$9,2,0),0)</f>
        <v>0</v>
      </c>
      <c r="ET106" s="550"/>
      <c r="EU106" s="549">
        <f>IFERROR(VLOOKUP(月排班!EU108,$FW$5:$FX$9,2,0),0)</f>
        <v>0</v>
      </c>
      <c r="EV106" s="550"/>
      <c r="EW106" s="549">
        <f>IFERROR(VLOOKUP(月排班!EW108,$FW$5:$FX$9,2,0),0)</f>
        <v>0</v>
      </c>
      <c r="EX106" s="550"/>
      <c r="EY106" s="549">
        <f>IFERROR(VLOOKUP(月排班!EY108,$FW$5:$FX$9,2,0),0)</f>
        <v>0</v>
      </c>
      <c r="EZ106" s="550"/>
      <c r="FA106" s="549">
        <f>IFERROR(VLOOKUP(月排班!FA108,$FW$5:$FX$9,2,0),0)</f>
        <v>0</v>
      </c>
      <c r="FB106" s="550"/>
      <c r="FC106" s="549">
        <f>IFERROR(VLOOKUP(月排班!FC108,$FW$5:$FX$9,2,0),0)</f>
        <v>0</v>
      </c>
      <c r="FD106" s="550"/>
      <c r="FE106" s="549">
        <f>IFERROR(VLOOKUP(月排班!FE108,$FW$5:$FX$9,2,0),0)</f>
        <v>0</v>
      </c>
      <c r="FF106" s="550"/>
      <c r="FG106" s="549">
        <f>IFERROR(VLOOKUP(月排班!FG108,$FW$5:$FX$9,2,0),0)</f>
        <v>0</v>
      </c>
      <c r="FH106" s="550"/>
      <c r="FI106" s="549">
        <f>IFERROR(VLOOKUP(月排班!FI108,$FW$5:$FX$9,2,0),0)</f>
        <v>0</v>
      </c>
      <c r="FJ106" s="550"/>
      <c r="FK106" s="549">
        <f>IFERROR(VLOOKUP(月排班!FK108,$FW$5:$FX$9,2,0),0)</f>
        <v>0</v>
      </c>
      <c r="FL106" s="550"/>
      <c r="FM106" s="549">
        <f>IFERROR(VLOOKUP(月排班!FM108,$FW$5:$FX$9,2,0),0)</f>
        <v>0</v>
      </c>
      <c r="FN106" s="550"/>
      <c r="FO106" s="226"/>
      <c r="FP106" s="227"/>
      <c r="FQ106" s="492"/>
      <c r="FR106" s="208"/>
      <c r="FS106" s="208"/>
      <c r="FT106" s="378">
        <f>BZ107+CB107+CD107+CF107+CH107+CX107+FP107</f>
        <v>0</v>
      </c>
      <c r="FU106" s="524"/>
      <c r="FV106" s="479"/>
    </row>
    <row r="107" spans="1:203" ht="9" customHeight="1" thickBot="1">
      <c r="A107" s="480" t="str">
        <f>IF('0902-0908'!A112=0,"",'0902-0908'!A112)</f>
        <v/>
      </c>
      <c r="B107" s="481"/>
      <c r="C107" s="228"/>
      <c r="D107" s="183">
        <f>D106-C106-C107</f>
        <v>0</v>
      </c>
      <c r="E107" s="228"/>
      <c r="F107" s="183">
        <f>F106-E106-E107</f>
        <v>0</v>
      </c>
      <c r="G107" s="228"/>
      <c r="H107" s="183">
        <f>H106-G106-G107</f>
        <v>0</v>
      </c>
      <c r="I107" s="228"/>
      <c r="J107" s="183">
        <f>J106-I106-I107</f>
        <v>0</v>
      </c>
      <c r="K107" s="228"/>
      <c r="L107" s="183">
        <f>L106-K106-K107</f>
        <v>0</v>
      </c>
      <c r="M107" s="228"/>
      <c r="N107" s="183">
        <f>N106-M106-M107</f>
        <v>0</v>
      </c>
      <c r="O107" s="228"/>
      <c r="P107" s="183">
        <f>P106-O106-O107</f>
        <v>0</v>
      </c>
      <c r="Q107" s="228"/>
      <c r="R107" s="183">
        <f>R106-Q106-Q107</f>
        <v>0</v>
      </c>
      <c r="S107" s="228"/>
      <c r="T107" s="183">
        <f>T106-S106-S107</f>
        <v>0</v>
      </c>
      <c r="U107" s="228"/>
      <c r="V107" s="183">
        <f>V106-U106-U107</f>
        <v>0</v>
      </c>
      <c r="W107" s="228"/>
      <c r="X107" s="183">
        <f>X106-W106-W107</f>
        <v>0</v>
      </c>
      <c r="Y107" s="228"/>
      <c r="Z107" s="183">
        <f>Z106-Y106-Y107</f>
        <v>0</v>
      </c>
      <c r="AA107" s="228"/>
      <c r="AB107" s="183">
        <f>AB106-AA106-AA107</f>
        <v>0</v>
      </c>
      <c r="AC107" s="228"/>
      <c r="AD107" s="183">
        <f>AD106-AC106-AC107</f>
        <v>0</v>
      </c>
      <c r="AE107" s="551">
        <f>月排班!AF107</f>
        <v>0</v>
      </c>
      <c r="AF107" s="552"/>
      <c r="AG107" s="551">
        <f>月排班!AH107</f>
        <v>0</v>
      </c>
      <c r="AH107" s="552"/>
      <c r="AI107" s="551">
        <f>月排班!AJ107</f>
        <v>0</v>
      </c>
      <c r="AJ107" s="552"/>
      <c r="AK107" s="551">
        <f>月排班!AL107</f>
        <v>0</v>
      </c>
      <c r="AL107" s="552"/>
      <c r="AM107" s="551">
        <f>月排班!AN107</f>
        <v>0</v>
      </c>
      <c r="AN107" s="552"/>
      <c r="AO107" s="551">
        <f>月排班!AP107</f>
        <v>0</v>
      </c>
      <c r="AP107" s="552"/>
      <c r="AQ107" s="551">
        <f>月排班!AR107</f>
        <v>0</v>
      </c>
      <c r="AR107" s="552"/>
      <c r="AS107" s="551">
        <f>月排班!AT107</f>
        <v>0</v>
      </c>
      <c r="AT107" s="552"/>
      <c r="AU107" s="551">
        <f>月排班!AV107</f>
        <v>0</v>
      </c>
      <c r="AV107" s="552"/>
      <c r="AW107" s="551">
        <f>月排班!AX107</f>
        <v>0</v>
      </c>
      <c r="AX107" s="552"/>
      <c r="AY107" s="551">
        <f>月排班!AZ107</f>
        <v>0</v>
      </c>
      <c r="AZ107" s="552"/>
      <c r="BA107" s="551">
        <f>月排班!BB107</f>
        <v>0</v>
      </c>
      <c r="BB107" s="552"/>
      <c r="BC107" s="551">
        <f>月排班!BD107</f>
        <v>0</v>
      </c>
      <c r="BD107" s="552"/>
      <c r="BE107" s="551">
        <f>月排班!BF107</f>
        <v>0</v>
      </c>
      <c r="BF107" s="552"/>
      <c r="BG107" s="551">
        <f>月排班!BH107</f>
        <v>0</v>
      </c>
      <c r="BH107" s="552"/>
      <c r="BI107" s="551">
        <f>月排班!BJ107</f>
        <v>0</v>
      </c>
      <c r="BJ107" s="552"/>
      <c r="BK107" s="551">
        <f>月排班!BL107</f>
        <v>0</v>
      </c>
      <c r="BL107" s="552"/>
      <c r="BM107" s="551">
        <f>月排班!BN107</f>
        <v>0</v>
      </c>
      <c r="BN107" s="552"/>
      <c r="BO107" s="551">
        <f>月排班!BP107</f>
        <v>0</v>
      </c>
      <c r="BP107" s="552"/>
      <c r="BQ107" s="551">
        <f>月排班!BR107</f>
        <v>0</v>
      </c>
      <c r="BR107" s="552"/>
      <c r="BS107" s="551">
        <f>月排班!BT107</f>
        <v>0</v>
      </c>
      <c r="BT107" s="552"/>
      <c r="BU107" s="551">
        <f>月排班!BV107</f>
        <v>0</v>
      </c>
      <c r="BV107" s="552"/>
      <c r="BW107" s="551">
        <f>月排班!BX107</f>
        <v>0</v>
      </c>
      <c r="BX107" s="552"/>
      <c r="BY107" s="551">
        <f>月排班!BZ107</f>
        <v>0</v>
      </c>
      <c r="BZ107" s="552"/>
      <c r="CA107" s="551">
        <f>月排班!CB107</f>
        <v>0</v>
      </c>
      <c r="CB107" s="552"/>
      <c r="CC107" s="551">
        <f>月排班!CD107</f>
        <v>0</v>
      </c>
      <c r="CD107" s="552"/>
      <c r="CE107" s="551">
        <f>月排班!CF107</f>
        <v>0</v>
      </c>
      <c r="CF107" s="552"/>
      <c r="CG107" s="551">
        <f>月排班!CH107</f>
        <v>0</v>
      </c>
      <c r="CH107" s="552"/>
      <c r="CI107" s="551">
        <f>月排班!CJ107</f>
        <v>0</v>
      </c>
      <c r="CJ107" s="552"/>
      <c r="CK107" s="551">
        <f>月排班!CL107</f>
        <v>0</v>
      </c>
      <c r="CL107" s="552"/>
      <c r="CM107" s="551">
        <f>月排班!CN107</f>
        <v>0</v>
      </c>
      <c r="CN107" s="552"/>
      <c r="CO107" s="551">
        <f>月排班!CP107</f>
        <v>0</v>
      </c>
      <c r="CP107" s="552"/>
      <c r="CQ107" s="551">
        <f>月排班!CR107</f>
        <v>0</v>
      </c>
      <c r="CR107" s="552"/>
      <c r="CS107" s="551">
        <f>月排班!CT107</f>
        <v>0</v>
      </c>
      <c r="CT107" s="552"/>
      <c r="CU107" s="551">
        <f>月排班!CV107</f>
        <v>0</v>
      </c>
      <c r="CV107" s="552"/>
      <c r="CW107" s="551">
        <f>月排班!CX107</f>
        <v>0</v>
      </c>
      <c r="CX107" s="552"/>
      <c r="CY107" s="551">
        <f>月排班!CZ107</f>
        <v>0</v>
      </c>
      <c r="CZ107" s="552"/>
      <c r="DA107" s="551">
        <f>月排班!DB107</f>
        <v>0</v>
      </c>
      <c r="DB107" s="552"/>
      <c r="DC107" s="551">
        <f>月排班!DD107</f>
        <v>0</v>
      </c>
      <c r="DD107" s="552"/>
      <c r="DE107" s="551">
        <f>月排班!DF107</f>
        <v>0</v>
      </c>
      <c r="DF107" s="552"/>
      <c r="DG107" s="551">
        <f>月排班!DH107</f>
        <v>0</v>
      </c>
      <c r="DH107" s="552"/>
      <c r="DI107" s="551">
        <f>月排班!DJ107</f>
        <v>0</v>
      </c>
      <c r="DJ107" s="552"/>
      <c r="DK107" s="551">
        <f>月排班!DL107</f>
        <v>0</v>
      </c>
      <c r="DL107" s="552"/>
      <c r="DM107" s="551">
        <f>月排班!DN107</f>
        <v>0</v>
      </c>
      <c r="DN107" s="552"/>
      <c r="DO107" s="551">
        <f>月排班!DP107</f>
        <v>0</v>
      </c>
      <c r="DP107" s="552"/>
      <c r="DQ107" s="551">
        <f>月排班!DR107</f>
        <v>0</v>
      </c>
      <c r="DR107" s="552"/>
      <c r="DS107" s="551">
        <f>月排班!DT107</f>
        <v>0</v>
      </c>
      <c r="DT107" s="552"/>
      <c r="DU107" s="551">
        <f>月排班!DV107</f>
        <v>0</v>
      </c>
      <c r="DV107" s="552"/>
      <c r="DW107" s="551">
        <f>月排班!DX107</f>
        <v>0</v>
      </c>
      <c r="DX107" s="552"/>
      <c r="DY107" s="551">
        <f>月排班!DZ107</f>
        <v>0</v>
      </c>
      <c r="DZ107" s="552"/>
      <c r="EA107" s="551">
        <f>月排班!EB107</f>
        <v>0</v>
      </c>
      <c r="EB107" s="552"/>
      <c r="EC107" s="551">
        <f>月排班!ED107</f>
        <v>0</v>
      </c>
      <c r="ED107" s="552"/>
      <c r="EE107" s="551">
        <f>月排班!EF107</f>
        <v>0</v>
      </c>
      <c r="EF107" s="552"/>
      <c r="EG107" s="551">
        <f>月排班!EH107</f>
        <v>0</v>
      </c>
      <c r="EH107" s="552"/>
      <c r="EI107" s="551">
        <f>月排班!EJ107</f>
        <v>0</v>
      </c>
      <c r="EJ107" s="552"/>
      <c r="EK107" s="551">
        <f>月排班!EL107</f>
        <v>0</v>
      </c>
      <c r="EL107" s="552"/>
      <c r="EM107" s="551">
        <f>月排班!EN107</f>
        <v>0</v>
      </c>
      <c r="EN107" s="552"/>
      <c r="EO107" s="551">
        <f>月排班!EP107</f>
        <v>0</v>
      </c>
      <c r="EP107" s="552"/>
      <c r="EQ107" s="551">
        <f>月排班!ER107</f>
        <v>0</v>
      </c>
      <c r="ER107" s="552"/>
      <c r="ES107" s="551">
        <f>月排班!ET107</f>
        <v>0</v>
      </c>
      <c r="ET107" s="552"/>
      <c r="EU107" s="551">
        <f>月排班!EV107</f>
        <v>0</v>
      </c>
      <c r="EV107" s="552"/>
      <c r="EW107" s="551">
        <f>月排班!EX107</f>
        <v>0</v>
      </c>
      <c r="EX107" s="552"/>
      <c r="EY107" s="551">
        <f>月排班!EZ107</f>
        <v>0</v>
      </c>
      <c r="EZ107" s="552"/>
      <c r="FA107" s="551">
        <f>月排班!FB107</f>
        <v>0</v>
      </c>
      <c r="FB107" s="552"/>
      <c r="FC107" s="551">
        <f>月排班!FD107</f>
        <v>0</v>
      </c>
      <c r="FD107" s="552"/>
      <c r="FE107" s="551">
        <f>月排班!FF107</f>
        <v>0</v>
      </c>
      <c r="FF107" s="552"/>
      <c r="FG107" s="551">
        <f>月排班!FH107</f>
        <v>0</v>
      </c>
      <c r="FH107" s="552"/>
      <c r="FI107" s="551">
        <f>月排班!FJ107</f>
        <v>0</v>
      </c>
      <c r="FJ107" s="552"/>
      <c r="FK107" s="551">
        <f>月排班!FL107</f>
        <v>0</v>
      </c>
      <c r="FL107" s="552"/>
      <c r="FM107" s="551">
        <f>月排班!FN107</f>
        <v>0</v>
      </c>
      <c r="FN107" s="552"/>
      <c r="FO107" s="228"/>
      <c r="FP107" s="183">
        <f>FP106-FO106-FO107</f>
        <v>0</v>
      </c>
      <c r="FQ107" s="493"/>
      <c r="FR107" s="210"/>
      <c r="FS107" s="210"/>
      <c r="FT107" s="379"/>
      <c r="FU107" s="484"/>
      <c r="FV107" s="485"/>
    </row>
    <row r="108" spans="1:203" ht="9" customHeight="1" thickTop="1" thickBot="1">
      <c r="A108" s="482" t="str">
        <f>IF('0902-0908'!A113=0,"",'0902-0908'!A113)</f>
        <v/>
      </c>
      <c r="B108" s="483"/>
      <c r="C108" s="488"/>
      <c r="D108" s="489"/>
      <c r="E108" s="488"/>
      <c r="F108" s="489"/>
      <c r="G108" s="488"/>
      <c r="H108" s="489"/>
      <c r="I108" s="488"/>
      <c r="J108" s="489"/>
      <c r="K108" s="488"/>
      <c r="L108" s="489"/>
      <c r="M108" s="488"/>
      <c r="N108" s="489"/>
      <c r="O108" s="488"/>
      <c r="P108" s="489"/>
      <c r="Q108" s="488"/>
      <c r="R108" s="489"/>
      <c r="S108" s="488"/>
      <c r="T108" s="489"/>
      <c r="U108" s="488"/>
      <c r="V108" s="489"/>
      <c r="W108" s="488"/>
      <c r="X108" s="489"/>
      <c r="Y108" s="488"/>
      <c r="Z108" s="489"/>
      <c r="AA108" s="488"/>
      <c r="AB108" s="489"/>
      <c r="AC108" s="488"/>
      <c r="AD108" s="489"/>
      <c r="AE108" s="499" t="str">
        <f>IF(月排班!AD106=0,"",IF(月排班!AE106=0,"",IF((月排班!AE106+24-月排班!AD106)&lt;11,"11小時","")))&amp;IF(COUNTIF(月排班!$AE108:$AR108,$FW$5)=1,IF(COUNTIF(月排班!$AE108:$AR108,$FW$6)=1,"","1周無1例1休"),"1周無1例1休")&amp;IF(AE107=1,IF(AE107&gt;0,"例假上班",""),"")&amp;IF(AE107&gt;12,"上班超過12小時&amp;","")&amp;IF(COUNTIF(U107:AF107,"&gt;0")=6,"連6天上班","")&amp;IF(AE106=1,IF(AE107&gt;0,"例假上班",""),"")</f>
        <v>1周無1例1休</v>
      </c>
      <c r="AF108" s="500"/>
      <c r="AG108" s="499" t="str">
        <f>IF(月排班!AF106=0,"",IF(月排班!AG106=0,"",IF((月排班!AG106+24-月排班!AF106)&lt;11,"11小時","")))&amp;IF(COUNTIF(月排班!$AE108:$AR108,$FW$5)=1,IF(COUNTIF(月排班!$AE108:$AR108,$FW$6)=1,"","1周無1例1休"),"1周無1例1休")&amp;IF(AG107=1,IF(AG107&gt;0,"例假上班",""),"")&amp;IF(AG107&gt;12,"上班超過12小時&amp;","")&amp;IF(COUNTIF(W107:AH107,"&gt;0")=6,"連6天上班","")&amp;IF(AG106=1,IF(AG107&gt;0,"例假上班",""),"")</f>
        <v>1周無1例1休</v>
      </c>
      <c r="AH108" s="500"/>
      <c r="AI108" s="499" t="str">
        <f>IF(月排班!AH106=0,"",IF(月排班!AI106=0,"",IF((月排班!AI106+24-月排班!AH106)&lt;11,"11小時","")))&amp;IF(COUNTIF(月排班!$AE108:$AR108,$FW$5)=1,IF(COUNTIF(月排班!$AE108:$AR108,$FW$6)=1,"","1周無1例1休"),"1周無1例1休")&amp;IF(AI107=1,IF(AI107&gt;0,"例假上班",""),"")&amp;IF(AI107&gt;12,"上班超過12小時&amp;","")&amp;IF(COUNTIF(Y107:AJ107,"&gt;0")=6,"連6天上班","")&amp;IF(AI106=1,IF(AI107&gt;0,"例假上班",""),"")</f>
        <v>1周無1例1休</v>
      </c>
      <c r="AJ108" s="500"/>
      <c r="AK108" s="499" t="str">
        <f>IF(月排班!AJ106=0,"",IF(月排班!AK106=0,"",IF((月排班!AK106+24-月排班!AJ106)&lt;11,"11小時","")))&amp;IF(COUNTIF(月排班!$AE108:$AR108,$FW$5)=1,IF(COUNTIF(月排班!$AE108:$AR108,$FW$6)=1,"","1周無1例1休"),"1周無1例1休")&amp;IF(AK107=1,IF(AK107&gt;0,"例假上班",""),"")&amp;IF(AK107&gt;12,"上班超過12小時&amp;","")&amp;IF(COUNTIF(AA107:AL107,"&gt;0")=6,"連6天上班","")&amp;IF(AK106=1,IF(AK107&gt;0,"例假上班",""),"")</f>
        <v>1周無1例1休</v>
      </c>
      <c r="AL108" s="500"/>
      <c r="AM108" s="499" t="str">
        <f>IF(月排班!AL106=0,"",IF(月排班!AM106=0,"",IF((月排班!AM106+24-月排班!AL106)&lt;11,"11小時","")))&amp;IF(COUNTIF(月排班!$AE108:$AR108,$FW$5)=1,IF(COUNTIF(月排班!$AE108:$AR108,$FW$6)=1,"","1周無1例1休"),"1周無1例1休")&amp;IF(AM107=1,IF(AM107&gt;0,"例假上班",""),"")&amp;IF(AM107&gt;12,"上班超過12小時&amp;","")&amp;IF(COUNTIF(AC107:AN107,"&gt;0")=6,"連6天上班","")&amp;IF(AM106=1,IF(AM107&gt;0,"例假上班",""),"")</f>
        <v>1周無1例1休</v>
      </c>
      <c r="AN108" s="500"/>
      <c r="AO108" s="499" t="str">
        <f>IF(月排班!AN106=0,"",IF(月排班!AO106=0,"",IF((月排班!AO106+24-月排班!AN106)&lt;11,"11小時","")))&amp;IF(COUNTIF(月排班!$AE108:$AR108,$FW$5)=1,IF(COUNTIF(月排班!$AE108:$AR108,$FW$6)=1,"","1周無1例1休"),"1周無1例1休")&amp;IF(AO107=1,IF(AO107&gt;0,"例假上班",""),"")&amp;IF(AO107&gt;12,"上班超過12小時&amp;","")&amp;IF(COUNTIF(AE107:AP107,"&gt;0")=6,"連6天上班","")&amp;IF(AO106=1,IF(AO107&gt;0,"例假上班",""),"")</f>
        <v>1周無1例1休</v>
      </c>
      <c r="AP108" s="500"/>
      <c r="AQ108" s="499" t="str">
        <f>IF(月排班!AP106=0,"",IF(月排班!AQ106=0,"",IF((月排班!AQ106+24-月排班!AP106)&lt;11,"11小時","")))&amp;IF(COUNTIF(月排班!$AE108:$AR108,$FW$5)=1,IF(COUNTIF(月排班!$AE108:$AR108,$FW$6)=1,"","1周無1例1休"),"1周無1例1休")&amp;IF(AQ107=1,IF(AQ107&gt;0,"例假上班",""),"")&amp;IF(AQ107&gt;12,"上班超過12小時&amp;","")&amp;IF(COUNTIF(AG107:AR107,"&gt;0")=6,"連6天上班","")&amp;IF(AQ106=1,IF(AQ107&gt;0,"例假上班",""),"")</f>
        <v>1周無1例1休</v>
      </c>
      <c r="AR108" s="500"/>
      <c r="AS108" s="499" t="str">
        <f>IF(月排班!AR106=0,"",IF(月排班!AS106=0,"",IF((月排班!AS106+24-月排班!AR106)&lt;11,"11小時","")))&amp;IF(COUNTIF(月排班!$AS108:$BE108,$FW$5)=1,IF(COUNTIF(月排班!$AS108:$BE108,$FW$6)=1,"","1周無1例1休"),"1周無1例1休")&amp;IF(AS107=1,IF(AS107&gt;0,"例假上班",""),"")&amp;IF(AS107&gt;12,"上班超過12小時&amp;","")&amp;IF(COUNTIF(AI107:AT107,"&gt;0")=6,"連6天上班","")&amp;IF(AS106=1,IF(AS107&gt;0,"例假上班",""),"")</f>
        <v>1周無1例1休</v>
      </c>
      <c r="AT108" s="500"/>
      <c r="AU108" s="499" t="str">
        <f>IF(月排班!AT106=0,"",IF(月排班!AU106=0,"",IF((月排班!AU106+24-月排班!AT106)&lt;11,"11小時","")))&amp;IF(COUNTIF(月排班!$AS108:$BE108,$FW$5)=1,IF(COUNTIF(月排班!$AS108:$BE108,$FW$6)=1,"","1周無1例1休"),"1周無1例1休")&amp;IF(AU107=1,IF(AU107&gt;0,"例假上班",""),"")&amp;IF(AU107&gt;12,"上班超過12小時&amp;","")&amp;IF(COUNTIF(AK107:AV107,"&gt;0")=6,"連6天上班","")&amp;IF(AU106=1,IF(AU107&gt;0,"例假上班",""),"")</f>
        <v>1周無1例1休</v>
      </c>
      <c r="AV108" s="500"/>
      <c r="AW108" s="499" t="str">
        <f>IF(月排班!AV106=0,"",IF(月排班!AW106=0,"",IF((月排班!AW106+24-月排班!AV106)&lt;11,"11小時","")))&amp;IF(COUNTIF(月排班!$AS108:$BE108,$FW$5)=1,IF(COUNTIF(月排班!$AS108:$BE108,$FW$6)=1,"","1周無1例1休"),"1周無1例1休")&amp;IF(AW107=1,IF(AW107&gt;0,"例假上班",""),"")&amp;IF(AW107&gt;12,"上班超過12小時&amp;","")&amp;IF(COUNTIF(AM107:AX107,"&gt;0")=6,"連6天上班","")&amp;IF(AW106=1,IF(AW107&gt;0,"例假上班",""),"")</f>
        <v>1周無1例1休</v>
      </c>
      <c r="AX108" s="500"/>
      <c r="AY108" s="499" t="str">
        <f>IF(月排班!AX106=0,"",IF(月排班!AY106=0,"",IF((月排班!AY106+24-月排班!AX106)&lt;11,"11小時","")))&amp;IF(COUNTIF(月排班!$AS108:$BE108,$FW$5)=1,IF(COUNTIF(月排班!$AS108:$BE108,$FW$6)=1,"","1周無1例1休"),"1周無1例1休")&amp;IF(AY107=1,IF(AY107&gt;0,"例假上班",""),"")&amp;IF(AY107&gt;12,"上班超過12小時&amp;","")&amp;IF(COUNTIF(AO107:AZ107,"&gt;0")=6,"連6天上班","")&amp;IF(AY106=1,IF(AY107&gt;0,"例假上班",""),"")</f>
        <v>1周無1例1休</v>
      </c>
      <c r="AZ108" s="500"/>
      <c r="BA108" s="499" t="str">
        <f>IF(月排班!AZ106=0,"",IF(月排班!BA106=0,"",IF((月排班!BA106+24-月排班!AZ106)&lt;11,"11小時","")))&amp;IF(COUNTIF(月排班!$AS108:$BE108,$FW$5)=1,IF(COUNTIF(月排班!$AS108:$BE108,$FW$6)=1,"","1周無1例1休"),"1周無1例1休")&amp;IF(BA107=1,IF(BA107&gt;0,"例假上班",""),"")&amp;IF(BA107&gt;12,"上班超過12小時&amp;","")&amp;IF(COUNTIF(AQ107:BB107,"&gt;0")=6,"連6天上班","")&amp;IF(BA106=1,IF(BA107&gt;0,"例假上班",""),"")</f>
        <v>1周無1例1休</v>
      </c>
      <c r="BB108" s="500"/>
      <c r="BC108" s="499" t="str">
        <f>IF(月排班!BB106=0,"",IF(月排班!BC106=0,"",IF((月排班!BC106+24-月排班!BB106)&lt;11,"11小時","")))&amp;IF(COUNTIF(月排班!$AS108:$BE108,$FW$5)=1,IF(COUNTIF(月排班!$AS108:$BE108,$FW$6)=1,"","1周無1例1休"),"1周無1例1休")&amp;IF(BC107=1,IF(BC107&gt;0,"例假上班",""),"")&amp;IF(BC107&gt;12,"上班超過12小時&amp;","")&amp;IF(COUNTIF(AS107:BD107,"&gt;0")=6,"連6天上班","")&amp;IF(BC106=1,IF(BC107&gt;0,"例假上班",""),"")</f>
        <v>1周無1例1休</v>
      </c>
      <c r="BD108" s="500"/>
      <c r="BE108" s="499" t="str">
        <f>IF(月排班!BD106=0,"",IF(月排班!BE106=0,"",IF((月排班!BE106+24-月排班!BD106)&lt;11,"11小時","")))&amp;IF(COUNTIF(月排班!$AS108:$BE108,$FW$5)=1,IF(COUNTIF(月排班!$AS108:$BE108,$FW$6)=1,"","1周無1例1休"),"1周無1例1休")&amp;IF(BE107=1,IF(BE107&gt;0,"例假上班",""),"")&amp;IF(BE107&gt;12,"上班超過12小時&amp;","")&amp;IF(COUNTIF(AU107:BF107,"&gt;0")=6,"連6天上班","")&amp;IF(BE106=1,IF(BE107&gt;0,"例假上班",""),"")</f>
        <v>1周無1例1休</v>
      </c>
      <c r="BF108" s="500"/>
      <c r="BG108" s="499" t="str">
        <f>IF(月排班!BF106=0,"",IF(月排班!BG106=0,"",IF((月排班!BG106+24-月排班!BF106)&lt;11,"11小時","")))&amp;IF(COUNTIF(月排班!$BG108:$BS108,$FW$5)=1,IF(COUNTIF(月排班!$BG108:$BS108,$FW$6)=1,"","1周無1例1休"),"1周無1例1休")&amp;IF(BG107=1,IF(BG107&gt;0,"例假上班",""),"")&amp;IF(BG107&gt;12,"上班超過12小時&amp;","")&amp;IF(COUNTIF(AW107:BH107,"&gt;0")=6,"連6天上班","")&amp;IF(BG106=1,IF(BG107&gt;0,"例假上班",""),"")</f>
        <v>1周無1例1休</v>
      </c>
      <c r="BH108" s="500"/>
      <c r="BI108" s="499" t="str">
        <f>IF(月排班!BH106=0,"",IF(月排班!BI106=0,"",IF((月排班!BI106+24-月排班!BH106)&lt;11,"11小時","")))&amp;IF(COUNTIF(月排班!$BG108:$BS108,$FW$5)=1,IF(COUNTIF(月排班!$BG108:$BS108,$FW$6)=1,"","1周無1例1休"),"1周無1例1休")&amp;IF(BI107=1,IF(BI107&gt;0,"例假上班",""),"")&amp;IF(BI107&gt;12,"上班超過12小時&amp;","")&amp;IF(COUNTIF(AY107:BJ107,"&gt;0")=6,"連6天上班","")&amp;IF(BI106=1,IF(BI107&gt;0,"例假上班",""),"")</f>
        <v>1周無1例1休</v>
      </c>
      <c r="BJ108" s="500"/>
      <c r="BK108" s="499" t="str">
        <f>IF(月排班!BJ106=0,"",IF(月排班!BK106=0,"",IF((月排班!BK106+24-月排班!BJ106)&lt;11,"11小時","")))&amp;IF(COUNTIF(月排班!$BG108:$BS108,$FW$5)=1,IF(COUNTIF(月排班!$BG108:$BS108,$FW$6)=1,"","1周無1例1休"),"1周無1例1休")&amp;IF(BK107=1,IF(BK107&gt;0,"例假上班",""),"")&amp;IF(BK107&gt;12,"上班超過12小時&amp;","")&amp;IF(COUNTIF(BA107:BL107,"&gt;0")=6,"連6天上班","")&amp;IF(BK106=1,IF(BK107&gt;0,"例假上班",""),"")</f>
        <v>1周無1例1休</v>
      </c>
      <c r="BL108" s="500"/>
      <c r="BM108" s="499" t="str">
        <f>IF(月排班!BL106=0,"",IF(月排班!BM106=0,"",IF((月排班!BM106+24-月排班!BL106)&lt;11,"11小時","")))&amp;IF(COUNTIF(月排班!$BG108:$BS108,$FW$5)=1,IF(COUNTIF(月排班!$BG108:$BS108,$FW$6)=1,"","1周無1例1休"),"1周無1例1休")&amp;IF(BM107=1,IF(BM107&gt;0,"例假上班",""),"")&amp;IF(BM107&gt;12,"上班超過12小時&amp;","")&amp;IF(COUNTIF(BC107:BN107,"&gt;0")=6,"連6天上班","")&amp;IF(BM106=1,IF(BM107&gt;0,"例假上班",""),"")</f>
        <v>1周無1例1休</v>
      </c>
      <c r="BN108" s="500"/>
      <c r="BO108" s="499" t="str">
        <f>IF(月排班!BN106=0,"",IF(月排班!BO106=0,"",IF((月排班!BO106+24-月排班!BN106)&lt;11,"11小時","")))&amp;IF(COUNTIF(月排班!$BG108:$BS108,$FW$5)=1,IF(COUNTIF(月排班!$BG108:$BS108,$FW$6)=1,"","1周無1例1休"),"1周無1例1休")&amp;IF(BO107=1,IF(BO107&gt;0,"例假上班",""),"")&amp;IF(BO107&gt;12,"上班超過12小時&amp;","")&amp;IF(COUNTIF(BE107:BP107,"&gt;0")=6,"連6天上班","")&amp;IF(BO106=1,IF(BO107&gt;0,"例假上班",""),"")</f>
        <v>1周無1例1休</v>
      </c>
      <c r="BP108" s="500"/>
      <c r="BQ108" s="499" t="str">
        <f>IF(月排班!BP106=0,"",IF(月排班!BQ106=0,"",IF((月排班!BQ106+24-月排班!BP106)&lt;11,"11小時","")))&amp;IF(COUNTIF(月排班!$BG108:$BS108,$FW$5)=1,IF(COUNTIF(月排班!$BG108:$BS108,$FW$6)=1,"","1周無1例1休"),"1周無1例1休")&amp;IF(BQ107=1,IF(BQ107&gt;0,"例假上班",""),"")&amp;IF(BQ107&gt;12,"上班超過12小時&amp;","")&amp;IF(COUNTIF(BG107:BR107,"&gt;0")=6,"連6天上班","")&amp;IF(BQ106=1,IF(BQ107&gt;0,"例假上班",""),"")</f>
        <v>1周無1例1休</v>
      </c>
      <c r="BR108" s="500"/>
      <c r="BS108" s="499" t="str">
        <f>IF(月排班!BR106=0,"",IF(月排班!BS106=0,"",IF((月排班!BS106+24-月排班!BR106)&lt;11,"11小時","")))&amp;IF(COUNTIF(月排班!$BG108:$BS108,$FW$5)=1,IF(COUNTIF(月排班!$BG108:$BS108,$FW$6)=1,"","1周無1例1休"),"1周無1例1休")&amp;IF(BS107=1,IF(BS107&gt;0,"例假上班",""),"")&amp;IF(BS107&gt;12,"上班超過12小時&amp;","")&amp;IF(COUNTIF(BI107:BT107,"&gt;0")=6,"連6天上班","")&amp;IF(BS106=1,IF(BS107&gt;0,"例假上班",""),"")</f>
        <v>1周無1例1休</v>
      </c>
      <c r="BT108" s="500"/>
      <c r="BU108" s="499" t="str">
        <f>IF(月排班!BT106=0,"",IF(月排班!BU106=0,"",IF((月排班!BU106+24-月排班!BT106)&lt;11,"11小時","")))&amp;IF(COUNTIF(月排班!$BU108:$CG108,$FW$5)=1,IF(COUNTIF(月排班!$BU108:$CG108,$FW$6)=1,"","1周無1例1休"),"1周無1例1休")&amp;IF(BU107=1,IF(BU107&gt;0,"例假上班",""),"")&amp;IF(BU107&gt;12,"上班超過12小時&amp;","")&amp;IF(COUNTIF(BK107:BV107,"&gt;0")=6,"連6天上班","")&amp;IF(BU106=1,IF(BU107&gt;0,"例假上班",""),"")</f>
        <v>1周無1例1休</v>
      </c>
      <c r="BV108" s="500"/>
      <c r="BW108" s="499" t="str">
        <f>IF(月排班!BV106=0,"",IF(月排班!BW106=0,"",IF((月排班!BW106+24-月排班!BV106)&lt;11,"11小時","")))&amp;IF(COUNTIF(月排班!$BU108:$CG108,$FW$5)=1,IF(COUNTIF(月排班!$BU108:$CG108,$FW$6)=1,"","1周無1例1休"),"1周無1例1休")&amp;IF(BW107=1,IF(BW107&gt;0,"例假上班",""),"")&amp;IF(BW107&gt;12,"上班超過12小時&amp;","")&amp;IF(COUNTIF(BM107:BX107,"&gt;0")=6,"連6天上班","")&amp;IF(BW106=1,IF(BW107&gt;0,"例假上班",""),"")</f>
        <v>1周無1例1休</v>
      </c>
      <c r="BX108" s="500"/>
      <c r="BY108" s="499" t="str">
        <f>IF(月排班!BX106=0,"",IF(月排班!BY106=0,"",IF((月排班!BY106+24-月排班!BX106)&lt;11,"11小時","")))&amp;IF(COUNTIF(月排班!$BU108:$CG108,$FW$5)=1,IF(COUNTIF(月排班!$BU108:$CG108,$FW$6)=1,"","1周無1例1休"),"1周無1例1休")&amp;IF(BY107=1,IF(BY107&gt;0,"例假上班",""),"")&amp;IF(BY107&gt;12,"上班超過12小時&amp;","")&amp;IF(COUNTIF(BO107:BZ107,"&gt;0")=6,"連6天上班","")&amp;IF(BY106=1,IF(BY107&gt;0,"例假上班",""),"")</f>
        <v>1周無1例1休</v>
      </c>
      <c r="BZ108" s="500"/>
      <c r="CA108" s="499" t="str">
        <f>IF(月排班!BZ106=0,"",IF(月排班!CA106=0,"",IF((月排班!CA106+24-月排班!BZ106)&lt;11,"11小時","")))&amp;IF(COUNTIF(月排班!$BU108:$CG108,$FW$5)=1,IF(COUNTIF(月排班!$BU108:$CG108,$FW$6)=1,"","1周無1例1休"),"1周無1例1休")&amp;IF(CA107=1,IF(CA107&gt;0,"例假上班",""),"")&amp;IF(CA107&gt;12,"上班超過12小時&amp;","")&amp;IF(COUNTIF(BQ107:CB107,"&gt;0")=6,"連6天上班","")&amp;IF(CA106=1,IF(CA107&gt;0,"例假上班",""),"")</f>
        <v>1周無1例1休</v>
      </c>
      <c r="CB108" s="500"/>
      <c r="CC108" s="499" t="str">
        <f>IF(月排班!CB106=0,"",IF(月排班!CC106=0,"",IF((月排班!CC106+24-月排班!CB106)&lt;11,"11小時","")))&amp;IF(COUNTIF(月排班!$BU108:$CG108,$FW$5)=1,IF(COUNTIF(月排班!$BU108:$CG108,$FW$6)=1,"","1周無1例1休"),"1周無1例1休")&amp;IF(CC107=1,IF(CC107&gt;0,"例假上班",""),"")&amp;IF(CC107&gt;12,"上班超過12小時&amp;","")&amp;IF(COUNTIF(BS107:CD107,"&gt;0")=6,"連6天上班","")&amp;IF(CC106=1,IF(CC107&gt;0,"例假上班",""),"")</f>
        <v>1周無1例1休</v>
      </c>
      <c r="CD108" s="500"/>
      <c r="CE108" s="499" t="str">
        <f>IF(月排班!CD106=0,"",IF(月排班!CE106=0,"",IF((月排班!CE106+24-月排班!CD106)&lt;11,"11小時","")))&amp;IF(COUNTIF(月排班!$BU108:$CG108,$FW$5)=1,IF(COUNTIF(月排班!$BU108:$CG108,$FW$6)=1,"","1周無1例1休"),"1周無1例1休")&amp;IF(CE107=1,IF(CE107&gt;0,"例假上班",""),"")&amp;IF(CE107&gt;12,"上班超過12小時&amp;","")&amp;IF(COUNTIF(BU107:CF107,"&gt;0")=6,"連6天上班","")&amp;IF(CE106=1,IF(CE107&gt;0,"例假上班",""),"")</f>
        <v>1周無1例1休</v>
      </c>
      <c r="CF108" s="500"/>
      <c r="CG108" s="499" t="str">
        <f>IF(月排班!CF106=0,"",IF(月排班!CG106=0,"",IF((月排班!CG106+24-月排班!CF106)&lt;11,"11小時","")))&amp;IF(COUNTIF(月排班!$BU108:$CG108,$FW$5)=1,IF(COUNTIF(月排班!$BU108:$CG108,$FW$6)=1,"","1周無1例1休"),"1周無1例1休")&amp;IF(CG107=1,IF(CG107&gt;0,"例假上班",""),"")&amp;IF(CG107&gt;12,"上班超過12小時&amp;","")&amp;IF(COUNTIF(BW107:CH107,"&gt;0")=6,"連6天上班","")&amp;IF(CG106=1,IF(CG107&gt;0,"例假上班",""),"")</f>
        <v>1周無1例1休</v>
      </c>
      <c r="CH108" s="500"/>
      <c r="CI108" s="499" t="str">
        <f>IF(月排班!CH106=0,"",IF(月排班!CI106=0,"",IF((月排班!CI106+24-月排班!CH106)&lt;11,"11小時","")))&amp;IF(COUNTIF(月排班!$CI108:$CU108,$FW$5)=1,IF(COUNTIF(月排班!$CI108:$CU108,$FW$6)=1,"","1周無1例1休"),"1周無1例1休")&amp;IF(CI107=1,IF(CI107&gt;0,"例假上班",""),"")&amp;IF(CI107&gt;12,"上班超過12小時&amp;","")&amp;IF(COUNTIF(BY107:CJ107,"&gt;0")=6,"連6天上班","")&amp;IF(CI106=1,IF(CI107&gt;0,"例假上班",""),"")</f>
        <v>1周無1例1休</v>
      </c>
      <c r="CJ108" s="500"/>
      <c r="CK108" s="499" t="str">
        <f>IF(月排班!CJ106=0,"",IF(月排班!CK106=0,"",IF((月排班!CK106+24-月排班!CJ106)&lt;11,"11小時","")))&amp;IF(COUNTIF(月排班!$CI108:$CU108,$FW$5)=1,IF(COUNTIF(月排班!$CI108:$CU108,$FW$6)=1,"","1周無1例1休"),"1周無1例1休")&amp;IF(CK107=1,IF(CK107&gt;0,"例假上班",""),"")&amp;IF(CK107&gt;12,"上班超過12小時&amp;","")&amp;IF(COUNTIF(CA107:CL107,"&gt;0")=6,"連6天上班","")&amp;IF(CK106=1,IF(CK107&gt;0,"例假上班",""),"")</f>
        <v>1周無1例1休</v>
      </c>
      <c r="CL108" s="500"/>
      <c r="CM108" s="499" t="str">
        <f>IF(月排班!CL106=0,"",IF(月排班!CM106=0,"",IF((月排班!CM106+24-月排班!CL106)&lt;11,"11小時","")))&amp;IF(COUNTIF(月排班!$CI108:$CU108,$FW$5)=1,IF(COUNTIF(月排班!$CI108:$CU108,$FW$6)=1,"","1周無1例1休"),"1周無1例1休")&amp;IF(CM107=1,IF(CM107&gt;0,"例假上班",""),"")&amp;IF(CM107&gt;12,"上班超過12小時&amp;","")&amp;IF(COUNTIF(CC107:CN107,"&gt;0")=6,"連6天上班","")&amp;IF(CM106=1,IF(CM107&gt;0,"例假上班",""),"")</f>
        <v>1周無1例1休</v>
      </c>
      <c r="CN108" s="500"/>
      <c r="CO108" s="499" t="str">
        <f>IF(月排班!CN106=0,"",IF(月排班!CO106=0,"",IF((月排班!CO106+24-月排班!CN106)&lt;11,"11小時","")))&amp;IF(COUNTIF(月排班!$CI108:$CU108,$FW$5)=1,IF(COUNTIF(月排班!$CI108:$CU108,$FW$6)=1,"","1周無1例1休"),"1周無1例1休")&amp;IF(CO107=1,IF(CO107&gt;0,"例假上班",""),"")&amp;IF(CO107&gt;12,"上班超過12小時&amp;","")&amp;IF(COUNTIF(CE107:CP107,"&gt;0")=6,"連6天上班","")&amp;IF(CO106=1,IF(CO107&gt;0,"例假上班",""),"")</f>
        <v>1周無1例1休</v>
      </c>
      <c r="CP108" s="500"/>
      <c r="CQ108" s="499" t="str">
        <f>IF(月排班!CP106=0,"",IF(月排班!CQ106=0,"",IF((月排班!CQ106+24-月排班!CP106)&lt;11,"11小時","")))&amp;IF(COUNTIF(月排班!$CI108:$CU108,$FW$5)=1,IF(COUNTIF(月排班!$CI108:$CU108,$FW$6)=1,"","1周無1例1休"),"1周無1例1休")&amp;IF(CQ107=1,IF(CQ107&gt;0,"例假上班",""),"")&amp;IF(CQ107&gt;12,"上班超過12小時&amp;","")&amp;IF(COUNTIF(CG107:CR107,"&gt;0")=6,"連6天上班","")&amp;IF(CQ106=1,IF(CQ107&gt;0,"例假上班",""),"")</f>
        <v>1周無1例1休</v>
      </c>
      <c r="CR108" s="500"/>
      <c r="CS108" s="499" t="str">
        <f>IF(月排班!CR106=0,"",IF(月排班!CS106=0,"",IF((月排班!CS106+24-月排班!CR106)&lt;11,"11小時","")))&amp;IF(COUNTIF(月排班!$CI108:$CU108,$FW$5)=1,IF(COUNTIF(月排班!$CI108:$CU108,$FW$6)=1,"","1周無1例1休"),"1周無1例1休")&amp;IF(CS107=1,IF(CS107&gt;0,"例假上班",""),"")&amp;IF(CS107&gt;12,"上班超過12小時&amp;","")&amp;IF(COUNTIF(CI107:CT107,"&gt;0")=6,"連6天上班","")&amp;IF(CS106=1,IF(CS107&gt;0,"例假上班",""),"")</f>
        <v>1周無1例1休</v>
      </c>
      <c r="CT108" s="500"/>
      <c r="CU108" s="499" t="str">
        <f>IF(月排班!CT106=0,"",IF(月排班!CU106=0,"",IF((月排班!CU106+24-月排班!CT106)&lt;11,"11小時","")))&amp;IF(COUNTIF(月排班!$CI108:$CU108,$FW$5)=1,IF(COUNTIF(月排班!$CI108:$CU108,$FW$6)=1,"","1周無1例1休"),"1周無1例1休")&amp;IF(CU107=1,IF(CU107&gt;0,"例假上班",""),"")&amp;IF(CU107&gt;12,"上班超過12小時&amp;","")&amp;IF(COUNTIF(CK107:CV107,"&gt;0")=6,"連6天上班","")&amp;IF(CU106=1,IF(CU107&gt;0,"例假上班",""),"")</f>
        <v>1周無1例1休</v>
      </c>
      <c r="CV108" s="500"/>
      <c r="CW108" s="499" t="str">
        <f>IF(月排班!CV106=0,"",IF(月排班!CW106=0,"",IF((月排班!CW106+24-月排班!CV106)&lt;11,"11小時","")))&amp;IF(COUNTIF(月排班!$CW108:$DI108,$FW$5)=1,IF(COUNTIF(月排班!$CW108:$DI108,$FW$6)=1,"","1周無1例1休"),"1周無1例1休")&amp;IF(CW107=1,IF(CW107&gt;0,"例假上班",""),"")&amp;IF(CW107&gt;12,"上班超過12小時&amp;","")&amp;IF(COUNTIF(CM107:CX107,"&gt;0")=6,"連6天上班","")&amp;IF(CW106=1,IF(CW107&gt;0,"例假上班",""),"")</f>
        <v>1周無1例1休</v>
      </c>
      <c r="CX108" s="500"/>
      <c r="CY108" s="499" t="str">
        <f>IF(月排班!CX106=0,"",IF(月排班!CY106=0,"",IF((月排班!CY106+24-月排班!CX106)&lt;11,"11小時","")))&amp;IF(COUNTIF(月排班!$CW108:$DI108,$FW$5)=1,IF(COUNTIF(月排班!$CW108:$DI108,$FW$6)=1,"","1周無1例1休"),"1周無1例1休")&amp;IF(CY107=1,IF(CY107&gt;0,"例假上班",""),"")&amp;IF(CY107&gt;12,"上班超過12小時&amp;","")&amp;IF(COUNTIF(CO107:CZ107,"&gt;0")=6,"連6天上班","")&amp;IF(CY106=1,IF(CY107&gt;0,"例假上班",""),"")</f>
        <v>1周無1例1休</v>
      </c>
      <c r="CZ108" s="500"/>
      <c r="DA108" s="499" t="str">
        <f>IF(月排班!CZ106=0,"",IF(月排班!DA106=0,"",IF((月排班!DA106+24-月排班!CZ106)&lt;11,"11小時","")))&amp;IF(COUNTIF(月排班!$CW108:$DI108,$FW$5)=1,IF(COUNTIF(月排班!$CW108:$DI108,$FW$6)=1,"","1周無1例1休"),"1周無1例1休")&amp;IF(DA107=1,IF(DA107&gt;0,"例假上班",""),"")&amp;IF(DA107&gt;12,"上班超過12小時&amp;","")&amp;IF(COUNTIF(CQ107:DB107,"&gt;0")=6,"連6天上班","")&amp;IF(DA106=1,IF(DA107&gt;0,"例假上班",""),"")</f>
        <v>1周無1例1休</v>
      </c>
      <c r="DB108" s="500"/>
      <c r="DC108" s="499" t="str">
        <f>IF(月排班!DB106=0,"",IF(月排班!DC106=0,"",IF((月排班!DC106+24-月排班!DB106)&lt;11,"11小時","")))&amp;IF(COUNTIF(月排班!$CW108:$DI108,$FW$5)=1,IF(COUNTIF(月排班!$CW108:$DI108,$FW$6)=1,"","1周無1例1休"),"1周無1例1休")&amp;IF(DC107=1,IF(DC107&gt;0,"例假上班",""),"")&amp;IF(DC107&gt;12,"上班超過12小時&amp;","")&amp;IF(COUNTIF(CS107:DD107,"&gt;0")=6,"連6天上班","")&amp;IF(DC106=1,IF(DC107&gt;0,"例假上班",""),"")</f>
        <v>1周無1例1休</v>
      </c>
      <c r="DD108" s="500"/>
      <c r="DE108" s="499" t="str">
        <f>IF(月排班!DD106=0,"",IF(月排班!DE106=0,"",IF((月排班!DE106+24-月排班!DD106)&lt;11,"11小時","")))&amp;IF(COUNTIF(月排班!$CW108:$DI108,$FW$5)=1,IF(COUNTIF(月排班!$CW108:$DI108,$FW$6)=1,"","1周無1例1休"),"1周無1例1休")&amp;IF(DE107=1,IF(DE107&gt;0,"例假上班",""),"")&amp;IF(DE107&gt;12,"上班超過12小時&amp;","")&amp;IF(COUNTIF(CU107:DF107,"&gt;0")=6,"連6天上班","")&amp;IF(DE106=1,IF(DE107&gt;0,"例假上班",""),"")</f>
        <v>1周無1例1休</v>
      </c>
      <c r="DF108" s="500"/>
      <c r="DG108" s="499" t="str">
        <f>IF(月排班!DF106=0,"",IF(月排班!DG106=0,"",IF((月排班!DG106+24-月排班!DF106)&lt;11,"11小時","")))&amp;IF(COUNTIF(月排班!$CW108:$DI108,$FW$5)=1,IF(COUNTIF(月排班!$CW108:$DI108,$FW$6)=1,"","1周無1例1休"),"1周無1例1休")&amp;IF(DG107=1,IF(DG107&gt;0,"例假上班",""),"")&amp;IF(DG107&gt;12,"上班超過12小時&amp;","")&amp;IF(COUNTIF(CW107:DH107,"&gt;0")=6,"連6天上班","")&amp;IF(DG106=1,IF(DG107&gt;0,"例假上班",""),"")</f>
        <v>1周無1例1休</v>
      </c>
      <c r="DH108" s="500"/>
      <c r="DI108" s="499" t="str">
        <f>IF(月排班!DH106=0,"",IF(月排班!DI106=0,"",IF((月排班!DI106+24-月排班!DH106)&lt;11,"11小時","")))&amp;IF(COUNTIF(月排班!$CW108:$DI108,$FW$5)=1,IF(COUNTIF(月排班!$CW108:$DI108,$FW$6)=1,"","1周無1例1休"),"1周無1例1休")&amp;IF(DI107=1,IF(DI107&gt;0,"例假上班",""),"")&amp;IF(DI107&gt;12,"上班超過12小時&amp;","")&amp;IF(COUNTIF(CY107:DJ107,"&gt;0")=6,"連6天上班","")&amp;IF(DI106=1,IF(DI107&gt;0,"例假上班",""),"")</f>
        <v>1周無1例1休</v>
      </c>
      <c r="DJ108" s="500"/>
      <c r="DK108" s="499" t="str">
        <f>IF(月排班!DJ106=0,"",IF(月排班!DK106=0,"",IF((月排班!DK106+24-月排班!DJ106)&lt;11,"11小時","")))&amp;IF(COUNTIF(月排班!$DK108:$DW108,$FW$5)=1,IF(COUNTIF(月排班!$DK108:$DW108,$FW$6)=1,"","1周無1例1休"),"1周無1例1休")&amp;IF(DK107=1,IF(DK107&gt;0,"例假上班",""),"")&amp;IF(DK107&gt;12,"上班超過12小時&amp;","")&amp;IF(COUNTIF(DA107:DL107,"&gt;0")=6,"連6天上班","")&amp;IF(DK106=1,IF(DK107&gt;0,"例假上班",""),"")</f>
        <v>1周無1例1休</v>
      </c>
      <c r="DL108" s="500"/>
      <c r="DM108" s="499" t="str">
        <f>IF(月排班!DL106=0,"",IF(月排班!DM106=0,"",IF((月排班!DM106+24-月排班!DL106)&lt;11,"11小時","")))&amp;IF(COUNTIF(月排班!$DK108:$DW108,$FW$5)=1,IF(COUNTIF(月排班!$DK108:$DW108,$FW$6)=1,"","1周無1例1休"),"1周無1例1休")&amp;IF(DM107=1,IF(DM107&gt;0,"例假上班",""),"")&amp;IF(DM107&gt;12,"上班超過12小時&amp;","")&amp;IF(COUNTIF(DC107:DN107,"&gt;0")=6,"連6天上班","")&amp;IF(DM106=1,IF(DM107&gt;0,"例假上班",""),"")</f>
        <v>1周無1例1休</v>
      </c>
      <c r="DN108" s="500"/>
      <c r="DO108" s="499" t="str">
        <f>IF(月排班!DN106=0,"",IF(月排班!DO106=0,"",IF((月排班!DO106+24-月排班!DN106)&lt;11,"11小時","")))&amp;IF(COUNTIF(月排班!$DK108:$DW108,$FW$5)=1,IF(COUNTIF(月排班!$DK108:$DW108,$FW$6)=1,"","1周無1例1休"),"1周無1例1休")&amp;IF(DO107=1,IF(DO107&gt;0,"例假上班",""),"")&amp;IF(DO107&gt;12,"上班超過12小時&amp;","")&amp;IF(COUNTIF(DE107:DP107,"&gt;0")=6,"連6天上班","")&amp;IF(DO106=1,IF(DO107&gt;0,"例假上班",""),"")</f>
        <v>1周無1例1休</v>
      </c>
      <c r="DP108" s="500"/>
      <c r="DQ108" s="499" t="str">
        <f>IF(月排班!DP106=0,"",IF(月排班!DQ106=0,"",IF((月排班!DQ106+24-月排班!DP106)&lt;11,"11小時","")))&amp;IF(COUNTIF(月排班!$DK108:$DW108,$FW$5)=1,IF(COUNTIF(月排班!$DK108:$DW108,$FW$6)=1,"","1周無1例1休"),"1周無1例1休")&amp;IF(DQ107=1,IF(DQ107&gt;0,"例假上班",""),"")&amp;IF(DQ107&gt;12,"上班超過12小時&amp;","")&amp;IF(COUNTIF(DG107:DR107,"&gt;0")=6,"連6天上班","")&amp;IF(DQ106=1,IF(DQ107&gt;0,"例假上班",""),"")</f>
        <v>1周無1例1休</v>
      </c>
      <c r="DR108" s="500"/>
      <c r="DS108" s="499" t="str">
        <f>IF(月排班!DR106=0,"",IF(月排班!DS106=0,"",IF((月排班!DS106+24-月排班!DR106)&lt;11,"11小時","")))&amp;IF(COUNTIF(月排班!$DK108:$DW108,$FW$5)=1,IF(COUNTIF(月排班!$DK108:$DW108,$FW$6)=1,"","1周無1例1休"),"1周無1例1休")&amp;IF(DS107=1,IF(DS107&gt;0,"例假上班",""),"")&amp;IF(DS107&gt;12,"上班超過12小時&amp;","")&amp;IF(COUNTIF(DI107:DT107,"&gt;0")=6,"連6天上班","")&amp;IF(DS106=1,IF(DS107&gt;0,"例假上班",""),"")</f>
        <v>1周無1例1休</v>
      </c>
      <c r="DT108" s="500"/>
      <c r="DU108" s="499" t="str">
        <f>IF(月排班!DT106=0,"",IF(月排班!DU106=0,"",IF((月排班!DU106+24-月排班!DT106)&lt;11,"11小時","")))&amp;IF(COUNTIF(月排班!$DK108:$DW108,$FW$5)=1,IF(COUNTIF(月排班!$DK108:$DW108,$FW$6)=1,"","1周無1例1休"),"1周無1例1休")&amp;IF(DU107=1,IF(DU107&gt;0,"例假上班",""),"")&amp;IF(DU107&gt;12,"上班超過12小時&amp;","")&amp;IF(COUNTIF(DK107:DV107,"&gt;0")=6,"連6天上班","")&amp;IF(DU106=1,IF(DU107&gt;0,"例假上班",""),"")</f>
        <v>1周無1例1休</v>
      </c>
      <c r="DV108" s="500"/>
      <c r="DW108" s="499" t="str">
        <f>IF(月排班!DV106=0,"",IF(月排班!DW106=0,"",IF((月排班!DW106+24-月排班!DV106)&lt;11,"11小時","")))&amp;IF(COUNTIF(月排班!$DK108:$DW108,$FW$5)=1,IF(COUNTIF(月排班!$DK108:$DW108,$FW$6)=1,"","1周無1例1休"),"1周無1例1休")&amp;IF(DW107=1,IF(DW107&gt;0,"例假上班",""),"")&amp;IF(DW107&gt;12,"上班超過12小時&amp;","")&amp;IF(COUNTIF(DM107:DX107,"&gt;0")=6,"連6天上班","")&amp;IF(DW106=1,IF(DW107&gt;0,"例假上班",""),"")</f>
        <v>1周無1例1休</v>
      </c>
      <c r="DX108" s="500"/>
      <c r="DY108" s="499" t="str">
        <f>IF(月排班!DX106=0,"",IF(月排班!DY106=0,"",IF((月排班!DY106+24-月排班!DX106)&lt;11,"11小時","")))&amp;IF(COUNTIF(月排班!$DY108:$EK108,$FW$5)=1,IF(COUNTIF(月排班!$DY108:$EK108,$FW$6)=1,"","1周無1例1休"),"1周無1例1休")&amp;IF(DY107=1,IF(DY107&gt;0,"例假上班",""),"")&amp;IF(DY107&gt;12,"上班超過12小時&amp;","")&amp;IF(COUNTIF(DO107:DZ107,"&gt;0")=6,"連6天上班","")&amp;IF(DY106=1,IF(DY107&gt;0,"例假上班",""),"")</f>
        <v>1周無1例1休</v>
      </c>
      <c r="DZ108" s="500"/>
      <c r="EA108" s="499" t="str">
        <f>IF(月排班!DZ106=0,"",IF(月排班!EA106=0,"",IF((月排班!EA106+24-月排班!DZ106)&lt;11,"11小時","")))&amp;IF(COUNTIF(月排班!$DY108:$EK108,$FW$5)=1,IF(COUNTIF(月排班!$DY108:$EK108,$FW$6)=1,"","1周無1例1休"),"1周無1例1休")&amp;IF(EA107=1,IF(EA107&gt;0,"例假上班",""),"")&amp;IF(EA107&gt;12,"上班超過12小時&amp;","")&amp;IF(COUNTIF(DQ107:EB107,"&gt;0")=6,"連6天上班","")&amp;IF(EA106=1,IF(EA107&gt;0,"例假上班",""),"")</f>
        <v>1周無1例1休</v>
      </c>
      <c r="EB108" s="500"/>
      <c r="EC108" s="499" t="str">
        <f>IF(月排班!EB106=0,"",IF(月排班!EC106=0,"",IF((月排班!EC106+24-月排班!EB106)&lt;11,"11小時","")))&amp;IF(COUNTIF(月排班!$DY108:$EK108,$FW$5)=1,IF(COUNTIF(月排班!$DY108:$EK108,$FW$6)=1,"","1周無1例1休"),"1周無1例1休")&amp;IF(EC107=1,IF(EC107&gt;0,"例假上班",""),"")&amp;IF(EC107&gt;12,"上班超過12小時&amp;","")&amp;IF(COUNTIF(DS107:ED107,"&gt;0")=6,"連6天上班","")&amp;IF(EC106=1,IF(EC107&gt;0,"例假上班",""),"")</f>
        <v>1周無1例1休</v>
      </c>
      <c r="ED108" s="500"/>
      <c r="EE108" s="499" t="str">
        <f>IF(月排班!ED106=0,"",IF(月排班!EE106=0,"",IF((月排班!EE106+24-月排班!ED106)&lt;11,"11小時","")))&amp;IF(COUNTIF(月排班!$DY108:$EK108,$FW$5)=1,IF(COUNTIF(月排班!$DY108:$EK108,$FW$6)=1,"","1周無1例1休"),"1周無1例1休")&amp;IF(EE107=1,IF(EE107&gt;0,"例假上班",""),"")&amp;IF(EE107&gt;12,"上班超過12小時&amp;","")&amp;IF(COUNTIF(DU107:EF107,"&gt;0")=6,"連6天上班","")&amp;IF(EE106=1,IF(EE107&gt;0,"例假上班",""),"")</f>
        <v>1周無1例1休</v>
      </c>
      <c r="EF108" s="500"/>
      <c r="EG108" s="499" t="str">
        <f>IF(月排班!EF106=0,"",IF(月排班!EG106=0,"",IF((月排班!EG106+24-月排班!EF106)&lt;11,"11小時","")))&amp;IF(COUNTIF(月排班!$DY108:$EK108,$FW$5)=1,IF(COUNTIF(月排班!$DY108:$EK108,$FW$6)=1,"","1周無1例1休"),"1周無1例1休")&amp;IF(EG107=1,IF(EG107&gt;0,"例假上班",""),"")&amp;IF(EG107&gt;12,"上班超過12小時&amp;","")&amp;IF(COUNTIF(DW107:EH107,"&gt;0")=6,"連6天上班","")&amp;IF(EG106=1,IF(EG107&gt;0,"例假上班",""),"")</f>
        <v>1周無1例1休</v>
      </c>
      <c r="EH108" s="500"/>
      <c r="EI108" s="499" t="str">
        <f>IF(月排班!EH106=0,"",IF(月排班!EI106=0,"",IF((月排班!EI106+24-月排班!EH106)&lt;11,"11小時","")))&amp;IF(COUNTIF(月排班!$DY108:$EK108,$FW$5)=1,IF(COUNTIF(月排班!$DY108:$EK108,$FW$6)=1,"","1周無1例1休"),"1周無1例1休")&amp;IF(EI107=1,IF(EI107&gt;0,"例假上班",""),"")&amp;IF(EI107&gt;12,"上班超過12小時&amp;","")&amp;IF(COUNTIF(DY107:EJ107,"&gt;0")=6,"連6天上班","")&amp;IF(EI106=1,IF(EI107&gt;0,"例假上班",""),"")</f>
        <v>1周無1例1休</v>
      </c>
      <c r="EJ108" s="500"/>
      <c r="EK108" s="499" t="str">
        <f>IF(月排班!EJ106=0,"",IF(月排班!EK106=0,"",IF((月排班!EK106+24-月排班!EJ106)&lt;11,"11小時","")))&amp;IF(COUNTIF(月排班!$DY108:$EK108,$FW$5)=1,IF(COUNTIF(月排班!$DY108:$EK108,$FW$6)=1,"","1周無1例1休"),"1周無1例1休")&amp;IF(EK107=1,IF(EK107&gt;0,"例假上班",""),"")&amp;IF(EK107&gt;12,"上班超過12小時&amp;","")&amp;IF(COUNTIF(EA107:EL107,"&gt;0")=6,"連6天上班","")&amp;IF(EK106=1,IF(EK107&gt;0,"例假上班",""),"")</f>
        <v>1周無1例1休</v>
      </c>
      <c r="EL108" s="500"/>
      <c r="EM108" s="499" t="str">
        <f>IF(月排班!EL106=0,"",IF(月排班!EM106=0,"",IF((月排班!EM106+24-月排班!EL106)&lt;11,"11小時","")))&amp;IF(COUNTIF(月排班!$EM108:$EY108,$FW$5)=1,IF(COUNTIF(月排班!$EM108:$EY108,$FW$6)=1,"","1周無1例1休"),"1周無1例1休")&amp;IF(EM107=1,IF(EM107&gt;0,"例假上班",""),"")&amp;IF(EM107&gt;12,"上班超過12小時&amp;","")&amp;IF(COUNTIF(EC107:EN107,"&gt;0")=6,"連6天上班","")&amp;IF(EM106=1,IF(EM107&gt;0,"例假上班",""),"")</f>
        <v>1周無1例1休</v>
      </c>
      <c r="EN108" s="500"/>
      <c r="EO108" s="499" t="str">
        <f>IF(月排班!EN106=0,"",IF(月排班!EO106=0,"",IF((月排班!EO106+24-月排班!EN106)&lt;11,"11小時","")))&amp;IF(COUNTIF(月排班!$EM108:$EY108,$FW$5)=1,IF(COUNTIF(月排班!$EM108:$EY108,$FW$6)=1,"","1周無1例1休"),"1周無1例1休")&amp;IF(EO107=1,IF(EO107&gt;0,"例假上班",""),"")&amp;IF(EO107&gt;12,"上班超過12小時&amp;","")&amp;IF(COUNTIF(EE107:EP107,"&gt;0")=6,"連6天上班","")&amp;IF(EO106=1,IF(EO107&gt;0,"例假上班",""),"")</f>
        <v>1周無1例1休</v>
      </c>
      <c r="EP108" s="500"/>
      <c r="EQ108" s="499" t="str">
        <f>IF(月排班!EP106=0,"",IF(月排班!EQ106=0,"",IF((月排班!EQ106+24-月排班!EP106)&lt;11,"11小時","")))&amp;IF(COUNTIF(月排班!$EM108:$EY108,$FW$5)=1,IF(COUNTIF(月排班!$EM108:$EY108,$FW$6)=1,"","1周無1例1休"),"1周無1例1休")&amp;IF(EQ107=1,IF(EQ107&gt;0,"例假上班",""),"")&amp;IF(EQ107&gt;12,"上班超過12小時&amp;","")&amp;IF(COUNTIF(EG107:ER107,"&gt;0")=6,"連6天上班","")&amp;IF(EQ106=1,IF(EQ107&gt;0,"例假上班",""),"")</f>
        <v>1周無1例1休</v>
      </c>
      <c r="ER108" s="500"/>
      <c r="ES108" s="499" t="str">
        <f>IF(月排班!ER106=0,"",IF(月排班!ES106=0,"",IF((月排班!ES106+24-月排班!ER106)&lt;11,"11小時","")))&amp;IF(COUNTIF(月排班!$EM108:$EY108,$FW$5)=1,IF(COUNTIF(月排班!$EM108:$EY108,$FW$6)=1,"","1周無1例1休"),"1周無1例1休")&amp;IF(ES107=1,IF(ES107&gt;0,"例假上班",""),"")&amp;IF(ES107&gt;12,"上班超過12小時&amp;","")&amp;IF(COUNTIF(EI107:ET107,"&gt;0")=6,"連6天上班","")&amp;IF(ES106=1,IF(ES107&gt;0,"例假上班",""),"")</f>
        <v>1周無1例1休</v>
      </c>
      <c r="ET108" s="500"/>
      <c r="EU108" s="499" t="str">
        <f>IF(月排班!ET106=0,"",IF(月排班!EU106=0,"",IF((月排班!EU106+24-月排班!ET106)&lt;11,"11小時","")))&amp;IF(COUNTIF(月排班!$EM108:$EY108,$FW$5)=1,IF(COUNTIF(月排班!$EM108:$EY108,$FW$6)=1,"","1周無1例1休"),"1周無1例1休")&amp;IF(EU107=1,IF(EU107&gt;0,"例假上班",""),"")&amp;IF(EU107&gt;12,"上班超過12小時&amp;","")&amp;IF(COUNTIF(EK107:EV107,"&gt;0")=6,"連6天上班","")&amp;IF(EU106=1,IF(EU107&gt;0,"例假上班",""),"")</f>
        <v>1周無1例1休</v>
      </c>
      <c r="EV108" s="500"/>
      <c r="EW108" s="499" t="str">
        <f>IF(月排班!EV106=0,"",IF(月排班!EW106=0,"",IF((月排班!EW106+24-月排班!EV106)&lt;11,"11小時","")))&amp;IF(COUNTIF(月排班!$EM108:$EY108,$FW$5)=1,IF(COUNTIF(月排班!$EM108:$EY108,$FW$6)=1,"","1周無1例1休"),"1周無1例1休")&amp;IF(EW107=1,IF(EW107&gt;0,"例假上班",""),"")&amp;IF(EW107&gt;12,"上班超過12小時&amp;","")&amp;IF(COUNTIF(EM107:EX107,"&gt;0")=6,"連6天上班","")&amp;IF(EW106=1,IF(EW107&gt;0,"例假上班",""),"")</f>
        <v>1周無1例1休</v>
      </c>
      <c r="EX108" s="500"/>
      <c r="EY108" s="499" t="str">
        <f>IF(月排班!EX106=0,"",IF(月排班!EY106=0,"",IF((月排班!EY106+24-月排班!EX106)&lt;11,"11小時","")))&amp;IF(COUNTIF(月排班!$EM108:$EY108,$FW$5)=1,IF(COUNTIF(月排班!$EM108:$EY108,$FW$6)=1,"","1周無1例1休"),"1周無1例1休")&amp;IF(EY107=1,IF(EY107&gt;0,"例假上班",""),"")&amp;IF(EY107&gt;12,"上班超過12小時&amp;","")&amp;IF(COUNTIF(EO107:EZ107,"&gt;0")=6,"連6天上班","")&amp;IF(EY106=1,IF(EY107&gt;0,"例假上班",""),"")</f>
        <v>1周無1例1休</v>
      </c>
      <c r="EZ108" s="500"/>
      <c r="FA108" s="499" t="str">
        <f>IF(月排班!EZ106=0,"",IF(月排班!FA106=0,"",IF((月排班!FA106+24-月排班!EZ106)&lt;11,"11小時","")))&amp;IF(COUNTIF(月排班!$FA108:$FM108,$FW$5)=1,IF(COUNTIF(月排班!$FA108:$FM108,$FW$6)=1,"","1周無1例1休"),"1周無1例1休")&amp;IF(FA107=1,IF(FA107&gt;0,"例假上班",""),"")&amp;IF(FA107&gt;12,"上班超過12小時&amp;","")&amp;IF(COUNTIF(EQ107:FB107,"&gt;0")=6,"連6天上班","")&amp;IF(FA106=1,IF(FA107&gt;0,"例假上班",""),"")</f>
        <v>1周無1例1休</v>
      </c>
      <c r="FB108" s="500"/>
      <c r="FC108" s="499" t="str">
        <f>IF(月排班!FB106=0,"",IF(月排班!FC106=0,"",IF((月排班!FC106+24-月排班!FB106)&lt;11,"11小時","")))&amp;IF(COUNTIF(月排班!$FA108:$FM108,$FW$5)=1,IF(COUNTIF(月排班!$FA108:$FM108,$FW$6)=1,"","1周無1例1休"),"1周無1例1休")&amp;IF(FC107=1,IF(FC107&gt;0,"例假上班",""),"")&amp;IF(FC107&gt;12,"上班超過12小時&amp;","")&amp;IF(COUNTIF(ES107:FD107,"&gt;0")=6,"連6天上班","")&amp;IF(FC106=1,IF(FC107&gt;0,"例假上班",""),"")</f>
        <v>1周無1例1休</v>
      </c>
      <c r="FD108" s="500"/>
      <c r="FE108" s="499" t="str">
        <f>IF(月排班!FD106=0,"",IF(月排班!FE106=0,"",IF((月排班!FE106+24-月排班!FD106)&lt;11,"11小時","")))&amp;IF(COUNTIF(月排班!$FA108:$FM108,$FW$5)=1,IF(COUNTIF(月排班!$FA108:$FM108,$FW$6)=1,"","1周無1例1休"),"1周無1例1休")&amp;IF(FE107=1,IF(FE107&gt;0,"例假上班",""),"")&amp;IF(FE107&gt;12,"上班超過12小時&amp;","")&amp;IF(COUNTIF(EU107:FF107,"&gt;0")=6,"連6天上班","")&amp;IF(FE106=1,IF(FE107&gt;0,"例假上班",""),"")</f>
        <v>1周無1例1休</v>
      </c>
      <c r="FF108" s="500"/>
      <c r="FG108" s="499" t="str">
        <f>IF(月排班!FF106=0,"",IF(月排班!FG106=0,"",IF((月排班!FG106+24-月排班!FF106)&lt;11,"11小時","")))&amp;IF(COUNTIF(月排班!$FA108:$FM108,$FW$5)=1,IF(COUNTIF(月排班!$FA108:$FM108,$FW$6)=1,"","1周無1例1休"),"1周無1例1休")&amp;IF(FG107=1,IF(FG107&gt;0,"例假上班",""),"")&amp;IF(FG107&gt;12,"上班超過12小時&amp;","")&amp;IF(COUNTIF(EW107:FH107,"&gt;0")=6,"連6天上班","")&amp;IF(FG106=1,IF(FG107&gt;0,"例假上班",""),"")</f>
        <v>1周無1例1休</v>
      </c>
      <c r="FH108" s="500"/>
      <c r="FI108" s="499" t="str">
        <f>IF(月排班!FH106=0,"",IF(月排班!FI106=0,"",IF((月排班!FI106+24-月排班!FH106)&lt;11,"11小時","")))&amp;IF(COUNTIF(月排班!$FA108:$FM108,$FW$5)=1,IF(COUNTIF(月排班!$FA108:$FM108,$FW$6)=1,"","1周無1例1休"),"1周無1例1休")&amp;IF(FI107=1,IF(FI107&gt;0,"例假上班",""),"")&amp;IF(FI107&gt;12,"上班超過12小時&amp;","")&amp;IF(COUNTIF(EY107:FJ107,"&gt;0")=6,"連6天上班","")&amp;IF(FI106=1,IF(FI107&gt;0,"例假上班",""),"")</f>
        <v>1周無1例1休</v>
      </c>
      <c r="FJ108" s="500"/>
      <c r="FK108" s="499" t="str">
        <f>IF(月排班!FJ106=0,"",IF(月排班!FK106=0,"",IF((月排班!FK106+24-月排班!FJ106)&lt;11,"11小時","")))&amp;IF(COUNTIF(月排班!$FA108:$FM108,$FW$5)=1,IF(COUNTIF(月排班!$FA108:$FM108,$FW$6)=1,"","1周無1例1休"),"1周無1例1休")&amp;IF(FK107=1,IF(FK107&gt;0,"例假上班",""),"")&amp;IF(FK107&gt;12,"上班超過12小時&amp;","")&amp;IF(COUNTIF(FA107:FL107,"&gt;0")=6,"連6天上班","")&amp;IF(FK106=1,IF(FK107&gt;0,"例假上班",""),"")</f>
        <v>1周無1例1休</v>
      </c>
      <c r="FL108" s="500"/>
      <c r="FM108" s="499" t="str">
        <f>IF(月排班!FL106=0,"",IF(月排班!FM106=0,"",IF((月排班!FM106+24-月排班!FL106)&lt;11,"11小時","")))&amp;IF(COUNTIF(月排班!$FA108:$FM108,$FW$5)=1,IF(COUNTIF(月排班!$FA108:$FM108,$FW$6)=1,"","1周無1例1休"),"1周無1例1休")&amp;IF(FM107=1,IF(FM107&gt;0,"例假上班",""),"")&amp;IF(FM107&gt;12,"上班超過12小時&amp;","")&amp;IF(COUNTIF(FC107:FN107,"&gt;0")=6,"連6天上班","")&amp;IF(FM106=1,IF(FM107&gt;0,"例假上班",""),"")</f>
        <v>1周無1例1休</v>
      </c>
      <c r="FN108" s="500"/>
      <c r="FO108" s="488"/>
      <c r="FP108" s="489"/>
      <c r="FQ108" s="494"/>
      <c r="FR108" s="211"/>
      <c r="FS108" s="211"/>
      <c r="FT108" s="380"/>
      <c r="FU108" s="486"/>
      <c r="FV108" s="487"/>
    </row>
    <row r="109" spans="1:203" ht="15.75" customHeight="1">
      <c r="A109" s="490" t="str">
        <f>IF('0902-0908'!A114=0,"",'0902-0908'!A114)</f>
        <v/>
      </c>
      <c r="B109" s="491"/>
      <c r="C109" s="226"/>
      <c r="D109" s="227"/>
      <c r="E109" s="226"/>
      <c r="F109" s="227"/>
      <c r="G109" s="226"/>
      <c r="H109" s="227"/>
      <c r="I109" s="226"/>
      <c r="J109" s="227"/>
      <c r="K109" s="226"/>
      <c r="L109" s="227"/>
      <c r="M109" s="226"/>
      <c r="N109" s="227"/>
      <c r="O109" s="226"/>
      <c r="P109" s="227"/>
      <c r="Q109" s="226"/>
      <c r="R109" s="227"/>
      <c r="S109" s="226"/>
      <c r="T109" s="227"/>
      <c r="U109" s="226"/>
      <c r="V109" s="227"/>
      <c r="W109" s="226"/>
      <c r="X109" s="227"/>
      <c r="Y109" s="226"/>
      <c r="Z109" s="227"/>
      <c r="AA109" s="226"/>
      <c r="AB109" s="227"/>
      <c r="AC109" s="226"/>
      <c r="AD109" s="227"/>
      <c r="AE109" s="549">
        <f>IFERROR(VLOOKUP(月排班!AE111,$FW$5:$FX$9,2,0),0)</f>
        <v>0</v>
      </c>
      <c r="AF109" s="550"/>
      <c r="AG109" s="549">
        <f>IFERROR(VLOOKUP(月排班!AG111,$FW$5:$FX$9,2,0),0)</f>
        <v>0</v>
      </c>
      <c r="AH109" s="550"/>
      <c r="AI109" s="549">
        <f>IFERROR(VLOOKUP(月排班!AI111,$FW$5:$FX$9,2,0),0)</f>
        <v>0</v>
      </c>
      <c r="AJ109" s="550"/>
      <c r="AK109" s="549">
        <f>IFERROR(VLOOKUP(月排班!AK111,$FW$5:$FX$9,2,0),0)</f>
        <v>0</v>
      </c>
      <c r="AL109" s="550"/>
      <c r="AM109" s="549">
        <f>IFERROR(VLOOKUP(月排班!AM111,$FW$5:$FX$9,2,0),0)</f>
        <v>0</v>
      </c>
      <c r="AN109" s="550"/>
      <c r="AO109" s="549">
        <f>IFERROR(VLOOKUP(月排班!AO111,$FW$5:$FX$9,2,0),0)</f>
        <v>0</v>
      </c>
      <c r="AP109" s="550"/>
      <c r="AQ109" s="549">
        <f>IFERROR(VLOOKUP(月排班!AQ111,$FW$5:$FX$9,2,0),0)</f>
        <v>0</v>
      </c>
      <c r="AR109" s="550"/>
      <c r="AS109" s="549">
        <f>IFERROR(VLOOKUP(月排班!AS111,$FW$5:$FX$9,2,0),0)</f>
        <v>0</v>
      </c>
      <c r="AT109" s="550"/>
      <c r="AU109" s="549">
        <f>IFERROR(VLOOKUP(月排班!AU111,$FW$5:$FX$9,2,0),0)</f>
        <v>0</v>
      </c>
      <c r="AV109" s="550"/>
      <c r="AW109" s="549">
        <f>IFERROR(VLOOKUP(月排班!AW111,$FW$5:$FX$9,2,0),0)</f>
        <v>0</v>
      </c>
      <c r="AX109" s="550"/>
      <c r="AY109" s="549">
        <f>IFERROR(VLOOKUP(月排班!AY111,$FW$5:$FX$9,2,0),0)</f>
        <v>0</v>
      </c>
      <c r="AZ109" s="550"/>
      <c r="BA109" s="549">
        <f>IFERROR(VLOOKUP(月排班!BA111,$FW$5:$FX$9,2,0),0)</f>
        <v>0</v>
      </c>
      <c r="BB109" s="550"/>
      <c r="BC109" s="549">
        <f>IFERROR(VLOOKUP(月排班!BC111,$FW$5:$FX$9,2,0),0)</f>
        <v>0</v>
      </c>
      <c r="BD109" s="550"/>
      <c r="BE109" s="549">
        <f>IFERROR(VLOOKUP(月排班!BE111,$FW$5:$FX$9,2,0),0)</f>
        <v>0</v>
      </c>
      <c r="BF109" s="550"/>
      <c r="BG109" s="549">
        <f>IFERROR(VLOOKUP(月排班!BG111,$FW$5:$FX$9,2,0),0)</f>
        <v>0</v>
      </c>
      <c r="BH109" s="550"/>
      <c r="BI109" s="549">
        <f>IFERROR(VLOOKUP(月排班!BI111,$FW$5:$FX$9,2,0),0)</f>
        <v>0</v>
      </c>
      <c r="BJ109" s="550"/>
      <c r="BK109" s="549">
        <f>IFERROR(VLOOKUP(月排班!BK111,$FW$5:$FX$9,2,0),0)</f>
        <v>0</v>
      </c>
      <c r="BL109" s="550"/>
      <c r="BM109" s="549">
        <f>IFERROR(VLOOKUP(月排班!BM111,$FW$5:$FX$9,2,0),0)</f>
        <v>0</v>
      </c>
      <c r="BN109" s="550"/>
      <c r="BO109" s="549">
        <f>IFERROR(VLOOKUP(月排班!BO111,$FW$5:$FX$9,2,0),0)</f>
        <v>0</v>
      </c>
      <c r="BP109" s="550"/>
      <c r="BQ109" s="549">
        <f>IFERROR(VLOOKUP(月排班!BQ111,$FW$5:$FX$9,2,0),0)</f>
        <v>0</v>
      </c>
      <c r="BR109" s="550"/>
      <c r="BS109" s="549">
        <f>IFERROR(VLOOKUP(月排班!BS111,$FW$5:$FX$9,2,0),0)</f>
        <v>0</v>
      </c>
      <c r="BT109" s="550"/>
      <c r="BU109" s="549">
        <f>IFERROR(VLOOKUP(月排班!BU111,$FW$5:$FX$9,2,0),0)</f>
        <v>0</v>
      </c>
      <c r="BV109" s="550"/>
      <c r="BW109" s="549">
        <f>IFERROR(VLOOKUP(月排班!BW111,$FW$5:$FX$9,2,0),0)</f>
        <v>0</v>
      </c>
      <c r="BX109" s="550"/>
      <c r="BY109" s="549">
        <f>IFERROR(VLOOKUP(月排班!BY111,$FW$5:$FX$9,2,0),0)</f>
        <v>0</v>
      </c>
      <c r="BZ109" s="550"/>
      <c r="CA109" s="549">
        <f>IFERROR(VLOOKUP(月排班!CA111,$FW$5:$FX$9,2,0),0)</f>
        <v>0</v>
      </c>
      <c r="CB109" s="550"/>
      <c r="CC109" s="549">
        <f>IFERROR(VLOOKUP(月排班!CC111,$FW$5:$FX$9,2,0),0)</f>
        <v>0</v>
      </c>
      <c r="CD109" s="550"/>
      <c r="CE109" s="549">
        <f>IFERROR(VLOOKUP(月排班!CE111,$FW$5:$FX$9,2,0),0)</f>
        <v>0</v>
      </c>
      <c r="CF109" s="550"/>
      <c r="CG109" s="549">
        <f>IFERROR(VLOOKUP(月排班!CG111,$FW$5:$FX$9,2,0),0)</f>
        <v>0</v>
      </c>
      <c r="CH109" s="550"/>
      <c r="CI109" s="549">
        <f>IFERROR(VLOOKUP(月排班!CI111,$FW$5:$FX$9,2,0),0)</f>
        <v>0</v>
      </c>
      <c r="CJ109" s="550"/>
      <c r="CK109" s="549">
        <f>IFERROR(VLOOKUP(月排班!CK111,$FW$5:$FX$9,2,0),0)</f>
        <v>0</v>
      </c>
      <c r="CL109" s="550"/>
      <c r="CM109" s="549">
        <f>IFERROR(VLOOKUP(月排班!CM111,$FW$5:$FX$9,2,0),0)</f>
        <v>0</v>
      </c>
      <c r="CN109" s="550"/>
      <c r="CO109" s="549">
        <f>IFERROR(VLOOKUP(月排班!CO111,$FW$5:$FX$9,2,0),0)</f>
        <v>0</v>
      </c>
      <c r="CP109" s="550"/>
      <c r="CQ109" s="549">
        <f>IFERROR(VLOOKUP(月排班!CQ111,$FW$5:$FX$9,2,0),0)</f>
        <v>0</v>
      </c>
      <c r="CR109" s="550"/>
      <c r="CS109" s="549">
        <f>IFERROR(VLOOKUP(月排班!CS111,$FW$5:$FX$9,2,0),0)</f>
        <v>0</v>
      </c>
      <c r="CT109" s="550"/>
      <c r="CU109" s="549">
        <f>IFERROR(VLOOKUP(月排班!CU111,$FW$5:$FX$9,2,0),0)</f>
        <v>0</v>
      </c>
      <c r="CV109" s="550"/>
      <c r="CW109" s="549">
        <f>IFERROR(VLOOKUP(月排班!CW111,$FW$5:$FX$9,2,0),0)</f>
        <v>0</v>
      </c>
      <c r="CX109" s="550"/>
      <c r="CY109" s="549">
        <f>IFERROR(VLOOKUP(月排班!CY111,$FW$5:$FX$9,2,0),0)</f>
        <v>0</v>
      </c>
      <c r="CZ109" s="550"/>
      <c r="DA109" s="549">
        <f>IFERROR(VLOOKUP(月排班!DA111,$FW$5:$FX$9,2,0),0)</f>
        <v>0</v>
      </c>
      <c r="DB109" s="550"/>
      <c r="DC109" s="549">
        <f>IFERROR(VLOOKUP(月排班!DC111,$FW$5:$FX$9,2,0),0)</f>
        <v>0</v>
      </c>
      <c r="DD109" s="550"/>
      <c r="DE109" s="549">
        <f>IFERROR(VLOOKUP(月排班!DE111,$FW$5:$FX$9,2,0),0)</f>
        <v>0</v>
      </c>
      <c r="DF109" s="550"/>
      <c r="DG109" s="549">
        <f>IFERROR(VLOOKUP(月排班!DG111,$FW$5:$FX$9,2,0),0)</f>
        <v>0</v>
      </c>
      <c r="DH109" s="550"/>
      <c r="DI109" s="549">
        <f>IFERROR(VLOOKUP(月排班!DI111,$FW$5:$FX$9,2,0),0)</f>
        <v>0</v>
      </c>
      <c r="DJ109" s="550"/>
      <c r="DK109" s="549">
        <f>IFERROR(VLOOKUP(月排班!DK111,$FW$5:$FX$9,2,0),0)</f>
        <v>0</v>
      </c>
      <c r="DL109" s="550"/>
      <c r="DM109" s="549">
        <f>IFERROR(VLOOKUP(月排班!DM111,$FW$5:$FX$9,2,0),0)</f>
        <v>0</v>
      </c>
      <c r="DN109" s="550"/>
      <c r="DO109" s="549">
        <f>IFERROR(VLOOKUP(月排班!DO111,$FW$5:$FX$9,2,0),0)</f>
        <v>0</v>
      </c>
      <c r="DP109" s="550"/>
      <c r="DQ109" s="549">
        <f>IFERROR(VLOOKUP(月排班!DQ111,$FW$5:$FX$9,2,0),0)</f>
        <v>0</v>
      </c>
      <c r="DR109" s="550"/>
      <c r="DS109" s="549">
        <f>IFERROR(VLOOKUP(月排班!DS111,$FW$5:$FX$9,2,0),0)</f>
        <v>0</v>
      </c>
      <c r="DT109" s="550"/>
      <c r="DU109" s="549">
        <f>IFERROR(VLOOKUP(月排班!DU111,$FW$5:$FX$9,2,0),0)</f>
        <v>0</v>
      </c>
      <c r="DV109" s="550"/>
      <c r="DW109" s="549">
        <f>IFERROR(VLOOKUP(月排班!DW111,$FW$5:$FX$9,2,0),0)</f>
        <v>0</v>
      </c>
      <c r="DX109" s="550"/>
      <c r="DY109" s="549">
        <f>IFERROR(VLOOKUP(月排班!DY111,$FW$5:$FX$9,2,0),0)</f>
        <v>0</v>
      </c>
      <c r="DZ109" s="550"/>
      <c r="EA109" s="549">
        <f>IFERROR(VLOOKUP(月排班!EA111,$FW$5:$FX$9,2,0),0)</f>
        <v>0</v>
      </c>
      <c r="EB109" s="550"/>
      <c r="EC109" s="549">
        <f>IFERROR(VLOOKUP(月排班!EC111,$FW$5:$FX$9,2,0),0)</f>
        <v>0</v>
      </c>
      <c r="ED109" s="550"/>
      <c r="EE109" s="549">
        <f>IFERROR(VLOOKUP(月排班!EE111,$FW$5:$FX$9,2,0),0)</f>
        <v>0</v>
      </c>
      <c r="EF109" s="550"/>
      <c r="EG109" s="549">
        <f>IFERROR(VLOOKUP(月排班!EG111,$FW$5:$FX$9,2,0),0)</f>
        <v>0</v>
      </c>
      <c r="EH109" s="550"/>
      <c r="EI109" s="549">
        <f>IFERROR(VLOOKUP(月排班!EI111,$FW$5:$FX$9,2,0),0)</f>
        <v>0</v>
      </c>
      <c r="EJ109" s="550"/>
      <c r="EK109" s="549">
        <f>IFERROR(VLOOKUP(月排班!EK111,$FW$5:$FX$9,2,0),0)</f>
        <v>0</v>
      </c>
      <c r="EL109" s="550"/>
      <c r="EM109" s="549">
        <f>IFERROR(VLOOKUP(月排班!EM111,$FW$5:$FX$9,2,0),0)</f>
        <v>0</v>
      </c>
      <c r="EN109" s="550"/>
      <c r="EO109" s="549">
        <f>IFERROR(VLOOKUP(月排班!EO111,$FW$5:$FX$9,2,0),0)</f>
        <v>0</v>
      </c>
      <c r="EP109" s="550"/>
      <c r="EQ109" s="549">
        <f>IFERROR(VLOOKUP(月排班!EQ111,$FW$5:$FX$9,2,0),0)</f>
        <v>0</v>
      </c>
      <c r="ER109" s="550"/>
      <c r="ES109" s="549">
        <f>IFERROR(VLOOKUP(月排班!ES111,$FW$5:$FX$9,2,0),0)</f>
        <v>0</v>
      </c>
      <c r="ET109" s="550"/>
      <c r="EU109" s="549">
        <f>IFERROR(VLOOKUP(月排班!EU111,$FW$5:$FX$9,2,0),0)</f>
        <v>0</v>
      </c>
      <c r="EV109" s="550"/>
      <c r="EW109" s="549">
        <f>IFERROR(VLOOKUP(月排班!EW111,$FW$5:$FX$9,2,0),0)</f>
        <v>0</v>
      </c>
      <c r="EX109" s="550"/>
      <c r="EY109" s="549">
        <f>IFERROR(VLOOKUP(月排班!EY111,$FW$5:$FX$9,2,0),0)</f>
        <v>0</v>
      </c>
      <c r="EZ109" s="550"/>
      <c r="FA109" s="549">
        <f>IFERROR(VLOOKUP(月排班!FA111,$FW$5:$FX$9,2,0),0)</f>
        <v>0</v>
      </c>
      <c r="FB109" s="550"/>
      <c r="FC109" s="549">
        <f>IFERROR(VLOOKUP(月排班!FC111,$FW$5:$FX$9,2,0),0)</f>
        <v>0</v>
      </c>
      <c r="FD109" s="550"/>
      <c r="FE109" s="549">
        <f>IFERROR(VLOOKUP(月排班!FE111,$FW$5:$FX$9,2,0),0)</f>
        <v>0</v>
      </c>
      <c r="FF109" s="550"/>
      <c r="FG109" s="549">
        <f>IFERROR(VLOOKUP(月排班!FG111,$FW$5:$FX$9,2,0),0)</f>
        <v>0</v>
      </c>
      <c r="FH109" s="550"/>
      <c r="FI109" s="549">
        <f>IFERROR(VLOOKUP(月排班!FI111,$FW$5:$FX$9,2,0),0)</f>
        <v>0</v>
      </c>
      <c r="FJ109" s="550"/>
      <c r="FK109" s="549">
        <f>IFERROR(VLOOKUP(月排班!FK111,$FW$5:$FX$9,2,0),0)</f>
        <v>0</v>
      </c>
      <c r="FL109" s="550"/>
      <c r="FM109" s="549">
        <f>IFERROR(VLOOKUP(月排班!FM111,$FW$5:$FX$9,2,0),0)</f>
        <v>0</v>
      </c>
      <c r="FN109" s="550"/>
      <c r="FO109" s="226"/>
      <c r="FP109" s="227"/>
      <c r="FQ109" s="492"/>
      <c r="FR109" s="208"/>
      <c r="FS109" s="208"/>
      <c r="FT109" s="378">
        <f>BZ110+CB110+CD110+CF110+CH110+CX110+FP110</f>
        <v>0</v>
      </c>
      <c r="FU109" s="478"/>
      <c r="FV109" s="479"/>
    </row>
    <row r="110" spans="1:203" ht="9" customHeight="1" thickBot="1">
      <c r="A110" s="480" t="str">
        <f>IF('0902-0908'!A115=0,"",'0902-0908'!A115)</f>
        <v/>
      </c>
      <c r="B110" s="481"/>
      <c r="C110" s="228"/>
      <c r="D110" s="183">
        <f>D109-C109-C110</f>
        <v>0</v>
      </c>
      <c r="E110" s="228"/>
      <c r="F110" s="183">
        <f>F109-E109-E110</f>
        <v>0</v>
      </c>
      <c r="G110" s="228"/>
      <c r="H110" s="183">
        <f>H109-G109-G110</f>
        <v>0</v>
      </c>
      <c r="I110" s="228"/>
      <c r="J110" s="183">
        <f>J109-I109-I110</f>
        <v>0</v>
      </c>
      <c r="K110" s="228"/>
      <c r="L110" s="183">
        <f>L109-K109-K110</f>
        <v>0</v>
      </c>
      <c r="M110" s="228"/>
      <c r="N110" s="183">
        <f>N109-M109-M110</f>
        <v>0</v>
      </c>
      <c r="O110" s="228"/>
      <c r="P110" s="183">
        <f>P109-O109-O110</f>
        <v>0</v>
      </c>
      <c r="Q110" s="228"/>
      <c r="R110" s="183">
        <f>R109-Q109-Q110</f>
        <v>0</v>
      </c>
      <c r="S110" s="228"/>
      <c r="T110" s="183">
        <f>T109-S109-S110</f>
        <v>0</v>
      </c>
      <c r="U110" s="228"/>
      <c r="V110" s="183">
        <f>V109-U109-U110</f>
        <v>0</v>
      </c>
      <c r="W110" s="228"/>
      <c r="X110" s="183">
        <f>X109-W109-W110</f>
        <v>0</v>
      </c>
      <c r="Y110" s="228"/>
      <c r="Z110" s="183">
        <f>Z109-Y109-Y110</f>
        <v>0</v>
      </c>
      <c r="AA110" s="228"/>
      <c r="AB110" s="183">
        <f>AB109-AA109-AA110</f>
        <v>0</v>
      </c>
      <c r="AC110" s="228"/>
      <c r="AD110" s="183">
        <f>AD109-AC109-AC110</f>
        <v>0</v>
      </c>
      <c r="AE110" s="551">
        <f>月排班!AF110</f>
        <v>0</v>
      </c>
      <c r="AF110" s="552"/>
      <c r="AG110" s="551">
        <f>月排班!AH110</f>
        <v>0</v>
      </c>
      <c r="AH110" s="552"/>
      <c r="AI110" s="551">
        <f>月排班!AJ110</f>
        <v>0</v>
      </c>
      <c r="AJ110" s="552"/>
      <c r="AK110" s="551">
        <f>月排班!AL110</f>
        <v>0</v>
      </c>
      <c r="AL110" s="552"/>
      <c r="AM110" s="551">
        <f>月排班!AN110</f>
        <v>0</v>
      </c>
      <c r="AN110" s="552"/>
      <c r="AO110" s="551">
        <f>月排班!AP110</f>
        <v>0</v>
      </c>
      <c r="AP110" s="552"/>
      <c r="AQ110" s="551">
        <f>月排班!AR110</f>
        <v>0</v>
      </c>
      <c r="AR110" s="552"/>
      <c r="AS110" s="551">
        <f>月排班!AT110</f>
        <v>0</v>
      </c>
      <c r="AT110" s="552"/>
      <c r="AU110" s="551">
        <f>月排班!AV110</f>
        <v>0</v>
      </c>
      <c r="AV110" s="552"/>
      <c r="AW110" s="551">
        <f>月排班!AX110</f>
        <v>0</v>
      </c>
      <c r="AX110" s="552"/>
      <c r="AY110" s="551">
        <f>月排班!AZ110</f>
        <v>0</v>
      </c>
      <c r="AZ110" s="552"/>
      <c r="BA110" s="551">
        <f>月排班!BB110</f>
        <v>0</v>
      </c>
      <c r="BB110" s="552"/>
      <c r="BC110" s="551">
        <f>月排班!BD110</f>
        <v>0</v>
      </c>
      <c r="BD110" s="552"/>
      <c r="BE110" s="551">
        <f>月排班!BF110</f>
        <v>0</v>
      </c>
      <c r="BF110" s="552"/>
      <c r="BG110" s="551">
        <f>月排班!BH110</f>
        <v>0</v>
      </c>
      <c r="BH110" s="552"/>
      <c r="BI110" s="551">
        <f>月排班!BJ110</f>
        <v>0</v>
      </c>
      <c r="BJ110" s="552"/>
      <c r="BK110" s="551">
        <f>月排班!BL110</f>
        <v>0</v>
      </c>
      <c r="BL110" s="552"/>
      <c r="BM110" s="551">
        <f>月排班!BN110</f>
        <v>0</v>
      </c>
      <c r="BN110" s="552"/>
      <c r="BO110" s="551">
        <f>月排班!BP110</f>
        <v>0</v>
      </c>
      <c r="BP110" s="552"/>
      <c r="BQ110" s="551">
        <f>月排班!BR110</f>
        <v>0</v>
      </c>
      <c r="BR110" s="552"/>
      <c r="BS110" s="551">
        <f>月排班!BT110</f>
        <v>0</v>
      </c>
      <c r="BT110" s="552"/>
      <c r="BU110" s="551">
        <f>月排班!BV110</f>
        <v>0</v>
      </c>
      <c r="BV110" s="552"/>
      <c r="BW110" s="551">
        <f>月排班!BX110</f>
        <v>0</v>
      </c>
      <c r="BX110" s="552"/>
      <c r="BY110" s="551">
        <f>月排班!BZ110</f>
        <v>0</v>
      </c>
      <c r="BZ110" s="552"/>
      <c r="CA110" s="551">
        <f>月排班!CB110</f>
        <v>0</v>
      </c>
      <c r="CB110" s="552"/>
      <c r="CC110" s="551">
        <f>月排班!CD110</f>
        <v>0</v>
      </c>
      <c r="CD110" s="552"/>
      <c r="CE110" s="551">
        <f>月排班!CF110</f>
        <v>0</v>
      </c>
      <c r="CF110" s="552"/>
      <c r="CG110" s="551">
        <f>月排班!CH110</f>
        <v>0</v>
      </c>
      <c r="CH110" s="552"/>
      <c r="CI110" s="551">
        <f>月排班!CJ110</f>
        <v>0</v>
      </c>
      <c r="CJ110" s="552"/>
      <c r="CK110" s="551">
        <f>月排班!CL110</f>
        <v>0</v>
      </c>
      <c r="CL110" s="552"/>
      <c r="CM110" s="551">
        <f>月排班!CN110</f>
        <v>0</v>
      </c>
      <c r="CN110" s="552"/>
      <c r="CO110" s="551">
        <f>月排班!CP110</f>
        <v>0</v>
      </c>
      <c r="CP110" s="552"/>
      <c r="CQ110" s="551">
        <f>月排班!CR110</f>
        <v>0</v>
      </c>
      <c r="CR110" s="552"/>
      <c r="CS110" s="551">
        <f>月排班!CT110</f>
        <v>0</v>
      </c>
      <c r="CT110" s="552"/>
      <c r="CU110" s="551">
        <f>月排班!CV110</f>
        <v>0</v>
      </c>
      <c r="CV110" s="552"/>
      <c r="CW110" s="551">
        <f>月排班!CX110</f>
        <v>0</v>
      </c>
      <c r="CX110" s="552"/>
      <c r="CY110" s="551">
        <f>月排班!CZ110</f>
        <v>0</v>
      </c>
      <c r="CZ110" s="552"/>
      <c r="DA110" s="551">
        <f>月排班!DB110</f>
        <v>0</v>
      </c>
      <c r="DB110" s="552"/>
      <c r="DC110" s="551">
        <f>月排班!DD110</f>
        <v>0</v>
      </c>
      <c r="DD110" s="552"/>
      <c r="DE110" s="551">
        <f>月排班!DF110</f>
        <v>0</v>
      </c>
      <c r="DF110" s="552"/>
      <c r="DG110" s="551">
        <f>月排班!DH110</f>
        <v>0</v>
      </c>
      <c r="DH110" s="552"/>
      <c r="DI110" s="551">
        <f>月排班!DJ110</f>
        <v>0</v>
      </c>
      <c r="DJ110" s="552"/>
      <c r="DK110" s="551">
        <f>月排班!DL110</f>
        <v>0</v>
      </c>
      <c r="DL110" s="552"/>
      <c r="DM110" s="551">
        <f>月排班!DN110</f>
        <v>0</v>
      </c>
      <c r="DN110" s="552"/>
      <c r="DO110" s="551">
        <f>月排班!DP110</f>
        <v>0</v>
      </c>
      <c r="DP110" s="552"/>
      <c r="DQ110" s="551">
        <f>月排班!DR110</f>
        <v>0</v>
      </c>
      <c r="DR110" s="552"/>
      <c r="DS110" s="551">
        <f>月排班!DT110</f>
        <v>0</v>
      </c>
      <c r="DT110" s="552"/>
      <c r="DU110" s="551">
        <f>月排班!DV110</f>
        <v>0</v>
      </c>
      <c r="DV110" s="552"/>
      <c r="DW110" s="551">
        <f>月排班!DX110</f>
        <v>0</v>
      </c>
      <c r="DX110" s="552"/>
      <c r="DY110" s="551">
        <f>月排班!DZ110</f>
        <v>0</v>
      </c>
      <c r="DZ110" s="552"/>
      <c r="EA110" s="551">
        <f>月排班!EB110</f>
        <v>0</v>
      </c>
      <c r="EB110" s="552"/>
      <c r="EC110" s="551">
        <f>月排班!ED110</f>
        <v>0</v>
      </c>
      <c r="ED110" s="552"/>
      <c r="EE110" s="551">
        <f>月排班!EF110</f>
        <v>0</v>
      </c>
      <c r="EF110" s="552"/>
      <c r="EG110" s="551">
        <f>月排班!EH110</f>
        <v>0</v>
      </c>
      <c r="EH110" s="552"/>
      <c r="EI110" s="551">
        <f>月排班!EJ110</f>
        <v>0</v>
      </c>
      <c r="EJ110" s="552"/>
      <c r="EK110" s="551">
        <f>月排班!EL110</f>
        <v>0</v>
      </c>
      <c r="EL110" s="552"/>
      <c r="EM110" s="551">
        <f>月排班!EN110</f>
        <v>0</v>
      </c>
      <c r="EN110" s="552"/>
      <c r="EO110" s="551">
        <f>月排班!EP110</f>
        <v>0</v>
      </c>
      <c r="EP110" s="552"/>
      <c r="EQ110" s="551">
        <f>月排班!ER110</f>
        <v>0</v>
      </c>
      <c r="ER110" s="552"/>
      <c r="ES110" s="551">
        <f>月排班!ET110</f>
        <v>0</v>
      </c>
      <c r="ET110" s="552"/>
      <c r="EU110" s="551">
        <f>月排班!EV110</f>
        <v>0</v>
      </c>
      <c r="EV110" s="552"/>
      <c r="EW110" s="551">
        <f>月排班!EX110</f>
        <v>0</v>
      </c>
      <c r="EX110" s="552"/>
      <c r="EY110" s="551">
        <f>月排班!EZ110</f>
        <v>0</v>
      </c>
      <c r="EZ110" s="552"/>
      <c r="FA110" s="551">
        <f>月排班!FB110</f>
        <v>0</v>
      </c>
      <c r="FB110" s="552"/>
      <c r="FC110" s="551">
        <f>月排班!FD110</f>
        <v>0</v>
      </c>
      <c r="FD110" s="552"/>
      <c r="FE110" s="551">
        <f>月排班!FF110</f>
        <v>0</v>
      </c>
      <c r="FF110" s="552"/>
      <c r="FG110" s="551">
        <f>月排班!FH110</f>
        <v>0</v>
      </c>
      <c r="FH110" s="552"/>
      <c r="FI110" s="551">
        <f>月排班!FJ110</f>
        <v>0</v>
      </c>
      <c r="FJ110" s="552"/>
      <c r="FK110" s="551">
        <f>月排班!FL110</f>
        <v>0</v>
      </c>
      <c r="FL110" s="552"/>
      <c r="FM110" s="551">
        <f>月排班!FN110</f>
        <v>0</v>
      </c>
      <c r="FN110" s="552"/>
      <c r="FO110" s="228"/>
      <c r="FP110" s="183">
        <f>FP109-FO109-FO110</f>
        <v>0</v>
      </c>
      <c r="FQ110" s="493"/>
      <c r="FR110" s="210"/>
      <c r="FS110" s="210"/>
      <c r="FT110" s="379"/>
      <c r="FU110" s="484"/>
      <c r="FV110" s="485"/>
      <c r="GS110" s="125"/>
      <c r="GT110" s="125"/>
      <c r="GU110" s="125"/>
    </row>
    <row r="111" spans="1:203" ht="9" customHeight="1" thickTop="1" thickBot="1">
      <c r="A111" s="482" t="str">
        <f>IF('0902-0908'!A116=0,"",'0902-0908'!A116)</f>
        <v/>
      </c>
      <c r="B111" s="483"/>
      <c r="C111" s="488"/>
      <c r="D111" s="489"/>
      <c r="E111" s="488"/>
      <c r="F111" s="489"/>
      <c r="G111" s="488"/>
      <c r="H111" s="489"/>
      <c r="I111" s="488"/>
      <c r="J111" s="489"/>
      <c r="K111" s="488"/>
      <c r="L111" s="489"/>
      <c r="M111" s="488"/>
      <c r="N111" s="489"/>
      <c r="O111" s="488"/>
      <c r="P111" s="489"/>
      <c r="Q111" s="488"/>
      <c r="R111" s="489"/>
      <c r="S111" s="488"/>
      <c r="T111" s="489"/>
      <c r="U111" s="488"/>
      <c r="V111" s="489"/>
      <c r="W111" s="488"/>
      <c r="X111" s="489"/>
      <c r="Y111" s="488"/>
      <c r="Z111" s="489"/>
      <c r="AA111" s="488"/>
      <c r="AB111" s="489"/>
      <c r="AC111" s="488"/>
      <c r="AD111" s="489"/>
      <c r="AE111" s="499" t="str">
        <f>IF(月排班!AD109=0,"",IF(月排班!AE109=0,"",IF((月排班!AE109+24-月排班!AD109)&lt;11,"11小時","")))&amp;IF(COUNTIF(月排班!$AE111:$AR111,$FW$5)=1,IF(COUNTIF(月排班!$AE111:$AR111,$FW$6)=1,"","1周無1例1休"),"1周無1例1休")&amp;IF(AE110=1,IF(AE110&gt;0,"例假上班",""),"")&amp;IF(AE110&gt;12,"上班超過12小時&amp;","")&amp;IF(COUNTIF(U110:AF110,"&gt;0")=6,"連6天上班","")&amp;IF(AE109=1,IF(AE110&gt;0,"例假上班",""),"")</f>
        <v>1周無1例1休</v>
      </c>
      <c r="AF111" s="500"/>
      <c r="AG111" s="499" t="str">
        <f>IF(月排班!AF109=0,"",IF(月排班!AG109=0,"",IF((月排班!AG109+24-月排班!AF109)&lt;11,"11小時","")))&amp;IF(COUNTIF(月排班!$AE111:$AR111,$FW$5)=1,IF(COUNTIF(月排班!$AE111:$AR111,$FW$6)=1,"","1周無1例1休"),"1周無1例1休")&amp;IF(AG110=1,IF(AG110&gt;0,"例假上班",""),"")&amp;IF(AG110&gt;12,"上班超過12小時&amp;","")&amp;IF(COUNTIF(W110:AH110,"&gt;0")=6,"連6天上班","")&amp;IF(AG109=1,IF(AG110&gt;0,"例假上班",""),"")</f>
        <v>1周無1例1休</v>
      </c>
      <c r="AH111" s="500"/>
      <c r="AI111" s="499" t="str">
        <f>IF(月排班!AH109=0,"",IF(月排班!AI109=0,"",IF((月排班!AI109+24-月排班!AH109)&lt;11,"11小時","")))&amp;IF(COUNTIF(月排班!$AE111:$AR111,$FW$5)=1,IF(COUNTIF(月排班!$AE111:$AR111,$FW$6)=1,"","1周無1例1休"),"1周無1例1休")&amp;IF(AI110=1,IF(AI110&gt;0,"例假上班",""),"")&amp;IF(AI110&gt;12,"上班超過12小時&amp;","")&amp;IF(COUNTIF(Y110:AJ110,"&gt;0")=6,"連6天上班","")&amp;IF(AI109=1,IF(AI110&gt;0,"例假上班",""),"")</f>
        <v>1周無1例1休</v>
      </c>
      <c r="AJ111" s="500"/>
      <c r="AK111" s="499" t="str">
        <f>IF(月排班!AJ109=0,"",IF(月排班!AK109=0,"",IF((月排班!AK109+24-月排班!AJ109)&lt;11,"11小時","")))&amp;IF(COUNTIF(月排班!$AE111:$AR111,$FW$5)=1,IF(COUNTIF(月排班!$AE111:$AR111,$FW$6)=1,"","1周無1例1休"),"1周無1例1休")&amp;IF(AK110=1,IF(AK110&gt;0,"例假上班",""),"")&amp;IF(AK110&gt;12,"上班超過12小時&amp;","")&amp;IF(COUNTIF(AA110:AL110,"&gt;0")=6,"連6天上班","")&amp;IF(AK109=1,IF(AK110&gt;0,"例假上班",""),"")</f>
        <v>1周無1例1休</v>
      </c>
      <c r="AL111" s="500"/>
      <c r="AM111" s="499" t="str">
        <f>IF(月排班!AL109=0,"",IF(月排班!AM109=0,"",IF((月排班!AM109+24-月排班!AL109)&lt;11,"11小時","")))&amp;IF(COUNTIF(月排班!$AE111:$AR111,$FW$5)=1,IF(COUNTIF(月排班!$AE111:$AR111,$FW$6)=1,"","1周無1例1休"),"1周無1例1休")&amp;IF(AM110=1,IF(AM110&gt;0,"例假上班",""),"")&amp;IF(AM110&gt;12,"上班超過12小時&amp;","")&amp;IF(COUNTIF(AC110:AN110,"&gt;0")=6,"連6天上班","")&amp;IF(AM109=1,IF(AM110&gt;0,"例假上班",""),"")</f>
        <v>1周無1例1休</v>
      </c>
      <c r="AN111" s="500"/>
      <c r="AO111" s="499" t="str">
        <f>IF(月排班!AN109=0,"",IF(月排班!AO109=0,"",IF((月排班!AO109+24-月排班!AN109)&lt;11,"11小時","")))&amp;IF(COUNTIF(月排班!$AE111:$AR111,$FW$5)=1,IF(COUNTIF(月排班!$AE111:$AR111,$FW$6)=1,"","1周無1例1休"),"1周無1例1休")&amp;IF(AO110=1,IF(AO110&gt;0,"例假上班",""),"")&amp;IF(AO110&gt;12,"上班超過12小時&amp;","")&amp;IF(COUNTIF(AE110:AP110,"&gt;0")=6,"連6天上班","")&amp;IF(AO109=1,IF(AO110&gt;0,"例假上班",""),"")</f>
        <v>1周無1例1休</v>
      </c>
      <c r="AP111" s="500"/>
      <c r="AQ111" s="499" t="str">
        <f>IF(月排班!AP109=0,"",IF(月排班!AQ109=0,"",IF((月排班!AQ109+24-月排班!AP109)&lt;11,"11小時","")))&amp;IF(COUNTIF(月排班!$AE111:$AR111,$FW$5)=1,IF(COUNTIF(月排班!$AE111:$AR111,$FW$6)=1,"","1周無1例1休"),"1周無1例1休")&amp;IF(AQ110=1,IF(AQ110&gt;0,"例假上班",""),"")&amp;IF(AQ110&gt;12,"上班超過12小時&amp;","")&amp;IF(COUNTIF(AG110:AR110,"&gt;0")=6,"連6天上班","")&amp;IF(AQ109=1,IF(AQ110&gt;0,"例假上班",""),"")</f>
        <v>1周無1例1休</v>
      </c>
      <c r="AR111" s="500"/>
      <c r="AS111" s="499" t="str">
        <f>IF(月排班!AR109=0,"",IF(月排班!AS109=0,"",IF((月排班!AS109+24-月排班!AR109)&lt;11,"11小時","")))&amp;IF(COUNTIF(月排班!$AS111:$BE111,$FW$5)=1,IF(COUNTIF(月排班!$AS111:$BE111,$FW$6)=1,"","1周無1例1休"),"1周無1例1休")&amp;IF(AS110=1,IF(AS110&gt;0,"例假上班",""),"")&amp;IF(AS110&gt;12,"上班超過12小時&amp;","")&amp;IF(COUNTIF(AI110:AT110,"&gt;0")=6,"連6天上班","")&amp;IF(AS109=1,IF(AS110&gt;0,"例假上班",""),"")</f>
        <v>1周無1例1休</v>
      </c>
      <c r="AT111" s="500"/>
      <c r="AU111" s="499" t="str">
        <f>IF(月排班!AT109=0,"",IF(月排班!AU109=0,"",IF((月排班!AU109+24-月排班!AT109)&lt;11,"11小時","")))&amp;IF(COUNTIF(月排班!$AS111:$BE111,$FW$5)=1,IF(COUNTIF(月排班!$AS111:$BE111,$FW$6)=1,"","1周無1例1休"),"1周無1例1休")&amp;IF(AU110=1,IF(AU110&gt;0,"例假上班",""),"")&amp;IF(AU110&gt;12,"上班超過12小時&amp;","")&amp;IF(COUNTIF(AK110:AV110,"&gt;0")=6,"連6天上班","")&amp;IF(AU109=1,IF(AU110&gt;0,"例假上班",""),"")</f>
        <v>1周無1例1休</v>
      </c>
      <c r="AV111" s="500"/>
      <c r="AW111" s="499" t="str">
        <f>IF(月排班!AV109=0,"",IF(月排班!AW109=0,"",IF((月排班!AW109+24-月排班!AV109)&lt;11,"11小時","")))&amp;IF(COUNTIF(月排班!$AS111:$BE111,$FW$5)=1,IF(COUNTIF(月排班!$AS111:$BE111,$FW$6)=1,"","1周無1例1休"),"1周無1例1休")&amp;IF(AW110=1,IF(AW110&gt;0,"例假上班",""),"")&amp;IF(AW110&gt;12,"上班超過12小時&amp;","")&amp;IF(COUNTIF(AM110:AX110,"&gt;0")=6,"連6天上班","")&amp;IF(AW109=1,IF(AW110&gt;0,"例假上班",""),"")</f>
        <v>1周無1例1休</v>
      </c>
      <c r="AX111" s="500"/>
      <c r="AY111" s="499" t="str">
        <f>IF(月排班!AX109=0,"",IF(月排班!AY109=0,"",IF((月排班!AY109+24-月排班!AX109)&lt;11,"11小時","")))&amp;IF(COUNTIF(月排班!$AS111:$BE111,$FW$5)=1,IF(COUNTIF(月排班!$AS111:$BE111,$FW$6)=1,"","1周無1例1休"),"1周無1例1休")&amp;IF(AY110=1,IF(AY110&gt;0,"例假上班",""),"")&amp;IF(AY110&gt;12,"上班超過12小時&amp;","")&amp;IF(COUNTIF(AO110:AZ110,"&gt;0")=6,"連6天上班","")&amp;IF(AY109=1,IF(AY110&gt;0,"例假上班",""),"")</f>
        <v>1周無1例1休</v>
      </c>
      <c r="AZ111" s="500"/>
      <c r="BA111" s="499" t="str">
        <f>IF(月排班!AZ109=0,"",IF(月排班!BA109=0,"",IF((月排班!BA109+24-月排班!AZ109)&lt;11,"11小時","")))&amp;IF(COUNTIF(月排班!$AS111:$BE111,$FW$5)=1,IF(COUNTIF(月排班!$AS111:$BE111,$FW$6)=1,"","1周無1例1休"),"1周無1例1休")&amp;IF(BA110=1,IF(BA110&gt;0,"例假上班",""),"")&amp;IF(BA110&gt;12,"上班超過12小時&amp;","")&amp;IF(COUNTIF(AQ110:BB110,"&gt;0")=6,"連6天上班","")&amp;IF(BA109=1,IF(BA110&gt;0,"例假上班",""),"")</f>
        <v>1周無1例1休</v>
      </c>
      <c r="BB111" s="500"/>
      <c r="BC111" s="499" t="str">
        <f>IF(月排班!BB109=0,"",IF(月排班!BC109=0,"",IF((月排班!BC109+24-月排班!BB109)&lt;11,"11小時","")))&amp;IF(COUNTIF(月排班!$AS111:$BE111,$FW$5)=1,IF(COUNTIF(月排班!$AS111:$BE111,$FW$6)=1,"","1周無1例1休"),"1周無1例1休")&amp;IF(BC110=1,IF(BC110&gt;0,"例假上班",""),"")&amp;IF(BC110&gt;12,"上班超過12小時&amp;","")&amp;IF(COUNTIF(AS110:BD110,"&gt;0")=6,"連6天上班","")&amp;IF(BC109=1,IF(BC110&gt;0,"例假上班",""),"")</f>
        <v>1周無1例1休</v>
      </c>
      <c r="BD111" s="500"/>
      <c r="BE111" s="499" t="str">
        <f>IF(月排班!BD109=0,"",IF(月排班!BE109=0,"",IF((月排班!BE109+24-月排班!BD109)&lt;11,"11小時","")))&amp;IF(COUNTIF(月排班!$AS111:$BE111,$FW$5)=1,IF(COUNTIF(月排班!$AS111:$BE111,$FW$6)=1,"","1周無1例1休"),"1周無1例1休")&amp;IF(BE110=1,IF(BE110&gt;0,"例假上班",""),"")&amp;IF(BE110&gt;12,"上班超過12小時&amp;","")&amp;IF(COUNTIF(AU110:BF110,"&gt;0")=6,"連6天上班","")&amp;IF(BE109=1,IF(BE110&gt;0,"例假上班",""),"")</f>
        <v>1周無1例1休</v>
      </c>
      <c r="BF111" s="500"/>
      <c r="BG111" s="499" t="str">
        <f>IF(月排班!BF109=0,"",IF(月排班!BG109=0,"",IF((月排班!BG109+24-月排班!BF109)&lt;11,"11小時","")))&amp;IF(COUNTIF(月排班!$BG111:$BS111,$FW$5)=1,IF(COUNTIF(月排班!$BG111:$BS111,$FW$6)=1,"","1周無1例1休"),"1周無1例1休")&amp;IF(BG110=1,IF(BG110&gt;0,"例假上班",""),"")&amp;IF(BG110&gt;12,"上班超過12小時&amp;","")&amp;IF(COUNTIF(AW110:BH110,"&gt;0")=6,"連6天上班","")&amp;IF(BG109=1,IF(BG110&gt;0,"例假上班",""),"")</f>
        <v>1周無1例1休</v>
      </c>
      <c r="BH111" s="500"/>
      <c r="BI111" s="499" t="str">
        <f>IF(月排班!BH109=0,"",IF(月排班!BI109=0,"",IF((月排班!BI109+24-月排班!BH109)&lt;11,"11小時","")))&amp;IF(COUNTIF(月排班!$BG111:$BS111,$FW$5)=1,IF(COUNTIF(月排班!$BG111:$BS111,$FW$6)=1,"","1周無1例1休"),"1周無1例1休")&amp;IF(BI110=1,IF(BI110&gt;0,"例假上班",""),"")&amp;IF(BI110&gt;12,"上班超過12小時&amp;","")&amp;IF(COUNTIF(AY110:BJ110,"&gt;0")=6,"連6天上班","")&amp;IF(BI109=1,IF(BI110&gt;0,"例假上班",""),"")</f>
        <v>1周無1例1休</v>
      </c>
      <c r="BJ111" s="500"/>
      <c r="BK111" s="499" t="str">
        <f>IF(月排班!BJ109=0,"",IF(月排班!BK109=0,"",IF((月排班!BK109+24-月排班!BJ109)&lt;11,"11小時","")))&amp;IF(COUNTIF(月排班!$BG111:$BS111,$FW$5)=1,IF(COUNTIF(月排班!$BG111:$BS111,$FW$6)=1,"","1周無1例1休"),"1周無1例1休")&amp;IF(BK110=1,IF(BK110&gt;0,"例假上班",""),"")&amp;IF(BK110&gt;12,"上班超過12小時&amp;","")&amp;IF(COUNTIF(BA110:BL110,"&gt;0")=6,"連6天上班","")&amp;IF(BK109=1,IF(BK110&gt;0,"例假上班",""),"")</f>
        <v>1周無1例1休</v>
      </c>
      <c r="BL111" s="500"/>
      <c r="BM111" s="499" t="str">
        <f>IF(月排班!BL109=0,"",IF(月排班!BM109=0,"",IF((月排班!BM109+24-月排班!BL109)&lt;11,"11小時","")))&amp;IF(COUNTIF(月排班!$BG111:$BS111,$FW$5)=1,IF(COUNTIF(月排班!$BG111:$BS111,$FW$6)=1,"","1周無1例1休"),"1周無1例1休")&amp;IF(BM110=1,IF(BM110&gt;0,"例假上班",""),"")&amp;IF(BM110&gt;12,"上班超過12小時&amp;","")&amp;IF(COUNTIF(BC110:BN110,"&gt;0")=6,"連6天上班","")&amp;IF(BM109=1,IF(BM110&gt;0,"例假上班",""),"")</f>
        <v>1周無1例1休</v>
      </c>
      <c r="BN111" s="500"/>
      <c r="BO111" s="499" t="str">
        <f>IF(月排班!BN109=0,"",IF(月排班!BO109=0,"",IF((月排班!BO109+24-月排班!BN109)&lt;11,"11小時","")))&amp;IF(COUNTIF(月排班!$BG111:$BS111,$FW$5)=1,IF(COUNTIF(月排班!$BG111:$BS111,$FW$6)=1,"","1周無1例1休"),"1周無1例1休")&amp;IF(BO110=1,IF(BO110&gt;0,"例假上班",""),"")&amp;IF(BO110&gt;12,"上班超過12小時&amp;","")&amp;IF(COUNTIF(BE110:BP110,"&gt;0")=6,"連6天上班","")&amp;IF(BO109=1,IF(BO110&gt;0,"例假上班",""),"")</f>
        <v>1周無1例1休</v>
      </c>
      <c r="BP111" s="500"/>
      <c r="BQ111" s="499" t="str">
        <f>IF(月排班!BP109=0,"",IF(月排班!BQ109=0,"",IF((月排班!BQ109+24-月排班!BP109)&lt;11,"11小時","")))&amp;IF(COUNTIF(月排班!$BG111:$BS111,$FW$5)=1,IF(COUNTIF(月排班!$BG111:$BS111,$FW$6)=1,"","1周無1例1休"),"1周無1例1休")&amp;IF(BQ110=1,IF(BQ110&gt;0,"例假上班",""),"")&amp;IF(BQ110&gt;12,"上班超過12小時&amp;","")&amp;IF(COUNTIF(BG110:BR110,"&gt;0")=6,"連6天上班","")&amp;IF(BQ109=1,IF(BQ110&gt;0,"例假上班",""),"")</f>
        <v>1周無1例1休</v>
      </c>
      <c r="BR111" s="500"/>
      <c r="BS111" s="499" t="str">
        <f>IF(月排班!BR109=0,"",IF(月排班!BS109=0,"",IF((月排班!BS109+24-月排班!BR109)&lt;11,"11小時","")))&amp;IF(COUNTIF(月排班!$BG111:$BS111,$FW$5)=1,IF(COUNTIF(月排班!$BG111:$BS111,$FW$6)=1,"","1周無1例1休"),"1周無1例1休")&amp;IF(BS110=1,IF(BS110&gt;0,"例假上班",""),"")&amp;IF(BS110&gt;12,"上班超過12小時&amp;","")&amp;IF(COUNTIF(BI110:BT110,"&gt;0")=6,"連6天上班","")&amp;IF(BS109=1,IF(BS110&gt;0,"例假上班",""),"")</f>
        <v>1周無1例1休</v>
      </c>
      <c r="BT111" s="500"/>
      <c r="BU111" s="499" t="str">
        <f>IF(月排班!BT109=0,"",IF(月排班!BU109=0,"",IF((月排班!BU109+24-月排班!BT109)&lt;11,"11小時","")))&amp;IF(COUNTIF(月排班!$BU111:$CG111,$FW$5)=1,IF(COUNTIF(月排班!$BU111:$CG111,$FW$6)=1,"","1周無1例1休"),"1周無1例1休")&amp;IF(BU110=1,IF(BU110&gt;0,"例假上班",""),"")&amp;IF(BU110&gt;12,"上班超過12小時&amp;","")&amp;IF(COUNTIF(BK110:BV110,"&gt;0")=6,"連6天上班","")&amp;IF(BU109=1,IF(BU110&gt;0,"例假上班",""),"")</f>
        <v>1周無1例1休</v>
      </c>
      <c r="BV111" s="500"/>
      <c r="BW111" s="499" t="str">
        <f>IF(月排班!BV109=0,"",IF(月排班!BW109=0,"",IF((月排班!BW109+24-月排班!BV109)&lt;11,"11小時","")))&amp;IF(COUNTIF(月排班!$BU111:$CG111,$FW$5)=1,IF(COUNTIF(月排班!$BU111:$CG111,$FW$6)=1,"","1周無1例1休"),"1周無1例1休")&amp;IF(BW110=1,IF(BW110&gt;0,"例假上班",""),"")&amp;IF(BW110&gt;12,"上班超過12小時&amp;","")&amp;IF(COUNTIF(BM110:BX110,"&gt;0")=6,"連6天上班","")&amp;IF(BW109=1,IF(BW110&gt;0,"例假上班",""),"")</f>
        <v>1周無1例1休</v>
      </c>
      <c r="BX111" s="500"/>
      <c r="BY111" s="499" t="str">
        <f>IF(月排班!BX109=0,"",IF(月排班!BY109=0,"",IF((月排班!BY109+24-月排班!BX109)&lt;11,"11小時","")))&amp;IF(COUNTIF(月排班!$BU111:$CG111,$FW$5)=1,IF(COUNTIF(月排班!$BU111:$CG111,$FW$6)=1,"","1周無1例1休"),"1周無1例1休")&amp;IF(BY110=1,IF(BY110&gt;0,"例假上班",""),"")&amp;IF(BY110&gt;12,"上班超過12小時&amp;","")&amp;IF(COUNTIF(BO110:BZ110,"&gt;0")=6,"連6天上班","")&amp;IF(BY109=1,IF(BY110&gt;0,"例假上班",""),"")</f>
        <v>1周無1例1休</v>
      </c>
      <c r="BZ111" s="500"/>
      <c r="CA111" s="499" t="str">
        <f>IF(月排班!BZ109=0,"",IF(月排班!CA109=0,"",IF((月排班!CA109+24-月排班!BZ109)&lt;11,"11小時","")))&amp;IF(COUNTIF(月排班!$BU111:$CG111,$FW$5)=1,IF(COUNTIF(月排班!$BU111:$CG111,$FW$6)=1,"","1周無1例1休"),"1周無1例1休")&amp;IF(CA110=1,IF(CA110&gt;0,"例假上班",""),"")&amp;IF(CA110&gt;12,"上班超過12小時&amp;","")&amp;IF(COUNTIF(BQ110:CB110,"&gt;0")=6,"連6天上班","")&amp;IF(CA109=1,IF(CA110&gt;0,"例假上班",""),"")</f>
        <v>1周無1例1休</v>
      </c>
      <c r="CB111" s="500"/>
      <c r="CC111" s="499" t="str">
        <f>IF(月排班!CB109=0,"",IF(月排班!CC109=0,"",IF((月排班!CC109+24-月排班!CB109)&lt;11,"11小時","")))&amp;IF(COUNTIF(月排班!$BU111:$CG111,$FW$5)=1,IF(COUNTIF(月排班!$BU111:$CG111,$FW$6)=1,"","1周無1例1休"),"1周無1例1休")&amp;IF(CC110=1,IF(CC110&gt;0,"例假上班",""),"")&amp;IF(CC110&gt;12,"上班超過12小時&amp;","")&amp;IF(COUNTIF(BS110:CD110,"&gt;0")=6,"連6天上班","")&amp;IF(CC109=1,IF(CC110&gt;0,"例假上班",""),"")</f>
        <v>1周無1例1休</v>
      </c>
      <c r="CD111" s="500"/>
      <c r="CE111" s="499" t="str">
        <f>IF(月排班!CD109=0,"",IF(月排班!CE109=0,"",IF((月排班!CE109+24-月排班!CD109)&lt;11,"11小時","")))&amp;IF(COUNTIF(月排班!$BU111:$CG111,$FW$5)=1,IF(COUNTIF(月排班!$BU111:$CG111,$FW$6)=1,"","1周無1例1休"),"1周無1例1休")&amp;IF(CE110=1,IF(CE110&gt;0,"例假上班",""),"")&amp;IF(CE110&gt;12,"上班超過12小時&amp;","")&amp;IF(COUNTIF(BU110:CF110,"&gt;0")=6,"連6天上班","")&amp;IF(CE109=1,IF(CE110&gt;0,"例假上班",""),"")</f>
        <v>1周無1例1休</v>
      </c>
      <c r="CF111" s="500"/>
      <c r="CG111" s="499" t="str">
        <f>IF(月排班!CF109=0,"",IF(月排班!CG109=0,"",IF((月排班!CG109+24-月排班!CF109)&lt;11,"11小時","")))&amp;IF(COUNTIF(月排班!$BU111:$CG111,$FW$5)=1,IF(COUNTIF(月排班!$BU111:$CG111,$FW$6)=1,"","1周無1例1休"),"1周無1例1休")&amp;IF(CG110=1,IF(CG110&gt;0,"例假上班",""),"")&amp;IF(CG110&gt;12,"上班超過12小時&amp;","")&amp;IF(COUNTIF(BW110:CH110,"&gt;0")=6,"連6天上班","")&amp;IF(CG109=1,IF(CG110&gt;0,"例假上班",""),"")</f>
        <v>1周無1例1休</v>
      </c>
      <c r="CH111" s="500"/>
      <c r="CI111" s="499" t="str">
        <f>IF(月排班!CH109=0,"",IF(月排班!CI109=0,"",IF((月排班!CI109+24-月排班!CH109)&lt;11,"11小時","")))&amp;IF(COUNTIF(月排班!$CI111:$CU111,$FW$5)=1,IF(COUNTIF(月排班!$CI111:$CU111,$FW$6)=1,"","1周無1例1休"),"1周無1例1休")&amp;IF(CI110=1,IF(CI110&gt;0,"例假上班",""),"")&amp;IF(CI110&gt;12,"上班超過12小時&amp;","")&amp;IF(COUNTIF(BY110:CJ110,"&gt;0")=6,"連6天上班","")&amp;IF(CI109=1,IF(CI110&gt;0,"例假上班",""),"")</f>
        <v>1周無1例1休</v>
      </c>
      <c r="CJ111" s="500"/>
      <c r="CK111" s="499" t="str">
        <f>IF(月排班!CJ109=0,"",IF(月排班!CK109=0,"",IF((月排班!CK109+24-月排班!CJ109)&lt;11,"11小時","")))&amp;IF(COUNTIF(月排班!$CI111:$CU111,$FW$5)=1,IF(COUNTIF(月排班!$CI111:$CU111,$FW$6)=1,"","1周無1例1休"),"1周無1例1休")&amp;IF(CK110=1,IF(CK110&gt;0,"例假上班",""),"")&amp;IF(CK110&gt;12,"上班超過12小時&amp;","")&amp;IF(COUNTIF(CA110:CL110,"&gt;0")=6,"連6天上班","")&amp;IF(CK109=1,IF(CK110&gt;0,"例假上班",""),"")</f>
        <v>1周無1例1休</v>
      </c>
      <c r="CL111" s="500"/>
      <c r="CM111" s="499" t="str">
        <f>IF(月排班!CL109=0,"",IF(月排班!CM109=0,"",IF((月排班!CM109+24-月排班!CL109)&lt;11,"11小時","")))&amp;IF(COUNTIF(月排班!$CI111:$CU111,$FW$5)=1,IF(COUNTIF(月排班!$CI111:$CU111,$FW$6)=1,"","1周無1例1休"),"1周無1例1休")&amp;IF(CM110=1,IF(CM110&gt;0,"例假上班",""),"")&amp;IF(CM110&gt;12,"上班超過12小時&amp;","")&amp;IF(COUNTIF(CC110:CN110,"&gt;0")=6,"連6天上班","")&amp;IF(CM109=1,IF(CM110&gt;0,"例假上班",""),"")</f>
        <v>1周無1例1休</v>
      </c>
      <c r="CN111" s="500"/>
      <c r="CO111" s="499" t="str">
        <f>IF(月排班!CN109=0,"",IF(月排班!CO109=0,"",IF((月排班!CO109+24-月排班!CN109)&lt;11,"11小時","")))&amp;IF(COUNTIF(月排班!$CI111:$CU111,$FW$5)=1,IF(COUNTIF(月排班!$CI111:$CU111,$FW$6)=1,"","1周無1例1休"),"1周無1例1休")&amp;IF(CO110=1,IF(CO110&gt;0,"例假上班",""),"")&amp;IF(CO110&gt;12,"上班超過12小時&amp;","")&amp;IF(COUNTIF(CE110:CP110,"&gt;0")=6,"連6天上班","")&amp;IF(CO109=1,IF(CO110&gt;0,"例假上班",""),"")</f>
        <v>1周無1例1休</v>
      </c>
      <c r="CP111" s="500"/>
      <c r="CQ111" s="499" t="str">
        <f>IF(月排班!CP109=0,"",IF(月排班!CQ109=0,"",IF((月排班!CQ109+24-月排班!CP109)&lt;11,"11小時","")))&amp;IF(COUNTIF(月排班!$CI111:$CU111,$FW$5)=1,IF(COUNTIF(月排班!$CI111:$CU111,$FW$6)=1,"","1周無1例1休"),"1周無1例1休")&amp;IF(CQ110=1,IF(CQ110&gt;0,"例假上班",""),"")&amp;IF(CQ110&gt;12,"上班超過12小時&amp;","")&amp;IF(COUNTIF(CG110:CR110,"&gt;0")=6,"連6天上班","")&amp;IF(CQ109=1,IF(CQ110&gt;0,"例假上班",""),"")</f>
        <v>1周無1例1休</v>
      </c>
      <c r="CR111" s="500"/>
      <c r="CS111" s="499" t="str">
        <f>IF(月排班!CR109=0,"",IF(月排班!CS109=0,"",IF((月排班!CS109+24-月排班!CR109)&lt;11,"11小時","")))&amp;IF(COUNTIF(月排班!$CI111:$CU111,$FW$5)=1,IF(COUNTIF(月排班!$CI111:$CU111,$FW$6)=1,"","1周無1例1休"),"1周無1例1休")&amp;IF(CS110=1,IF(CS110&gt;0,"例假上班",""),"")&amp;IF(CS110&gt;12,"上班超過12小時&amp;","")&amp;IF(COUNTIF(CI110:CT110,"&gt;0")=6,"連6天上班","")&amp;IF(CS109=1,IF(CS110&gt;0,"例假上班",""),"")</f>
        <v>1周無1例1休</v>
      </c>
      <c r="CT111" s="500"/>
      <c r="CU111" s="499" t="str">
        <f>IF(月排班!CT109=0,"",IF(月排班!CU109=0,"",IF((月排班!CU109+24-月排班!CT109)&lt;11,"11小時","")))&amp;IF(COUNTIF(月排班!$CI111:$CU111,$FW$5)=1,IF(COUNTIF(月排班!$CI111:$CU111,$FW$6)=1,"","1周無1例1休"),"1周無1例1休")&amp;IF(CU110=1,IF(CU110&gt;0,"例假上班",""),"")&amp;IF(CU110&gt;12,"上班超過12小時&amp;","")&amp;IF(COUNTIF(CK110:CV110,"&gt;0")=6,"連6天上班","")&amp;IF(CU109=1,IF(CU110&gt;0,"例假上班",""),"")</f>
        <v>1周無1例1休</v>
      </c>
      <c r="CV111" s="500"/>
      <c r="CW111" s="499" t="str">
        <f>IF(月排班!CV109=0,"",IF(月排班!CW109=0,"",IF((月排班!CW109+24-月排班!CV109)&lt;11,"11小時","")))&amp;IF(COUNTIF(月排班!$CW111:$DI111,$FW$5)=1,IF(COUNTIF(月排班!$CW111:$DI111,$FW$6)=1,"","1周無1例1休"),"1周無1例1休")&amp;IF(CW110=1,IF(CW110&gt;0,"例假上班",""),"")&amp;IF(CW110&gt;12,"上班超過12小時&amp;","")&amp;IF(COUNTIF(CM110:CX110,"&gt;0")=6,"連6天上班","")&amp;IF(CW109=1,IF(CW110&gt;0,"例假上班",""),"")</f>
        <v>1周無1例1休</v>
      </c>
      <c r="CX111" s="500"/>
      <c r="CY111" s="499" t="str">
        <f>IF(月排班!CX109=0,"",IF(月排班!CY109=0,"",IF((月排班!CY109+24-月排班!CX109)&lt;11,"11小時","")))&amp;IF(COUNTIF(月排班!$CW111:$DI111,$FW$5)=1,IF(COUNTIF(月排班!$CW111:$DI111,$FW$6)=1,"","1周無1例1休"),"1周無1例1休")&amp;IF(CY110=1,IF(CY110&gt;0,"例假上班",""),"")&amp;IF(CY110&gt;12,"上班超過12小時&amp;","")&amp;IF(COUNTIF(CO110:CZ110,"&gt;0")=6,"連6天上班","")&amp;IF(CY109=1,IF(CY110&gt;0,"例假上班",""),"")</f>
        <v>1周無1例1休</v>
      </c>
      <c r="CZ111" s="500"/>
      <c r="DA111" s="499" t="str">
        <f>IF(月排班!CZ109=0,"",IF(月排班!DA109=0,"",IF((月排班!DA109+24-月排班!CZ109)&lt;11,"11小時","")))&amp;IF(COUNTIF(月排班!$CW111:$DI111,$FW$5)=1,IF(COUNTIF(月排班!$CW111:$DI111,$FW$6)=1,"","1周無1例1休"),"1周無1例1休")&amp;IF(DA110=1,IF(DA110&gt;0,"例假上班",""),"")&amp;IF(DA110&gt;12,"上班超過12小時&amp;","")&amp;IF(COUNTIF(CQ110:DB110,"&gt;0")=6,"連6天上班","")&amp;IF(DA109=1,IF(DA110&gt;0,"例假上班",""),"")</f>
        <v>1周無1例1休</v>
      </c>
      <c r="DB111" s="500"/>
      <c r="DC111" s="499" t="str">
        <f>IF(月排班!DB109=0,"",IF(月排班!DC109=0,"",IF((月排班!DC109+24-月排班!DB109)&lt;11,"11小時","")))&amp;IF(COUNTIF(月排班!$CW111:$DI111,$FW$5)=1,IF(COUNTIF(月排班!$CW111:$DI111,$FW$6)=1,"","1周無1例1休"),"1周無1例1休")&amp;IF(DC110=1,IF(DC110&gt;0,"例假上班",""),"")&amp;IF(DC110&gt;12,"上班超過12小時&amp;","")&amp;IF(COUNTIF(CS110:DD110,"&gt;0")=6,"連6天上班","")&amp;IF(DC109=1,IF(DC110&gt;0,"例假上班",""),"")</f>
        <v>1周無1例1休</v>
      </c>
      <c r="DD111" s="500"/>
      <c r="DE111" s="499" t="str">
        <f>IF(月排班!DD109=0,"",IF(月排班!DE109=0,"",IF((月排班!DE109+24-月排班!DD109)&lt;11,"11小時","")))&amp;IF(COUNTIF(月排班!$CW111:$DI111,$FW$5)=1,IF(COUNTIF(月排班!$CW111:$DI111,$FW$6)=1,"","1周無1例1休"),"1周無1例1休")&amp;IF(DE110=1,IF(DE110&gt;0,"例假上班",""),"")&amp;IF(DE110&gt;12,"上班超過12小時&amp;","")&amp;IF(COUNTIF(CU110:DF110,"&gt;0")=6,"連6天上班","")&amp;IF(DE109=1,IF(DE110&gt;0,"例假上班",""),"")</f>
        <v>1周無1例1休</v>
      </c>
      <c r="DF111" s="500"/>
      <c r="DG111" s="499" t="str">
        <f>IF(月排班!DF109=0,"",IF(月排班!DG109=0,"",IF((月排班!DG109+24-月排班!DF109)&lt;11,"11小時","")))&amp;IF(COUNTIF(月排班!$CW111:$DI111,$FW$5)=1,IF(COUNTIF(月排班!$CW111:$DI111,$FW$6)=1,"","1周無1例1休"),"1周無1例1休")&amp;IF(DG110=1,IF(DG110&gt;0,"例假上班",""),"")&amp;IF(DG110&gt;12,"上班超過12小時&amp;","")&amp;IF(COUNTIF(CW110:DH110,"&gt;0")=6,"連6天上班","")&amp;IF(DG109=1,IF(DG110&gt;0,"例假上班",""),"")</f>
        <v>1周無1例1休</v>
      </c>
      <c r="DH111" s="500"/>
      <c r="DI111" s="499" t="str">
        <f>IF(月排班!DH109=0,"",IF(月排班!DI109=0,"",IF((月排班!DI109+24-月排班!DH109)&lt;11,"11小時","")))&amp;IF(COUNTIF(月排班!$CW111:$DI111,$FW$5)=1,IF(COUNTIF(月排班!$CW111:$DI111,$FW$6)=1,"","1周無1例1休"),"1周無1例1休")&amp;IF(DI110=1,IF(DI110&gt;0,"例假上班",""),"")&amp;IF(DI110&gt;12,"上班超過12小時&amp;","")&amp;IF(COUNTIF(CY110:DJ110,"&gt;0")=6,"連6天上班","")&amp;IF(DI109=1,IF(DI110&gt;0,"例假上班",""),"")</f>
        <v>1周無1例1休</v>
      </c>
      <c r="DJ111" s="500"/>
      <c r="DK111" s="499" t="str">
        <f>IF(月排班!DJ109=0,"",IF(月排班!DK109=0,"",IF((月排班!DK109+24-月排班!DJ109)&lt;11,"11小時","")))&amp;IF(COUNTIF(月排班!$DK111:$DW111,$FW$5)=1,IF(COUNTIF(月排班!$DK111:$DW111,$FW$6)=1,"","1周無1例1休"),"1周無1例1休")&amp;IF(DK110=1,IF(DK110&gt;0,"例假上班",""),"")&amp;IF(DK110&gt;12,"上班超過12小時&amp;","")&amp;IF(COUNTIF(DA110:DL110,"&gt;0")=6,"連6天上班","")&amp;IF(DK109=1,IF(DK110&gt;0,"例假上班",""),"")</f>
        <v>1周無1例1休</v>
      </c>
      <c r="DL111" s="500"/>
      <c r="DM111" s="499" t="str">
        <f>IF(月排班!DL109=0,"",IF(月排班!DM109=0,"",IF((月排班!DM109+24-月排班!DL109)&lt;11,"11小時","")))&amp;IF(COUNTIF(月排班!$DK111:$DW111,$FW$5)=1,IF(COUNTIF(月排班!$DK111:$DW111,$FW$6)=1,"","1周無1例1休"),"1周無1例1休")&amp;IF(DM110=1,IF(DM110&gt;0,"例假上班",""),"")&amp;IF(DM110&gt;12,"上班超過12小時&amp;","")&amp;IF(COUNTIF(DC110:DN110,"&gt;0")=6,"連6天上班","")&amp;IF(DM109=1,IF(DM110&gt;0,"例假上班",""),"")</f>
        <v>1周無1例1休</v>
      </c>
      <c r="DN111" s="500"/>
      <c r="DO111" s="499" t="str">
        <f>IF(月排班!DN109=0,"",IF(月排班!DO109=0,"",IF((月排班!DO109+24-月排班!DN109)&lt;11,"11小時","")))&amp;IF(COUNTIF(月排班!$DK111:$DW111,$FW$5)=1,IF(COUNTIF(月排班!$DK111:$DW111,$FW$6)=1,"","1周無1例1休"),"1周無1例1休")&amp;IF(DO110=1,IF(DO110&gt;0,"例假上班",""),"")&amp;IF(DO110&gt;12,"上班超過12小時&amp;","")&amp;IF(COUNTIF(DE110:DP110,"&gt;0")=6,"連6天上班","")&amp;IF(DO109=1,IF(DO110&gt;0,"例假上班",""),"")</f>
        <v>1周無1例1休</v>
      </c>
      <c r="DP111" s="500"/>
      <c r="DQ111" s="499" t="str">
        <f>IF(月排班!DP109=0,"",IF(月排班!DQ109=0,"",IF((月排班!DQ109+24-月排班!DP109)&lt;11,"11小時","")))&amp;IF(COUNTIF(月排班!$DK111:$DW111,$FW$5)=1,IF(COUNTIF(月排班!$DK111:$DW111,$FW$6)=1,"","1周無1例1休"),"1周無1例1休")&amp;IF(DQ110=1,IF(DQ110&gt;0,"例假上班",""),"")&amp;IF(DQ110&gt;12,"上班超過12小時&amp;","")&amp;IF(COUNTIF(DG110:DR110,"&gt;0")=6,"連6天上班","")&amp;IF(DQ109=1,IF(DQ110&gt;0,"例假上班",""),"")</f>
        <v>1周無1例1休</v>
      </c>
      <c r="DR111" s="500"/>
      <c r="DS111" s="499" t="str">
        <f>IF(月排班!DR109=0,"",IF(月排班!DS109=0,"",IF((月排班!DS109+24-月排班!DR109)&lt;11,"11小時","")))&amp;IF(COUNTIF(月排班!$DK111:$DW111,$FW$5)=1,IF(COUNTIF(月排班!$DK111:$DW111,$FW$6)=1,"","1周無1例1休"),"1周無1例1休")&amp;IF(DS110=1,IF(DS110&gt;0,"例假上班",""),"")&amp;IF(DS110&gt;12,"上班超過12小時&amp;","")&amp;IF(COUNTIF(DI110:DT110,"&gt;0")=6,"連6天上班","")&amp;IF(DS109=1,IF(DS110&gt;0,"例假上班",""),"")</f>
        <v>1周無1例1休</v>
      </c>
      <c r="DT111" s="500"/>
      <c r="DU111" s="499" t="str">
        <f>IF(月排班!DT109=0,"",IF(月排班!DU109=0,"",IF((月排班!DU109+24-月排班!DT109)&lt;11,"11小時","")))&amp;IF(COUNTIF(月排班!$DK111:$DW111,$FW$5)=1,IF(COUNTIF(月排班!$DK111:$DW111,$FW$6)=1,"","1周無1例1休"),"1周無1例1休")&amp;IF(DU110=1,IF(DU110&gt;0,"例假上班",""),"")&amp;IF(DU110&gt;12,"上班超過12小時&amp;","")&amp;IF(COUNTIF(DK110:DV110,"&gt;0")=6,"連6天上班","")&amp;IF(DU109=1,IF(DU110&gt;0,"例假上班",""),"")</f>
        <v>1周無1例1休</v>
      </c>
      <c r="DV111" s="500"/>
      <c r="DW111" s="499" t="str">
        <f>IF(月排班!DV109=0,"",IF(月排班!DW109=0,"",IF((月排班!DW109+24-月排班!DV109)&lt;11,"11小時","")))&amp;IF(COUNTIF(月排班!$DK111:$DW111,$FW$5)=1,IF(COUNTIF(月排班!$DK111:$DW111,$FW$6)=1,"","1周無1例1休"),"1周無1例1休")&amp;IF(DW110=1,IF(DW110&gt;0,"例假上班",""),"")&amp;IF(DW110&gt;12,"上班超過12小時&amp;","")&amp;IF(COUNTIF(DM110:DX110,"&gt;0")=6,"連6天上班","")&amp;IF(DW109=1,IF(DW110&gt;0,"例假上班",""),"")</f>
        <v>1周無1例1休</v>
      </c>
      <c r="DX111" s="500"/>
      <c r="DY111" s="499" t="str">
        <f>IF(月排班!DX109=0,"",IF(月排班!DY109=0,"",IF((月排班!DY109+24-月排班!DX109)&lt;11,"11小時","")))&amp;IF(COUNTIF(月排班!$DY111:$EK111,$FW$5)=1,IF(COUNTIF(月排班!$DY111:$EK111,$FW$6)=1,"","1周無1例1休"),"1周無1例1休")&amp;IF(DY110=1,IF(DY110&gt;0,"例假上班",""),"")&amp;IF(DY110&gt;12,"上班超過12小時&amp;","")&amp;IF(COUNTIF(DO110:DZ110,"&gt;0")=6,"連6天上班","")&amp;IF(DY109=1,IF(DY110&gt;0,"例假上班",""),"")</f>
        <v>1周無1例1休</v>
      </c>
      <c r="DZ111" s="500"/>
      <c r="EA111" s="499" t="str">
        <f>IF(月排班!DZ109=0,"",IF(月排班!EA109=0,"",IF((月排班!EA109+24-月排班!DZ109)&lt;11,"11小時","")))&amp;IF(COUNTIF(月排班!$DY111:$EK111,$FW$5)=1,IF(COUNTIF(月排班!$DY111:$EK111,$FW$6)=1,"","1周無1例1休"),"1周無1例1休")&amp;IF(EA110=1,IF(EA110&gt;0,"例假上班",""),"")&amp;IF(EA110&gt;12,"上班超過12小時&amp;","")&amp;IF(COUNTIF(DQ110:EB110,"&gt;0")=6,"連6天上班","")&amp;IF(EA109=1,IF(EA110&gt;0,"例假上班",""),"")</f>
        <v>1周無1例1休</v>
      </c>
      <c r="EB111" s="500"/>
      <c r="EC111" s="499" t="str">
        <f>IF(月排班!EB109=0,"",IF(月排班!EC109=0,"",IF((月排班!EC109+24-月排班!EB109)&lt;11,"11小時","")))&amp;IF(COUNTIF(月排班!$DY111:$EK111,$FW$5)=1,IF(COUNTIF(月排班!$DY111:$EK111,$FW$6)=1,"","1周無1例1休"),"1周無1例1休")&amp;IF(EC110=1,IF(EC110&gt;0,"例假上班",""),"")&amp;IF(EC110&gt;12,"上班超過12小時&amp;","")&amp;IF(COUNTIF(DS110:ED110,"&gt;0")=6,"連6天上班","")&amp;IF(EC109=1,IF(EC110&gt;0,"例假上班",""),"")</f>
        <v>1周無1例1休</v>
      </c>
      <c r="ED111" s="500"/>
      <c r="EE111" s="499" t="str">
        <f>IF(月排班!ED109=0,"",IF(月排班!EE109=0,"",IF((月排班!EE109+24-月排班!ED109)&lt;11,"11小時","")))&amp;IF(COUNTIF(月排班!$DY111:$EK111,$FW$5)=1,IF(COUNTIF(月排班!$DY111:$EK111,$FW$6)=1,"","1周無1例1休"),"1周無1例1休")&amp;IF(EE110=1,IF(EE110&gt;0,"例假上班",""),"")&amp;IF(EE110&gt;12,"上班超過12小時&amp;","")&amp;IF(COUNTIF(DU110:EF110,"&gt;0")=6,"連6天上班","")&amp;IF(EE109=1,IF(EE110&gt;0,"例假上班",""),"")</f>
        <v>1周無1例1休</v>
      </c>
      <c r="EF111" s="500"/>
      <c r="EG111" s="499" t="str">
        <f>IF(月排班!EF109=0,"",IF(月排班!EG109=0,"",IF((月排班!EG109+24-月排班!EF109)&lt;11,"11小時","")))&amp;IF(COUNTIF(月排班!$DY111:$EK111,$FW$5)=1,IF(COUNTIF(月排班!$DY111:$EK111,$FW$6)=1,"","1周無1例1休"),"1周無1例1休")&amp;IF(EG110=1,IF(EG110&gt;0,"例假上班",""),"")&amp;IF(EG110&gt;12,"上班超過12小時&amp;","")&amp;IF(COUNTIF(DW110:EH110,"&gt;0")=6,"連6天上班","")&amp;IF(EG109=1,IF(EG110&gt;0,"例假上班",""),"")</f>
        <v>1周無1例1休</v>
      </c>
      <c r="EH111" s="500"/>
      <c r="EI111" s="499" t="str">
        <f>IF(月排班!EH109=0,"",IF(月排班!EI109=0,"",IF((月排班!EI109+24-月排班!EH109)&lt;11,"11小時","")))&amp;IF(COUNTIF(月排班!$DY111:$EK111,$FW$5)=1,IF(COUNTIF(月排班!$DY111:$EK111,$FW$6)=1,"","1周無1例1休"),"1周無1例1休")&amp;IF(EI110=1,IF(EI110&gt;0,"例假上班",""),"")&amp;IF(EI110&gt;12,"上班超過12小時&amp;","")&amp;IF(COUNTIF(DY110:EJ110,"&gt;0")=6,"連6天上班","")&amp;IF(EI109=1,IF(EI110&gt;0,"例假上班",""),"")</f>
        <v>1周無1例1休</v>
      </c>
      <c r="EJ111" s="500"/>
      <c r="EK111" s="499" t="str">
        <f>IF(月排班!EJ109=0,"",IF(月排班!EK109=0,"",IF((月排班!EK109+24-月排班!EJ109)&lt;11,"11小時","")))&amp;IF(COUNTIF(月排班!$DY111:$EK111,$FW$5)=1,IF(COUNTIF(月排班!$DY111:$EK111,$FW$6)=1,"","1周無1例1休"),"1周無1例1休")&amp;IF(EK110=1,IF(EK110&gt;0,"例假上班",""),"")&amp;IF(EK110&gt;12,"上班超過12小時&amp;","")&amp;IF(COUNTIF(EA110:EL110,"&gt;0")=6,"連6天上班","")&amp;IF(EK109=1,IF(EK110&gt;0,"例假上班",""),"")</f>
        <v>1周無1例1休</v>
      </c>
      <c r="EL111" s="500"/>
      <c r="EM111" s="499" t="str">
        <f>IF(月排班!EL109=0,"",IF(月排班!EM109=0,"",IF((月排班!EM109+24-月排班!EL109)&lt;11,"11小時","")))&amp;IF(COUNTIF(月排班!$EM111:$EY111,$FW$5)=1,IF(COUNTIF(月排班!$EM111:$EY111,$FW$6)=1,"","1周無1例1休"),"1周無1例1休")&amp;IF(EM110=1,IF(EM110&gt;0,"例假上班",""),"")&amp;IF(EM110&gt;12,"上班超過12小時&amp;","")&amp;IF(COUNTIF(EC110:EN110,"&gt;0")=6,"連6天上班","")&amp;IF(EM109=1,IF(EM110&gt;0,"例假上班",""),"")</f>
        <v>1周無1例1休</v>
      </c>
      <c r="EN111" s="500"/>
      <c r="EO111" s="499" t="str">
        <f>IF(月排班!EN109=0,"",IF(月排班!EO109=0,"",IF((月排班!EO109+24-月排班!EN109)&lt;11,"11小時","")))&amp;IF(COUNTIF(月排班!$EM111:$EY111,$FW$5)=1,IF(COUNTIF(月排班!$EM111:$EY111,$FW$6)=1,"","1周無1例1休"),"1周無1例1休")&amp;IF(EO110=1,IF(EO110&gt;0,"例假上班",""),"")&amp;IF(EO110&gt;12,"上班超過12小時&amp;","")&amp;IF(COUNTIF(EE110:EP110,"&gt;0")=6,"連6天上班","")&amp;IF(EO109=1,IF(EO110&gt;0,"例假上班",""),"")</f>
        <v>1周無1例1休</v>
      </c>
      <c r="EP111" s="500"/>
      <c r="EQ111" s="499" t="str">
        <f>IF(月排班!EP109=0,"",IF(月排班!EQ109=0,"",IF((月排班!EQ109+24-月排班!EP109)&lt;11,"11小時","")))&amp;IF(COUNTIF(月排班!$EM111:$EY111,$FW$5)=1,IF(COUNTIF(月排班!$EM111:$EY111,$FW$6)=1,"","1周無1例1休"),"1周無1例1休")&amp;IF(EQ110=1,IF(EQ110&gt;0,"例假上班",""),"")&amp;IF(EQ110&gt;12,"上班超過12小時&amp;","")&amp;IF(COUNTIF(EG110:ER110,"&gt;0")=6,"連6天上班","")&amp;IF(EQ109=1,IF(EQ110&gt;0,"例假上班",""),"")</f>
        <v>1周無1例1休</v>
      </c>
      <c r="ER111" s="500"/>
      <c r="ES111" s="499" t="str">
        <f>IF(月排班!ER109=0,"",IF(月排班!ES109=0,"",IF((月排班!ES109+24-月排班!ER109)&lt;11,"11小時","")))&amp;IF(COUNTIF(月排班!$EM111:$EY111,$FW$5)=1,IF(COUNTIF(月排班!$EM111:$EY111,$FW$6)=1,"","1周無1例1休"),"1周無1例1休")&amp;IF(ES110=1,IF(ES110&gt;0,"例假上班",""),"")&amp;IF(ES110&gt;12,"上班超過12小時&amp;","")&amp;IF(COUNTIF(EI110:ET110,"&gt;0")=6,"連6天上班","")&amp;IF(ES109=1,IF(ES110&gt;0,"例假上班",""),"")</f>
        <v>1周無1例1休</v>
      </c>
      <c r="ET111" s="500"/>
      <c r="EU111" s="499" t="str">
        <f>IF(月排班!ET109=0,"",IF(月排班!EU109=0,"",IF((月排班!EU109+24-月排班!ET109)&lt;11,"11小時","")))&amp;IF(COUNTIF(月排班!$EM111:$EY111,$FW$5)=1,IF(COUNTIF(月排班!$EM111:$EY111,$FW$6)=1,"","1周無1例1休"),"1周無1例1休")&amp;IF(EU110=1,IF(EU110&gt;0,"例假上班",""),"")&amp;IF(EU110&gt;12,"上班超過12小時&amp;","")&amp;IF(COUNTIF(EK110:EV110,"&gt;0")=6,"連6天上班","")&amp;IF(EU109=1,IF(EU110&gt;0,"例假上班",""),"")</f>
        <v>1周無1例1休</v>
      </c>
      <c r="EV111" s="500"/>
      <c r="EW111" s="499" t="str">
        <f>IF(月排班!EV109=0,"",IF(月排班!EW109=0,"",IF((月排班!EW109+24-月排班!EV109)&lt;11,"11小時","")))&amp;IF(COUNTIF(月排班!$EM111:$EY111,$FW$5)=1,IF(COUNTIF(月排班!$EM111:$EY111,$FW$6)=1,"","1周無1例1休"),"1周無1例1休")&amp;IF(EW110=1,IF(EW110&gt;0,"例假上班",""),"")&amp;IF(EW110&gt;12,"上班超過12小時&amp;","")&amp;IF(COUNTIF(EM110:EX110,"&gt;0")=6,"連6天上班","")&amp;IF(EW109=1,IF(EW110&gt;0,"例假上班",""),"")</f>
        <v>1周無1例1休</v>
      </c>
      <c r="EX111" s="500"/>
      <c r="EY111" s="499" t="str">
        <f>IF(月排班!EX109=0,"",IF(月排班!EY109=0,"",IF((月排班!EY109+24-月排班!EX109)&lt;11,"11小時","")))&amp;IF(COUNTIF(月排班!$EM111:$EY111,$FW$5)=1,IF(COUNTIF(月排班!$EM111:$EY111,$FW$6)=1,"","1周無1例1休"),"1周無1例1休")&amp;IF(EY110=1,IF(EY110&gt;0,"例假上班",""),"")&amp;IF(EY110&gt;12,"上班超過12小時&amp;","")&amp;IF(COUNTIF(EO110:EZ110,"&gt;0")=6,"連6天上班","")&amp;IF(EY109=1,IF(EY110&gt;0,"例假上班",""),"")</f>
        <v>1周無1例1休</v>
      </c>
      <c r="EZ111" s="500"/>
      <c r="FA111" s="499" t="str">
        <f>IF(月排班!EZ109=0,"",IF(月排班!FA109=0,"",IF((月排班!FA109+24-月排班!EZ109)&lt;11,"11小時","")))&amp;IF(COUNTIF(月排班!$FA111:$FM111,$FW$5)=1,IF(COUNTIF(月排班!$FA111:$FM111,$FW$6)=1,"","1周無1例1休"),"1周無1例1休")&amp;IF(FA110=1,IF(FA110&gt;0,"例假上班",""),"")&amp;IF(FA110&gt;12,"上班超過12小時&amp;","")&amp;IF(COUNTIF(EQ110:FB110,"&gt;0")=6,"連6天上班","")&amp;IF(FA109=1,IF(FA110&gt;0,"例假上班",""),"")</f>
        <v>1周無1例1休</v>
      </c>
      <c r="FB111" s="500"/>
      <c r="FC111" s="499" t="str">
        <f>IF(月排班!FB109=0,"",IF(月排班!FC109=0,"",IF((月排班!FC109+24-月排班!FB109)&lt;11,"11小時","")))&amp;IF(COUNTIF(月排班!$FA111:$FM111,$FW$5)=1,IF(COUNTIF(月排班!$FA111:$FM111,$FW$6)=1,"","1周無1例1休"),"1周無1例1休")&amp;IF(FC110=1,IF(FC110&gt;0,"例假上班",""),"")&amp;IF(FC110&gt;12,"上班超過12小時&amp;","")&amp;IF(COUNTIF(ES110:FD110,"&gt;0")=6,"連6天上班","")&amp;IF(FC109=1,IF(FC110&gt;0,"例假上班",""),"")</f>
        <v>1周無1例1休</v>
      </c>
      <c r="FD111" s="500"/>
      <c r="FE111" s="499" t="str">
        <f>IF(月排班!FD109=0,"",IF(月排班!FE109=0,"",IF((月排班!FE109+24-月排班!FD109)&lt;11,"11小時","")))&amp;IF(COUNTIF(月排班!$FA111:$FM111,$FW$5)=1,IF(COUNTIF(月排班!$FA111:$FM111,$FW$6)=1,"","1周無1例1休"),"1周無1例1休")&amp;IF(FE110=1,IF(FE110&gt;0,"例假上班",""),"")&amp;IF(FE110&gt;12,"上班超過12小時&amp;","")&amp;IF(COUNTIF(EU110:FF110,"&gt;0")=6,"連6天上班","")&amp;IF(FE109=1,IF(FE110&gt;0,"例假上班",""),"")</f>
        <v>1周無1例1休</v>
      </c>
      <c r="FF111" s="500"/>
      <c r="FG111" s="499" t="str">
        <f>IF(月排班!FF109=0,"",IF(月排班!FG109=0,"",IF((月排班!FG109+24-月排班!FF109)&lt;11,"11小時","")))&amp;IF(COUNTIF(月排班!$FA111:$FM111,$FW$5)=1,IF(COUNTIF(月排班!$FA111:$FM111,$FW$6)=1,"","1周無1例1休"),"1周無1例1休")&amp;IF(FG110=1,IF(FG110&gt;0,"例假上班",""),"")&amp;IF(FG110&gt;12,"上班超過12小時&amp;","")&amp;IF(COUNTIF(EW110:FH110,"&gt;0")=6,"連6天上班","")&amp;IF(FG109=1,IF(FG110&gt;0,"例假上班",""),"")</f>
        <v>1周無1例1休</v>
      </c>
      <c r="FH111" s="500"/>
      <c r="FI111" s="499" t="str">
        <f>IF(月排班!FH109=0,"",IF(月排班!FI109=0,"",IF((月排班!FI109+24-月排班!FH109)&lt;11,"11小時","")))&amp;IF(COUNTIF(月排班!$FA111:$FM111,$FW$5)=1,IF(COUNTIF(月排班!$FA111:$FM111,$FW$6)=1,"","1周無1例1休"),"1周無1例1休")&amp;IF(FI110=1,IF(FI110&gt;0,"例假上班",""),"")&amp;IF(FI110&gt;12,"上班超過12小時&amp;","")&amp;IF(COUNTIF(EY110:FJ110,"&gt;0")=6,"連6天上班","")&amp;IF(FI109=1,IF(FI110&gt;0,"例假上班",""),"")</f>
        <v>1周無1例1休</v>
      </c>
      <c r="FJ111" s="500"/>
      <c r="FK111" s="499" t="str">
        <f>IF(月排班!FJ109=0,"",IF(月排班!FK109=0,"",IF((月排班!FK109+24-月排班!FJ109)&lt;11,"11小時","")))&amp;IF(COUNTIF(月排班!$FA111:$FM111,$FW$5)=1,IF(COUNTIF(月排班!$FA111:$FM111,$FW$6)=1,"","1周無1例1休"),"1周無1例1休")&amp;IF(FK110=1,IF(FK110&gt;0,"例假上班",""),"")&amp;IF(FK110&gt;12,"上班超過12小時&amp;","")&amp;IF(COUNTIF(FA110:FL110,"&gt;0")=6,"連6天上班","")&amp;IF(FK109=1,IF(FK110&gt;0,"例假上班",""),"")</f>
        <v>1周無1例1休</v>
      </c>
      <c r="FL111" s="500"/>
      <c r="FM111" s="499" t="str">
        <f>IF(月排班!FL109=0,"",IF(月排班!FM109=0,"",IF((月排班!FM109+24-月排班!FL109)&lt;11,"11小時","")))&amp;IF(COUNTIF(月排班!$FA111:$FM111,$FW$5)=1,IF(COUNTIF(月排班!$FA111:$FM111,$FW$6)=1,"","1周無1例1休"),"1周無1例1休")&amp;IF(FM110=1,IF(FM110&gt;0,"例假上班",""),"")&amp;IF(FM110&gt;12,"上班超過12小時&amp;","")&amp;IF(COUNTIF(FC110:FN110,"&gt;0")=6,"連6天上班","")&amp;IF(FM109=1,IF(FM110&gt;0,"例假上班",""),"")</f>
        <v>1周無1例1休</v>
      </c>
      <c r="FN111" s="500"/>
      <c r="FO111" s="488"/>
      <c r="FP111" s="489"/>
      <c r="FQ111" s="494"/>
      <c r="FR111" s="211"/>
      <c r="FS111" s="211"/>
      <c r="FT111" s="380"/>
      <c r="FU111" s="486"/>
      <c r="FV111" s="487"/>
    </row>
    <row r="112" spans="1:203" ht="11.25" customHeight="1" thickTop="1">
      <c r="A112" s="231"/>
      <c r="B112" s="166"/>
      <c r="C112" s="357" t="s">
        <v>21</v>
      </c>
      <c r="D112" s="358"/>
      <c r="E112" s="357" t="s">
        <v>21</v>
      </c>
      <c r="F112" s="358"/>
      <c r="G112" s="357" t="s">
        <v>21</v>
      </c>
      <c r="H112" s="358"/>
      <c r="I112" s="357" t="s">
        <v>21</v>
      </c>
      <c r="J112" s="358"/>
      <c r="K112" s="357" t="s">
        <v>21</v>
      </c>
      <c r="L112" s="358"/>
      <c r="M112" s="357" t="s">
        <v>21</v>
      </c>
      <c r="N112" s="358"/>
      <c r="O112" s="357" t="s">
        <v>21</v>
      </c>
      <c r="P112" s="358"/>
      <c r="Q112" s="357" t="s">
        <v>21</v>
      </c>
      <c r="R112" s="358"/>
      <c r="S112" s="357" t="s">
        <v>21</v>
      </c>
      <c r="T112" s="358"/>
      <c r="U112" s="357" t="s">
        <v>21</v>
      </c>
      <c r="V112" s="358"/>
      <c r="W112" s="357" t="s">
        <v>21</v>
      </c>
      <c r="X112" s="358"/>
      <c r="Y112" s="357" t="s">
        <v>21</v>
      </c>
      <c r="Z112" s="358"/>
      <c r="AA112" s="357" t="s">
        <v>21</v>
      </c>
      <c r="AB112" s="358"/>
      <c r="AC112" s="357" t="s">
        <v>21</v>
      </c>
      <c r="AD112" s="358"/>
      <c r="AE112" s="357" t="s">
        <v>22</v>
      </c>
      <c r="AF112" s="358"/>
      <c r="AG112" s="357" t="s">
        <v>23</v>
      </c>
      <c r="AH112" s="358"/>
      <c r="AI112" s="357" t="s">
        <v>21</v>
      </c>
      <c r="AJ112" s="358"/>
      <c r="AK112" s="357" t="s">
        <v>22</v>
      </c>
      <c r="AL112" s="358"/>
      <c r="AM112" s="357" t="s">
        <v>23</v>
      </c>
      <c r="AN112" s="358"/>
      <c r="AO112" s="357" t="s">
        <v>24</v>
      </c>
      <c r="AP112" s="358"/>
      <c r="AQ112" s="357" t="s">
        <v>25</v>
      </c>
      <c r="AR112" s="358"/>
      <c r="AS112" s="359" t="s">
        <v>26</v>
      </c>
      <c r="AT112" s="360"/>
      <c r="AU112" s="359" t="s">
        <v>27</v>
      </c>
      <c r="AV112" s="360"/>
      <c r="AW112" s="357" t="s">
        <v>21</v>
      </c>
      <c r="AX112" s="358"/>
      <c r="AY112" s="357" t="s">
        <v>22</v>
      </c>
      <c r="AZ112" s="358"/>
      <c r="BA112" s="357" t="s">
        <v>23</v>
      </c>
      <c r="BB112" s="358"/>
      <c r="BC112" s="357" t="s">
        <v>24</v>
      </c>
      <c r="BD112" s="358"/>
      <c r="BE112" s="357" t="s">
        <v>25</v>
      </c>
      <c r="BF112" s="358"/>
      <c r="BG112" s="359" t="s">
        <v>26</v>
      </c>
      <c r="BH112" s="360"/>
      <c r="BI112" s="359" t="s">
        <v>27</v>
      </c>
      <c r="BJ112" s="360"/>
      <c r="BK112" s="357" t="s">
        <v>21</v>
      </c>
      <c r="BL112" s="358"/>
      <c r="BM112" s="357" t="s">
        <v>22</v>
      </c>
      <c r="BN112" s="358"/>
      <c r="BO112" s="357" t="s">
        <v>23</v>
      </c>
      <c r="BP112" s="358"/>
      <c r="BQ112" s="357" t="s">
        <v>24</v>
      </c>
      <c r="BR112" s="358"/>
      <c r="BS112" s="357" t="s">
        <v>25</v>
      </c>
      <c r="BT112" s="358"/>
      <c r="BU112" s="359" t="s">
        <v>26</v>
      </c>
      <c r="BV112" s="360"/>
      <c r="BW112" s="359" t="s">
        <v>27</v>
      </c>
      <c r="BX112" s="360"/>
      <c r="BY112" s="357" t="s">
        <v>21</v>
      </c>
      <c r="BZ112" s="358"/>
      <c r="CA112" s="357" t="s">
        <v>22</v>
      </c>
      <c r="CB112" s="358"/>
      <c r="CC112" s="357" t="s">
        <v>23</v>
      </c>
      <c r="CD112" s="358"/>
      <c r="CE112" s="357" t="s">
        <v>24</v>
      </c>
      <c r="CF112" s="358"/>
      <c r="CG112" s="357" t="s">
        <v>25</v>
      </c>
      <c r="CH112" s="358"/>
      <c r="CI112" s="359" t="s">
        <v>26</v>
      </c>
      <c r="CJ112" s="360"/>
      <c r="CK112" s="192"/>
      <c r="CL112" s="192"/>
      <c r="CM112" s="192"/>
      <c r="CN112" s="192"/>
      <c r="CO112" s="192"/>
      <c r="CP112" s="192"/>
      <c r="CQ112" s="192"/>
      <c r="CR112" s="192"/>
      <c r="CS112" s="192"/>
      <c r="CT112" s="192"/>
      <c r="CU112" s="192"/>
      <c r="CV112" s="192"/>
      <c r="CW112" s="359" t="s">
        <v>26</v>
      </c>
      <c r="CX112" s="360"/>
      <c r="CY112" s="192"/>
      <c r="CZ112" s="192"/>
      <c r="DA112" s="192"/>
      <c r="DB112" s="192"/>
      <c r="DC112" s="192"/>
      <c r="DD112" s="192"/>
      <c r="DE112" s="192"/>
      <c r="DF112" s="192"/>
      <c r="DG112" s="192"/>
      <c r="DH112" s="192"/>
      <c r="DI112" s="192"/>
      <c r="DJ112" s="192"/>
      <c r="DK112" s="232"/>
      <c r="DL112" s="232"/>
      <c r="DM112" s="232"/>
      <c r="DN112" s="232"/>
      <c r="DO112" s="232"/>
      <c r="DP112" s="232"/>
      <c r="DQ112" s="232"/>
      <c r="DR112" s="232"/>
      <c r="DS112" s="232"/>
      <c r="DT112" s="232"/>
      <c r="DU112" s="232"/>
      <c r="DV112" s="232"/>
      <c r="DW112" s="232"/>
      <c r="DX112" s="232"/>
      <c r="DY112" s="232"/>
      <c r="DZ112" s="232"/>
      <c r="EA112" s="232"/>
      <c r="EB112" s="232"/>
      <c r="EC112" s="232"/>
      <c r="ED112" s="232"/>
      <c r="EE112" s="232"/>
      <c r="EF112" s="232"/>
      <c r="EG112" s="232"/>
      <c r="EH112" s="232"/>
      <c r="EI112" s="232"/>
      <c r="EJ112" s="232"/>
      <c r="EK112" s="232"/>
      <c r="EL112" s="232"/>
      <c r="EM112" s="232"/>
      <c r="EN112" s="232"/>
      <c r="EO112" s="232"/>
      <c r="EP112" s="232"/>
      <c r="EQ112" s="232"/>
      <c r="ER112" s="232"/>
      <c r="ES112" s="232"/>
      <c r="ET112" s="232"/>
      <c r="EU112" s="232"/>
      <c r="EV112" s="232"/>
      <c r="EW112" s="232"/>
      <c r="EX112" s="232"/>
      <c r="EY112" s="232"/>
      <c r="EZ112" s="232"/>
      <c r="FA112" s="232"/>
      <c r="FB112" s="232"/>
      <c r="FC112" s="232"/>
      <c r="FD112" s="232"/>
      <c r="FE112" s="232"/>
      <c r="FF112" s="232"/>
      <c r="FG112" s="232"/>
      <c r="FH112" s="232"/>
      <c r="FI112" s="232"/>
      <c r="FJ112" s="232"/>
      <c r="FK112" s="232"/>
      <c r="FL112" s="232"/>
      <c r="FM112" s="232"/>
      <c r="FN112" s="232"/>
      <c r="FO112" s="359" t="s">
        <v>27</v>
      </c>
      <c r="FP112" s="360"/>
      <c r="FQ112" s="361" t="s">
        <v>93</v>
      </c>
      <c r="FR112" s="362"/>
      <c r="FS112" s="362"/>
      <c r="FT112" s="362"/>
      <c r="FU112" s="362"/>
      <c r="FV112" s="363"/>
    </row>
    <row r="113" spans="1:178" ht="11.25" customHeight="1">
      <c r="A113" s="553" t="s">
        <v>94</v>
      </c>
      <c r="B113" s="167" t="s">
        <v>95</v>
      </c>
      <c r="C113" s="367">
        <f>COUNTIFS(C$118:C$126,"&gt;0",C$118:C$126,"&lt;11")</f>
        <v>0</v>
      </c>
      <c r="D113" s="368"/>
      <c r="E113" s="367">
        <f>COUNTIFS(E$118:E$126,"&gt;0",E$118:E$126,"&lt;11")</f>
        <v>0</v>
      </c>
      <c r="F113" s="368"/>
      <c r="G113" s="367">
        <f>COUNTIFS(G$118:G$126,"&gt;0",G$118:G$126,"&lt;11")</f>
        <v>0</v>
      </c>
      <c r="H113" s="368"/>
      <c r="I113" s="367">
        <f>COUNTIFS(I$118:I$126,"&gt;0",I$118:I$126,"&lt;11")</f>
        <v>0</v>
      </c>
      <c r="J113" s="368"/>
      <c r="K113" s="367">
        <f>COUNTIFS(K$118:K$126,"&gt;0",K$118:K$126,"&lt;11")</f>
        <v>0</v>
      </c>
      <c r="L113" s="368"/>
      <c r="M113" s="367">
        <f>COUNTIFS(M$118:M$126,"&gt;0",M$118:M$126,"&lt;11")</f>
        <v>0</v>
      </c>
      <c r="N113" s="368"/>
      <c r="O113" s="367">
        <f>COUNTIFS(O$118:O$126,"&gt;0",O$118:O$126,"&lt;11")</f>
        <v>0</v>
      </c>
      <c r="P113" s="368"/>
      <c r="Q113" s="367">
        <f>COUNTIFS(Q$118:Q$126,"&gt;0",Q$118:Q$126,"&lt;11")</f>
        <v>0</v>
      </c>
      <c r="R113" s="368"/>
      <c r="S113" s="367">
        <f>COUNTIFS(S$118:S$126,"&gt;0",S$118:S$126,"&lt;11")</f>
        <v>0</v>
      </c>
      <c r="T113" s="368"/>
      <c r="U113" s="367">
        <f>COUNTIFS(U$118:U$126,"&gt;0",U$118:U$126,"&lt;11")</f>
        <v>0</v>
      </c>
      <c r="V113" s="368"/>
      <c r="W113" s="367">
        <f>COUNTIFS(W$118:W$126,"&gt;0",W$118:W$126,"&lt;11")</f>
        <v>0</v>
      </c>
      <c r="X113" s="368"/>
      <c r="Y113" s="367">
        <f>COUNTIFS(Y$118:Y$126,"&gt;0",Y$118:Y$126,"&lt;11")</f>
        <v>0</v>
      </c>
      <c r="Z113" s="368"/>
      <c r="AA113" s="367">
        <f>COUNTIFS(AA$118:AA$126,"&gt;0",AA$118:AA$126,"&lt;11")</f>
        <v>0</v>
      </c>
      <c r="AB113" s="368"/>
      <c r="AC113" s="367">
        <f>COUNTIFS(AC$118:AC$126,"&gt;0",AC$118:AC$126,"&lt;11")</f>
        <v>0</v>
      </c>
      <c r="AD113" s="368"/>
      <c r="AE113" s="367">
        <f>COUNTIFS(AE$118:AE$126,"&gt;0",AE$118:AE$126,"&lt;11")</f>
        <v>2</v>
      </c>
      <c r="AF113" s="368"/>
      <c r="AG113" s="367">
        <f>COUNTIFS(AG$118:AG$126,"&gt;0",AG$118:AG$126,"&lt;11")</f>
        <v>2</v>
      </c>
      <c r="AH113" s="368"/>
      <c r="AI113" s="367">
        <f>COUNTIFS(AI$118:AI$126,"&gt;0",AI$118:AI$126,"&lt;11")</f>
        <v>1</v>
      </c>
      <c r="AJ113" s="368"/>
      <c r="AK113" s="367">
        <f>COUNTIFS(AK$118:AK$126,"&gt;0",AK$118:AK$126,"&lt;11")</f>
        <v>1</v>
      </c>
      <c r="AL113" s="368"/>
      <c r="AM113" s="367">
        <f>COUNTIFS(AM$118:AM$126,"&gt;0",AM$118:AM$126,"&lt;11")</f>
        <v>0</v>
      </c>
      <c r="AN113" s="368"/>
      <c r="AO113" s="367">
        <f>COUNTIFS(AO$118:AO$126,"&gt;0",AO$118:AO$126,"&lt;11")</f>
        <v>0</v>
      </c>
      <c r="AP113" s="368"/>
      <c r="AQ113" s="367">
        <f>COUNTIFS(AQ$118:AQ$126,"&gt;0",AQ$118:AQ$126,"&lt;11")</f>
        <v>0</v>
      </c>
      <c r="AR113" s="368"/>
      <c r="AS113" s="367">
        <f>COUNTIFS(AS$118:AS$126,"&gt;0",AS$118:AS$126,"&lt;11")</f>
        <v>1</v>
      </c>
      <c r="AT113" s="368"/>
      <c r="AU113" s="367">
        <f>COUNTIFS(AU$118:AU$126,"&gt;0",AU$118:AU$126,"&lt;11")</f>
        <v>3</v>
      </c>
      <c r="AV113" s="368"/>
      <c r="AW113" s="367">
        <f>COUNTIFS(AW$118:AW$126,"&gt;0",AW$118:AW$126,"&lt;11")</f>
        <v>2</v>
      </c>
      <c r="AX113" s="368"/>
      <c r="AY113" s="367">
        <f>COUNTIFS(AY$118:AY$126,"&gt;0",AY$118:AY$126,"&lt;11")</f>
        <v>0</v>
      </c>
      <c r="AZ113" s="368"/>
      <c r="BA113" s="367">
        <f>COUNTIFS(BA$118:BA$126,"&gt;0",BA$118:BA$126,"&lt;11")</f>
        <v>0</v>
      </c>
      <c r="BB113" s="368"/>
      <c r="BC113" s="367">
        <f>COUNTIFS(BC$118:BC$126,"&gt;0",BC$118:BC$126,"&lt;11")</f>
        <v>0</v>
      </c>
      <c r="BD113" s="368"/>
      <c r="BE113" s="367">
        <f>COUNTIFS(BE$118:BE$126,"&gt;0",BE$118:BE$126,"&lt;11")</f>
        <v>0</v>
      </c>
      <c r="BF113" s="368"/>
      <c r="BG113" s="367">
        <f>COUNTIFS(BG$118:BG$126,"&gt;0",BG$118:BG$126,"&lt;11")</f>
        <v>3</v>
      </c>
      <c r="BH113" s="368"/>
      <c r="BI113" s="367">
        <f>COUNTIFS(BI$118:BI$126,"&gt;0",BI$118:BI$126,"&lt;11")</f>
        <v>1</v>
      </c>
      <c r="BJ113" s="368"/>
      <c r="BK113" s="367">
        <f>COUNTIFS(BK$118:BK$126,"&gt;0",BK$118:BK$126,"&lt;11")</f>
        <v>1</v>
      </c>
      <c r="BL113" s="368"/>
      <c r="BM113" s="367">
        <f>COUNTIFS(BM$118:BM$126,"&gt;0",BM$118:BM$126,"&lt;11")</f>
        <v>0</v>
      </c>
      <c r="BN113" s="368"/>
      <c r="BO113" s="367">
        <f>COUNTIFS(BO$118:BO$126,"&gt;0",BO$118:BO$126,"&lt;11")</f>
        <v>0</v>
      </c>
      <c r="BP113" s="368"/>
      <c r="BQ113" s="367">
        <f>COUNTIFS(BQ$118:BQ$126,"&gt;0",BQ$118:BQ$126,"&lt;11")</f>
        <v>1</v>
      </c>
      <c r="BR113" s="368"/>
      <c r="BS113" s="367">
        <f>COUNTIFS(BS$118:BS$126,"&gt;0",BS$118:BS$126,"&lt;11")</f>
        <v>0</v>
      </c>
      <c r="BT113" s="368"/>
      <c r="BU113" s="367">
        <f>COUNTIFS(BU$118:BU$126,"&gt;0",BU$118:BU$126,"&lt;11")</f>
        <v>2</v>
      </c>
      <c r="BV113" s="368"/>
      <c r="BW113" s="367">
        <f>COUNTIFS(BW$118:BW$126,"&gt;0",BW$118:BW$126,"&lt;11")</f>
        <v>3</v>
      </c>
      <c r="BX113" s="368"/>
      <c r="BY113" s="367">
        <f>COUNTIFS(BY$118:BY$126,"&gt;0",BY$118:BY$126,"&lt;11")</f>
        <v>0</v>
      </c>
      <c r="BZ113" s="368"/>
      <c r="CA113" s="367">
        <f>COUNTIFS(CA$118:CA$126,"&gt;0",CA$118:CA$126,"&lt;11")</f>
        <v>1</v>
      </c>
      <c r="CB113" s="368"/>
      <c r="CC113" s="367">
        <f>COUNTIFS(CC$118:CC$126,"&gt;0",CC$118:CC$126,"&lt;11")</f>
        <v>0</v>
      </c>
      <c r="CD113" s="368"/>
      <c r="CE113" s="367">
        <f>COUNTIFS(CE$118:CE$126,"&gt;0",CE$118:CE$126,"&lt;11")</f>
        <v>0</v>
      </c>
      <c r="CF113" s="368"/>
      <c r="CG113" s="367">
        <f>COUNTIFS(CG$118:CG$126,"&gt;0",CG$118:CG$126,"&lt;11")</f>
        <v>0</v>
      </c>
      <c r="CH113" s="368"/>
      <c r="CI113" s="367">
        <f>COUNTIFS(CI$118:CI$126,"&gt;0",CI$118:CI$126,"&lt;11")</f>
        <v>2</v>
      </c>
      <c r="CJ113" s="368"/>
      <c r="CK113" s="193"/>
      <c r="CL113" s="193"/>
      <c r="CM113" s="193"/>
      <c r="CN113" s="193"/>
      <c r="CO113" s="193"/>
      <c r="CP113" s="193"/>
      <c r="CQ113" s="193"/>
      <c r="CR113" s="193"/>
      <c r="CS113" s="193"/>
      <c r="CT113" s="193"/>
      <c r="CU113" s="193"/>
      <c r="CV113" s="193"/>
      <c r="CW113" s="367">
        <f>COUNTIFS(CW$118:CW$126,"&gt;0",CW$118:CW$126,"&lt;11")</f>
        <v>2</v>
      </c>
      <c r="CX113" s="368"/>
      <c r="CY113" s="193"/>
      <c r="CZ113" s="193"/>
      <c r="DA113" s="193"/>
      <c r="DB113" s="193"/>
      <c r="DC113" s="193"/>
      <c r="DD113" s="193"/>
      <c r="DE113" s="193"/>
      <c r="DF113" s="193"/>
      <c r="DG113" s="193"/>
      <c r="DH113" s="193"/>
      <c r="DI113" s="193"/>
      <c r="DJ113" s="193"/>
      <c r="DK113" s="193"/>
      <c r="DL113" s="193"/>
      <c r="DM113" s="193"/>
      <c r="DN113" s="193"/>
      <c r="DO113" s="193"/>
      <c r="DP113" s="193"/>
      <c r="DQ113" s="193"/>
      <c r="DR113" s="193"/>
      <c r="DS113" s="193"/>
      <c r="DT113" s="193"/>
      <c r="DU113" s="193"/>
      <c r="DV113" s="193"/>
      <c r="DW113" s="193"/>
      <c r="DX113" s="193"/>
      <c r="DY113" s="193"/>
      <c r="DZ113" s="193"/>
      <c r="EA113" s="193"/>
      <c r="EB113" s="193"/>
      <c r="EC113" s="193"/>
      <c r="ED113" s="193"/>
      <c r="EE113" s="193"/>
      <c r="EF113" s="193"/>
      <c r="EG113" s="193"/>
      <c r="EH113" s="193"/>
      <c r="EI113" s="193"/>
      <c r="EJ113" s="193"/>
      <c r="EK113" s="193"/>
      <c r="EL113" s="193"/>
      <c r="EM113" s="193"/>
      <c r="EN113" s="193"/>
      <c r="EO113" s="193"/>
      <c r="EP113" s="193"/>
      <c r="EQ113" s="193"/>
      <c r="ER113" s="193"/>
      <c r="ES113" s="193"/>
      <c r="ET113" s="193"/>
      <c r="EU113" s="193"/>
      <c r="EV113" s="193"/>
      <c r="EW113" s="193"/>
      <c r="EX113" s="193"/>
      <c r="EY113" s="193"/>
      <c r="EZ113" s="193"/>
      <c r="FA113" s="193"/>
      <c r="FB113" s="193"/>
      <c r="FC113" s="193"/>
      <c r="FD113" s="193"/>
      <c r="FE113" s="193"/>
      <c r="FF113" s="193"/>
      <c r="FG113" s="193"/>
      <c r="FH113" s="193"/>
      <c r="FI113" s="193"/>
      <c r="FJ113" s="193"/>
      <c r="FK113" s="193"/>
      <c r="FL113" s="193"/>
      <c r="FM113" s="193"/>
      <c r="FN113" s="193"/>
      <c r="FO113" s="367">
        <f>COUNTIFS(FO$118:FO$126,"&gt;0",FO$118:FO$126,"&lt;11")</f>
        <v>0</v>
      </c>
      <c r="FP113" s="368"/>
      <c r="FQ113" s="369" t="s">
        <v>96</v>
      </c>
      <c r="FR113" s="370"/>
      <c r="FS113" s="370"/>
      <c r="FT113" s="370"/>
      <c r="FU113" s="371" t="s">
        <v>97</v>
      </c>
      <c r="FV113" s="372"/>
    </row>
    <row r="114" spans="1:178" ht="11.25" customHeight="1" thickBot="1">
      <c r="A114" s="554"/>
      <c r="B114" s="168" t="s">
        <v>98</v>
      </c>
      <c r="C114" s="345">
        <f>COUNTIFS(C$118:C$126,"&gt;0",C$118:C$126,"&lt;11.5")</f>
        <v>0</v>
      </c>
      <c r="D114" s="345"/>
      <c r="E114" s="345">
        <f>COUNTIFS(E$118:E$126,"&gt;0",E$118:E$126,"&lt;11.5")</f>
        <v>0</v>
      </c>
      <c r="F114" s="345"/>
      <c r="G114" s="345">
        <f>COUNTIFS(G$118:G$126,"&gt;0",G$118:G$126,"&lt;11.5")</f>
        <v>0</v>
      </c>
      <c r="H114" s="345"/>
      <c r="I114" s="345">
        <f>COUNTIFS(I$118:I$126,"&gt;0",I$118:I$126,"&lt;11.5")</f>
        <v>0</v>
      </c>
      <c r="J114" s="345"/>
      <c r="K114" s="345">
        <f>COUNTIFS(K$118:K$126,"&gt;0",K$118:K$126,"&lt;11.5")</f>
        <v>0</v>
      </c>
      <c r="L114" s="345"/>
      <c r="M114" s="345">
        <f>COUNTIFS(M$118:M$126,"&gt;0",M$118:M$126,"&lt;11.5")</f>
        <v>0</v>
      </c>
      <c r="N114" s="345"/>
      <c r="O114" s="345">
        <f>COUNTIFS(O$118:O$126,"&gt;0",O$118:O$126,"&lt;11.5")</f>
        <v>0</v>
      </c>
      <c r="P114" s="345"/>
      <c r="Q114" s="345">
        <f>COUNTIFS(Q$118:Q$126,"&gt;0",Q$118:Q$126,"&lt;11.5")</f>
        <v>0</v>
      </c>
      <c r="R114" s="345"/>
      <c r="S114" s="345">
        <f>COUNTIFS(S$118:S$126,"&gt;0",S$118:S$126,"&lt;11.5")</f>
        <v>0</v>
      </c>
      <c r="T114" s="345"/>
      <c r="U114" s="345">
        <f>COUNTIFS(U$118:U$126,"&gt;0",U$118:U$126,"&lt;11.5")</f>
        <v>0</v>
      </c>
      <c r="V114" s="345"/>
      <c r="W114" s="345">
        <f>COUNTIFS(W$118:W$126,"&gt;0",W$118:W$126,"&lt;11.5")</f>
        <v>0</v>
      </c>
      <c r="X114" s="345"/>
      <c r="Y114" s="345">
        <f>COUNTIFS(Y$118:Y$126,"&gt;0",Y$118:Y$126,"&lt;11.5")</f>
        <v>0</v>
      </c>
      <c r="Z114" s="345"/>
      <c r="AA114" s="345">
        <f>COUNTIFS(AA$118:AA$126,"&gt;0",AA$118:AA$126,"&lt;11.5")</f>
        <v>0</v>
      </c>
      <c r="AB114" s="345"/>
      <c r="AC114" s="345">
        <f>COUNTIFS(AC$118:AC$126,"&gt;0",AC$118:AC$126,"&lt;11.5")</f>
        <v>0</v>
      </c>
      <c r="AD114" s="345"/>
      <c r="AE114" s="345">
        <f>COUNTIFS(AE$118:AE$126,"&gt;0",AE$118:AE$126,"&lt;11.5")</f>
        <v>2</v>
      </c>
      <c r="AF114" s="345"/>
      <c r="AG114" s="345">
        <f>COUNTIFS(AG$118:AG$126,"&gt;0",AG$118:AG$126,"&lt;11.5")</f>
        <v>2</v>
      </c>
      <c r="AH114" s="345"/>
      <c r="AI114" s="345">
        <f>COUNTIFS(AI$118:AI$126,"&gt;0",AI$118:AI$126,"&lt;11.5")</f>
        <v>1</v>
      </c>
      <c r="AJ114" s="345"/>
      <c r="AK114" s="345">
        <f>COUNTIFS(AK$118:AK$126,"&gt;0",AK$118:AK$126,"&lt;11.5")</f>
        <v>1</v>
      </c>
      <c r="AL114" s="345"/>
      <c r="AM114" s="345">
        <f>COUNTIFS(AM$118:AM$126,"&gt;0",AM$118:AM$126,"&lt;11.5")</f>
        <v>0</v>
      </c>
      <c r="AN114" s="345"/>
      <c r="AO114" s="345">
        <f>COUNTIFS(AO$118:AO$126,"&gt;0",AO$118:AO$126,"&lt;11.5")</f>
        <v>0</v>
      </c>
      <c r="AP114" s="345"/>
      <c r="AQ114" s="345">
        <f>COUNTIFS(AQ$118:AQ$126,"&gt;0",AQ$118:AQ$126,"&lt;11.5")</f>
        <v>0</v>
      </c>
      <c r="AR114" s="345"/>
      <c r="AS114" s="345">
        <f>COUNTIFS(AS$118:AS$126,"&gt;0",AS$118:AS$126,"&lt;11.5")</f>
        <v>1</v>
      </c>
      <c r="AT114" s="345"/>
      <c r="AU114" s="345">
        <f>COUNTIFS(AU$118:AU$126,"&gt;0",AU$118:AU$126,"&lt;11.5")</f>
        <v>3</v>
      </c>
      <c r="AV114" s="345"/>
      <c r="AW114" s="345">
        <f>COUNTIFS(AW$118:AW$126,"&gt;0",AW$118:AW$126,"&lt;11.5")</f>
        <v>2</v>
      </c>
      <c r="AX114" s="345"/>
      <c r="AY114" s="345">
        <f>COUNTIFS(AY$118:AY$126,"&gt;0",AY$118:AY$126,"&lt;11.5")</f>
        <v>0</v>
      </c>
      <c r="AZ114" s="345"/>
      <c r="BA114" s="345">
        <f>COUNTIFS(BA$118:BA$126,"&gt;0",BA$118:BA$126,"&lt;11.5")</f>
        <v>0</v>
      </c>
      <c r="BB114" s="345"/>
      <c r="BC114" s="345">
        <f>COUNTIFS(BC$118:BC$126,"&gt;0",BC$118:BC$126,"&lt;11.5")</f>
        <v>0</v>
      </c>
      <c r="BD114" s="345"/>
      <c r="BE114" s="345">
        <f>COUNTIFS(BE$118:BE$126,"&gt;0",BE$118:BE$126,"&lt;11.5")</f>
        <v>0</v>
      </c>
      <c r="BF114" s="345"/>
      <c r="BG114" s="345">
        <f>COUNTIFS(BG$118:BG$126,"&gt;0",BG$118:BG$126,"&lt;11.5")</f>
        <v>3</v>
      </c>
      <c r="BH114" s="345"/>
      <c r="BI114" s="345">
        <f>COUNTIFS(BI$118:BI$126,"&gt;0",BI$118:BI$126,"&lt;11.5")</f>
        <v>1</v>
      </c>
      <c r="BJ114" s="345"/>
      <c r="BK114" s="345">
        <f>COUNTIFS(BK$118:BK$126,"&gt;0",BK$118:BK$126,"&lt;11.5")</f>
        <v>1</v>
      </c>
      <c r="BL114" s="345"/>
      <c r="BM114" s="345">
        <f>COUNTIFS(BM$118:BM$126,"&gt;0",BM$118:BM$126,"&lt;11.5")</f>
        <v>0</v>
      </c>
      <c r="BN114" s="345"/>
      <c r="BO114" s="345">
        <f>COUNTIFS(BO$118:BO$126,"&gt;0",BO$118:BO$126,"&lt;11.5")</f>
        <v>0</v>
      </c>
      <c r="BP114" s="345"/>
      <c r="BQ114" s="345">
        <f>COUNTIFS(BQ$118:BQ$126,"&gt;0",BQ$118:BQ$126,"&lt;11.5")</f>
        <v>1</v>
      </c>
      <c r="BR114" s="345"/>
      <c r="BS114" s="345">
        <f>COUNTIFS(BS$118:BS$126,"&gt;0",BS$118:BS$126,"&lt;11.5")</f>
        <v>0</v>
      </c>
      <c r="BT114" s="345"/>
      <c r="BU114" s="345">
        <f>COUNTIFS(BU$118:BU$126,"&gt;0",BU$118:BU$126,"&lt;11.5")</f>
        <v>2</v>
      </c>
      <c r="BV114" s="345"/>
      <c r="BW114" s="345">
        <f>COUNTIFS(BW$118:BW$126,"&gt;0",BW$118:BW$126,"&lt;11.5")</f>
        <v>3</v>
      </c>
      <c r="BX114" s="345"/>
      <c r="BY114" s="345">
        <f>COUNTIFS(BY$118:BY$126,"&gt;0",BY$118:BY$126,"&lt;11.5")</f>
        <v>0</v>
      </c>
      <c r="BZ114" s="345"/>
      <c r="CA114" s="345">
        <f>COUNTIFS(CA$118:CA$126,"&gt;0",CA$118:CA$126,"&lt;11.5")</f>
        <v>1</v>
      </c>
      <c r="CB114" s="345"/>
      <c r="CC114" s="345">
        <f>COUNTIFS(CC$118:CC$126,"&gt;0",CC$118:CC$126,"&lt;11.5")</f>
        <v>0</v>
      </c>
      <c r="CD114" s="345"/>
      <c r="CE114" s="345">
        <f>COUNTIFS(CE$118:CE$126,"&gt;0",CE$118:CE$126,"&lt;11.5")</f>
        <v>0</v>
      </c>
      <c r="CF114" s="345"/>
      <c r="CG114" s="345">
        <f>COUNTIFS(CG$118:CG$126,"&gt;0",CG$118:CG$126,"&lt;11.5")</f>
        <v>0</v>
      </c>
      <c r="CH114" s="345"/>
      <c r="CI114" s="345">
        <f>COUNTIFS(CI$118:CI$126,"&gt;0",CI$118:CI$126,"&lt;11.5")</f>
        <v>2</v>
      </c>
      <c r="CJ114" s="345"/>
      <c r="CK114" s="204"/>
      <c r="CL114" s="204"/>
      <c r="CM114" s="204"/>
      <c r="CN114" s="204"/>
      <c r="CO114" s="204"/>
      <c r="CP114" s="204"/>
      <c r="CQ114" s="204"/>
      <c r="CR114" s="204"/>
      <c r="CS114" s="204"/>
      <c r="CT114" s="204"/>
      <c r="CU114" s="204"/>
      <c r="CV114" s="204"/>
      <c r="CW114" s="345">
        <f>COUNTIFS(CW$118:CW$126,"&gt;0",CW$118:CW$126,"&lt;11.5")</f>
        <v>2</v>
      </c>
      <c r="CX114" s="345"/>
      <c r="CY114" s="204"/>
      <c r="CZ114" s="204"/>
      <c r="DA114" s="204"/>
      <c r="DB114" s="204"/>
      <c r="DC114" s="204"/>
      <c r="DD114" s="204"/>
      <c r="DE114" s="204"/>
      <c r="DF114" s="204"/>
      <c r="DG114" s="204"/>
      <c r="DH114" s="204"/>
      <c r="DI114" s="204"/>
      <c r="DJ114" s="204"/>
      <c r="DK114" s="204"/>
      <c r="DL114" s="204"/>
      <c r="DM114" s="204"/>
      <c r="DN114" s="204"/>
      <c r="DO114" s="204"/>
      <c r="DP114" s="204"/>
      <c r="DQ114" s="204"/>
      <c r="DR114" s="204"/>
      <c r="DS114" s="204"/>
      <c r="DT114" s="204"/>
      <c r="DU114" s="204"/>
      <c r="DV114" s="204"/>
      <c r="DW114" s="204"/>
      <c r="DX114" s="204"/>
      <c r="DY114" s="204"/>
      <c r="DZ114" s="204"/>
      <c r="EA114" s="204"/>
      <c r="EB114" s="204"/>
      <c r="EC114" s="204"/>
      <c r="ED114" s="204"/>
      <c r="EE114" s="204"/>
      <c r="EF114" s="204"/>
      <c r="EG114" s="204"/>
      <c r="EH114" s="204"/>
      <c r="EI114" s="204"/>
      <c r="EJ114" s="204"/>
      <c r="EK114" s="204"/>
      <c r="EL114" s="204"/>
      <c r="EM114" s="204"/>
      <c r="EN114" s="204"/>
      <c r="EO114" s="204"/>
      <c r="EP114" s="204"/>
      <c r="EQ114" s="204"/>
      <c r="ER114" s="204"/>
      <c r="ES114" s="204"/>
      <c r="ET114" s="204"/>
      <c r="EU114" s="204"/>
      <c r="EV114" s="204"/>
      <c r="EW114" s="204"/>
      <c r="EX114" s="204"/>
      <c r="EY114" s="204"/>
      <c r="EZ114" s="204"/>
      <c r="FA114" s="204"/>
      <c r="FB114" s="204"/>
      <c r="FC114" s="204"/>
      <c r="FD114" s="204"/>
      <c r="FE114" s="204"/>
      <c r="FF114" s="204"/>
      <c r="FG114" s="204"/>
      <c r="FH114" s="204"/>
      <c r="FI114" s="204"/>
      <c r="FJ114" s="204"/>
      <c r="FK114" s="204"/>
      <c r="FL114" s="204"/>
      <c r="FM114" s="204"/>
      <c r="FN114" s="204"/>
      <c r="FO114" s="345">
        <f>COUNTIFS(FO$118:FO$126,"&gt;0",FO$118:FO$126,"&lt;11.5")</f>
        <v>0</v>
      </c>
      <c r="FP114" s="345"/>
      <c r="FQ114" s="346" t="s">
        <v>99</v>
      </c>
      <c r="FR114" s="347"/>
      <c r="FS114" s="347"/>
      <c r="FT114" s="347"/>
      <c r="FU114" s="348" t="s">
        <v>100</v>
      </c>
      <c r="FV114" s="349"/>
    </row>
    <row r="115" spans="1:178" ht="11.25" customHeight="1">
      <c r="A115" s="554"/>
      <c r="B115" s="170" t="s">
        <v>101</v>
      </c>
      <c r="C115" s="350">
        <f>COUNTIFS(C$118:C$126,"&gt;0",C$118:C$126,"&lt;12")</f>
        <v>0</v>
      </c>
      <c r="D115" s="350"/>
      <c r="E115" s="350">
        <f>COUNTIFS(E$118:E$126,"&gt;0",E$118:E$126,"&lt;12")</f>
        <v>0</v>
      </c>
      <c r="F115" s="350"/>
      <c r="G115" s="350">
        <f>COUNTIFS(G$118:G$126,"&gt;0",G$118:G$126,"&lt;12")</f>
        <v>0</v>
      </c>
      <c r="H115" s="350"/>
      <c r="I115" s="350">
        <f>COUNTIFS(I$118:I$126,"&gt;0",I$118:I$126,"&lt;12")</f>
        <v>0</v>
      </c>
      <c r="J115" s="350"/>
      <c r="K115" s="350">
        <f>COUNTIFS(K$118:K$126,"&gt;0",K$118:K$126,"&lt;12")</f>
        <v>0</v>
      </c>
      <c r="L115" s="350"/>
      <c r="M115" s="350">
        <f>COUNTIFS(M$118:M$126,"&gt;0",M$118:M$126,"&lt;12")</f>
        <v>0</v>
      </c>
      <c r="N115" s="350"/>
      <c r="O115" s="350">
        <f>COUNTIFS(O$118:O$126,"&gt;0",O$118:O$126,"&lt;12")</f>
        <v>0</v>
      </c>
      <c r="P115" s="350"/>
      <c r="Q115" s="350">
        <f>COUNTIFS(Q$118:Q$126,"&gt;0",Q$118:Q$126,"&lt;12")</f>
        <v>0</v>
      </c>
      <c r="R115" s="350"/>
      <c r="S115" s="350">
        <f>COUNTIFS(S$118:S$126,"&gt;0",S$118:S$126,"&lt;12")</f>
        <v>0</v>
      </c>
      <c r="T115" s="350"/>
      <c r="U115" s="350">
        <f>COUNTIFS(U$118:U$126,"&gt;0",U$118:U$126,"&lt;12")</f>
        <v>0</v>
      </c>
      <c r="V115" s="350"/>
      <c r="W115" s="350">
        <f>COUNTIFS(W$118:W$126,"&gt;0",W$118:W$126,"&lt;12")</f>
        <v>0</v>
      </c>
      <c r="X115" s="350"/>
      <c r="Y115" s="350">
        <f>COUNTIFS(Y$118:Y$126,"&gt;0",Y$118:Y$126,"&lt;12")</f>
        <v>0</v>
      </c>
      <c r="Z115" s="350"/>
      <c r="AA115" s="350">
        <f>COUNTIFS(AA$118:AA$126,"&gt;0",AA$118:AA$126,"&lt;12")</f>
        <v>0</v>
      </c>
      <c r="AB115" s="350"/>
      <c r="AC115" s="350">
        <f>COUNTIFS(AC$118:AC$126,"&gt;0",AC$118:AC$126,"&lt;12")</f>
        <v>0</v>
      </c>
      <c r="AD115" s="350"/>
      <c r="AE115" s="350">
        <f>COUNTIFS(AE$118:AE$126,"&gt;0",AE$118:AE$126,"&lt;12")</f>
        <v>2</v>
      </c>
      <c r="AF115" s="350"/>
      <c r="AG115" s="350">
        <f>COUNTIFS(AG$118:AG$126,"&gt;0",AG$118:AG$126,"&lt;12")</f>
        <v>2</v>
      </c>
      <c r="AH115" s="350"/>
      <c r="AI115" s="350">
        <f>COUNTIFS(AI$118:AI$126,"&gt;0",AI$118:AI$126,"&lt;12")</f>
        <v>1</v>
      </c>
      <c r="AJ115" s="350"/>
      <c r="AK115" s="350">
        <f>COUNTIFS(AK$118:AK$126,"&gt;0",AK$118:AK$126,"&lt;12")</f>
        <v>1</v>
      </c>
      <c r="AL115" s="350"/>
      <c r="AM115" s="350">
        <f>COUNTIFS(AM$118:AM$126,"&gt;0",AM$118:AM$126,"&lt;12")</f>
        <v>0</v>
      </c>
      <c r="AN115" s="350"/>
      <c r="AO115" s="350">
        <f>COUNTIFS(AO$118:AO$126,"&gt;0",AO$118:AO$126,"&lt;12")</f>
        <v>0</v>
      </c>
      <c r="AP115" s="350"/>
      <c r="AQ115" s="350">
        <f>COUNTIFS(AQ$118:AQ$126,"&gt;0",AQ$118:AQ$126,"&lt;12")</f>
        <v>0</v>
      </c>
      <c r="AR115" s="350"/>
      <c r="AS115" s="350">
        <f>COUNTIFS(AS$118:AS$126,"&gt;0",AS$118:AS$126,"&lt;12")</f>
        <v>1</v>
      </c>
      <c r="AT115" s="350"/>
      <c r="AU115" s="350">
        <f>COUNTIFS(AU$118:AU$126,"&gt;0",AU$118:AU$126,"&lt;12")</f>
        <v>3</v>
      </c>
      <c r="AV115" s="351"/>
      <c r="AW115" s="350">
        <f>COUNTIFS(AW$118:AW$126,"&gt;0",AW$118:AW$126,"&lt;12")</f>
        <v>2</v>
      </c>
      <c r="AX115" s="350"/>
      <c r="AY115" s="350">
        <f>COUNTIFS(AY$118:AY$126,"&gt;0",AY$118:AY$126,"&lt;12")</f>
        <v>0</v>
      </c>
      <c r="AZ115" s="350"/>
      <c r="BA115" s="350">
        <f>COUNTIFS(BA$118:BA$126,"&gt;0",BA$118:BA$126,"&lt;12")</f>
        <v>0</v>
      </c>
      <c r="BB115" s="350"/>
      <c r="BC115" s="350">
        <f>COUNTIFS(BC$118:BC$126,"&gt;0",BC$118:BC$126,"&lt;12")</f>
        <v>0</v>
      </c>
      <c r="BD115" s="350"/>
      <c r="BE115" s="350">
        <f>COUNTIFS(BE$118:BE$126,"&gt;0",BE$118:BE$126,"&lt;12")</f>
        <v>0</v>
      </c>
      <c r="BF115" s="350"/>
      <c r="BG115" s="350">
        <f>COUNTIFS(BG$118:BG$126,"&gt;0",BG$118:BG$126,"&lt;12")</f>
        <v>3</v>
      </c>
      <c r="BH115" s="350"/>
      <c r="BI115" s="350">
        <f>COUNTIFS(BI$118:BI$126,"&gt;0",BI$118:BI$126,"&lt;12")</f>
        <v>1</v>
      </c>
      <c r="BJ115" s="351"/>
      <c r="BK115" s="350">
        <f>COUNTIFS(BK$118:BK$126,"&gt;0",BK$118:BK$126,"&lt;12")</f>
        <v>1</v>
      </c>
      <c r="BL115" s="350"/>
      <c r="BM115" s="350">
        <f>COUNTIFS(BM$118:BM$126,"&gt;0",BM$118:BM$126,"&lt;12")</f>
        <v>0</v>
      </c>
      <c r="BN115" s="350"/>
      <c r="BO115" s="350">
        <f>COUNTIFS(BO$118:BO$126,"&gt;0",BO$118:BO$126,"&lt;12")</f>
        <v>0</v>
      </c>
      <c r="BP115" s="350"/>
      <c r="BQ115" s="350">
        <f>COUNTIFS(BQ$118:BQ$126,"&gt;0",BQ$118:BQ$126,"&lt;12")</f>
        <v>1</v>
      </c>
      <c r="BR115" s="350"/>
      <c r="BS115" s="350">
        <f>COUNTIFS(BS$118:BS$126,"&gt;0",BS$118:BS$126,"&lt;12")</f>
        <v>0</v>
      </c>
      <c r="BT115" s="350"/>
      <c r="BU115" s="350">
        <f>COUNTIFS(BU$118:BU$126,"&gt;0",BU$118:BU$126,"&lt;12")</f>
        <v>2</v>
      </c>
      <c r="BV115" s="350"/>
      <c r="BW115" s="350">
        <f>COUNTIFS(BW$118:BW$126,"&gt;0",BW$118:BW$126,"&lt;12")</f>
        <v>3</v>
      </c>
      <c r="BX115" s="351"/>
      <c r="BY115" s="350">
        <f>COUNTIFS(BY$118:BY$126,"&gt;0",BY$118:BY$126,"&lt;12")</f>
        <v>0</v>
      </c>
      <c r="BZ115" s="350"/>
      <c r="CA115" s="350">
        <f>COUNTIFS(CA$118:CA$126,"&gt;0",CA$118:CA$126,"&lt;12")</f>
        <v>1</v>
      </c>
      <c r="CB115" s="350"/>
      <c r="CC115" s="350">
        <f>COUNTIFS(CC$118:CC$126,"&gt;0",CC$118:CC$126,"&lt;12")</f>
        <v>0</v>
      </c>
      <c r="CD115" s="350"/>
      <c r="CE115" s="350">
        <f>COUNTIFS(CE$118:CE$126,"&gt;0",CE$118:CE$126,"&lt;12")</f>
        <v>0</v>
      </c>
      <c r="CF115" s="350"/>
      <c r="CG115" s="350">
        <f>COUNTIFS(CG$118:CG$126,"&gt;0",CG$118:CG$126,"&lt;12")</f>
        <v>0</v>
      </c>
      <c r="CH115" s="350"/>
      <c r="CI115" s="350">
        <f>COUNTIFS(CI$118:CI$126,"&gt;0",CI$118:CI$126,"&lt;12")</f>
        <v>2</v>
      </c>
      <c r="CJ115" s="350"/>
      <c r="CK115" s="247"/>
      <c r="CL115" s="247"/>
      <c r="CM115" s="247"/>
      <c r="CN115" s="247"/>
      <c r="CO115" s="247"/>
      <c r="CP115" s="247"/>
      <c r="CQ115" s="247"/>
      <c r="CR115" s="247"/>
      <c r="CS115" s="247"/>
      <c r="CT115" s="247"/>
      <c r="CU115" s="247"/>
      <c r="CV115" s="247"/>
      <c r="CW115" s="350">
        <f>COUNTIFS(CW$118:CW$126,"&gt;0",CW$118:CW$126,"&lt;12")</f>
        <v>2</v>
      </c>
      <c r="CX115" s="350"/>
      <c r="CY115" s="247"/>
      <c r="CZ115" s="247"/>
      <c r="DA115" s="247"/>
      <c r="DB115" s="247"/>
      <c r="DC115" s="247"/>
      <c r="DD115" s="247"/>
      <c r="DE115" s="247"/>
      <c r="DF115" s="247"/>
      <c r="DG115" s="247"/>
      <c r="DH115" s="247"/>
      <c r="DI115" s="247"/>
      <c r="DJ115" s="247"/>
      <c r="DK115" s="247"/>
      <c r="DL115" s="247"/>
      <c r="DM115" s="247"/>
      <c r="DN115" s="247"/>
      <c r="DO115" s="247"/>
      <c r="DP115" s="247"/>
      <c r="DQ115" s="247"/>
      <c r="DR115" s="247"/>
      <c r="DS115" s="247"/>
      <c r="DT115" s="247"/>
      <c r="DU115" s="247"/>
      <c r="DV115" s="247"/>
      <c r="DW115" s="247"/>
      <c r="DX115" s="247"/>
      <c r="DY115" s="247"/>
      <c r="DZ115" s="247"/>
      <c r="EA115" s="247"/>
      <c r="EB115" s="247"/>
      <c r="EC115" s="247"/>
      <c r="ED115" s="247"/>
      <c r="EE115" s="247"/>
      <c r="EF115" s="247"/>
      <c r="EG115" s="247"/>
      <c r="EH115" s="247"/>
      <c r="EI115" s="247"/>
      <c r="EJ115" s="247"/>
      <c r="EK115" s="247"/>
      <c r="EL115" s="247"/>
      <c r="EM115" s="247"/>
      <c r="EN115" s="247"/>
      <c r="EO115" s="247"/>
      <c r="EP115" s="247"/>
      <c r="EQ115" s="247"/>
      <c r="ER115" s="247"/>
      <c r="ES115" s="247"/>
      <c r="ET115" s="247"/>
      <c r="EU115" s="247"/>
      <c r="EV115" s="247"/>
      <c r="EW115" s="247"/>
      <c r="EX115" s="247"/>
      <c r="EY115" s="247"/>
      <c r="EZ115" s="247"/>
      <c r="FA115" s="247"/>
      <c r="FB115" s="247"/>
      <c r="FC115" s="247"/>
      <c r="FD115" s="247"/>
      <c r="FE115" s="247"/>
      <c r="FF115" s="247"/>
      <c r="FG115" s="247"/>
      <c r="FH115" s="247"/>
      <c r="FI115" s="247"/>
      <c r="FJ115" s="247"/>
      <c r="FK115" s="247"/>
      <c r="FL115" s="247"/>
      <c r="FM115" s="247"/>
      <c r="FN115" s="247"/>
      <c r="FO115" s="350">
        <f>COUNTIFS(FO$118:FO$126,"&gt;0",FO$118:FO$126,"&lt;12")</f>
        <v>0</v>
      </c>
      <c r="FP115" s="351"/>
      <c r="FQ115" s="352" t="s">
        <v>102</v>
      </c>
      <c r="FR115" s="347"/>
      <c r="FS115" s="347"/>
      <c r="FT115" s="347"/>
      <c r="FU115" s="348" t="s">
        <v>103</v>
      </c>
      <c r="FV115" s="349"/>
    </row>
    <row r="116" spans="1:178" ht="11.25" customHeight="1" thickBot="1">
      <c r="A116" s="554"/>
      <c r="B116" s="171" t="s">
        <v>104</v>
      </c>
      <c r="C116" s="353">
        <f>COUNTIFS(C$118:C$126,"&gt;0",C$118:C$126,"&lt;=12")</f>
        <v>0</v>
      </c>
      <c r="D116" s="353"/>
      <c r="E116" s="353">
        <f>COUNTIFS(E$118:E$126,"&gt;0",E$118:E$126,"&lt;=12")</f>
        <v>0</v>
      </c>
      <c r="F116" s="353"/>
      <c r="G116" s="353">
        <f>COUNTIFS(G$118:G$126,"&gt;0",G$118:G$126,"&lt;=12")</f>
        <v>0</v>
      </c>
      <c r="H116" s="353"/>
      <c r="I116" s="353">
        <f>COUNTIFS(I$118:I$126,"&gt;0",I$118:I$126,"&lt;=12")</f>
        <v>0</v>
      </c>
      <c r="J116" s="353"/>
      <c r="K116" s="353">
        <f>COUNTIFS(K$118:K$126,"&gt;0",K$118:K$126,"&lt;=12")</f>
        <v>0</v>
      </c>
      <c r="L116" s="353"/>
      <c r="M116" s="353">
        <f>COUNTIFS(M$118:M$126,"&gt;0",M$118:M$126,"&lt;=12")</f>
        <v>0</v>
      </c>
      <c r="N116" s="353"/>
      <c r="O116" s="353">
        <f>COUNTIFS(O$118:O$126,"&gt;0",O$118:O$126,"&lt;=12")</f>
        <v>0</v>
      </c>
      <c r="P116" s="353"/>
      <c r="Q116" s="353">
        <f>COUNTIFS(Q$118:Q$126,"&gt;0",Q$118:Q$126,"&lt;=12")</f>
        <v>0</v>
      </c>
      <c r="R116" s="353"/>
      <c r="S116" s="353">
        <f>COUNTIFS(S$118:S$126,"&gt;0",S$118:S$126,"&lt;=12")</f>
        <v>0</v>
      </c>
      <c r="T116" s="353"/>
      <c r="U116" s="353">
        <f>COUNTIFS(U$118:U$126,"&gt;0",U$118:U$126,"&lt;=12")</f>
        <v>0</v>
      </c>
      <c r="V116" s="353"/>
      <c r="W116" s="353">
        <f>COUNTIFS(W$118:W$126,"&gt;0",W$118:W$126,"&lt;=12")</f>
        <v>0</v>
      </c>
      <c r="X116" s="353"/>
      <c r="Y116" s="353">
        <f>COUNTIFS(Y$118:Y$126,"&gt;0",Y$118:Y$126,"&lt;=12")</f>
        <v>0</v>
      </c>
      <c r="Z116" s="353"/>
      <c r="AA116" s="353">
        <f>COUNTIFS(AA$118:AA$126,"&gt;0",AA$118:AA$126,"&lt;=12")</f>
        <v>0</v>
      </c>
      <c r="AB116" s="353"/>
      <c r="AC116" s="353">
        <f>COUNTIFS(AC$118:AC$126,"&gt;0",AC$118:AC$126,"&lt;=12")</f>
        <v>0</v>
      </c>
      <c r="AD116" s="353"/>
      <c r="AE116" s="353">
        <f>COUNTIFS(AE$118:AE$126,"&gt;0",AE$118:AE$126,"&lt;=12")</f>
        <v>2</v>
      </c>
      <c r="AF116" s="353"/>
      <c r="AG116" s="353">
        <f>COUNTIFS(AG$118:AG$126,"&gt;0",AG$118:AG$126,"&lt;=12")</f>
        <v>2</v>
      </c>
      <c r="AH116" s="353"/>
      <c r="AI116" s="353">
        <f>COUNTIFS(AI$118:AI$126,"&gt;0",AI$118:AI$126,"&lt;=12")</f>
        <v>1</v>
      </c>
      <c r="AJ116" s="353"/>
      <c r="AK116" s="353">
        <f>COUNTIFS(AK$118:AK$126,"&gt;0",AK$118:AK$126,"&lt;=12")</f>
        <v>1</v>
      </c>
      <c r="AL116" s="353"/>
      <c r="AM116" s="353">
        <f>COUNTIFS(AM$118:AM$126,"&gt;0",AM$118:AM$126,"&lt;=12")</f>
        <v>0</v>
      </c>
      <c r="AN116" s="353"/>
      <c r="AO116" s="353">
        <f>COUNTIFS(AO$118:AO$126,"&gt;0",AO$118:AO$126,"&lt;=12")</f>
        <v>0</v>
      </c>
      <c r="AP116" s="353"/>
      <c r="AQ116" s="353">
        <f>COUNTIFS(AQ$118:AQ$126,"&gt;0",AQ$118:AQ$126,"&lt;=12")</f>
        <v>0</v>
      </c>
      <c r="AR116" s="353"/>
      <c r="AS116" s="353">
        <f>COUNTIFS(AS$118:AS$126,"&gt;0",AS$118:AS$126,"&lt;=12")</f>
        <v>1</v>
      </c>
      <c r="AT116" s="353"/>
      <c r="AU116" s="353">
        <f>COUNTIFS(AU$118:AU$126,"&gt;0",AU$118:AU$126,"&lt;=12")</f>
        <v>3</v>
      </c>
      <c r="AV116" s="354"/>
      <c r="AW116" s="353">
        <f>COUNTIFS(AW$118:AW$126,"&gt;0",AW$118:AW$126,"&lt;=12")</f>
        <v>2</v>
      </c>
      <c r="AX116" s="353"/>
      <c r="AY116" s="353">
        <f>COUNTIFS(AY$118:AY$126,"&gt;0",AY$118:AY$126,"&lt;=12")</f>
        <v>0</v>
      </c>
      <c r="AZ116" s="353"/>
      <c r="BA116" s="353">
        <f>COUNTIFS(BA$118:BA$126,"&gt;0",BA$118:BA$126,"&lt;=12")</f>
        <v>0</v>
      </c>
      <c r="BB116" s="353"/>
      <c r="BC116" s="353">
        <f>COUNTIFS(BC$118:BC$126,"&gt;0",BC$118:BC$126,"&lt;=12")</f>
        <v>0</v>
      </c>
      <c r="BD116" s="353"/>
      <c r="BE116" s="353">
        <f>COUNTIFS(BE$118:BE$126,"&gt;0",BE$118:BE$126,"&lt;=12")</f>
        <v>0</v>
      </c>
      <c r="BF116" s="353"/>
      <c r="BG116" s="353">
        <f>COUNTIFS(BG$118:BG$126,"&gt;0",BG$118:BG$126,"&lt;=12")</f>
        <v>3</v>
      </c>
      <c r="BH116" s="353"/>
      <c r="BI116" s="353">
        <f>COUNTIFS(BI$118:BI$126,"&gt;0",BI$118:BI$126,"&lt;=12")</f>
        <v>1</v>
      </c>
      <c r="BJ116" s="354"/>
      <c r="BK116" s="353">
        <f>COUNTIFS(BK$118:BK$126,"&gt;0",BK$118:BK$126,"&lt;=12")</f>
        <v>1</v>
      </c>
      <c r="BL116" s="353"/>
      <c r="BM116" s="353">
        <f>COUNTIFS(BM$118:BM$126,"&gt;0",BM$118:BM$126,"&lt;=12")</f>
        <v>0</v>
      </c>
      <c r="BN116" s="353"/>
      <c r="BO116" s="353">
        <f>COUNTIFS(BO$118:BO$126,"&gt;0",BO$118:BO$126,"&lt;=12")</f>
        <v>0</v>
      </c>
      <c r="BP116" s="353"/>
      <c r="BQ116" s="353">
        <f>COUNTIFS(BQ$118:BQ$126,"&gt;0",BQ$118:BQ$126,"&lt;=12")</f>
        <v>1</v>
      </c>
      <c r="BR116" s="353"/>
      <c r="BS116" s="353">
        <f>COUNTIFS(BS$118:BS$126,"&gt;0",BS$118:BS$126,"&lt;=12")</f>
        <v>0</v>
      </c>
      <c r="BT116" s="353"/>
      <c r="BU116" s="353">
        <f>COUNTIFS(BU$118:BU$126,"&gt;0",BU$118:BU$126,"&lt;=12")</f>
        <v>2</v>
      </c>
      <c r="BV116" s="353"/>
      <c r="BW116" s="353">
        <f>COUNTIFS(BW$118:BW$126,"&gt;0",BW$118:BW$126,"&lt;=12")</f>
        <v>3</v>
      </c>
      <c r="BX116" s="354"/>
      <c r="BY116" s="353">
        <f>COUNTIFS(BY$118:BY$126,"&gt;0",BY$118:BY$126,"&lt;=12")</f>
        <v>0</v>
      </c>
      <c r="BZ116" s="353"/>
      <c r="CA116" s="353">
        <f>COUNTIFS(CA$118:CA$126,"&gt;0",CA$118:CA$126,"&lt;=12")</f>
        <v>1</v>
      </c>
      <c r="CB116" s="353"/>
      <c r="CC116" s="353">
        <f>COUNTIFS(CC$118:CC$126,"&gt;0",CC$118:CC$126,"&lt;=12")</f>
        <v>0</v>
      </c>
      <c r="CD116" s="353"/>
      <c r="CE116" s="353">
        <f>COUNTIFS(CE$118:CE$126,"&gt;0",CE$118:CE$126,"&lt;=12")</f>
        <v>0</v>
      </c>
      <c r="CF116" s="353"/>
      <c r="CG116" s="353">
        <f>COUNTIFS(CG$118:CG$126,"&gt;0",CG$118:CG$126,"&lt;=12")</f>
        <v>0</v>
      </c>
      <c r="CH116" s="353"/>
      <c r="CI116" s="353">
        <f>COUNTIFS(CI$118:CI$126,"&gt;0",CI$118:CI$126,"&lt;=12")</f>
        <v>2</v>
      </c>
      <c r="CJ116" s="353"/>
      <c r="CK116" s="248"/>
      <c r="CL116" s="248"/>
      <c r="CM116" s="248"/>
      <c r="CN116" s="248"/>
      <c r="CO116" s="248"/>
      <c r="CP116" s="248"/>
      <c r="CQ116" s="248"/>
      <c r="CR116" s="248"/>
      <c r="CS116" s="248"/>
      <c r="CT116" s="248"/>
      <c r="CU116" s="248"/>
      <c r="CV116" s="248"/>
      <c r="CW116" s="353">
        <f>COUNTIFS(CW$118:CW$126,"&gt;0",CW$118:CW$126,"&lt;=12")</f>
        <v>2</v>
      </c>
      <c r="CX116" s="353"/>
      <c r="CY116" s="248"/>
      <c r="CZ116" s="248"/>
      <c r="DA116" s="248"/>
      <c r="DB116" s="248"/>
      <c r="DC116" s="248"/>
      <c r="DD116" s="248"/>
      <c r="DE116" s="248"/>
      <c r="DF116" s="248"/>
      <c r="DG116" s="248"/>
      <c r="DH116" s="248"/>
      <c r="DI116" s="248"/>
      <c r="DJ116" s="248"/>
      <c r="DK116" s="248"/>
      <c r="DL116" s="248"/>
      <c r="DM116" s="248"/>
      <c r="DN116" s="248"/>
      <c r="DO116" s="248"/>
      <c r="DP116" s="248"/>
      <c r="DQ116" s="248"/>
      <c r="DR116" s="248"/>
      <c r="DS116" s="248"/>
      <c r="DT116" s="248"/>
      <c r="DU116" s="248"/>
      <c r="DV116" s="248"/>
      <c r="DW116" s="248"/>
      <c r="DX116" s="248"/>
      <c r="DY116" s="248"/>
      <c r="DZ116" s="248"/>
      <c r="EA116" s="248"/>
      <c r="EB116" s="248"/>
      <c r="EC116" s="248"/>
      <c r="ED116" s="248"/>
      <c r="EE116" s="248"/>
      <c r="EF116" s="248"/>
      <c r="EG116" s="248"/>
      <c r="EH116" s="248"/>
      <c r="EI116" s="248"/>
      <c r="EJ116" s="248"/>
      <c r="EK116" s="248"/>
      <c r="EL116" s="248"/>
      <c r="EM116" s="248"/>
      <c r="EN116" s="248"/>
      <c r="EO116" s="248"/>
      <c r="EP116" s="248"/>
      <c r="EQ116" s="248"/>
      <c r="ER116" s="248"/>
      <c r="ES116" s="248"/>
      <c r="ET116" s="248"/>
      <c r="EU116" s="248"/>
      <c r="EV116" s="248"/>
      <c r="EW116" s="248"/>
      <c r="EX116" s="248"/>
      <c r="EY116" s="248"/>
      <c r="EZ116" s="248"/>
      <c r="FA116" s="248"/>
      <c r="FB116" s="248"/>
      <c r="FC116" s="248"/>
      <c r="FD116" s="248"/>
      <c r="FE116" s="248"/>
      <c r="FF116" s="248"/>
      <c r="FG116" s="248"/>
      <c r="FH116" s="248"/>
      <c r="FI116" s="248"/>
      <c r="FJ116" s="248"/>
      <c r="FK116" s="248"/>
      <c r="FL116" s="248"/>
      <c r="FM116" s="248"/>
      <c r="FN116" s="248"/>
      <c r="FO116" s="353">
        <f>COUNTIFS(FO$118:FO$126,"&gt;0",FO$118:FO$126,"&lt;=12")</f>
        <v>0</v>
      </c>
      <c r="FP116" s="354"/>
      <c r="FQ116" s="352" t="s">
        <v>105</v>
      </c>
      <c r="FR116" s="347"/>
      <c r="FS116" s="347"/>
      <c r="FT116" s="347"/>
      <c r="FU116" s="355" t="s">
        <v>106</v>
      </c>
      <c r="FV116" s="356"/>
    </row>
    <row r="117" spans="1:178" ht="11.25" customHeight="1" thickBot="1">
      <c r="A117" s="554"/>
      <c r="B117" s="173" t="s">
        <v>107</v>
      </c>
      <c r="C117" s="338">
        <f>COUNTIFS(C$118:C$126,"&gt;0",C$118:C$126,"&lt;=17",D$118:D$126,"&gt;=18")</f>
        <v>0</v>
      </c>
      <c r="D117" s="338"/>
      <c r="E117" s="338">
        <f>COUNTIFS(E$118:E$126,"&gt;0",E$118:E$126,"&lt;=17",F$118:F$126,"&gt;=18")</f>
        <v>0</v>
      </c>
      <c r="F117" s="338"/>
      <c r="G117" s="338">
        <f>COUNTIFS(G$118:G$126,"&gt;0",G$118:G$126,"&lt;=17",H$118:H$126,"&gt;=18")</f>
        <v>0</v>
      </c>
      <c r="H117" s="338"/>
      <c r="I117" s="338">
        <f>COUNTIFS(I$118:I$126,"&gt;0",I$118:I$126,"&lt;=17",J$118:J$126,"&gt;=18")</f>
        <v>0</v>
      </c>
      <c r="J117" s="338"/>
      <c r="K117" s="338">
        <f>COUNTIFS(K$118:K$126,"&gt;0",K$118:K$126,"&lt;=17",L$118:L$126,"&gt;=18")</f>
        <v>0</v>
      </c>
      <c r="L117" s="338"/>
      <c r="M117" s="338">
        <f>COUNTIFS(M$118:M$126,"&gt;0",M$118:M$126,"&lt;=17",N$118:N$126,"&gt;=18")</f>
        <v>0</v>
      </c>
      <c r="N117" s="338"/>
      <c r="O117" s="338">
        <f>COUNTIFS(O$118:O$126,"&gt;0",O$118:O$126,"&lt;=17",P$118:P$126,"&gt;=18")</f>
        <v>0</v>
      </c>
      <c r="P117" s="338"/>
      <c r="Q117" s="338">
        <f>COUNTIFS(Q$118:Q$126,"&gt;0",Q$118:Q$126,"&lt;=17",R$118:R$126,"&gt;=18")</f>
        <v>0</v>
      </c>
      <c r="R117" s="338"/>
      <c r="S117" s="338">
        <f>COUNTIFS(S$118:S$126,"&gt;0",S$118:S$126,"&lt;=17",T$118:T$126,"&gt;=18")</f>
        <v>0</v>
      </c>
      <c r="T117" s="338"/>
      <c r="U117" s="338">
        <f>COUNTIFS(U$118:U$126,"&gt;0",U$118:U$126,"&lt;=17",V$118:V$126,"&gt;=18")</f>
        <v>0</v>
      </c>
      <c r="V117" s="338"/>
      <c r="W117" s="338">
        <f>COUNTIFS(W$118:W$126,"&gt;0",W$118:W$126,"&lt;=17",X$118:X$126,"&gt;=18")</f>
        <v>0</v>
      </c>
      <c r="X117" s="338"/>
      <c r="Y117" s="338">
        <f>COUNTIFS(Y$118:Y$126,"&gt;0",Y$118:Y$126,"&lt;=17",Z$118:Z$126,"&gt;=18")</f>
        <v>0</v>
      </c>
      <c r="Z117" s="338"/>
      <c r="AA117" s="338">
        <f>COUNTIFS(AA$118:AA$126,"&gt;0",AA$118:AA$126,"&lt;=17",AB$118:AB$126,"&gt;=18")</f>
        <v>0</v>
      </c>
      <c r="AB117" s="338"/>
      <c r="AC117" s="338">
        <f>COUNTIFS(AC$118:AC$126,"&gt;0",AC$118:AC$126,"&lt;=17",AD$118:AD$126,"&gt;=18")</f>
        <v>0</v>
      </c>
      <c r="AD117" s="338"/>
      <c r="AE117" s="338">
        <f>COUNTIFS(AE$118:AE$126,"&gt;0",AE$118:AE$126,"&lt;=17",AF$118:AF$126,"&gt;=18")</f>
        <v>0</v>
      </c>
      <c r="AF117" s="338"/>
      <c r="AG117" s="338">
        <f>COUNTIFS(AG$118:AG$126,"&gt;0",AG$118:AG$126,"&lt;=17",AH$118:AH$126,"&gt;=18")</f>
        <v>0</v>
      </c>
      <c r="AH117" s="338"/>
      <c r="AI117" s="338">
        <f>COUNTIFS(AI$118:AI$126,"&gt;0",AI$118:AI$126,"&lt;=17",AJ$118:AJ$126,"&gt;=18")</f>
        <v>0</v>
      </c>
      <c r="AJ117" s="338"/>
      <c r="AK117" s="338">
        <f>COUNTIFS(AK$118:AK$126,"&gt;0",AK$118:AK$126,"&lt;=17",AL$118:AL$126,"&gt;=18")</f>
        <v>0</v>
      </c>
      <c r="AL117" s="338"/>
      <c r="AM117" s="338">
        <f>COUNTIFS(AM$118:AM$126,"&gt;0",AM$118:AM$126,"&lt;=17",AN$118:AN$126,"&gt;=18")</f>
        <v>0</v>
      </c>
      <c r="AN117" s="338"/>
      <c r="AO117" s="338">
        <f>COUNTIFS(AO$118:AO$126,"&gt;0",AO$118:AO$126,"&lt;=17",AP$118:AP$126,"&gt;=18")</f>
        <v>0</v>
      </c>
      <c r="AP117" s="338"/>
      <c r="AQ117" s="338">
        <f>COUNTIFS(AQ$118:AQ$126,"&gt;0",AQ$118:AQ$126,"&lt;=17",AR$118:AR$126,"&gt;=18")</f>
        <v>0</v>
      </c>
      <c r="AR117" s="338"/>
      <c r="AS117" s="338">
        <f>COUNTIFS(AS$118:AS$126,"&gt;0",AS$118:AS$126,"&lt;=17",AT$118:AT$126,"&gt;=18")</f>
        <v>0</v>
      </c>
      <c r="AT117" s="338"/>
      <c r="AU117" s="338">
        <f>COUNTIFS(AU$118:AU$126,"&gt;0",AU$118:AU$126,"&lt;=17",AV$118:AV$126,"&gt;=18")</f>
        <v>0</v>
      </c>
      <c r="AV117" s="338"/>
      <c r="AW117" s="338">
        <f>COUNTIFS(AW$118:AW$126,"&gt;0",AW$118:AW$126,"&lt;=17",AX$118:AX$126,"&gt;=18")</f>
        <v>0</v>
      </c>
      <c r="AX117" s="338"/>
      <c r="AY117" s="338">
        <f>COUNTIFS(AY$118:AY$126,"&gt;0",AY$118:AY$126,"&lt;=17",AZ$118:AZ$126,"&gt;=18")</f>
        <v>0</v>
      </c>
      <c r="AZ117" s="338"/>
      <c r="BA117" s="338">
        <f>COUNTIFS(BA$118:BA$126,"&gt;0",BA$118:BA$126,"&lt;=17",BB$118:BB$126,"&gt;=18")</f>
        <v>0</v>
      </c>
      <c r="BB117" s="338"/>
      <c r="BC117" s="338">
        <f>COUNTIFS(BC$118:BC$126,"&gt;0",BC$118:BC$126,"&lt;=17",BD$118:BD$126,"&gt;=18")</f>
        <v>0</v>
      </c>
      <c r="BD117" s="338"/>
      <c r="BE117" s="338">
        <f>COUNTIFS(BE$118:BE$126,"&gt;0",BE$118:BE$126,"&lt;=17",BF$118:BF$126,"&gt;=18")</f>
        <v>0</v>
      </c>
      <c r="BF117" s="338"/>
      <c r="BG117" s="338">
        <f>COUNTIFS(BG$118:BG$126,"&gt;0",BG$118:BG$126,"&lt;=17",BH$118:BH$126,"&gt;=18")</f>
        <v>0</v>
      </c>
      <c r="BH117" s="338"/>
      <c r="BI117" s="338">
        <f>COUNTIFS(BI$118:BI$126,"&gt;0",BI$118:BI$126,"&lt;=17",BJ$118:BJ$126,"&gt;=18")</f>
        <v>0</v>
      </c>
      <c r="BJ117" s="338"/>
      <c r="BK117" s="338">
        <f>COUNTIFS(BK$118:BK$126,"&gt;0",BK$118:BK$126,"&lt;=17",BL$118:BL$126,"&gt;=18")</f>
        <v>0</v>
      </c>
      <c r="BL117" s="338"/>
      <c r="BM117" s="338">
        <f>COUNTIFS(BM$118:BM$126,"&gt;0",BM$118:BM$126,"&lt;=17",BN$118:BN$126,"&gt;=18")</f>
        <v>0</v>
      </c>
      <c r="BN117" s="338"/>
      <c r="BO117" s="338">
        <f>COUNTIFS(BO$118:BO$126,"&gt;0",BO$118:BO$126,"&lt;=17",BP$118:BP$126,"&gt;=18")</f>
        <v>0</v>
      </c>
      <c r="BP117" s="338"/>
      <c r="BQ117" s="338">
        <f>COUNTIFS(BQ$118:BQ$126,"&gt;0",BQ$118:BQ$126,"&lt;=17",BR$118:BR$126,"&gt;=18")</f>
        <v>0</v>
      </c>
      <c r="BR117" s="338"/>
      <c r="BS117" s="338">
        <f>COUNTIFS(BS$118:BS$126,"&gt;0",BS$118:BS$126,"&lt;=17",BT$118:BT$126,"&gt;=18")</f>
        <v>0</v>
      </c>
      <c r="BT117" s="338"/>
      <c r="BU117" s="338">
        <f>COUNTIFS(BU$118:BU$126,"&gt;0",BU$118:BU$126,"&lt;=17",BV$118:BV$126,"&gt;=18")</f>
        <v>0</v>
      </c>
      <c r="BV117" s="338"/>
      <c r="BW117" s="338">
        <f>COUNTIFS(BW$118:BW$126,"&gt;0",BW$118:BW$126,"&lt;=17",BX$118:BX$126,"&gt;=18")</f>
        <v>0</v>
      </c>
      <c r="BX117" s="338"/>
      <c r="BY117" s="338">
        <f>COUNTIFS(BY$118:BY$126,"&gt;0",BY$118:BY$126,"&lt;=17",BZ$118:BZ$126,"&gt;=18")</f>
        <v>0</v>
      </c>
      <c r="BZ117" s="338"/>
      <c r="CA117" s="338">
        <f>COUNTIFS(CA$118:CA$126,"&gt;0",CA$118:CA$126,"&lt;=17",CB$118:CB$126,"&gt;=18")</f>
        <v>0</v>
      </c>
      <c r="CB117" s="338"/>
      <c r="CC117" s="338">
        <f>COUNTIFS(CC$118:CC$126,"&gt;0",CC$118:CC$126,"&lt;=17",CD$118:CD$126,"&gt;=18")</f>
        <v>0</v>
      </c>
      <c r="CD117" s="338"/>
      <c r="CE117" s="338">
        <f>COUNTIFS(CE$118:CE$126,"&gt;0",CE$118:CE$126,"&lt;=17",CF$118:CF$126,"&gt;=18")</f>
        <v>0</v>
      </c>
      <c r="CF117" s="338"/>
      <c r="CG117" s="338">
        <f>COUNTIFS(CG$118:CG$126,"&gt;0",CG$118:CG$126,"&lt;=17",CH$118:CH$126,"&gt;=18")</f>
        <v>0</v>
      </c>
      <c r="CH117" s="338"/>
      <c r="CI117" s="338">
        <f>COUNTIFS(CI$118:CI$126,"&gt;0",CI$118:CI$126,"&lt;=17",CJ$118:CJ$126,"&gt;=18")</f>
        <v>0</v>
      </c>
      <c r="CJ117" s="338"/>
      <c r="CK117" s="246"/>
      <c r="CL117" s="246"/>
      <c r="CM117" s="246"/>
      <c r="CN117" s="246"/>
      <c r="CO117" s="246"/>
      <c r="CP117" s="246"/>
      <c r="CQ117" s="246"/>
      <c r="CR117" s="246"/>
      <c r="CS117" s="246"/>
      <c r="CT117" s="246"/>
      <c r="CU117" s="246"/>
      <c r="CV117" s="246"/>
      <c r="CW117" s="338">
        <f>COUNTIFS(CW$118:CW$126,"&gt;0",CW$118:CW$126,"&lt;=17",CX$118:CX$126,"&gt;=18")</f>
        <v>0</v>
      </c>
      <c r="CX117" s="338"/>
      <c r="CY117" s="246"/>
      <c r="CZ117" s="246"/>
      <c r="DA117" s="246"/>
      <c r="DB117" s="246"/>
      <c r="DC117" s="246"/>
      <c r="DD117" s="246"/>
      <c r="DE117" s="246"/>
      <c r="DF117" s="246"/>
      <c r="DG117" s="246"/>
      <c r="DH117" s="246"/>
      <c r="DI117" s="246"/>
      <c r="DJ117" s="246"/>
      <c r="DK117" s="233"/>
      <c r="DL117" s="233"/>
      <c r="DM117" s="233"/>
      <c r="DN117" s="233"/>
      <c r="DO117" s="233"/>
      <c r="DP117" s="233"/>
      <c r="DQ117" s="233"/>
      <c r="DR117" s="233"/>
      <c r="DS117" s="233"/>
      <c r="DT117" s="233"/>
      <c r="DU117" s="233"/>
      <c r="DV117" s="233"/>
      <c r="DW117" s="233"/>
      <c r="DX117" s="233"/>
      <c r="DY117" s="233"/>
      <c r="DZ117" s="233"/>
      <c r="EA117" s="233"/>
      <c r="EB117" s="233"/>
      <c r="EC117" s="233"/>
      <c r="ED117" s="233"/>
      <c r="EE117" s="233"/>
      <c r="EF117" s="233"/>
      <c r="EG117" s="233"/>
      <c r="EH117" s="233"/>
      <c r="EI117" s="233"/>
      <c r="EJ117" s="233"/>
      <c r="EK117" s="233"/>
      <c r="EL117" s="233"/>
      <c r="EM117" s="233"/>
      <c r="EN117" s="233"/>
      <c r="EO117" s="233"/>
      <c r="EP117" s="233"/>
      <c r="EQ117" s="233"/>
      <c r="ER117" s="233"/>
      <c r="ES117" s="233"/>
      <c r="ET117" s="233"/>
      <c r="EU117" s="233"/>
      <c r="EV117" s="233"/>
      <c r="EW117" s="233"/>
      <c r="EX117" s="233"/>
      <c r="EY117" s="233"/>
      <c r="EZ117" s="233"/>
      <c r="FA117" s="233"/>
      <c r="FB117" s="233"/>
      <c r="FC117" s="233"/>
      <c r="FD117" s="233"/>
      <c r="FE117" s="233"/>
      <c r="FF117" s="233"/>
      <c r="FG117" s="233"/>
      <c r="FH117" s="233"/>
      <c r="FI117" s="233"/>
      <c r="FJ117" s="233"/>
      <c r="FK117" s="233"/>
      <c r="FL117" s="233"/>
      <c r="FM117" s="233"/>
      <c r="FN117" s="233"/>
      <c r="FO117" s="338">
        <f>COUNTIFS(FO$118:FO$126,"&gt;0",FO$118:FO$126,"&lt;=17",FP$118:FP$126,"&gt;=18")</f>
        <v>0</v>
      </c>
      <c r="FP117" s="338"/>
      <c r="FQ117" s="339" t="s">
        <v>108</v>
      </c>
      <c r="FR117" s="340"/>
      <c r="FS117" s="340"/>
      <c r="FT117" s="340"/>
      <c r="FU117" s="340"/>
      <c r="FV117" s="340"/>
    </row>
    <row r="118" spans="1:178" ht="11.25" customHeight="1">
      <c r="AC118" s="116">
        <f t="shared" ref="AC118:BH118" si="1">AC75</f>
        <v>0</v>
      </c>
      <c r="AD118" s="116">
        <f t="shared" si="1"/>
        <v>0</v>
      </c>
      <c r="AE118" s="116">
        <f t="shared" si="1"/>
        <v>0</v>
      </c>
      <c r="AF118" s="116">
        <f t="shared" si="1"/>
        <v>0</v>
      </c>
      <c r="AG118" s="116">
        <f t="shared" si="1"/>
        <v>0</v>
      </c>
      <c r="AH118" s="116">
        <f t="shared" si="1"/>
        <v>0</v>
      </c>
      <c r="AI118" s="116">
        <f t="shared" si="1"/>
        <v>0</v>
      </c>
      <c r="AJ118" s="116">
        <f t="shared" si="1"/>
        <v>0</v>
      </c>
      <c r="AK118" s="116">
        <f t="shared" si="1"/>
        <v>0</v>
      </c>
      <c r="AL118" s="116">
        <f t="shared" si="1"/>
        <v>0</v>
      </c>
      <c r="AM118" s="116">
        <f t="shared" si="1"/>
        <v>0</v>
      </c>
      <c r="AN118" s="116">
        <f t="shared" si="1"/>
        <v>0</v>
      </c>
      <c r="AO118" s="116">
        <f t="shared" si="1"/>
        <v>0</v>
      </c>
      <c r="AP118" s="116">
        <f t="shared" si="1"/>
        <v>0</v>
      </c>
      <c r="AQ118" s="116">
        <f t="shared" si="1"/>
        <v>0</v>
      </c>
      <c r="AR118" s="116">
        <f t="shared" si="1"/>
        <v>0</v>
      </c>
      <c r="AS118" s="116">
        <f t="shared" si="1"/>
        <v>0</v>
      </c>
      <c r="AT118" s="116">
        <f t="shared" si="1"/>
        <v>0</v>
      </c>
      <c r="AU118" s="116">
        <f t="shared" si="1"/>
        <v>0</v>
      </c>
      <c r="AV118" s="116">
        <f t="shared" si="1"/>
        <v>0</v>
      </c>
      <c r="AW118" s="116">
        <f t="shared" si="1"/>
        <v>0</v>
      </c>
      <c r="AX118" s="116">
        <f t="shared" si="1"/>
        <v>0</v>
      </c>
      <c r="AY118" s="116">
        <f t="shared" si="1"/>
        <v>0</v>
      </c>
      <c r="AZ118" s="116">
        <f t="shared" si="1"/>
        <v>0</v>
      </c>
      <c r="BA118" s="116">
        <f t="shared" si="1"/>
        <v>0</v>
      </c>
      <c r="BB118" s="116">
        <f t="shared" si="1"/>
        <v>0</v>
      </c>
      <c r="BC118" s="116">
        <f t="shared" si="1"/>
        <v>0</v>
      </c>
      <c r="BD118" s="116">
        <f t="shared" si="1"/>
        <v>0</v>
      </c>
      <c r="BE118" s="116">
        <f t="shared" si="1"/>
        <v>0</v>
      </c>
      <c r="BF118" s="116">
        <f t="shared" si="1"/>
        <v>0</v>
      </c>
      <c r="BG118" s="116">
        <f t="shared" si="1"/>
        <v>0</v>
      </c>
      <c r="BH118" s="116">
        <f t="shared" si="1"/>
        <v>0</v>
      </c>
      <c r="BI118" s="116">
        <f t="shared" ref="BI118:CJ118" si="2">BI75</f>
        <v>0</v>
      </c>
      <c r="BJ118" s="116">
        <f t="shared" si="2"/>
        <v>0</v>
      </c>
      <c r="BK118" s="116">
        <f t="shared" si="2"/>
        <v>0</v>
      </c>
      <c r="BL118" s="116">
        <f t="shared" si="2"/>
        <v>0</v>
      </c>
      <c r="BM118" s="116">
        <f t="shared" si="2"/>
        <v>0</v>
      </c>
      <c r="BN118" s="116">
        <f t="shared" si="2"/>
        <v>0</v>
      </c>
      <c r="BO118" s="116">
        <f t="shared" si="2"/>
        <v>0</v>
      </c>
      <c r="BP118" s="116">
        <f t="shared" si="2"/>
        <v>0</v>
      </c>
      <c r="BQ118" s="116">
        <f t="shared" si="2"/>
        <v>0</v>
      </c>
      <c r="BR118" s="116">
        <f t="shared" si="2"/>
        <v>0</v>
      </c>
      <c r="BS118" s="116">
        <f t="shared" si="2"/>
        <v>0</v>
      </c>
      <c r="BT118" s="116">
        <f t="shared" si="2"/>
        <v>0</v>
      </c>
      <c r="BU118" s="116">
        <f t="shared" si="2"/>
        <v>0</v>
      </c>
      <c r="BV118" s="116">
        <f t="shared" si="2"/>
        <v>0</v>
      </c>
      <c r="BW118" s="116">
        <f t="shared" si="2"/>
        <v>0</v>
      </c>
      <c r="BX118" s="116">
        <f t="shared" si="2"/>
        <v>0</v>
      </c>
      <c r="BY118" s="116">
        <f t="shared" si="2"/>
        <v>0</v>
      </c>
      <c r="BZ118" s="116">
        <f t="shared" si="2"/>
        <v>0</v>
      </c>
      <c r="CA118" s="116">
        <f t="shared" si="2"/>
        <v>0</v>
      </c>
      <c r="CB118" s="116">
        <f t="shared" si="2"/>
        <v>0</v>
      </c>
      <c r="CC118" s="116">
        <f t="shared" si="2"/>
        <v>0</v>
      </c>
      <c r="CD118" s="116">
        <f t="shared" si="2"/>
        <v>0</v>
      </c>
      <c r="CE118" s="116">
        <f t="shared" si="2"/>
        <v>0</v>
      </c>
      <c r="CF118" s="116">
        <f t="shared" si="2"/>
        <v>0</v>
      </c>
      <c r="CG118" s="116">
        <f t="shared" si="2"/>
        <v>0</v>
      </c>
      <c r="CH118" s="116">
        <f t="shared" si="2"/>
        <v>0</v>
      </c>
      <c r="CI118" s="116">
        <f t="shared" si="2"/>
        <v>0</v>
      </c>
      <c r="CJ118" s="116">
        <f t="shared" si="2"/>
        <v>0</v>
      </c>
      <c r="CW118" s="116">
        <f>CW75</f>
        <v>0</v>
      </c>
      <c r="CX118" s="116">
        <f>CX75</f>
        <v>0</v>
      </c>
      <c r="FO118" s="116">
        <f>FO75</f>
        <v>0</v>
      </c>
      <c r="FP118" s="116">
        <f>FP75</f>
        <v>0</v>
      </c>
    </row>
    <row r="119" spans="1:178" ht="11.25" customHeight="1">
      <c r="AC119" s="116">
        <f t="shared" ref="AC119:BH119" si="3">AC78</f>
        <v>0</v>
      </c>
      <c r="AD119" s="116">
        <f t="shared" si="3"/>
        <v>0</v>
      </c>
      <c r="AE119" s="116">
        <f t="shared" si="3"/>
        <v>0</v>
      </c>
      <c r="AF119" s="116">
        <f t="shared" si="3"/>
        <v>0</v>
      </c>
      <c r="AG119" s="116">
        <f t="shared" si="3"/>
        <v>0</v>
      </c>
      <c r="AH119" s="116">
        <f t="shared" si="3"/>
        <v>0</v>
      </c>
      <c r="AI119" s="116">
        <f t="shared" si="3"/>
        <v>0</v>
      </c>
      <c r="AJ119" s="116">
        <f t="shared" si="3"/>
        <v>0</v>
      </c>
      <c r="AK119" s="116">
        <f t="shared" si="3"/>
        <v>0</v>
      </c>
      <c r="AL119" s="116">
        <f t="shared" si="3"/>
        <v>0</v>
      </c>
      <c r="AM119" s="116">
        <f t="shared" si="3"/>
        <v>0</v>
      </c>
      <c r="AN119" s="116">
        <f t="shared" si="3"/>
        <v>0</v>
      </c>
      <c r="AO119" s="116">
        <f t="shared" si="3"/>
        <v>0</v>
      </c>
      <c r="AP119" s="116">
        <f t="shared" si="3"/>
        <v>0</v>
      </c>
      <c r="AQ119" s="116">
        <f t="shared" si="3"/>
        <v>0</v>
      </c>
      <c r="AR119" s="116">
        <f t="shared" si="3"/>
        <v>0</v>
      </c>
      <c r="AS119" s="116">
        <f t="shared" si="3"/>
        <v>0</v>
      </c>
      <c r="AT119" s="116">
        <f t="shared" si="3"/>
        <v>0</v>
      </c>
      <c r="AU119" s="116">
        <f t="shared" si="3"/>
        <v>0</v>
      </c>
      <c r="AV119" s="116">
        <f t="shared" si="3"/>
        <v>0</v>
      </c>
      <c r="AW119" s="116">
        <f t="shared" si="3"/>
        <v>0</v>
      </c>
      <c r="AX119" s="116">
        <f t="shared" si="3"/>
        <v>0</v>
      </c>
      <c r="AY119" s="116">
        <f t="shared" si="3"/>
        <v>0</v>
      </c>
      <c r="AZ119" s="116">
        <f t="shared" si="3"/>
        <v>0</v>
      </c>
      <c r="BA119" s="116">
        <f t="shared" si="3"/>
        <v>0</v>
      </c>
      <c r="BB119" s="116">
        <f t="shared" si="3"/>
        <v>0</v>
      </c>
      <c r="BC119" s="116">
        <f t="shared" si="3"/>
        <v>0</v>
      </c>
      <c r="BD119" s="116">
        <f t="shared" si="3"/>
        <v>0</v>
      </c>
      <c r="BE119" s="116">
        <f t="shared" si="3"/>
        <v>0</v>
      </c>
      <c r="BF119" s="116">
        <f t="shared" si="3"/>
        <v>0</v>
      </c>
      <c r="BG119" s="116">
        <f t="shared" si="3"/>
        <v>0</v>
      </c>
      <c r="BH119" s="116">
        <f t="shared" si="3"/>
        <v>0</v>
      </c>
      <c r="BI119" s="116">
        <f t="shared" ref="BI119:CJ119" si="4">BI78</f>
        <v>0</v>
      </c>
      <c r="BJ119" s="116">
        <f t="shared" si="4"/>
        <v>0</v>
      </c>
      <c r="BK119" s="116">
        <f t="shared" si="4"/>
        <v>0</v>
      </c>
      <c r="BL119" s="116">
        <f t="shared" si="4"/>
        <v>0</v>
      </c>
      <c r="BM119" s="116">
        <f t="shared" si="4"/>
        <v>0</v>
      </c>
      <c r="BN119" s="116">
        <f t="shared" si="4"/>
        <v>0</v>
      </c>
      <c r="BO119" s="116">
        <f t="shared" si="4"/>
        <v>0</v>
      </c>
      <c r="BP119" s="116">
        <f t="shared" si="4"/>
        <v>0</v>
      </c>
      <c r="BQ119" s="116">
        <f t="shared" si="4"/>
        <v>0</v>
      </c>
      <c r="BR119" s="116">
        <f t="shared" si="4"/>
        <v>0</v>
      </c>
      <c r="BS119" s="116">
        <f t="shared" si="4"/>
        <v>0</v>
      </c>
      <c r="BT119" s="116">
        <f t="shared" si="4"/>
        <v>0</v>
      </c>
      <c r="BU119" s="116">
        <f t="shared" si="4"/>
        <v>0</v>
      </c>
      <c r="BV119" s="116">
        <f t="shared" si="4"/>
        <v>0</v>
      </c>
      <c r="BW119" s="116">
        <f t="shared" si="4"/>
        <v>0</v>
      </c>
      <c r="BX119" s="116">
        <f t="shared" si="4"/>
        <v>0</v>
      </c>
      <c r="BY119" s="116">
        <f t="shared" si="4"/>
        <v>0</v>
      </c>
      <c r="BZ119" s="116">
        <f t="shared" si="4"/>
        <v>0</v>
      </c>
      <c r="CA119" s="116">
        <f t="shared" si="4"/>
        <v>0</v>
      </c>
      <c r="CB119" s="116">
        <f t="shared" si="4"/>
        <v>0</v>
      </c>
      <c r="CC119" s="116">
        <f t="shared" si="4"/>
        <v>0</v>
      </c>
      <c r="CD119" s="116">
        <f t="shared" si="4"/>
        <v>0</v>
      </c>
      <c r="CE119" s="116">
        <f t="shared" si="4"/>
        <v>0</v>
      </c>
      <c r="CF119" s="116">
        <f t="shared" si="4"/>
        <v>0</v>
      </c>
      <c r="CG119" s="116">
        <f t="shared" si="4"/>
        <v>0</v>
      </c>
      <c r="CH119" s="116">
        <f t="shared" si="4"/>
        <v>0</v>
      </c>
      <c r="CI119" s="116">
        <f t="shared" si="4"/>
        <v>0</v>
      </c>
      <c r="CJ119" s="116">
        <f t="shared" si="4"/>
        <v>0</v>
      </c>
      <c r="CW119" s="116">
        <f>CW78</f>
        <v>0</v>
      </c>
      <c r="CX119" s="116">
        <f>CX78</f>
        <v>0</v>
      </c>
      <c r="FO119" s="116">
        <f>FO78</f>
        <v>0</v>
      </c>
      <c r="FP119" s="116">
        <f>FP78</f>
        <v>0</v>
      </c>
    </row>
    <row r="120" spans="1:178" ht="11.25" customHeight="1">
      <c r="AC120" s="116">
        <f t="shared" ref="AC120:BH120" si="5">AC82</f>
        <v>0</v>
      </c>
      <c r="AD120" s="116">
        <f t="shared" si="5"/>
        <v>0</v>
      </c>
      <c r="AE120" s="116">
        <f t="shared" si="5"/>
        <v>1</v>
      </c>
      <c r="AF120" s="116">
        <f t="shared" si="5"/>
        <v>0</v>
      </c>
      <c r="AG120" s="116">
        <f t="shared" si="5"/>
        <v>2</v>
      </c>
      <c r="AH120" s="116">
        <f t="shared" si="5"/>
        <v>0</v>
      </c>
      <c r="AI120" s="116">
        <f t="shared" si="5"/>
        <v>0</v>
      </c>
      <c r="AJ120" s="116">
        <f t="shared" si="5"/>
        <v>0</v>
      </c>
      <c r="AK120" s="116">
        <f t="shared" si="5"/>
        <v>0</v>
      </c>
      <c r="AL120" s="116">
        <f t="shared" si="5"/>
        <v>0</v>
      </c>
      <c r="AM120" s="116">
        <f t="shared" si="5"/>
        <v>0</v>
      </c>
      <c r="AN120" s="116">
        <f t="shared" si="5"/>
        <v>0</v>
      </c>
      <c r="AO120" s="116">
        <f t="shared" si="5"/>
        <v>0</v>
      </c>
      <c r="AP120" s="116">
        <f t="shared" si="5"/>
        <v>0</v>
      </c>
      <c r="AQ120" s="116">
        <f t="shared" si="5"/>
        <v>0</v>
      </c>
      <c r="AR120" s="116">
        <f t="shared" si="5"/>
        <v>0</v>
      </c>
      <c r="AS120" s="116">
        <f t="shared" si="5"/>
        <v>0</v>
      </c>
      <c r="AT120" s="116">
        <f t="shared" si="5"/>
        <v>0</v>
      </c>
      <c r="AU120" s="116">
        <f t="shared" si="5"/>
        <v>1</v>
      </c>
      <c r="AV120" s="116">
        <f t="shared" si="5"/>
        <v>0</v>
      </c>
      <c r="AW120" s="116">
        <f t="shared" si="5"/>
        <v>2</v>
      </c>
      <c r="AX120" s="116">
        <f t="shared" si="5"/>
        <v>0</v>
      </c>
      <c r="AY120" s="116">
        <f t="shared" si="5"/>
        <v>0</v>
      </c>
      <c r="AZ120" s="116">
        <f t="shared" si="5"/>
        <v>0</v>
      </c>
      <c r="BA120" s="116">
        <f t="shared" si="5"/>
        <v>0</v>
      </c>
      <c r="BB120" s="116">
        <f t="shared" si="5"/>
        <v>0</v>
      </c>
      <c r="BC120" s="116">
        <f t="shared" si="5"/>
        <v>0</v>
      </c>
      <c r="BD120" s="116">
        <f t="shared" si="5"/>
        <v>0</v>
      </c>
      <c r="BE120" s="116">
        <f t="shared" si="5"/>
        <v>0</v>
      </c>
      <c r="BF120" s="116">
        <f t="shared" si="5"/>
        <v>0</v>
      </c>
      <c r="BG120" s="116">
        <f t="shared" si="5"/>
        <v>1</v>
      </c>
      <c r="BH120" s="116">
        <f t="shared" si="5"/>
        <v>0</v>
      </c>
      <c r="BI120" s="116">
        <f t="shared" ref="BI120:CJ120" si="6">BI82</f>
        <v>0</v>
      </c>
      <c r="BJ120" s="116">
        <f t="shared" si="6"/>
        <v>0</v>
      </c>
      <c r="BK120" s="116">
        <f t="shared" si="6"/>
        <v>2</v>
      </c>
      <c r="BL120" s="116">
        <f t="shared" si="6"/>
        <v>0</v>
      </c>
      <c r="BM120" s="116">
        <f t="shared" si="6"/>
        <v>0</v>
      </c>
      <c r="BN120" s="116">
        <f t="shared" si="6"/>
        <v>0</v>
      </c>
      <c r="BO120" s="116">
        <f t="shared" si="6"/>
        <v>0</v>
      </c>
      <c r="BP120" s="116">
        <f t="shared" si="6"/>
        <v>0</v>
      </c>
      <c r="BQ120" s="116">
        <f t="shared" si="6"/>
        <v>0</v>
      </c>
      <c r="BR120" s="116">
        <f t="shared" si="6"/>
        <v>0</v>
      </c>
      <c r="BS120" s="116">
        <f t="shared" si="6"/>
        <v>0</v>
      </c>
      <c r="BT120" s="116">
        <f t="shared" si="6"/>
        <v>0</v>
      </c>
      <c r="BU120" s="116">
        <f t="shared" si="6"/>
        <v>1</v>
      </c>
      <c r="BV120" s="116">
        <f t="shared" si="6"/>
        <v>0</v>
      </c>
      <c r="BW120" s="116">
        <f t="shared" si="6"/>
        <v>2</v>
      </c>
      <c r="BX120" s="116">
        <f t="shared" si="6"/>
        <v>0</v>
      </c>
      <c r="BY120" s="116">
        <f t="shared" si="6"/>
        <v>0</v>
      </c>
      <c r="BZ120" s="116">
        <f t="shared" si="6"/>
        <v>0</v>
      </c>
      <c r="CA120" s="116">
        <f t="shared" si="6"/>
        <v>0</v>
      </c>
      <c r="CB120" s="116">
        <f t="shared" si="6"/>
        <v>0</v>
      </c>
      <c r="CC120" s="116">
        <f t="shared" si="6"/>
        <v>0</v>
      </c>
      <c r="CD120" s="116">
        <f t="shared" si="6"/>
        <v>0</v>
      </c>
      <c r="CE120" s="116">
        <f t="shared" si="6"/>
        <v>0</v>
      </c>
      <c r="CF120" s="116">
        <f t="shared" si="6"/>
        <v>0</v>
      </c>
      <c r="CG120" s="116">
        <f t="shared" si="6"/>
        <v>0</v>
      </c>
      <c r="CH120" s="116">
        <f t="shared" si="6"/>
        <v>0</v>
      </c>
      <c r="CI120" s="116">
        <f t="shared" si="6"/>
        <v>1</v>
      </c>
      <c r="CJ120" s="116">
        <f t="shared" si="6"/>
        <v>0</v>
      </c>
      <c r="CW120" s="116">
        <f>CW82</f>
        <v>1</v>
      </c>
      <c r="CX120" s="116">
        <f>CX82</f>
        <v>0</v>
      </c>
      <c r="FO120" s="116">
        <f>FO82</f>
        <v>0</v>
      </c>
      <c r="FP120" s="116">
        <f>FP82</f>
        <v>0</v>
      </c>
    </row>
    <row r="121" spans="1:178" ht="11.25" customHeight="1">
      <c r="AC121" s="116">
        <f t="shared" ref="AC121:BH121" si="7">AC85</f>
        <v>0</v>
      </c>
      <c r="AD121" s="116">
        <f t="shared" si="7"/>
        <v>0</v>
      </c>
      <c r="AE121" s="116">
        <f t="shared" si="7"/>
        <v>1</v>
      </c>
      <c r="AF121" s="116">
        <f t="shared" si="7"/>
        <v>0</v>
      </c>
      <c r="AG121" s="116">
        <f t="shared" si="7"/>
        <v>2</v>
      </c>
      <c r="AH121" s="116">
        <f t="shared" si="7"/>
        <v>0</v>
      </c>
      <c r="AI121" s="116">
        <f t="shared" si="7"/>
        <v>0</v>
      </c>
      <c r="AJ121" s="116">
        <f t="shared" si="7"/>
        <v>0</v>
      </c>
      <c r="AK121" s="116">
        <f t="shared" si="7"/>
        <v>0</v>
      </c>
      <c r="AL121" s="116">
        <f t="shared" si="7"/>
        <v>0</v>
      </c>
      <c r="AM121" s="116">
        <f t="shared" si="7"/>
        <v>0</v>
      </c>
      <c r="AN121" s="116">
        <f t="shared" si="7"/>
        <v>0</v>
      </c>
      <c r="AO121" s="116">
        <f t="shared" si="7"/>
        <v>0</v>
      </c>
      <c r="AP121" s="116">
        <f t="shared" si="7"/>
        <v>0</v>
      </c>
      <c r="AQ121" s="116">
        <f t="shared" si="7"/>
        <v>0</v>
      </c>
      <c r="AR121" s="116">
        <f t="shared" si="7"/>
        <v>0</v>
      </c>
      <c r="AS121" s="116">
        <f t="shared" si="7"/>
        <v>0</v>
      </c>
      <c r="AT121" s="116">
        <f t="shared" si="7"/>
        <v>0</v>
      </c>
      <c r="AU121" s="116">
        <f t="shared" si="7"/>
        <v>1</v>
      </c>
      <c r="AV121" s="116">
        <f t="shared" si="7"/>
        <v>0</v>
      </c>
      <c r="AW121" s="116">
        <f t="shared" si="7"/>
        <v>2</v>
      </c>
      <c r="AX121" s="116">
        <f t="shared" si="7"/>
        <v>0</v>
      </c>
      <c r="AY121" s="116">
        <f t="shared" si="7"/>
        <v>0</v>
      </c>
      <c r="AZ121" s="116">
        <f t="shared" si="7"/>
        <v>0</v>
      </c>
      <c r="BA121" s="116">
        <f t="shared" si="7"/>
        <v>0</v>
      </c>
      <c r="BB121" s="116">
        <f t="shared" si="7"/>
        <v>0</v>
      </c>
      <c r="BC121" s="116">
        <f t="shared" si="7"/>
        <v>0</v>
      </c>
      <c r="BD121" s="116">
        <f t="shared" si="7"/>
        <v>0</v>
      </c>
      <c r="BE121" s="116">
        <f t="shared" si="7"/>
        <v>0</v>
      </c>
      <c r="BF121" s="116">
        <f t="shared" si="7"/>
        <v>0</v>
      </c>
      <c r="BG121" s="116">
        <f t="shared" si="7"/>
        <v>1</v>
      </c>
      <c r="BH121" s="116">
        <f t="shared" si="7"/>
        <v>0</v>
      </c>
      <c r="BI121" s="116">
        <f t="shared" ref="BI121:CJ121" si="8">BI85</f>
        <v>0</v>
      </c>
      <c r="BJ121" s="116">
        <f t="shared" si="8"/>
        <v>0</v>
      </c>
      <c r="BK121" s="116">
        <f t="shared" si="8"/>
        <v>0</v>
      </c>
      <c r="BL121" s="116">
        <f t="shared" si="8"/>
        <v>0</v>
      </c>
      <c r="BM121" s="116">
        <f t="shared" si="8"/>
        <v>0</v>
      </c>
      <c r="BN121" s="116">
        <f t="shared" si="8"/>
        <v>0</v>
      </c>
      <c r="BO121" s="116">
        <f t="shared" si="8"/>
        <v>0</v>
      </c>
      <c r="BP121" s="116">
        <f t="shared" si="8"/>
        <v>0</v>
      </c>
      <c r="BQ121" s="116">
        <f t="shared" si="8"/>
        <v>2</v>
      </c>
      <c r="BR121" s="116">
        <f t="shared" si="8"/>
        <v>0</v>
      </c>
      <c r="BS121" s="116">
        <f t="shared" si="8"/>
        <v>0</v>
      </c>
      <c r="BT121" s="116">
        <f t="shared" si="8"/>
        <v>0</v>
      </c>
      <c r="BU121" s="116">
        <f t="shared" si="8"/>
        <v>0</v>
      </c>
      <c r="BV121" s="116">
        <f t="shared" si="8"/>
        <v>0</v>
      </c>
      <c r="BW121" s="116">
        <f t="shared" si="8"/>
        <v>1</v>
      </c>
      <c r="BX121" s="116">
        <f t="shared" si="8"/>
        <v>0</v>
      </c>
      <c r="BY121" s="116">
        <f t="shared" si="8"/>
        <v>0</v>
      </c>
      <c r="BZ121" s="116">
        <f t="shared" si="8"/>
        <v>0</v>
      </c>
      <c r="CA121" s="116">
        <f t="shared" si="8"/>
        <v>2</v>
      </c>
      <c r="CB121" s="116">
        <f t="shared" si="8"/>
        <v>0</v>
      </c>
      <c r="CC121" s="116">
        <f t="shared" si="8"/>
        <v>0</v>
      </c>
      <c r="CD121" s="116">
        <f t="shared" si="8"/>
        <v>0</v>
      </c>
      <c r="CE121" s="116">
        <f t="shared" si="8"/>
        <v>0</v>
      </c>
      <c r="CF121" s="116">
        <f t="shared" si="8"/>
        <v>0</v>
      </c>
      <c r="CG121" s="116">
        <f t="shared" si="8"/>
        <v>0</v>
      </c>
      <c r="CH121" s="116">
        <f t="shared" si="8"/>
        <v>0</v>
      </c>
      <c r="CI121" s="116">
        <f t="shared" si="8"/>
        <v>0</v>
      </c>
      <c r="CJ121" s="116">
        <f t="shared" si="8"/>
        <v>0</v>
      </c>
      <c r="CW121" s="116">
        <f>CW85</f>
        <v>0</v>
      </c>
      <c r="CX121" s="116">
        <f>CX85</f>
        <v>0</v>
      </c>
      <c r="FO121" s="116">
        <f>FO85</f>
        <v>0</v>
      </c>
      <c r="FP121" s="116">
        <f>FP85</f>
        <v>0</v>
      </c>
    </row>
    <row r="122" spans="1:178" ht="11.25" customHeight="1">
      <c r="AC122" s="116">
        <f t="shared" ref="AC122:BH122" si="9">AC88</f>
        <v>0</v>
      </c>
      <c r="AD122" s="116">
        <f t="shared" si="9"/>
        <v>0</v>
      </c>
      <c r="AE122" s="116">
        <f t="shared" si="9"/>
        <v>0</v>
      </c>
      <c r="AF122" s="116">
        <f t="shared" si="9"/>
        <v>0</v>
      </c>
      <c r="AG122" s="116">
        <f t="shared" si="9"/>
        <v>0</v>
      </c>
      <c r="AH122" s="116">
        <f t="shared" si="9"/>
        <v>0</v>
      </c>
      <c r="AI122" s="116">
        <f t="shared" si="9"/>
        <v>1</v>
      </c>
      <c r="AJ122" s="116">
        <f t="shared" si="9"/>
        <v>0</v>
      </c>
      <c r="AK122" s="116">
        <f t="shared" si="9"/>
        <v>2</v>
      </c>
      <c r="AL122" s="116">
        <f t="shared" si="9"/>
        <v>0</v>
      </c>
      <c r="AM122" s="116">
        <f t="shared" si="9"/>
        <v>0</v>
      </c>
      <c r="AN122" s="116">
        <f t="shared" si="9"/>
        <v>0</v>
      </c>
      <c r="AO122" s="116">
        <f t="shared" si="9"/>
        <v>0</v>
      </c>
      <c r="AP122" s="116">
        <f t="shared" si="9"/>
        <v>0</v>
      </c>
      <c r="AQ122" s="116">
        <f t="shared" si="9"/>
        <v>0</v>
      </c>
      <c r="AR122" s="116">
        <f t="shared" si="9"/>
        <v>0</v>
      </c>
      <c r="AS122" s="116">
        <f t="shared" si="9"/>
        <v>1</v>
      </c>
      <c r="AT122" s="116">
        <f t="shared" si="9"/>
        <v>0</v>
      </c>
      <c r="AU122" s="116">
        <f t="shared" si="9"/>
        <v>2</v>
      </c>
      <c r="AV122" s="116">
        <f t="shared" si="9"/>
        <v>0</v>
      </c>
      <c r="AW122" s="116">
        <f t="shared" si="9"/>
        <v>0</v>
      </c>
      <c r="AX122" s="116">
        <f t="shared" si="9"/>
        <v>0</v>
      </c>
      <c r="AY122" s="116">
        <f t="shared" si="9"/>
        <v>0</v>
      </c>
      <c r="AZ122" s="116">
        <f t="shared" si="9"/>
        <v>0</v>
      </c>
      <c r="BA122" s="116">
        <f t="shared" si="9"/>
        <v>0</v>
      </c>
      <c r="BB122" s="116">
        <f t="shared" si="9"/>
        <v>0</v>
      </c>
      <c r="BC122" s="116">
        <f t="shared" si="9"/>
        <v>0</v>
      </c>
      <c r="BD122" s="116">
        <f t="shared" si="9"/>
        <v>0</v>
      </c>
      <c r="BE122" s="116">
        <f t="shared" si="9"/>
        <v>0</v>
      </c>
      <c r="BF122" s="116">
        <f t="shared" si="9"/>
        <v>0</v>
      </c>
      <c r="BG122" s="116">
        <f t="shared" si="9"/>
        <v>1</v>
      </c>
      <c r="BH122" s="116">
        <f t="shared" si="9"/>
        <v>0</v>
      </c>
      <c r="BI122" s="116">
        <f t="shared" ref="BI122:CJ122" si="10">BI88</f>
        <v>2</v>
      </c>
      <c r="BJ122" s="116">
        <f t="shared" si="10"/>
        <v>0</v>
      </c>
      <c r="BK122" s="116">
        <f t="shared" si="10"/>
        <v>0</v>
      </c>
      <c r="BL122" s="116">
        <f t="shared" si="10"/>
        <v>0</v>
      </c>
      <c r="BM122" s="116">
        <f t="shared" si="10"/>
        <v>0</v>
      </c>
      <c r="BN122" s="116">
        <f t="shared" si="10"/>
        <v>0</v>
      </c>
      <c r="BO122" s="116">
        <f t="shared" si="10"/>
        <v>0</v>
      </c>
      <c r="BP122" s="116">
        <f t="shared" si="10"/>
        <v>0</v>
      </c>
      <c r="BQ122" s="116">
        <f t="shared" si="10"/>
        <v>0</v>
      </c>
      <c r="BR122" s="116">
        <f t="shared" si="10"/>
        <v>0</v>
      </c>
      <c r="BS122" s="116">
        <f t="shared" si="10"/>
        <v>0</v>
      </c>
      <c r="BT122" s="116">
        <f t="shared" si="10"/>
        <v>0</v>
      </c>
      <c r="BU122" s="116">
        <f t="shared" si="10"/>
        <v>1</v>
      </c>
      <c r="BV122" s="116">
        <f t="shared" si="10"/>
        <v>0</v>
      </c>
      <c r="BW122" s="116">
        <f t="shared" si="10"/>
        <v>2</v>
      </c>
      <c r="BX122" s="116">
        <f t="shared" si="10"/>
        <v>0</v>
      </c>
      <c r="BY122" s="116">
        <f t="shared" si="10"/>
        <v>0</v>
      </c>
      <c r="BZ122" s="116">
        <f t="shared" si="10"/>
        <v>0</v>
      </c>
      <c r="CA122" s="116">
        <f t="shared" si="10"/>
        <v>0</v>
      </c>
      <c r="CB122" s="116">
        <f t="shared" si="10"/>
        <v>0</v>
      </c>
      <c r="CC122" s="116">
        <f t="shared" si="10"/>
        <v>0</v>
      </c>
      <c r="CD122" s="116">
        <f t="shared" si="10"/>
        <v>0</v>
      </c>
      <c r="CE122" s="116">
        <f t="shared" si="10"/>
        <v>0</v>
      </c>
      <c r="CF122" s="116">
        <f t="shared" si="10"/>
        <v>0</v>
      </c>
      <c r="CG122" s="116">
        <f t="shared" si="10"/>
        <v>0</v>
      </c>
      <c r="CH122" s="116">
        <f t="shared" si="10"/>
        <v>0</v>
      </c>
      <c r="CI122" s="116">
        <f t="shared" si="10"/>
        <v>1</v>
      </c>
      <c r="CJ122" s="116">
        <f t="shared" si="10"/>
        <v>0</v>
      </c>
      <c r="CW122" s="116">
        <f>CW88</f>
        <v>1</v>
      </c>
      <c r="CX122" s="116">
        <f>CX88</f>
        <v>0</v>
      </c>
      <c r="FO122" s="116">
        <f>FO88</f>
        <v>0</v>
      </c>
      <c r="FP122" s="116">
        <f>FP88</f>
        <v>0</v>
      </c>
    </row>
    <row r="123" spans="1:178" ht="11.25" customHeight="1">
      <c r="AC123" s="116">
        <f t="shared" ref="AC123:BH123" si="11">AC103</f>
        <v>0</v>
      </c>
      <c r="AD123" s="116">
        <f t="shared" si="11"/>
        <v>0</v>
      </c>
      <c r="AE123" s="116">
        <f t="shared" si="11"/>
        <v>0</v>
      </c>
      <c r="AF123" s="116">
        <f t="shared" si="11"/>
        <v>0</v>
      </c>
      <c r="AG123" s="116">
        <f t="shared" si="11"/>
        <v>0</v>
      </c>
      <c r="AH123" s="116">
        <f t="shared" si="11"/>
        <v>0</v>
      </c>
      <c r="AI123" s="116">
        <f t="shared" si="11"/>
        <v>0</v>
      </c>
      <c r="AJ123" s="116">
        <f t="shared" si="11"/>
        <v>0</v>
      </c>
      <c r="AK123" s="116">
        <f t="shared" si="11"/>
        <v>0</v>
      </c>
      <c r="AL123" s="116">
        <f t="shared" si="11"/>
        <v>0</v>
      </c>
      <c r="AM123" s="116">
        <f t="shared" si="11"/>
        <v>0</v>
      </c>
      <c r="AN123" s="116">
        <f t="shared" si="11"/>
        <v>0</v>
      </c>
      <c r="AO123" s="116">
        <f t="shared" si="11"/>
        <v>0</v>
      </c>
      <c r="AP123" s="116">
        <f t="shared" si="11"/>
        <v>0</v>
      </c>
      <c r="AQ123" s="116">
        <f t="shared" si="11"/>
        <v>0</v>
      </c>
      <c r="AR123" s="116">
        <f t="shared" si="11"/>
        <v>0</v>
      </c>
      <c r="AS123" s="116">
        <f t="shared" si="11"/>
        <v>0</v>
      </c>
      <c r="AT123" s="116">
        <f t="shared" si="11"/>
        <v>0</v>
      </c>
      <c r="AU123" s="116">
        <f t="shared" si="11"/>
        <v>0</v>
      </c>
      <c r="AV123" s="116">
        <f t="shared" si="11"/>
        <v>0</v>
      </c>
      <c r="AW123" s="116">
        <f t="shared" si="11"/>
        <v>0</v>
      </c>
      <c r="AX123" s="116">
        <f t="shared" si="11"/>
        <v>0</v>
      </c>
      <c r="AY123" s="116">
        <f t="shared" si="11"/>
        <v>0</v>
      </c>
      <c r="AZ123" s="116">
        <f t="shared" si="11"/>
        <v>0</v>
      </c>
      <c r="BA123" s="116">
        <f t="shared" si="11"/>
        <v>0</v>
      </c>
      <c r="BB123" s="116">
        <f t="shared" si="11"/>
        <v>0</v>
      </c>
      <c r="BC123" s="116">
        <f t="shared" si="11"/>
        <v>0</v>
      </c>
      <c r="BD123" s="116">
        <f t="shared" si="11"/>
        <v>0</v>
      </c>
      <c r="BE123" s="116">
        <f t="shared" si="11"/>
        <v>0</v>
      </c>
      <c r="BF123" s="116">
        <f t="shared" si="11"/>
        <v>0</v>
      </c>
      <c r="BG123" s="116">
        <f t="shared" si="11"/>
        <v>0</v>
      </c>
      <c r="BH123" s="116">
        <f t="shared" si="11"/>
        <v>0</v>
      </c>
      <c r="BI123" s="116">
        <f t="shared" ref="BI123:CJ123" si="12">BI103</f>
        <v>0</v>
      </c>
      <c r="BJ123" s="116">
        <f t="shared" si="12"/>
        <v>0</v>
      </c>
      <c r="BK123" s="116">
        <f t="shared" si="12"/>
        <v>0</v>
      </c>
      <c r="BL123" s="116">
        <f t="shared" si="12"/>
        <v>0</v>
      </c>
      <c r="BM123" s="116">
        <f t="shared" si="12"/>
        <v>0</v>
      </c>
      <c r="BN123" s="116">
        <f t="shared" si="12"/>
        <v>0</v>
      </c>
      <c r="BO123" s="116">
        <f t="shared" si="12"/>
        <v>0</v>
      </c>
      <c r="BP123" s="116">
        <f t="shared" si="12"/>
        <v>0</v>
      </c>
      <c r="BQ123" s="116">
        <f t="shared" si="12"/>
        <v>0</v>
      </c>
      <c r="BR123" s="116">
        <f t="shared" si="12"/>
        <v>0</v>
      </c>
      <c r="BS123" s="116">
        <f t="shared" si="12"/>
        <v>0</v>
      </c>
      <c r="BT123" s="116">
        <f t="shared" si="12"/>
        <v>0</v>
      </c>
      <c r="BU123" s="116">
        <f t="shared" si="12"/>
        <v>0</v>
      </c>
      <c r="BV123" s="116">
        <f t="shared" si="12"/>
        <v>0</v>
      </c>
      <c r="BW123" s="116">
        <f t="shared" si="12"/>
        <v>0</v>
      </c>
      <c r="BX123" s="116">
        <f t="shared" si="12"/>
        <v>0</v>
      </c>
      <c r="BY123" s="116">
        <f t="shared" si="12"/>
        <v>0</v>
      </c>
      <c r="BZ123" s="116">
        <f t="shared" si="12"/>
        <v>0</v>
      </c>
      <c r="CA123" s="116">
        <f t="shared" si="12"/>
        <v>0</v>
      </c>
      <c r="CB123" s="116">
        <f t="shared" si="12"/>
        <v>0</v>
      </c>
      <c r="CC123" s="116">
        <f t="shared" si="12"/>
        <v>0</v>
      </c>
      <c r="CD123" s="116">
        <f t="shared" si="12"/>
        <v>0</v>
      </c>
      <c r="CE123" s="116">
        <f t="shared" si="12"/>
        <v>0</v>
      </c>
      <c r="CF123" s="116">
        <f t="shared" si="12"/>
        <v>0</v>
      </c>
      <c r="CG123" s="116">
        <f t="shared" si="12"/>
        <v>0</v>
      </c>
      <c r="CH123" s="116">
        <f t="shared" si="12"/>
        <v>0</v>
      </c>
      <c r="CI123" s="116">
        <f t="shared" si="12"/>
        <v>0</v>
      </c>
      <c r="CJ123" s="116">
        <f t="shared" si="12"/>
        <v>0</v>
      </c>
      <c r="CW123" s="116">
        <f>CW103</f>
        <v>0</v>
      </c>
      <c r="CX123" s="116">
        <f>CX103</f>
        <v>0</v>
      </c>
      <c r="FO123" s="116">
        <f>FO103</f>
        <v>0</v>
      </c>
      <c r="FP123" s="116">
        <f>FP103</f>
        <v>0</v>
      </c>
    </row>
    <row r="124" spans="1:178" ht="11.25" customHeight="1">
      <c r="AC124" s="116">
        <f t="shared" ref="AC124:BH124" si="13">AC106</f>
        <v>0</v>
      </c>
      <c r="AD124" s="116">
        <f t="shared" si="13"/>
        <v>0</v>
      </c>
      <c r="AE124" s="116">
        <f t="shared" si="13"/>
        <v>0</v>
      </c>
      <c r="AF124" s="116">
        <f t="shared" si="13"/>
        <v>0</v>
      </c>
      <c r="AG124" s="116">
        <f t="shared" si="13"/>
        <v>0</v>
      </c>
      <c r="AH124" s="116">
        <f t="shared" si="13"/>
        <v>0</v>
      </c>
      <c r="AI124" s="116">
        <f t="shared" si="13"/>
        <v>0</v>
      </c>
      <c r="AJ124" s="116">
        <f t="shared" si="13"/>
        <v>0</v>
      </c>
      <c r="AK124" s="116">
        <f t="shared" si="13"/>
        <v>0</v>
      </c>
      <c r="AL124" s="116">
        <f t="shared" si="13"/>
        <v>0</v>
      </c>
      <c r="AM124" s="116">
        <f t="shared" si="13"/>
        <v>0</v>
      </c>
      <c r="AN124" s="116">
        <f t="shared" si="13"/>
        <v>0</v>
      </c>
      <c r="AO124" s="116">
        <f t="shared" si="13"/>
        <v>0</v>
      </c>
      <c r="AP124" s="116">
        <f t="shared" si="13"/>
        <v>0</v>
      </c>
      <c r="AQ124" s="116">
        <f t="shared" si="13"/>
        <v>0</v>
      </c>
      <c r="AR124" s="116">
        <f t="shared" si="13"/>
        <v>0</v>
      </c>
      <c r="AS124" s="116">
        <f t="shared" si="13"/>
        <v>0</v>
      </c>
      <c r="AT124" s="116">
        <f t="shared" si="13"/>
        <v>0</v>
      </c>
      <c r="AU124" s="116">
        <f t="shared" si="13"/>
        <v>0</v>
      </c>
      <c r="AV124" s="116">
        <f t="shared" si="13"/>
        <v>0</v>
      </c>
      <c r="AW124" s="116">
        <f t="shared" si="13"/>
        <v>0</v>
      </c>
      <c r="AX124" s="116">
        <f t="shared" si="13"/>
        <v>0</v>
      </c>
      <c r="AY124" s="116">
        <f t="shared" si="13"/>
        <v>0</v>
      </c>
      <c r="AZ124" s="116">
        <f t="shared" si="13"/>
        <v>0</v>
      </c>
      <c r="BA124" s="116">
        <f t="shared" si="13"/>
        <v>0</v>
      </c>
      <c r="BB124" s="116">
        <f t="shared" si="13"/>
        <v>0</v>
      </c>
      <c r="BC124" s="116">
        <f t="shared" si="13"/>
        <v>0</v>
      </c>
      <c r="BD124" s="116">
        <f t="shared" si="13"/>
        <v>0</v>
      </c>
      <c r="BE124" s="116">
        <f t="shared" si="13"/>
        <v>0</v>
      </c>
      <c r="BF124" s="116">
        <f t="shared" si="13"/>
        <v>0</v>
      </c>
      <c r="BG124" s="116">
        <f t="shared" si="13"/>
        <v>0</v>
      </c>
      <c r="BH124" s="116">
        <f t="shared" si="13"/>
        <v>0</v>
      </c>
      <c r="BI124" s="116">
        <f t="shared" ref="BI124:CJ124" si="14">BI106</f>
        <v>0</v>
      </c>
      <c r="BJ124" s="116">
        <f t="shared" si="14"/>
        <v>0</v>
      </c>
      <c r="BK124" s="116">
        <f t="shared" si="14"/>
        <v>0</v>
      </c>
      <c r="BL124" s="116">
        <f t="shared" si="14"/>
        <v>0</v>
      </c>
      <c r="BM124" s="116">
        <f t="shared" si="14"/>
        <v>0</v>
      </c>
      <c r="BN124" s="116">
        <f t="shared" si="14"/>
        <v>0</v>
      </c>
      <c r="BO124" s="116">
        <f t="shared" si="14"/>
        <v>0</v>
      </c>
      <c r="BP124" s="116">
        <f t="shared" si="14"/>
        <v>0</v>
      </c>
      <c r="BQ124" s="116">
        <f t="shared" si="14"/>
        <v>0</v>
      </c>
      <c r="BR124" s="116">
        <f t="shared" si="14"/>
        <v>0</v>
      </c>
      <c r="BS124" s="116">
        <f t="shared" si="14"/>
        <v>0</v>
      </c>
      <c r="BT124" s="116">
        <f t="shared" si="14"/>
        <v>0</v>
      </c>
      <c r="BU124" s="116">
        <f t="shared" si="14"/>
        <v>0</v>
      </c>
      <c r="BV124" s="116">
        <f t="shared" si="14"/>
        <v>0</v>
      </c>
      <c r="BW124" s="116">
        <f t="shared" si="14"/>
        <v>0</v>
      </c>
      <c r="BX124" s="116">
        <f t="shared" si="14"/>
        <v>0</v>
      </c>
      <c r="BY124" s="116">
        <f t="shared" si="14"/>
        <v>0</v>
      </c>
      <c r="BZ124" s="116">
        <f t="shared" si="14"/>
        <v>0</v>
      </c>
      <c r="CA124" s="116">
        <f t="shared" si="14"/>
        <v>0</v>
      </c>
      <c r="CB124" s="116">
        <f t="shared" si="14"/>
        <v>0</v>
      </c>
      <c r="CC124" s="116">
        <f t="shared" si="14"/>
        <v>0</v>
      </c>
      <c r="CD124" s="116">
        <f t="shared" si="14"/>
        <v>0</v>
      </c>
      <c r="CE124" s="116">
        <f t="shared" si="14"/>
        <v>0</v>
      </c>
      <c r="CF124" s="116">
        <f t="shared" si="14"/>
        <v>0</v>
      </c>
      <c r="CG124" s="116">
        <f t="shared" si="14"/>
        <v>0</v>
      </c>
      <c r="CH124" s="116">
        <f t="shared" si="14"/>
        <v>0</v>
      </c>
      <c r="CI124" s="116">
        <f t="shared" si="14"/>
        <v>0</v>
      </c>
      <c r="CJ124" s="116">
        <f t="shared" si="14"/>
        <v>0</v>
      </c>
      <c r="CW124" s="116">
        <f>CW106</f>
        <v>0</v>
      </c>
      <c r="CX124" s="116">
        <f>CX106</f>
        <v>0</v>
      </c>
      <c r="FO124" s="116">
        <f>FO106</f>
        <v>0</v>
      </c>
      <c r="FP124" s="116">
        <f>FP106</f>
        <v>0</v>
      </c>
    </row>
    <row r="125" spans="1:178" ht="11.25" customHeight="1">
      <c r="AC125" s="116">
        <f t="shared" ref="AC125:BH125" si="15">AC109</f>
        <v>0</v>
      </c>
      <c r="AD125" s="116">
        <f t="shared" si="15"/>
        <v>0</v>
      </c>
      <c r="AE125" s="116">
        <f t="shared" si="15"/>
        <v>0</v>
      </c>
      <c r="AF125" s="116">
        <f t="shared" si="15"/>
        <v>0</v>
      </c>
      <c r="AG125" s="116">
        <f t="shared" si="15"/>
        <v>0</v>
      </c>
      <c r="AH125" s="116">
        <f t="shared" si="15"/>
        <v>0</v>
      </c>
      <c r="AI125" s="116">
        <f t="shared" si="15"/>
        <v>0</v>
      </c>
      <c r="AJ125" s="116">
        <f t="shared" si="15"/>
        <v>0</v>
      </c>
      <c r="AK125" s="116">
        <f t="shared" si="15"/>
        <v>0</v>
      </c>
      <c r="AL125" s="116">
        <f t="shared" si="15"/>
        <v>0</v>
      </c>
      <c r="AM125" s="116">
        <f t="shared" si="15"/>
        <v>0</v>
      </c>
      <c r="AN125" s="116">
        <f t="shared" si="15"/>
        <v>0</v>
      </c>
      <c r="AO125" s="116">
        <f t="shared" si="15"/>
        <v>0</v>
      </c>
      <c r="AP125" s="116">
        <f t="shared" si="15"/>
        <v>0</v>
      </c>
      <c r="AQ125" s="116">
        <f t="shared" si="15"/>
        <v>0</v>
      </c>
      <c r="AR125" s="116">
        <f t="shared" si="15"/>
        <v>0</v>
      </c>
      <c r="AS125" s="116">
        <f t="shared" si="15"/>
        <v>0</v>
      </c>
      <c r="AT125" s="116">
        <f t="shared" si="15"/>
        <v>0</v>
      </c>
      <c r="AU125" s="116">
        <f t="shared" si="15"/>
        <v>0</v>
      </c>
      <c r="AV125" s="116">
        <f t="shared" si="15"/>
        <v>0</v>
      </c>
      <c r="AW125" s="116">
        <f t="shared" si="15"/>
        <v>0</v>
      </c>
      <c r="AX125" s="116">
        <f t="shared" si="15"/>
        <v>0</v>
      </c>
      <c r="AY125" s="116">
        <f t="shared" si="15"/>
        <v>0</v>
      </c>
      <c r="AZ125" s="116">
        <f t="shared" si="15"/>
        <v>0</v>
      </c>
      <c r="BA125" s="116">
        <f t="shared" si="15"/>
        <v>0</v>
      </c>
      <c r="BB125" s="116">
        <f t="shared" si="15"/>
        <v>0</v>
      </c>
      <c r="BC125" s="116">
        <f t="shared" si="15"/>
        <v>0</v>
      </c>
      <c r="BD125" s="116">
        <f t="shared" si="15"/>
        <v>0</v>
      </c>
      <c r="BE125" s="116">
        <f t="shared" si="15"/>
        <v>0</v>
      </c>
      <c r="BF125" s="116">
        <f t="shared" si="15"/>
        <v>0</v>
      </c>
      <c r="BG125" s="116">
        <f t="shared" si="15"/>
        <v>0</v>
      </c>
      <c r="BH125" s="116">
        <f t="shared" si="15"/>
        <v>0</v>
      </c>
      <c r="BI125" s="116">
        <f t="shared" ref="BI125:CJ125" si="16">BI109</f>
        <v>0</v>
      </c>
      <c r="BJ125" s="116">
        <f t="shared" si="16"/>
        <v>0</v>
      </c>
      <c r="BK125" s="116">
        <f t="shared" si="16"/>
        <v>0</v>
      </c>
      <c r="BL125" s="116">
        <f t="shared" si="16"/>
        <v>0</v>
      </c>
      <c r="BM125" s="116">
        <f t="shared" si="16"/>
        <v>0</v>
      </c>
      <c r="BN125" s="116">
        <f t="shared" si="16"/>
        <v>0</v>
      </c>
      <c r="BO125" s="116">
        <f t="shared" si="16"/>
        <v>0</v>
      </c>
      <c r="BP125" s="116">
        <f t="shared" si="16"/>
        <v>0</v>
      </c>
      <c r="BQ125" s="116">
        <f t="shared" si="16"/>
        <v>0</v>
      </c>
      <c r="BR125" s="116">
        <f t="shared" si="16"/>
        <v>0</v>
      </c>
      <c r="BS125" s="116">
        <f t="shared" si="16"/>
        <v>0</v>
      </c>
      <c r="BT125" s="116">
        <f t="shared" si="16"/>
        <v>0</v>
      </c>
      <c r="BU125" s="116">
        <f t="shared" si="16"/>
        <v>0</v>
      </c>
      <c r="BV125" s="116">
        <f t="shared" si="16"/>
        <v>0</v>
      </c>
      <c r="BW125" s="116">
        <f t="shared" si="16"/>
        <v>0</v>
      </c>
      <c r="BX125" s="116">
        <f t="shared" si="16"/>
        <v>0</v>
      </c>
      <c r="BY125" s="116">
        <f t="shared" si="16"/>
        <v>0</v>
      </c>
      <c r="BZ125" s="116">
        <f t="shared" si="16"/>
        <v>0</v>
      </c>
      <c r="CA125" s="116">
        <f t="shared" si="16"/>
        <v>0</v>
      </c>
      <c r="CB125" s="116">
        <f t="shared" si="16"/>
        <v>0</v>
      </c>
      <c r="CC125" s="116">
        <f t="shared" si="16"/>
        <v>0</v>
      </c>
      <c r="CD125" s="116">
        <f t="shared" si="16"/>
        <v>0</v>
      </c>
      <c r="CE125" s="116">
        <f t="shared" si="16"/>
        <v>0</v>
      </c>
      <c r="CF125" s="116">
        <f t="shared" si="16"/>
        <v>0</v>
      </c>
      <c r="CG125" s="116">
        <f t="shared" si="16"/>
        <v>0</v>
      </c>
      <c r="CH125" s="116">
        <f t="shared" si="16"/>
        <v>0</v>
      </c>
      <c r="CI125" s="116">
        <f t="shared" si="16"/>
        <v>0</v>
      </c>
      <c r="CJ125" s="116">
        <f t="shared" si="16"/>
        <v>0</v>
      </c>
      <c r="CW125" s="116">
        <f>CW109</f>
        <v>0</v>
      </c>
      <c r="CX125" s="116">
        <f>CX109</f>
        <v>0</v>
      </c>
      <c r="FO125" s="116">
        <f>FO109</f>
        <v>0</v>
      </c>
      <c r="FP125" s="116">
        <f>FP109</f>
        <v>0</v>
      </c>
    </row>
    <row r="126" spans="1:178" ht="11.25" customHeight="1">
      <c r="AC126" s="116" t="e">
        <f>#REF!</f>
        <v>#REF!</v>
      </c>
      <c r="AD126" s="116" t="e">
        <f>#REF!</f>
        <v>#REF!</v>
      </c>
      <c r="AE126" s="116" t="e">
        <f>#REF!</f>
        <v>#REF!</v>
      </c>
      <c r="AF126" s="116" t="e">
        <f>#REF!</f>
        <v>#REF!</v>
      </c>
      <c r="AG126" s="116" t="e">
        <f>#REF!</f>
        <v>#REF!</v>
      </c>
      <c r="AH126" s="116" t="e">
        <f>#REF!</f>
        <v>#REF!</v>
      </c>
      <c r="AI126" s="116" t="e">
        <f>#REF!</f>
        <v>#REF!</v>
      </c>
      <c r="AJ126" s="116" t="e">
        <f>#REF!</f>
        <v>#REF!</v>
      </c>
      <c r="AK126" s="116" t="e">
        <f>#REF!</f>
        <v>#REF!</v>
      </c>
      <c r="AL126" s="116" t="e">
        <f>#REF!</f>
        <v>#REF!</v>
      </c>
      <c r="AM126" s="116" t="e">
        <f>#REF!</f>
        <v>#REF!</v>
      </c>
      <c r="AN126" s="116" t="e">
        <f>#REF!</f>
        <v>#REF!</v>
      </c>
      <c r="AO126" s="116" t="e">
        <f>#REF!</f>
        <v>#REF!</v>
      </c>
      <c r="AP126" s="116" t="e">
        <f>#REF!</f>
        <v>#REF!</v>
      </c>
      <c r="AQ126" s="116" t="e">
        <f>#REF!</f>
        <v>#REF!</v>
      </c>
      <c r="AR126" s="116" t="e">
        <f>#REF!</f>
        <v>#REF!</v>
      </c>
      <c r="AS126" s="116" t="e">
        <f>#REF!</f>
        <v>#REF!</v>
      </c>
      <c r="AT126" s="116" t="e">
        <f>#REF!</f>
        <v>#REF!</v>
      </c>
      <c r="AU126" s="116" t="e">
        <f>#REF!</f>
        <v>#REF!</v>
      </c>
      <c r="AV126" s="116" t="e">
        <f>#REF!</f>
        <v>#REF!</v>
      </c>
      <c r="AW126" s="116" t="e">
        <f>#REF!</f>
        <v>#REF!</v>
      </c>
      <c r="AX126" s="116" t="e">
        <f>#REF!</f>
        <v>#REF!</v>
      </c>
      <c r="AY126" s="116" t="e">
        <f>#REF!</f>
        <v>#REF!</v>
      </c>
      <c r="AZ126" s="116" t="e">
        <f>#REF!</f>
        <v>#REF!</v>
      </c>
      <c r="BA126" s="116" t="e">
        <f>#REF!</f>
        <v>#REF!</v>
      </c>
      <c r="BB126" s="116" t="e">
        <f>#REF!</f>
        <v>#REF!</v>
      </c>
      <c r="BC126" s="116" t="e">
        <f>#REF!</f>
        <v>#REF!</v>
      </c>
      <c r="BD126" s="116" t="e">
        <f>#REF!</f>
        <v>#REF!</v>
      </c>
      <c r="BE126" s="116" t="e">
        <f>#REF!</f>
        <v>#REF!</v>
      </c>
      <c r="BF126" s="116" t="e">
        <f>#REF!</f>
        <v>#REF!</v>
      </c>
      <c r="BG126" s="116" t="e">
        <f>#REF!</f>
        <v>#REF!</v>
      </c>
      <c r="BH126" s="116" t="e">
        <f>#REF!</f>
        <v>#REF!</v>
      </c>
      <c r="BI126" s="116" t="e">
        <f>#REF!</f>
        <v>#REF!</v>
      </c>
      <c r="BJ126" s="116" t="e">
        <f>#REF!</f>
        <v>#REF!</v>
      </c>
      <c r="BK126" s="116" t="e">
        <f>#REF!</f>
        <v>#REF!</v>
      </c>
      <c r="BL126" s="116" t="e">
        <f>#REF!</f>
        <v>#REF!</v>
      </c>
      <c r="BM126" s="116" t="e">
        <f>#REF!</f>
        <v>#REF!</v>
      </c>
      <c r="BN126" s="116" t="e">
        <f>#REF!</f>
        <v>#REF!</v>
      </c>
      <c r="BO126" s="116" t="e">
        <f>#REF!</f>
        <v>#REF!</v>
      </c>
      <c r="BP126" s="116" t="e">
        <f>#REF!</f>
        <v>#REF!</v>
      </c>
      <c r="BQ126" s="116" t="e">
        <f>#REF!</f>
        <v>#REF!</v>
      </c>
      <c r="BR126" s="116" t="e">
        <f>#REF!</f>
        <v>#REF!</v>
      </c>
      <c r="BS126" s="116" t="e">
        <f>#REF!</f>
        <v>#REF!</v>
      </c>
      <c r="BT126" s="116" t="e">
        <f>#REF!</f>
        <v>#REF!</v>
      </c>
      <c r="BU126" s="116" t="e">
        <f>#REF!</f>
        <v>#REF!</v>
      </c>
      <c r="BV126" s="116" t="e">
        <f>#REF!</f>
        <v>#REF!</v>
      </c>
      <c r="BW126" s="116" t="e">
        <f>#REF!</f>
        <v>#REF!</v>
      </c>
      <c r="BX126" s="116" t="e">
        <f>#REF!</f>
        <v>#REF!</v>
      </c>
      <c r="BY126" s="116" t="e">
        <f>#REF!</f>
        <v>#REF!</v>
      </c>
      <c r="BZ126" s="116" t="e">
        <f>#REF!</f>
        <v>#REF!</v>
      </c>
      <c r="CA126" s="116" t="e">
        <f>#REF!</f>
        <v>#REF!</v>
      </c>
      <c r="CB126" s="116" t="e">
        <f>#REF!</f>
        <v>#REF!</v>
      </c>
      <c r="CC126" s="116" t="e">
        <f>#REF!</f>
        <v>#REF!</v>
      </c>
      <c r="CD126" s="116" t="e">
        <f>#REF!</f>
        <v>#REF!</v>
      </c>
      <c r="CE126" s="116" t="e">
        <f>#REF!</f>
        <v>#REF!</v>
      </c>
      <c r="CF126" s="116" t="e">
        <f>#REF!</f>
        <v>#REF!</v>
      </c>
      <c r="CG126" s="116" t="e">
        <f>#REF!</f>
        <v>#REF!</v>
      </c>
      <c r="CH126" s="116" t="e">
        <f>#REF!</f>
        <v>#REF!</v>
      </c>
      <c r="CI126" s="116" t="e">
        <f>#REF!</f>
        <v>#REF!</v>
      </c>
      <c r="CJ126" s="116" t="e">
        <f>#REF!</f>
        <v>#REF!</v>
      </c>
      <c r="CW126" s="116" t="e">
        <f>#REF!</f>
        <v>#REF!</v>
      </c>
      <c r="CX126" s="116" t="e">
        <f>#REF!</f>
        <v>#REF!</v>
      </c>
      <c r="FO126" s="116" t="e">
        <f>#REF!</f>
        <v>#REF!</v>
      </c>
      <c r="FP126" s="116" t="e">
        <f>#REF!</f>
        <v>#REF!</v>
      </c>
    </row>
    <row r="127" spans="1:178" ht="11.25" customHeight="1">
      <c r="AP127" s="116"/>
      <c r="AQ127" s="116"/>
      <c r="BD127" s="116"/>
      <c r="BE127" s="116"/>
      <c r="BR127" s="116"/>
      <c r="BS127" s="116"/>
      <c r="CF127" s="116"/>
      <c r="CG127" s="116"/>
    </row>
    <row r="128" spans="1:178" ht="18" customHeight="1">
      <c r="AP128" s="116"/>
      <c r="AQ128" s="116"/>
      <c r="BD128" s="116"/>
      <c r="BE128" s="116"/>
      <c r="BR128" s="116"/>
      <c r="BS128" s="116"/>
      <c r="CF128" s="116"/>
      <c r="CG128" s="116"/>
    </row>
    <row r="129" s="116" customFormat="1" ht="18" customHeight="1"/>
  </sheetData>
  <sheetProtection algorithmName="SHA-512" hashValue="3xOwyBSzkdSEe3LM3zq78ZSu5IF1wL5Og5rHTBW/RqHTg/O1n+CnIXVsNNSd1yCzQY25yFz2uGEWNHS3vdLusA==" saltValue="OjNNsN3KfTvHSdirYW/XWA==" spinCount="100000" sheet="1" objects="1" scenarios="1" formatCells="0" formatColumns="0" formatRows="0"/>
  <mergeCells count="8856">
    <mergeCell ref="CO52:CP52"/>
    <mergeCell ref="CQ52:CR52"/>
    <mergeCell ref="GS71:GS72"/>
    <mergeCell ref="CS52:CT52"/>
    <mergeCell ref="CU52:CV52"/>
    <mergeCell ref="CW52:CX52"/>
    <mergeCell ref="CY52:CZ52"/>
    <mergeCell ref="DA52:DB52"/>
    <mergeCell ref="DC52:DD52"/>
    <mergeCell ref="DE52:DF52"/>
    <mergeCell ref="DG52:DH52"/>
    <mergeCell ref="DI52:DJ52"/>
    <mergeCell ref="CK53:CL53"/>
    <mergeCell ref="CM53:CN53"/>
    <mergeCell ref="CO53:CP53"/>
    <mergeCell ref="CQ53:CR53"/>
    <mergeCell ref="CS53:CT53"/>
    <mergeCell ref="CU53:CV53"/>
    <mergeCell ref="CY53:CZ53"/>
    <mergeCell ref="DA53:DB53"/>
    <mergeCell ref="DC53:DD53"/>
    <mergeCell ref="DE53:DF53"/>
    <mergeCell ref="DG53:DH53"/>
    <mergeCell ref="DI53:DJ53"/>
    <mergeCell ref="DG66:DH66"/>
    <mergeCell ref="DI66:DJ66"/>
    <mergeCell ref="CK67:CL67"/>
    <mergeCell ref="CM67:CN67"/>
    <mergeCell ref="CO67:CP67"/>
    <mergeCell ref="CS66:CT66"/>
    <mergeCell ref="CU66:CV66"/>
    <mergeCell ref="CW66:CX66"/>
    <mergeCell ref="CW51:CX51"/>
    <mergeCell ref="CY51:CZ51"/>
    <mergeCell ref="DA51:DB51"/>
    <mergeCell ref="DC51:DD51"/>
    <mergeCell ref="DE51:DF51"/>
    <mergeCell ref="DG51:DH51"/>
    <mergeCell ref="DI51:DJ51"/>
    <mergeCell ref="AC52:AD52"/>
    <mergeCell ref="AE52:AF52"/>
    <mergeCell ref="AU52:AV52"/>
    <mergeCell ref="AW52:AX52"/>
    <mergeCell ref="AY52:AZ52"/>
    <mergeCell ref="BA52:BB52"/>
    <mergeCell ref="BC52:BD52"/>
    <mergeCell ref="BE52:BF52"/>
    <mergeCell ref="BG52:BH52"/>
    <mergeCell ref="BI52:BJ52"/>
    <mergeCell ref="BK52:BL52"/>
    <mergeCell ref="BM52:BN52"/>
    <mergeCell ref="BO52:BP52"/>
    <mergeCell ref="BQ52:BR52"/>
    <mergeCell ref="BS52:BT52"/>
    <mergeCell ref="BU52:BV52"/>
    <mergeCell ref="BW52:BX52"/>
    <mergeCell ref="BY52:BZ52"/>
    <mergeCell ref="CA52:CB52"/>
    <mergeCell ref="CC52:CD52"/>
    <mergeCell ref="CE52:CF52"/>
    <mergeCell ref="CG52:CH52"/>
    <mergeCell ref="CI52:CJ52"/>
    <mergeCell ref="CK52:CL52"/>
    <mergeCell ref="CM52:CN52"/>
    <mergeCell ref="CK48:CL48"/>
    <mergeCell ref="CM48:CN48"/>
    <mergeCell ref="CO48:CP48"/>
    <mergeCell ref="CQ48:CR48"/>
    <mergeCell ref="CS48:CT48"/>
    <mergeCell ref="CU48:CV48"/>
    <mergeCell ref="CW48:CX48"/>
    <mergeCell ref="CY48:CZ48"/>
    <mergeCell ref="DA48:DB48"/>
    <mergeCell ref="DC48:DD48"/>
    <mergeCell ref="DE48:DF48"/>
    <mergeCell ref="DG48:DH48"/>
    <mergeCell ref="DI48:DJ48"/>
    <mergeCell ref="C51:D51"/>
    <mergeCell ref="E51:F51"/>
    <mergeCell ref="G51:H51"/>
    <mergeCell ref="I51:J51"/>
    <mergeCell ref="K51:L51"/>
    <mergeCell ref="M51:N51"/>
    <mergeCell ref="O51:P51"/>
    <mergeCell ref="Q51:R51"/>
    <mergeCell ref="S51:T51"/>
    <mergeCell ref="U51:V51"/>
    <mergeCell ref="W51:X51"/>
    <mergeCell ref="Y51:Z51"/>
    <mergeCell ref="AA51:AB51"/>
    <mergeCell ref="AC51:AD51"/>
    <mergeCell ref="AE51:AF51"/>
    <mergeCell ref="AG51:AH51"/>
    <mergeCell ref="CQ51:CR51"/>
    <mergeCell ref="CS51:CT51"/>
    <mergeCell ref="CU51:CV51"/>
    <mergeCell ref="BC48:BD48"/>
    <mergeCell ref="BE48:BF48"/>
    <mergeCell ref="BG48:BH48"/>
    <mergeCell ref="BI48:BJ48"/>
    <mergeCell ref="BK48:BL48"/>
    <mergeCell ref="BM48:BN48"/>
    <mergeCell ref="BO48:BP48"/>
    <mergeCell ref="BQ48:BR48"/>
    <mergeCell ref="BS48:BT48"/>
    <mergeCell ref="BU48:BV48"/>
    <mergeCell ref="BW48:BX48"/>
    <mergeCell ref="BY48:BZ48"/>
    <mergeCell ref="CA48:CB48"/>
    <mergeCell ref="CC48:CD48"/>
    <mergeCell ref="CE48:CF48"/>
    <mergeCell ref="CG48:CH48"/>
    <mergeCell ref="CI48:CJ48"/>
    <mergeCell ref="CY47:CZ47"/>
    <mergeCell ref="DA47:DB47"/>
    <mergeCell ref="DC47:DD47"/>
    <mergeCell ref="DE47:DF47"/>
    <mergeCell ref="DG47:DH47"/>
    <mergeCell ref="DI47:DJ47"/>
    <mergeCell ref="C48:D48"/>
    <mergeCell ref="E48:F48"/>
    <mergeCell ref="G48:H48"/>
    <mergeCell ref="I48:J48"/>
    <mergeCell ref="K48:L48"/>
    <mergeCell ref="M48:N48"/>
    <mergeCell ref="O48:P48"/>
    <mergeCell ref="Q48:R48"/>
    <mergeCell ref="S48:T48"/>
    <mergeCell ref="U48:V48"/>
    <mergeCell ref="W48:X48"/>
    <mergeCell ref="Y48:Z48"/>
    <mergeCell ref="AA48:AB48"/>
    <mergeCell ref="AC48:AD48"/>
    <mergeCell ref="AE48:AF48"/>
    <mergeCell ref="AG48:AH48"/>
    <mergeCell ref="AI48:AJ48"/>
    <mergeCell ref="AK48:AL48"/>
    <mergeCell ref="AM48:AN48"/>
    <mergeCell ref="AO48:AP48"/>
    <mergeCell ref="AQ48:AR48"/>
    <mergeCell ref="AS48:AT48"/>
    <mergeCell ref="AU48:AV48"/>
    <mergeCell ref="AW48:AX48"/>
    <mergeCell ref="AY48:AZ48"/>
    <mergeCell ref="BA48:BB48"/>
    <mergeCell ref="AK47:AL47"/>
    <mergeCell ref="AM47:AN47"/>
    <mergeCell ref="AQ47:AR47"/>
    <mergeCell ref="AS47:AT47"/>
    <mergeCell ref="AU47:AV47"/>
    <mergeCell ref="AW47:AX47"/>
    <mergeCell ref="AY47:AZ47"/>
    <mergeCell ref="BA47:BB47"/>
    <mergeCell ref="BC47:BD47"/>
    <mergeCell ref="BE47:BF47"/>
    <mergeCell ref="BG47:BH47"/>
    <mergeCell ref="BI47:BJ47"/>
    <mergeCell ref="BK47:BL47"/>
    <mergeCell ref="BM47:BN47"/>
    <mergeCell ref="CS47:CT47"/>
    <mergeCell ref="CU47:CV47"/>
    <mergeCell ref="CW47:CX47"/>
    <mergeCell ref="CE45:CF45"/>
    <mergeCell ref="CG45:CH45"/>
    <mergeCell ref="CI45:CJ45"/>
    <mergeCell ref="CK45:CL45"/>
    <mergeCell ref="CM45:CN45"/>
    <mergeCell ref="CO45:CP45"/>
    <mergeCell ref="CQ45:CR45"/>
    <mergeCell ref="CS45:CT45"/>
    <mergeCell ref="CU45:CV45"/>
    <mergeCell ref="CW45:CX45"/>
    <mergeCell ref="CY45:CZ45"/>
    <mergeCell ref="DA45:DB45"/>
    <mergeCell ref="DC45:DD45"/>
    <mergeCell ref="DE45:DF45"/>
    <mergeCell ref="DI45:DJ45"/>
    <mergeCell ref="C47:D47"/>
    <mergeCell ref="E47:F47"/>
    <mergeCell ref="G47:H47"/>
    <mergeCell ref="I47:J47"/>
    <mergeCell ref="K47:L47"/>
    <mergeCell ref="M47:N47"/>
    <mergeCell ref="O47:P47"/>
    <mergeCell ref="Q47:R47"/>
    <mergeCell ref="S47:T47"/>
    <mergeCell ref="U47:V47"/>
    <mergeCell ref="W47:X47"/>
    <mergeCell ref="Y47:Z47"/>
    <mergeCell ref="AA47:AB47"/>
    <mergeCell ref="AC47:AD47"/>
    <mergeCell ref="AE47:AF47"/>
    <mergeCell ref="AG47:AH47"/>
    <mergeCell ref="AI47:AJ47"/>
    <mergeCell ref="AW45:AX45"/>
    <mergeCell ref="AY45:AZ45"/>
    <mergeCell ref="BA45:BB45"/>
    <mergeCell ref="BC45:BD45"/>
    <mergeCell ref="BE45:BF45"/>
    <mergeCell ref="BG45:BH45"/>
    <mergeCell ref="BI45:BJ45"/>
    <mergeCell ref="BK45:BL45"/>
    <mergeCell ref="BM45:BN45"/>
    <mergeCell ref="BO45:BP45"/>
    <mergeCell ref="BQ45:BR45"/>
    <mergeCell ref="BS45:BT45"/>
    <mergeCell ref="BU45:BV45"/>
    <mergeCell ref="BW45:BX45"/>
    <mergeCell ref="BY45:BZ45"/>
    <mergeCell ref="CA45:CB45"/>
    <mergeCell ref="CC45:CD45"/>
    <mergeCell ref="CS44:CT44"/>
    <mergeCell ref="CU44:CV44"/>
    <mergeCell ref="CW44:CX44"/>
    <mergeCell ref="CY44:CZ44"/>
    <mergeCell ref="DA44:DB44"/>
    <mergeCell ref="DC44:DD44"/>
    <mergeCell ref="DE44:DF44"/>
    <mergeCell ref="DG44:DH44"/>
    <mergeCell ref="DI44:DJ44"/>
    <mergeCell ref="C45:D45"/>
    <mergeCell ref="E45:F45"/>
    <mergeCell ref="G45:H45"/>
    <mergeCell ref="I45:J45"/>
    <mergeCell ref="K45:L45"/>
    <mergeCell ref="M45:N45"/>
    <mergeCell ref="O45:P45"/>
    <mergeCell ref="Q45:R45"/>
    <mergeCell ref="S45:T45"/>
    <mergeCell ref="U45:V45"/>
    <mergeCell ref="W45:X45"/>
    <mergeCell ref="Y45:Z45"/>
    <mergeCell ref="AA45:AB45"/>
    <mergeCell ref="AC45:AD45"/>
    <mergeCell ref="AE45:AF45"/>
    <mergeCell ref="AG45:AH45"/>
    <mergeCell ref="AI45:AJ45"/>
    <mergeCell ref="AK45:AL45"/>
    <mergeCell ref="AM45:AN45"/>
    <mergeCell ref="AO45:AP45"/>
    <mergeCell ref="AQ45:AR45"/>
    <mergeCell ref="AS45:AT45"/>
    <mergeCell ref="AU45:AV45"/>
    <mergeCell ref="BK44:BL44"/>
    <mergeCell ref="BM44:BN44"/>
    <mergeCell ref="BO44:BP44"/>
    <mergeCell ref="BQ44:BR44"/>
    <mergeCell ref="BS44:BT44"/>
    <mergeCell ref="BU44:BV44"/>
    <mergeCell ref="BW44:BX44"/>
    <mergeCell ref="BY44:BZ44"/>
    <mergeCell ref="CA44:CB44"/>
    <mergeCell ref="CC44:CD44"/>
    <mergeCell ref="CE44:CF44"/>
    <mergeCell ref="CG44:CH44"/>
    <mergeCell ref="CI44:CJ44"/>
    <mergeCell ref="CK44:CL44"/>
    <mergeCell ref="CM44:CN44"/>
    <mergeCell ref="CO44:CP44"/>
    <mergeCell ref="CQ44:CR44"/>
    <mergeCell ref="AC44:AD44"/>
    <mergeCell ref="AE44:AF44"/>
    <mergeCell ref="AG44:AH44"/>
    <mergeCell ref="AI44:AJ44"/>
    <mergeCell ref="AK44:AL44"/>
    <mergeCell ref="AM44:AN44"/>
    <mergeCell ref="AO44:AP44"/>
    <mergeCell ref="AQ44:AR44"/>
    <mergeCell ref="AS44:AT44"/>
    <mergeCell ref="AU44:AV44"/>
    <mergeCell ref="AW44:AX44"/>
    <mergeCell ref="AY44:AZ44"/>
    <mergeCell ref="BA44:BB44"/>
    <mergeCell ref="BC44:BD44"/>
    <mergeCell ref="BE44:BF44"/>
    <mergeCell ref="BG44:BH44"/>
    <mergeCell ref="BI44:BJ44"/>
    <mergeCell ref="BU42:BV42"/>
    <mergeCell ref="BW42:BX42"/>
    <mergeCell ref="BY42:BZ42"/>
    <mergeCell ref="CA42:CB42"/>
    <mergeCell ref="CC42:CD42"/>
    <mergeCell ref="CE42:CF42"/>
    <mergeCell ref="CG42:CH42"/>
    <mergeCell ref="CI42:CJ42"/>
    <mergeCell ref="CK42:CL42"/>
    <mergeCell ref="CM42:CN42"/>
    <mergeCell ref="CO42:CP42"/>
    <mergeCell ref="CQ42:CR42"/>
    <mergeCell ref="CS42:CT42"/>
    <mergeCell ref="CU42:CV42"/>
    <mergeCell ref="CW42:CX42"/>
    <mergeCell ref="CY42:CZ42"/>
    <mergeCell ref="DA42:DB42"/>
    <mergeCell ref="AM42:AN42"/>
    <mergeCell ref="AO42:AP42"/>
    <mergeCell ref="AQ42:AR42"/>
    <mergeCell ref="AS42:AT42"/>
    <mergeCell ref="AU42:AV42"/>
    <mergeCell ref="AW42:AX42"/>
    <mergeCell ref="AY42:AZ42"/>
    <mergeCell ref="BA42:BB42"/>
    <mergeCell ref="BC42:BD42"/>
    <mergeCell ref="BE42:BF42"/>
    <mergeCell ref="BG42:BH42"/>
    <mergeCell ref="BI42:BJ42"/>
    <mergeCell ref="BK42:BL42"/>
    <mergeCell ref="BM42:BN42"/>
    <mergeCell ref="BO42:BP42"/>
    <mergeCell ref="BQ42:BR42"/>
    <mergeCell ref="BS42:BT42"/>
    <mergeCell ref="CA41:CB41"/>
    <mergeCell ref="CC41:CD41"/>
    <mergeCell ref="CE41:CF41"/>
    <mergeCell ref="CG41:CH41"/>
    <mergeCell ref="CI41:CJ41"/>
    <mergeCell ref="CS41:CT41"/>
    <mergeCell ref="CU41:CV41"/>
    <mergeCell ref="CW41:CX41"/>
    <mergeCell ref="CY41:CZ41"/>
    <mergeCell ref="DA41:DB41"/>
    <mergeCell ref="DC41:DD41"/>
    <mergeCell ref="DE41:DF41"/>
    <mergeCell ref="DG41:DH41"/>
    <mergeCell ref="DI41:DJ41"/>
    <mergeCell ref="C42:D42"/>
    <mergeCell ref="E42:F42"/>
    <mergeCell ref="G42:H42"/>
    <mergeCell ref="I42:J42"/>
    <mergeCell ref="K42:L42"/>
    <mergeCell ref="M42:N42"/>
    <mergeCell ref="O42:P42"/>
    <mergeCell ref="Q42:R42"/>
    <mergeCell ref="S42:T42"/>
    <mergeCell ref="U42:V42"/>
    <mergeCell ref="W42:X42"/>
    <mergeCell ref="Y42:Z42"/>
    <mergeCell ref="AA42:AB42"/>
    <mergeCell ref="AC42:AD42"/>
    <mergeCell ref="AE42:AF42"/>
    <mergeCell ref="AG42:AH42"/>
    <mergeCell ref="AI42:AJ42"/>
    <mergeCell ref="AK42:AL42"/>
    <mergeCell ref="AS41:AT41"/>
    <mergeCell ref="AU41:AV41"/>
    <mergeCell ref="AW41:AX41"/>
    <mergeCell ref="AY41:AZ41"/>
    <mergeCell ref="BA41:BB41"/>
    <mergeCell ref="BC41:BD41"/>
    <mergeCell ref="BE41:BF41"/>
    <mergeCell ref="BG41:BH41"/>
    <mergeCell ref="BI41:BJ41"/>
    <mergeCell ref="BK41:BL41"/>
    <mergeCell ref="BM41:BN41"/>
    <mergeCell ref="BO41:BP41"/>
    <mergeCell ref="BQ41:BR41"/>
    <mergeCell ref="BS41:BT41"/>
    <mergeCell ref="BU41:BV41"/>
    <mergeCell ref="BW41:BX41"/>
    <mergeCell ref="BY41:BZ41"/>
    <mergeCell ref="K41:L41"/>
    <mergeCell ref="M41:N41"/>
    <mergeCell ref="O41:P41"/>
    <mergeCell ref="Q41:R41"/>
    <mergeCell ref="S41:T41"/>
    <mergeCell ref="U41:V41"/>
    <mergeCell ref="W41:X41"/>
    <mergeCell ref="Y41:Z41"/>
    <mergeCell ref="AA41:AB41"/>
    <mergeCell ref="AC41:AD41"/>
    <mergeCell ref="AE41:AF41"/>
    <mergeCell ref="AG41:AH41"/>
    <mergeCell ref="AI41:AJ41"/>
    <mergeCell ref="AK41:AL41"/>
    <mergeCell ref="AM41:AN41"/>
    <mergeCell ref="AO41:AP41"/>
    <mergeCell ref="AQ41:AR41"/>
    <mergeCell ref="BS39:BT39"/>
    <mergeCell ref="BU39:BV39"/>
    <mergeCell ref="BW39:BX39"/>
    <mergeCell ref="BY39:BZ39"/>
    <mergeCell ref="CA39:CB39"/>
    <mergeCell ref="CC39:CD39"/>
    <mergeCell ref="CE39:CF39"/>
    <mergeCell ref="CG39:CH39"/>
    <mergeCell ref="CI39:CJ39"/>
    <mergeCell ref="CK39:CL39"/>
    <mergeCell ref="CM39:CN39"/>
    <mergeCell ref="CO39:CP39"/>
    <mergeCell ref="CQ39:CR39"/>
    <mergeCell ref="CS39:CT39"/>
    <mergeCell ref="CU39:CV39"/>
    <mergeCell ref="CW39:CX39"/>
    <mergeCell ref="CY39:CZ39"/>
    <mergeCell ref="CY38:CZ38"/>
    <mergeCell ref="DA38:DB38"/>
    <mergeCell ref="DC38:DD38"/>
    <mergeCell ref="DE38:DF38"/>
    <mergeCell ref="DG38:DH38"/>
    <mergeCell ref="DI38:DJ38"/>
    <mergeCell ref="C39:D39"/>
    <mergeCell ref="E39:F39"/>
    <mergeCell ref="G39:H39"/>
    <mergeCell ref="I39:J39"/>
    <mergeCell ref="K39:L39"/>
    <mergeCell ref="M39:N39"/>
    <mergeCell ref="O39:P39"/>
    <mergeCell ref="Q39:R39"/>
    <mergeCell ref="S39:T39"/>
    <mergeCell ref="U39:V39"/>
    <mergeCell ref="W39:X39"/>
    <mergeCell ref="Y39:Z39"/>
    <mergeCell ref="AA39:AB39"/>
    <mergeCell ref="AC39:AD39"/>
    <mergeCell ref="AE39:AF39"/>
    <mergeCell ref="AG39:AH39"/>
    <mergeCell ref="AI39:AJ39"/>
    <mergeCell ref="AK39:AL39"/>
    <mergeCell ref="AM39:AN39"/>
    <mergeCell ref="AO39:AP39"/>
    <mergeCell ref="AQ39:AR39"/>
    <mergeCell ref="AS39:AT39"/>
    <mergeCell ref="AU39:AV39"/>
    <mergeCell ref="AW39:AX39"/>
    <mergeCell ref="AY39:AZ39"/>
    <mergeCell ref="BQ39:BR39"/>
    <mergeCell ref="BC38:BD38"/>
    <mergeCell ref="BE38:BF38"/>
    <mergeCell ref="BG38:BH38"/>
    <mergeCell ref="BI38:BJ38"/>
    <mergeCell ref="BK38:BL38"/>
    <mergeCell ref="BM38:BN38"/>
    <mergeCell ref="BO38:BP38"/>
    <mergeCell ref="BQ38:BR38"/>
    <mergeCell ref="BS38:BT38"/>
    <mergeCell ref="BU38:BV38"/>
    <mergeCell ref="BW38:BX38"/>
    <mergeCell ref="BY38:BZ38"/>
    <mergeCell ref="CA38:CB38"/>
    <mergeCell ref="CC38:CD38"/>
    <mergeCell ref="CE38:CF38"/>
    <mergeCell ref="CG38:CH38"/>
    <mergeCell ref="CW38:CX38"/>
    <mergeCell ref="CA36:CB36"/>
    <mergeCell ref="CC36:CD36"/>
    <mergeCell ref="CE36:CF36"/>
    <mergeCell ref="CG36:CH36"/>
    <mergeCell ref="CI36:CJ36"/>
    <mergeCell ref="CK36:CL36"/>
    <mergeCell ref="CM36:CN36"/>
    <mergeCell ref="CO36:CP36"/>
    <mergeCell ref="CQ36:CR36"/>
    <mergeCell ref="CS36:CT36"/>
    <mergeCell ref="CU36:CV36"/>
    <mergeCell ref="CW36:CX36"/>
    <mergeCell ref="CY36:CZ36"/>
    <mergeCell ref="DA36:DB36"/>
    <mergeCell ref="S38:T38"/>
    <mergeCell ref="U38:V38"/>
    <mergeCell ref="W38:X38"/>
    <mergeCell ref="Y38:Z38"/>
    <mergeCell ref="AA38:AB38"/>
    <mergeCell ref="AC38:AD38"/>
    <mergeCell ref="AE38:AF38"/>
    <mergeCell ref="AG38:AH38"/>
    <mergeCell ref="AI38:AJ38"/>
    <mergeCell ref="AK38:AL38"/>
    <mergeCell ref="AM38:AN38"/>
    <mergeCell ref="AO38:AP38"/>
    <mergeCell ref="AQ38:AR38"/>
    <mergeCell ref="AS38:AT38"/>
    <mergeCell ref="AU38:AV38"/>
    <mergeCell ref="AW38:AX38"/>
    <mergeCell ref="AY38:AZ38"/>
    <mergeCell ref="BA38:BB38"/>
    <mergeCell ref="AS36:AT36"/>
    <mergeCell ref="AU36:AV36"/>
    <mergeCell ref="AW36:AX36"/>
    <mergeCell ref="AY36:AZ36"/>
    <mergeCell ref="BA36:BB36"/>
    <mergeCell ref="BC36:BD36"/>
    <mergeCell ref="BE36:BF36"/>
    <mergeCell ref="BG36:BH36"/>
    <mergeCell ref="BI36:BJ36"/>
    <mergeCell ref="BK36:BL36"/>
    <mergeCell ref="BM36:BN36"/>
    <mergeCell ref="BO36:BP36"/>
    <mergeCell ref="BQ36:BR36"/>
    <mergeCell ref="BS36:BT36"/>
    <mergeCell ref="BU36:BV36"/>
    <mergeCell ref="BW36:BX36"/>
    <mergeCell ref="BY36:BZ36"/>
    <mergeCell ref="CE35:CF35"/>
    <mergeCell ref="CG35:CH35"/>
    <mergeCell ref="CI35:CJ35"/>
    <mergeCell ref="CK35:CL35"/>
    <mergeCell ref="CM35:CN35"/>
    <mergeCell ref="CO35:CP35"/>
    <mergeCell ref="CQ35:CR35"/>
    <mergeCell ref="CS35:CT35"/>
    <mergeCell ref="CU35:CV35"/>
    <mergeCell ref="CW35:CX35"/>
    <mergeCell ref="CY35:CZ35"/>
    <mergeCell ref="DA35:DB35"/>
    <mergeCell ref="DC35:DD35"/>
    <mergeCell ref="DE35:DF35"/>
    <mergeCell ref="DG35:DH35"/>
    <mergeCell ref="K36:L36"/>
    <mergeCell ref="M36:N36"/>
    <mergeCell ref="O36:P36"/>
    <mergeCell ref="Q36:R36"/>
    <mergeCell ref="S36:T36"/>
    <mergeCell ref="U36:V36"/>
    <mergeCell ref="W36:X36"/>
    <mergeCell ref="Y36:Z36"/>
    <mergeCell ref="AA36:AB36"/>
    <mergeCell ref="AC36:AD36"/>
    <mergeCell ref="AE36:AF36"/>
    <mergeCell ref="AG36:AH36"/>
    <mergeCell ref="AI36:AJ36"/>
    <mergeCell ref="AK36:AL36"/>
    <mergeCell ref="AM36:AN36"/>
    <mergeCell ref="AO36:AP36"/>
    <mergeCell ref="AQ36:AR36"/>
    <mergeCell ref="AW35:AX35"/>
    <mergeCell ref="AY35:AZ35"/>
    <mergeCell ref="BA35:BB35"/>
    <mergeCell ref="BC35:BD35"/>
    <mergeCell ref="BE35:BF35"/>
    <mergeCell ref="BG35:BH35"/>
    <mergeCell ref="BI35:BJ35"/>
    <mergeCell ref="BK35:BL35"/>
    <mergeCell ref="BM35:BN35"/>
    <mergeCell ref="BO35:BP35"/>
    <mergeCell ref="BQ35:BR35"/>
    <mergeCell ref="BS35:BT35"/>
    <mergeCell ref="BU35:BV35"/>
    <mergeCell ref="BW35:BX35"/>
    <mergeCell ref="BY35:BZ35"/>
    <mergeCell ref="CA35:CB35"/>
    <mergeCell ref="CC35:CD35"/>
    <mergeCell ref="CA18:CB18"/>
    <mergeCell ref="CC18:CD18"/>
    <mergeCell ref="CE18:CF18"/>
    <mergeCell ref="CG18:CH18"/>
    <mergeCell ref="CI18:CJ18"/>
    <mergeCell ref="CK18:CL18"/>
    <mergeCell ref="CW18:CX18"/>
    <mergeCell ref="CY18:CZ18"/>
    <mergeCell ref="DA18:DB18"/>
    <mergeCell ref="DC18:DD18"/>
    <mergeCell ref="DE18:DF18"/>
    <mergeCell ref="DG18:DH18"/>
    <mergeCell ref="DI18:DJ18"/>
    <mergeCell ref="K35:L35"/>
    <mergeCell ref="M35:N35"/>
    <mergeCell ref="O35:P35"/>
    <mergeCell ref="Q35:R35"/>
    <mergeCell ref="S35:T35"/>
    <mergeCell ref="U35:V35"/>
    <mergeCell ref="W35:X35"/>
    <mergeCell ref="Y35:Z35"/>
    <mergeCell ref="AA35:AB35"/>
    <mergeCell ref="AC35:AD35"/>
    <mergeCell ref="AE35:AF35"/>
    <mergeCell ref="AG35:AH35"/>
    <mergeCell ref="AI35:AJ35"/>
    <mergeCell ref="AK35:AL35"/>
    <mergeCell ref="AM35:AN35"/>
    <mergeCell ref="AO35:AP35"/>
    <mergeCell ref="AQ35:AR35"/>
    <mergeCell ref="AS35:AT35"/>
    <mergeCell ref="AU35:AV35"/>
    <mergeCell ref="CY17:CZ17"/>
    <mergeCell ref="DA17:DB17"/>
    <mergeCell ref="DC17:DD17"/>
    <mergeCell ref="DE17:DF17"/>
    <mergeCell ref="W18:X18"/>
    <mergeCell ref="Y18:Z18"/>
    <mergeCell ref="AA18:AB18"/>
    <mergeCell ref="AC18:AD18"/>
    <mergeCell ref="AE18:AF18"/>
    <mergeCell ref="AG18:AH18"/>
    <mergeCell ref="AI18:AJ18"/>
    <mergeCell ref="AK18:AL18"/>
    <mergeCell ref="AM18:AN18"/>
    <mergeCell ref="AO18:AP18"/>
    <mergeCell ref="AQ18:AR18"/>
    <mergeCell ref="AS18:AT18"/>
    <mergeCell ref="AU18:AV18"/>
    <mergeCell ref="AW18:AX18"/>
    <mergeCell ref="AY18:AZ18"/>
    <mergeCell ref="BA18:BB18"/>
    <mergeCell ref="BC18:BD18"/>
    <mergeCell ref="BE18:BF18"/>
    <mergeCell ref="BG18:BH18"/>
    <mergeCell ref="BI18:BJ18"/>
    <mergeCell ref="BK18:BL18"/>
    <mergeCell ref="BM18:BN18"/>
    <mergeCell ref="BO18:BP18"/>
    <mergeCell ref="BQ18:BR18"/>
    <mergeCell ref="BS18:BT18"/>
    <mergeCell ref="BU18:BV18"/>
    <mergeCell ref="BW18:BX18"/>
    <mergeCell ref="BY18:BZ18"/>
    <mergeCell ref="AS17:AT17"/>
    <mergeCell ref="AU17:AV17"/>
    <mergeCell ref="AW17:AX17"/>
    <mergeCell ref="AY17:AZ17"/>
    <mergeCell ref="BY17:BZ17"/>
    <mergeCell ref="CA17:CB17"/>
    <mergeCell ref="CC17:CD17"/>
    <mergeCell ref="CE17:CF17"/>
    <mergeCell ref="CG17:CH17"/>
    <mergeCell ref="CI17:CJ17"/>
    <mergeCell ref="CK17:CL17"/>
    <mergeCell ref="CM17:CN17"/>
    <mergeCell ref="CO17:CP17"/>
    <mergeCell ref="CQ17:CR17"/>
    <mergeCell ref="CS17:CT17"/>
    <mergeCell ref="CU17:CV17"/>
    <mergeCell ref="CW17:CX17"/>
    <mergeCell ref="CI15:CJ15"/>
    <mergeCell ref="CK15:CL15"/>
    <mergeCell ref="CM15:CN15"/>
    <mergeCell ref="CO15:CP15"/>
    <mergeCell ref="CW15:CX15"/>
    <mergeCell ref="CY15:CZ15"/>
    <mergeCell ref="DA15:DB15"/>
    <mergeCell ref="DC15:DD15"/>
    <mergeCell ref="DE15:DF15"/>
    <mergeCell ref="DG15:DH15"/>
    <mergeCell ref="DI15:DJ15"/>
    <mergeCell ref="C17:D17"/>
    <mergeCell ref="E17:F17"/>
    <mergeCell ref="G17:H17"/>
    <mergeCell ref="I17:J17"/>
    <mergeCell ref="K17:L17"/>
    <mergeCell ref="M17:N17"/>
    <mergeCell ref="O17:P17"/>
    <mergeCell ref="Q17:R17"/>
    <mergeCell ref="S17:T17"/>
    <mergeCell ref="U17:V17"/>
    <mergeCell ref="W17:X17"/>
    <mergeCell ref="Y17:Z17"/>
    <mergeCell ref="AA17:AB17"/>
    <mergeCell ref="AC17:AD17"/>
    <mergeCell ref="AE17:AF17"/>
    <mergeCell ref="AG17:AH17"/>
    <mergeCell ref="AI17:AJ17"/>
    <mergeCell ref="AK17:AL17"/>
    <mergeCell ref="AM17:AN17"/>
    <mergeCell ref="AO17:AP17"/>
    <mergeCell ref="AQ17:AR17"/>
    <mergeCell ref="BA15:BB15"/>
    <mergeCell ref="BC15:BD15"/>
    <mergeCell ref="BE15:BF15"/>
    <mergeCell ref="BG15:BH15"/>
    <mergeCell ref="BI15:BJ15"/>
    <mergeCell ref="BK15:BL15"/>
    <mergeCell ref="BM15:BN15"/>
    <mergeCell ref="BO15:BP15"/>
    <mergeCell ref="BQ15:BR15"/>
    <mergeCell ref="BS15:BT15"/>
    <mergeCell ref="BU15:BV15"/>
    <mergeCell ref="BW15:BX15"/>
    <mergeCell ref="BY15:BZ15"/>
    <mergeCell ref="CA15:CB15"/>
    <mergeCell ref="CC15:CD15"/>
    <mergeCell ref="CE15:CF15"/>
    <mergeCell ref="CG15:CH15"/>
    <mergeCell ref="CM14:CN14"/>
    <mergeCell ref="CO14:CP14"/>
    <mergeCell ref="CQ14:CR14"/>
    <mergeCell ref="CS14:CT14"/>
    <mergeCell ref="CU14:CV14"/>
    <mergeCell ref="CW14:CX14"/>
    <mergeCell ref="CY14:CZ14"/>
    <mergeCell ref="DA14:DB14"/>
    <mergeCell ref="DC14:DD14"/>
    <mergeCell ref="DE14:DF14"/>
    <mergeCell ref="DG14:DH14"/>
    <mergeCell ref="K15:L15"/>
    <mergeCell ref="M15:N15"/>
    <mergeCell ref="O15:P15"/>
    <mergeCell ref="Q15:R15"/>
    <mergeCell ref="S15:T15"/>
    <mergeCell ref="U15:V15"/>
    <mergeCell ref="W15:X15"/>
    <mergeCell ref="Y15:Z15"/>
    <mergeCell ref="AA15:AB15"/>
    <mergeCell ref="AC15:AD15"/>
    <mergeCell ref="AE15:AF15"/>
    <mergeCell ref="AG15:AH15"/>
    <mergeCell ref="AI15:AJ15"/>
    <mergeCell ref="AK15:AL15"/>
    <mergeCell ref="AM15:AN15"/>
    <mergeCell ref="AO15:AP15"/>
    <mergeCell ref="AQ15:AR15"/>
    <mergeCell ref="AS15:AT15"/>
    <mergeCell ref="AU15:AV15"/>
    <mergeCell ref="AW15:AX15"/>
    <mergeCell ref="AY15:AZ15"/>
    <mergeCell ref="BE14:BF14"/>
    <mergeCell ref="BG14:BH14"/>
    <mergeCell ref="BI14:BJ14"/>
    <mergeCell ref="BK14:BL14"/>
    <mergeCell ref="BM14:BN14"/>
    <mergeCell ref="BO14:BP14"/>
    <mergeCell ref="BQ14:BR14"/>
    <mergeCell ref="BS14:BT14"/>
    <mergeCell ref="BU14:BV14"/>
    <mergeCell ref="BW14:BX14"/>
    <mergeCell ref="BY14:BZ14"/>
    <mergeCell ref="CA14:CB14"/>
    <mergeCell ref="CC14:CD14"/>
    <mergeCell ref="CE14:CF14"/>
    <mergeCell ref="CG14:CH14"/>
    <mergeCell ref="CI14:CJ14"/>
    <mergeCell ref="CK14:CL14"/>
    <mergeCell ref="CQ12:CR12"/>
    <mergeCell ref="CS12:CT12"/>
    <mergeCell ref="CU12:CV12"/>
    <mergeCell ref="CW12:CX12"/>
    <mergeCell ref="CY12:CZ12"/>
    <mergeCell ref="DA12:DB12"/>
    <mergeCell ref="DC12:DD12"/>
    <mergeCell ref="DE12:DF12"/>
    <mergeCell ref="DG12:DH12"/>
    <mergeCell ref="K14:L14"/>
    <mergeCell ref="M14:N14"/>
    <mergeCell ref="O14:P14"/>
    <mergeCell ref="Q14:R14"/>
    <mergeCell ref="S14:T14"/>
    <mergeCell ref="U14:V14"/>
    <mergeCell ref="W14:X14"/>
    <mergeCell ref="Y14:Z14"/>
    <mergeCell ref="AA14:AB14"/>
    <mergeCell ref="AC14:AD14"/>
    <mergeCell ref="AE14:AF14"/>
    <mergeCell ref="AG14:AH14"/>
    <mergeCell ref="AI14:AJ14"/>
    <mergeCell ref="AK14:AL14"/>
    <mergeCell ref="AM14:AN14"/>
    <mergeCell ref="AO14:AP14"/>
    <mergeCell ref="AQ14:AR14"/>
    <mergeCell ref="AS14:AT14"/>
    <mergeCell ref="AU14:AV14"/>
    <mergeCell ref="AW14:AX14"/>
    <mergeCell ref="AY14:AZ14"/>
    <mergeCell ref="BA14:BB14"/>
    <mergeCell ref="BC14:BD14"/>
    <mergeCell ref="BI12:BJ12"/>
    <mergeCell ref="BK12:BL12"/>
    <mergeCell ref="BM12:BN12"/>
    <mergeCell ref="BO12:BP12"/>
    <mergeCell ref="BQ12:BR12"/>
    <mergeCell ref="BS12:BT12"/>
    <mergeCell ref="BU12:BV12"/>
    <mergeCell ref="BW12:BX12"/>
    <mergeCell ref="BY12:BZ12"/>
    <mergeCell ref="CA12:CB12"/>
    <mergeCell ref="CC12:CD12"/>
    <mergeCell ref="CE12:CF12"/>
    <mergeCell ref="CG12:CH12"/>
    <mergeCell ref="CI12:CJ12"/>
    <mergeCell ref="CK12:CL12"/>
    <mergeCell ref="CM12:CN12"/>
    <mergeCell ref="CO12:CP12"/>
    <mergeCell ref="CU11:CV11"/>
    <mergeCell ref="CW11:CX11"/>
    <mergeCell ref="CY11:CZ11"/>
    <mergeCell ref="DA11:DB11"/>
    <mergeCell ref="DC11:DD11"/>
    <mergeCell ref="DE11:DF11"/>
    <mergeCell ref="DG11:DH11"/>
    <mergeCell ref="K12:L12"/>
    <mergeCell ref="M12:N12"/>
    <mergeCell ref="O12:P12"/>
    <mergeCell ref="Q12:R12"/>
    <mergeCell ref="S12:T12"/>
    <mergeCell ref="U12:V12"/>
    <mergeCell ref="W12:X12"/>
    <mergeCell ref="Y12:Z12"/>
    <mergeCell ref="AA12:AB12"/>
    <mergeCell ref="AC12:AD12"/>
    <mergeCell ref="AE12:AF12"/>
    <mergeCell ref="AG12:AH12"/>
    <mergeCell ref="AI12:AJ12"/>
    <mergeCell ref="AK12:AL12"/>
    <mergeCell ref="AM12:AN12"/>
    <mergeCell ref="AO12:AP12"/>
    <mergeCell ref="AQ12:AR12"/>
    <mergeCell ref="AS12:AT12"/>
    <mergeCell ref="AU12:AV12"/>
    <mergeCell ref="AW12:AX12"/>
    <mergeCell ref="AY12:AZ12"/>
    <mergeCell ref="BA12:BB12"/>
    <mergeCell ref="BC12:BD12"/>
    <mergeCell ref="BE12:BF12"/>
    <mergeCell ref="BG12:BH12"/>
    <mergeCell ref="BM11:BN11"/>
    <mergeCell ref="BO11:BP11"/>
    <mergeCell ref="BQ11:BR11"/>
    <mergeCell ref="BS11:BT11"/>
    <mergeCell ref="BU11:BV11"/>
    <mergeCell ref="BW11:BX11"/>
    <mergeCell ref="BY11:BZ11"/>
    <mergeCell ref="CA11:CB11"/>
    <mergeCell ref="CC11:CD11"/>
    <mergeCell ref="CE11:CF11"/>
    <mergeCell ref="CG11:CH11"/>
    <mergeCell ref="CI11:CJ11"/>
    <mergeCell ref="CK11:CL11"/>
    <mergeCell ref="CM11:CN11"/>
    <mergeCell ref="CO11:CP11"/>
    <mergeCell ref="CQ11:CR11"/>
    <mergeCell ref="CS11:CT11"/>
    <mergeCell ref="DI9:DJ9"/>
    <mergeCell ref="C11:D11"/>
    <mergeCell ref="E11:F11"/>
    <mergeCell ref="G11:H11"/>
    <mergeCell ref="I11:J11"/>
    <mergeCell ref="K11:L11"/>
    <mergeCell ref="M11:N11"/>
    <mergeCell ref="O11:P11"/>
    <mergeCell ref="Q11:R11"/>
    <mergeCell ref="S11:T11"/>
    <mergeCell ref="U11:V11"/>
    <mergeCell ref="W11:X11"/>
    <mergeCell ref="Y11:Z11"/>
    <mergeCell ref="AA11:AB11"/>
    <mergeCell ref="AC11:AD11"/>
    <mergeCell ref="AE11:AF11"/>
    <mergeCell ref="AG11:AH11"/>
    <mergeCell ref="AI11:AJ11"/>
    <mergeCell ref="AK11:AL11"/>
    <mergeCell ref="AM11:AN11"/>
    <mergeCell ref="AO11:AP11"/>
    <mergeCell ref="AQ11:AR11"/>
    <mergeCell ref="AS11:AT11"/>
    <mergeCell ref="AU11:AV11"/>
    <mergeCell ref="AW11:AX11"/>
    <mergeCell ref="AY11:AZ11"/>
    <mergeCell ref="BA11:BB11"/>
    <mergeCell ref="BC11:BD11"/>
    <mergeCell ref="BE11:BF11"/>
    <mergeCell ref="BG11:BH11"/>
    <mergeCell ref="BI11:BJ11"/>
    <mergeCell ref="BK11:BL11"/>
    <mergeCell ref="BW9:BX9"/>
    <mergeCell ref="BY9:BZ9"/>
    <mergeCell ref="CA9:CB9"/>
    <mergeCell ref="CC9:CD9"/>
    <mergeCell ref="CE9:CF9"/>
    <mergeCell ref="CG9:CH9"/>
    <mergeCell ref="CI9:CJ9"/>
    <mergeCell ref="CO9:CP9"/>
    <mergeCell ref="CQ9:CR9"/>
    <mergeCell ref="CS9:CT9"/>
    <mergeCell ref="CU9:CV9"/>
    <mergeCell ref="CW9:CX9"/>
    <mergeCell ref="CY9:CZ9"/>
    <mergeCell ref="DA9:DB9"/>
    <mergeCell ref="DC9:DD9"/>
    <mergeCell ref="DE9:DF9"/>
    <mergeCell ref="DG9:DH9"/>
    <mergeCell ref="AO9:AP9"/>
    <mergeCell ref="AQ9:AR9"/>
    <mergeCell ref="AS9:AT9"/>
    <mergeCell ref="AU9:AV9"/>
    <mergeCell ref="AW9:AX9"/>
    <mergeCell ref="AY9:AZ9"/>
    <mergeCell ref="BA9:BB9"/>
    <mergeCell ref="BC9:BD9"/>
    <mergeCell ref="BE9:BF9"/>
    <mergeCell ref="BG9:BH9"/>
    <mergeCell ref="BI9:BJ9"/>
    <mergeCell ref="BK9:BL9"/>
    <mergeCell ref="BM9:BN9"/>
    <mergeCell ref="BO9:BP9"/>
    <mergeCell ref="BQ9:BR9"/>
    <mergeCell ref="BS9:BT9"/>
    <mergeCell ref="BU9:BV9"/>
    <mergeCell ref="CK8:CL8"/>
    <mergeCell ref="CM8:CN8"/>
    <mergeCell ref="CO8:CP8"/>
    <mergeCell ref="CQ8:CR8"/>
    <mergeCell ref="CS8:CT8"/>
    <mergeCell ref="CU8:CV8"/>
    <mergeCell ref="CW8:CX8"/>
    <mergeCell ref="CY8:CZ8"/>
    <mergeCell ref="DA8:DB8"/>
    <mergeCell ref="DC8:DD8"/>
    <mergeCell ref="DE8:DF8"/>
    <mergeCell ref="DG8:DH8"/>
    <mergeCell ref="DI8:DJ8"/>
    <mergeCell ref="C9:D9"/>
    <mergeCell ref="E9:F9"/>
    <mergeCell ref="G9:H9"/>
    <mergeCell ref="I9:J9"/>
    <mergeCell ref="K9:L9"/>
    <mergeCell ref="M9:N9"/>
    <mergeCell ref="O9:P9"/>
    <mergeCell ref="Q9:R9"/>
    <mergeCell ref="S9:T9"/>
    <mergeCell ref="U9:V9"/>
    <mergeCell ref="W9:X9"/>
    <mergeCell ref="Y9:Z9"/>
    <mergeCell ref="AA9:AB9"/>
    <mergeCell ref="AC9:AD9"/>
    <mergeCell ref="AE9:AF9"/>
    <mergeCell ref="AG9:AH9"/>
    <mergeCell ref="AI9:AJ9"/>
    <mergeCell ref="AK9:AL9"/>
    <mergeCell ref="AM9:AN9"/>
    <mergeCell ref="CI117:CJ117"/>
    <mergeCell ref="CI92:CJ92"/>
    <mergeCell ref="CI93:CJ93"/>
    <mergeCell ref="AC8:AD8"/>
    <mergeCell ref="AE8:AF8"/>
    <mergeCell ref="AG8:AH8"/>
    <mergeCell ref="AI8:AJ8"/>
    <mergeCell ref="AK8:AL8"/>
    <mergeCell ref="AM8:AN8"/>
    <mergeCell ref="AO8:AP8"/>
    <mergeCell ref="AQ8:AR8"/>
    <mergeCell ref="AS8:AT8"/>
    <mergeCell ref="AU8:AV8"/>
    <mergeCell ref="AW8:AX8"/>
    <mergeCell ref="AY8:AZ8"/>
    <mergeCell ref="BA8:BB8"/>
    <mergeCell ref="BC8:BD8"/>
    <mergeCell ref="BE8:BF8"/>
    <mergeCell ref="BG8:BH8"/>
    <mergeCell ref="BI8:BJ8"/>
    <mergeCell ref="BK8:BL8"/>
    <mergeCell ref="BM8:BN8"/>
    <mergeCell ref="BQ8:BR8"/>
    <mergeCell ref="BS8:BT8"/>
    <mergeCell ref="BU8:BV8"/>
    <mergeCell ref="BW8:BX8"/>
    <mergeCell ref="BY8:BZ8"/>
    <mergeCell ref="CA8:CB8"/>
    <mergeCell ref="CC8:CD8"/>
    <mergeCell ref="CE8:CF8"/>
    <mergeCell ref="CG8:CH8"/>
    <mergeCell ref="CI8:CJ8"/>
    <mergeCell ref="CI73:CJ73"/>
    <mergeCell ref="CI76:CJ76"/>
    <mergeCell ref="CI53:CJ53"/>
    <mergeCell ref="CI68:CJ68"/>
    <mergeCell ref="CI71:CJ71"/>
    <mergeCell ref="CI74:CJ74"/>
    <mergeCell ref="CI77:CJ77"/>
    <mergeCell ref="CI80:CJ80"/>
    <mergeCell ref="CI84:CJ84"/>
    <mergeCell ref="CI87:CJ87"/>
    <mergeCell ref="CI90:CJ90"/>
    <mergeCell ref="CI105:CJ105"/>
    <mergeCell ref="CI108:CJ108"/>
    <mergeCell ref="CI111:CJ111"/>
    <mergeCell ref="CI113:CJ113"/>
    <mergeCell ref="CI114:CJ114"/>
    <mergeCell ref="CI62:CJ62"/>
    <mergeCell ref="CI100:CJ100"/>
    <mergeCell ref="CI106:CJ106"/>
    <mergeCell ref="CI101:CJ101"/>
    <mergeCell ref="CI37:CJ37"/>
    <mergeCell ref="CK37:CL37"/>
    <mergeCell ref="CM37:CN37"/>
    <mergeCell ref="CO37:CP37"/>
    <mergeCell ref="CQ37:CR37"/>
    <mergeCell ref="CS37:CT37"/>
    <mergeCell ref="CU37:CV37"/>
    <mergeCell ref="CI40:CJ40"/>
    <mergeCell ref="CK40:CL40"/>
    <mergeCell ref="CM40:CN40"/>
    <mergeCell ref="CO40:CP40"/>
    <mergeCell ref="CQ40:CR40"/>
    <mergeCell ref="CS40:CT40"/>
    <mergeCell ref="CU40:CV40"/>
    <mergeCell ref="CI43:CJ43"/>
    <mergeCell ref="CK43:CL43"/>
    <mergeCell ref="CM43:CN43"/>
    <mergeCell ref="CO43:CP43"/>
    <mergeCell ref="CQ43:CR43"/>
    <mergeCell ref="CS43:CT43"/>
    <mergeCell ref="CU43:CV43"/>
    <mergeCell ref="CI38:CJ38"/>
    <mergeCell ref="CK38:CL38"/>
    <mergeCell ref="CM38:CN38"/>
    <mergeCell ref="CO38:CP38"/>
    <mergeCell ref="CQ38:CR38"/>
    <mergeCell ref="CS38:CT38"/>
    <mergeCell ref="CU38:CV38"/>
    <mergeCell ref="CK41:CL41"/>
    <mergeCell ref="CM41:CN41"/>
    <mergeCell ref="CO41:CP41"/>
    <mergeCell ref="CQ41:CR41"/>
    <mergeCell ref="CU6:CV6"/>
    <mergeCell ref="CI13:CJ13"/>
    <mergeCell ref="CK13:CL13"/>
    <mergeCell ref="CM13:CN13"/>
    <mergeCell ref="CO13:CP13"/>
    <mergeCell ref="CQ13:CR13"/>
    <mergeCell ref="CS13:CT13"/>
    <mergeCell ref="CU13:CV13"/>
    <mergeCell ref="CI16:CJ16"/>
    <mergeCell ref="CK16:CL16"/>
    <mergeCell ref="CM16:CN16"/>
    <mergeCell ref="CO16:CP16"/>
    <mergeCell ref="CQ16:CR16"/>
    <mergeCell ref="CS16:CT16"/>
    <mergeCell ref="CU16:CV16"/>
    <mergeCell ref="CI19:CJ19"/>
    <mergeCell ref="CK19:CL19"/>
    <mergeCell ref="CM19:CN19"/>
    <mergeCell ref="CO19:CP19"/>
    <mergeCell ref="CQ19:CR19"/>
    <mergeCell ref="CS19:CT19"/>
    <mergeCell ref="CU19:CV19"/>
    <mergeCell ref="CQ15:CR15"/>
    <mergeCell ref="CS15:CT15"/>
    <mergeCell ref="CU15:CV15"/>
    <mergeCell ref="CM18:CN18"/>
    <mergeCell ref="CO18:CP18"/>
    <mergeCell ref="CQ18:CR18"/>
    <mergeCell ref="CS18:CT18"/>
    <mergeCell ref="CU18:CV18"/>
    <mergeCell ref="CK9:CL9"/>
    <mergeCell ref="CM9:CN9"/>
    <mergeCell ref="CY13:CZ13"/>
    <mergeCell ref="CY16:CZ16"/>
    <mergeCell ref="CY19:CZ19"/>
    <mergeCell ref="CY37:CZ37"/>
    <mergeCell ref="CY40:CZ40"/>
    <mergeCell ref="CY43:CZ43"/>
    <mergeCell ref="DE16:DF16"/>
    <mergeCell ref="DG16:DH16"/>
    <mergeCell ref="CY46:CZ46"/>
    <mergeCell ref="CY49:CZ49"/>
    <mergeCell ref="CI3:CJ3"/>
    <mergeCell ref="CK3:CL3"/>
    <mergeCell ref="CM3:CN3"/>
    <mergeCell ref="CO3:CP3"/>
    <mergeCell ref="CQ3:CR3"/>
    <mergeCell ref="CS3:CT3"/>
    <mergeCell ref="CU3:CV3"/>
    <mergeCell ref="CI4:CJ4"/>
    <mergeCell ref="CK4:CL4"/>
    <mergeCell ref="CM4:CN4"/>
    <mergeCell ref="CO4:CP4"/>
    <mergeCell ref="CQ4:CR4"/>
    <mergeCell ref="CS4:CT4"/>
    <mergeCell ref="CU4:CV4"/>
    <mergeCell ref="CI5:CJ5"/>
    <mergeCell ref="CK5:CL5"/>
    <mergeCell ref="CM5:CN5"/>
    <mergeCell ref="CO5:CP5"/>
    <mergeCell ref="CQ5:CR5"/>
    <mergeCell ref="CS5:CT5"/>
    <mergeCell ref="CU5:CV5"/>
    <mergeCell ref="CI6:CJ6"/>
    <mergeCell ref="DA40:DB40"/>
    <mergeCell ref="DC40:DD40"/>
    <mergeCell ref="DE40:DF40"/>
    <mergeCell ref="DG40:DH40"/>
    <mergeCell ref="DI40:DJ40"/>
    <mergeCell ref="DG17:DH17"/>
    <mergeCell ref="DI17:DJ17"/>
    <mergeCell ref="DC36:DD36"/>
    <mergeCell ref="DE36:DF36"/>
    <mergeCell ref="DG36:DH36"/>
    <mergeCell ref="DI36:DJ36"/>
    <mergeCell ref="DA46:DB46"/>
    <mergeCell ref="DC46:DD46"/>
    <mergeCell ref="DE46:DF46"/>
    <mergeCell ref="DG46:DH46"/>
    <mergeCell ref="DI46:DJ46"/>
    <mergeCell ref="DA49:DB49"/>
    <mergeCell ref="DC49:DD49"/>
    <mergeCell ref="DE49:DF49"/>
    <mergeCell ref="DG49:DH49"/>
    <mergeCell ref="DI49:DJ49"/>
    <mergeCell ref="DI35:DJ35"/>
    <mergeCell ref="DA39:DB39"/>
    <mergeCell ref="DC39:DD39"/>
    <mergeCell ref="DE39:DF39"/>
    <mergeCell ref="DG39:DH39"/>
    <mergeCell ref="DI39:DJ39"/>
    <mergeCell ref="DC42:DD42"/>
    <mergeCell ref="DE42:DF42"/>
    <mergeCell ref="DG42:DH42"/>
    <mergeCell ref="DI42:DJ42"/>
    <mergeCell ref="DG45:DH45"/>
    <mergeCell ref="DA13:DB13"/>
    <mergeCell ref="DC13:DD13"/>
    <mergeCell ref="DE13:DF13"/>
    <mergeCell ref="DG13:DH13"/>
    <mergeCell ref="DI13:DJ13"/>
    <mergeCell ref="DA5:DB5"/>
    <mergeCell ref="DC5:DD5"/>
    <mergeCell ref="DE5:DF5"/>
    <mergeCell ref="DG5:DH5"/>
    <mergeCell ref="DI5:DJ5"/>
    <mergeCell ref="DI16:DJ16"/>
    <mergeCell ref="DA19:DB19"/>
    <mergeCell ref="DC19:DD19"/>
    <mergeCell ref="DE19:DF19"/>
    <mergeCell ref="DG19:DH19"/>
    <mergeCell ref="DI19:DJ19"/>
    <mergeCell ref="DA37:DB37"/>
    <mergeCell ref="DC37:DD37"/>
    <mergeCell ref="DE37:DF37"/>
    <mergeCell ref="DG37:DH37"/>
    <mergeCell ref="DI37:DJ37"/>
    <mergeCell ref="DI11:DJ11"/>
    <mergeCell ref="DI12:DJ12"/>
    <mergeCell ref="DI14:DJ14"/>
    <mergeCell ref="DG25:DH25"/>
    <mergeCell ref="DI25:DJ25"/>
    <mergeCell ref="DE27:DF27"/>
    <mergeCell ref="DG27:DH27"/>
    <mergeCell ref="DI27:DJ27"/>
    <mergeCell ref="DG31:DH31"/>
    <mergeCell ref="DI31:DJ31"/>
    <mergeCell ref="DE33:DF33"/>
    <mergeCell ref="A1:FV1"/>
    <mergeCell ref="A2:BZ2"/>
    <mergeCell ref="CA2:CB2"/>
    <mergeCell ref="CC2:CX2"/>
    <mergeCell ref="A3:A4"/>
    <mergeCell ref="AC3:AD3"/>
    <mergeCell ref="AE3:AF3"/>
    <mergeCell ref="AG3:AH3"/>
    <mergeCell ref="AI3:AJ3"/>
    <mergeCell ref="AK3:AL3"/>
    <mergeCell ref="DA3:DB3"/>
    <mergeCell ref="DC3:DD3"/>
    <mergeCell ref="DE3:DF3"/>
    <mergeCell ref="DG3:DH3"/>
    <mergeCell ref="DI3:DJ3"/>
    <mergeCell ref="CW3:CX3"/>
    <mergeCell ref="DA4:DB4"/>
    <mergeCell ref="CY3:CZ3"/>
    <mergeCell ref="CY4:CZ4"/>
    <mergeCell ref="BQ4:BR4"/>
    <mergeCell ref="BS4:BT4"/>
    <mergeCell ref="DC4:DD4"/>
    <mergeCell ref="DE4:DF4"/>
    <mergeCell ref="DG4:DH4"/>
    <mergeCell ref="DI4:DJ4"/>
    <mergeCell ref="FU3:FV4"/>
    <mergeCell ref="AC4:AD4"/>
    <mergeCell ref="AE4:AF4"/>
    <mergeCell ref="AG4:AH4"/>
    <mergeCell ref="AI4:AJ4"/>
    <mergeCell ref="AK4:AL4"/>
    <mergeCell ref="AM4:AN4"/>
    <mergeCell ref="BW3:BX3"/>
    <mergeCell ref="BY3:BZ3"/>
    <mergeCell ref="CA3:CB3"/>
    <mergeCell ref="CC3:CD3"/>
    <mergeCell ref="CE3:CF3"/>
    <mergeCell ref="CG3:CH3"/>
    <mergeCell ref="BK3:BL3"/>
    <mergeCell ref="BM3:BN3"/>
    <mergeCell ref="BO3:BP3"/>
    <mergeCell ref="BQ3:BR3"/>
    <mergeCell ref="BS3:BT3"/>
    <mergeCell ref="BU3:BV3"/>
    <mergeCell ref="AY3:AZ3"/>
    <mergeCell ref="BA3:BB3"/>
    <mergeCell ref="BC3:BD3"/>
    <mergeCell ref="BE3:BF3"/>
    <mergeCell ref="BG3:BH3"/>
    <mergeCell ref="BI3:BJ3"/>
    <mergeCell ref="AM3:AN3"/>
    <mergeCell ref="AO3:AP3"/>
    <mergeCell ref="AQ3:AR3"/>
    <mergeCell ref="FU5:FV5"/>
    <mergeCell ref="A6:B7"/>
    <mergeCell ref="FU6:FV7"/>
    <mergeCell ref="AC7:AD7"/>
    <mergeCell ref="FO3:FP3"/>
    <mergeCell ref="FQ3:FT3"/>
    <mergeCell ref="FO4:FP4"/>
    <mergeCell ref="BY4:BZ4"/>
    <mergeCell ref="CA4:CB4"/>
    <mergeCell ref="CC4:CD4"/>
    <mergeCell ref="CE4:CF4"/>
    <mergeCell ref="CG4:CH4"/>
    <mergeCell ref="CW4:CX4"/>
    <mergeCell ref="BM4:BN4"/>
    <mergeCell ref="BO4:BP4"/>
    <mergeCell ref="AS3:AT3"/>
    <mergeCell ref="AU3:AV3"/>
    <mergeCell ref="AW3:AX3"/>
    <mergeCell ref="BU4:BV4"/>
    <mergeCell ref="BW4:BX4"/>
    <mergeCell ref="BA4:BB4"/>
    <mergeCell ref="BC4:BD4"/>
    <mergeCell ref="BE4:BF4"/>
    <mergeCell ref="BG4:BH4"/>
    <mergeCell ref="BI4:BJ4"/>
    <mergeCell ref="BK4:BL4"/>
    <mergeCell ref="AO4:AP4"/>
    <mergeCell ref="AQ4:AR4"/>
    <mergeCell ref="AS4:AT4"/>
    <mergeCell ref="AU4:AV4"/>
    <mergeCell ref="AW4:AX4"/>
    <mergeCell ref="AY4:AZ4"/>
    <mergeCell ref="AQ7:AR7"/>
    <mergeCell ref="AS7:AT7"/>
    <mergeCell ref="AU7:AV7"/>
    <mergeCell ref="AW7:AX7"/>
    <mergeCell ref="AY7:AZ7"/>
    <mergeCell ref="BA7:BB7"/>
    <mergeCell ref="AE7:AF7"/>
    <mergeCell ref="AG7:AH7"/>
    <mergeCell ref="AI7:AJ7"/>
    <mergeCell ref="AK7:AL7"/>
    <mergeCell ref="AM7:AN7"/>
    <mergeCell ref="AO7:AP7"/>
    <mergeCell ref="A5:B5"/>
    <mergeCell ref="FQ5:FQ7"/>
    <mergeCell ref="CA7:CB7"/>
    <mergeCell ref="CC7:CD7"/>
    <mergeCell ref="CE7:CF7"/>
    <mergeCell ref="CG7:CH7"/>
    <mergeCell ref="BO7:BP7"/>
    <mergeCell ref="BQ7:BR7"/>
    <mergeCell ref="BS7:BT7"/>
    <mergeCell ref="BU7:BV7"/>
    <mergeCell ref="BW7:BX7"/>
    <mergeCell ref="BY7:BZ7"/>
    <mergeCell ref="BC7:BD7"/>
    <mergeCell ref="BE7:BF7"/>
    <mergeCell ref="BG7:BH7"/>
    <mergeCell ref="BI7:BJ7"/>
    <mergeCell ref="BK7:BL7"/>
    <mergeCell ref="FR5:FR7"/>
    <mergeCell ref="FS5:FS7"/>
    <mergeCell ref="FT5:FT7"/>
    <mergeCell ref="CW5:CX5"/>
    <mergeCell ref="DA6:DB6"/>
    <mergeCell ref="DC6:DD6"/>
    <mergeCell ref="DE6:DF6"/>
    <mergeCell ref="DG6:DH6"/>
    <mergeCell ref="DI6:DJ6"/>
    <mergeCell ref="CW6:CX6"/>
    <mergeCell ref="CY7:CZ7"/>
    <mergeCell ref="CY5:CZ5"/>
    <mergeCell ref="CY6:CZ6"/>
    <mergeCell ref="CK6:CL6"/>
    <mergeCell ref="CM6:CN6"/>
    <mergeCell ref="CO6:CP6"/>
    <mergeCell ref="CQ6:CR6"/>
    <mergeCell ref="CS6:CT6"/>
    <mergeCell ref="CW7:CX7"/>
    <mergeCell ref="FO7:FP7"/>
    <mergeCell ref="FI5:FJ5"/>
    <mergeCell ref="FK5:FL5"/>
    <mergeCell ref="FM5:FN5"/>
    <mergeCell ref="DK6:DL6"/>
    <mergeCell ref="DM6:DN6"/>
    <mergeCell ref="DO6:DP6"/>
    <mergeCell ref="DQ6:DR6"/>
    <mergeCell ref="DS6:DT6"/>
    <mergeCell ref="DU6:DV6"/>
    <mergeCell ref="DW6:DX6"/>
    <mergeCell ref="DY6:DZ6"/>
    <mergeCell ref="EA6:EB6"/>
    <mergeCell ref="BM7:BN7"/>
    <mergeCell ref="CI7:CJ7"/>
    <mergeCell ref="CK7:CL7"/>
    <mergeCell ref="CM7:CN7"/>
    <mergeCell ref="CO7:CP7"/>
    <mergeCell ref="CQ7:CR7"/>
    <mergeCell ref="CS7:CT7"/>
    <mergeCell ref="CU7:CV7"/>
    <mergeCell ref="DA7:DB7"/>
    <mergeCell ref="DC7:DD7"/>
    <mergeCell ref="DE7:DF7"/>
    <mergeCell ref="DG7:DH7"/>
    <mergeCell ref="DI7:DJ7"/>
    <mergeCell ref="EO7:EP7"/>
    <mergeCell ref="EQ7:ER7"/>
    <mergeCell ref="AM10:AN10"/>
    <mergeCell ref="AO10:AP10"/>
    <mergeCell ref="AQ10:AR10"/>
    <mergeCell ref="AS10:AT10"/>
    <mergeCell ref="AU10:AV10"/>
    <mergeCell ref="DK10:DL10"/>
    <mergeCell ref="DM10:DN10"/>
    <mergeCell ref="DO10:DP10"/>
    <mergeCell ref="DQ10:DR10"/>
    <mergeCell ref="DS10:DT10"/>
    <mergeCell ref="DU10:DV10"/>
    <mergeCell ref="DW10:DX10"/>
    <mergeCell ref="DY10:DZ10"/>
    <mergeCell ref="EA10:EB10"/>
    <mergeCell ref="EC10:ED10"/>
    <mergeCell ref="EE10:EF10"/>
    <mergeCell ref="EG10:EH10"/>
    <mergeCell ref="A8:B8"/>
    <mergeCell ref="FQ8:FQ10"/>
    <mergeCell ref="FT8:FT10"/>
    <mergeCell ref="FU8:FV8"/>
    <mergeCell ref="A9:B10"/>
    <mergeCell ref="FU9:FV10"/>
    <mergeCell ref="AC10:AD10"/>
    <mergeCell ref="AE10:AF10"/>
    <mergeCell ref="AG10:AH10"/>
    <mergeCell ref="AI10:AJ10"/>
    <mergeCell ref="CI10:CJ10"/>
    <mergeCell ref="CK10:CL10"/>
    <mergeCell ref="CM10:CN10"/>
    <mergeCell ref="CO10:CP10"/>
    <mergeCell ref="CQ10:CR10"/>
    <mergeCell ref="CS10:CT10"/>
    <mergeCell ref="CU10:CV10"/>
    <mergeCell ref="C8:D8"/>
    <mergeCell ref="E8:F8"/>
    <mergeCell ref="G8:H8"/>
    <mergeCell ref="DA10:DB10"/>
    <mergeCell ref="DC10:DD10"/>
    <mergeCell ref="DE10:DF10"/>
    <mergeCell ref="DG10:DH10"/>
    <mergeCell ref="DI10:DJ10"/>
    <mergeCell ref="CY10:CZ10"/>
    <mergeCell ref="BO8:BP8"/>
    <mergeCell ref="EW8:EX8"/>
    <mergeCell ref="EY8:EZ8"/>
    <mergeCell ref="FA8:FB8"/>
    <mergeCell ref="FC8:FD8"/>
    <mergeCell ref="FE8:FF8"/>
    <mergeCell ref="FU11:FV11"/>
    <mergeCell ref="A12:B13"/>
    <mergeCell ref="FU12:FV13"/>
    <mergeCell ref="AC13:AD13"/>
    <mergeCell ref="AE13:AF13"/>
    <mergeCell ref="AG13:AH13"/>
    <mergeCell ref="AI13:AJ13"/>
    <mergeCell ref="AK13:AL13"/>
    <mergeCell ref="AM13:AN13"/>
    <mergeCell ref="AO13:AP13"/>
    <mergeCell ref="CG10:CH10"/>
    <mergeCell ref="CW10:CX10"/>
    <mergeCell ref="FO10:FP10"/>
    <mergeCell ref="A11:B11"/>
    <mergeCell ref="FQ11:FQ13"/>
    <mergeCell ref="FT11:FT13"/>
    <mergeCell ref="AQ13:AR13"/>
    <mergeCell ref="AS13:AT13"/>
    <mergeCell ref="AU13:AV13"/>
    <mergeCell ref="AW13:AX13"/>
    <mergeCell ref="BU10:BV10"/>
    <mergeCell ref="BW10:BX10"/>
    <mergeCell ref="BY10:BZ10"/>
    <mergeCell ref="CA10:CB10"/>
    <mergeCell ref="CC10:CD10"/>
    <mergeCell ref="CE10:CF10"/>
    <mergeCell ref="BI10:BJ10"/>
    <mergeCell ref="BK10:BL10"/>
    <mergeCell ref="BM10:BN10"/>
    <mergeCell ref="BO10:BP10"/>
    <mergeCell ref="BQ10:BR10"/>
    <mergeCell ref="BS10:BT10"/>
    <mergeCell ref="AO16:AP16"/>
    <mergeCell ref="AQ16:AR16"/>
    <mergeCell ref="CW13:CX13"/>
    <mergeCell ref="FO13:FP13"/>
    <mergeCell ref="A14:B14"/>
    <mergeCell ref="FQ14:FQ16"/>
    <mergeCell ref="FT14:FT16"/>
    <mergeCell ref="FU14:FV14"/>
    <mergeCell ref="A15:B16"/>
    <mergeCell ref="FU15:FV16"/>
    <mergeCell ref="AC16:AD16"/>
    <mergeCell ref="AE16:AF16"/>
    <mergeCell ref="BW13:BX13"/>
    <mergeCell ref="BY13:BZ13"/>
    <mergeCell ref="CA13:CB13"/>
    <mergeCell ref="CC13:CD13"/>
    <mergeCell ref="CE13:CF13"/>
    <mergeCell ref="CG13:CH13"/>
    <mergeCell ref="BK13:BL13"/>
    <mergeCell ref="BM13:BN13"/>
    <mergeCell ref="BO13:BP13"/>
    <mergeCell ref="BQ13:BR13"/>
    <mergeCell ref="BS13:BT13"/>
    <mergeCell ref="BU13:BV13"/>
    <mergeCell ref="AY13:AZ13"/>
    <mergeCell ref="BA13:BB13"/>
    <mergeCell ref="BC13:BD13"/>
    <mergeCell ref="BE13:BF13"/>
    <mergeCell ref="BG13:BH13"/>
    <mergeCell ref="BI13:BJ13"/>
    <mergeCell ref="DA16:DB16"/>
    <mergeCell ref="DC16:DD16"/>
    <mergeCell ref="CC16:CD16"/>
    <mergeCell ref="CE16:CF16"/>
    <mergeCell ref="CG16:CH16"/>
    <mergeCell ref="CW16:CX16"/>
    <mergeCell ref="FO16:FP16"/>
    <mergeCell ref="A17:B17"/>
    <mergeCell ref="K16:L16"/>
    <mergeCell ref="M16:N16"/>
    <mergeCell ref="O16:P16"/>
    <mergeCell ref="Q16:R16"/>
    <mergeCell ref="BQ16:BR16"/>
    <mergeCell ref="BS16:BT16"/>
    <mergeCell ref="BU16:BV16"/>
    <mergeCell ref="BW16:BX16"/>
    <mergeCell ref="BY16:BZ16"/>
    <mergeCell ref="CA16:CB16"/>
    <mergeCell ref="BE16:BF16"/>
    <mergeCell ref="BG16:BH16"/>
    <mergeCell ref="BI16:BJ16"/>
    <mergeCell ref="BK16:BL16"/>
    <mergeCell ref="BM16:BN16"/>
    <mergeCell ref="BO16:BP16"/>
    <mergeCell ref="AS16:AT16"/>
    <mergeCell ref="AU16:AV16"/>
    <mergeCell ref="AW16:AX16"/>
    <mergeCell ref="AY16:AZ16"/>
    <mergeCell ref="BA16:BB16"/>
    <mergeCell ref="BC16:BD16"/>
    <mergeCell ref="AG16:AH16"/>
    <mergeCell ref="AI16:AJ16"/>
    <mergeCell ref="AK16:AL16"/>
    <mergeCell ref="AM16:AN16"/>
    <mergeCell ref="BC19:BD19"/>
    <mergeCell ref="BE19:BF19"/>
    <mergeCell ref="BG19:BH19"/>
    <mergeCell ref="BI19:BJ19"/>
    <mergeCell ref="AM19:AN19"/>
    <mergeCell ref="AO19:AP19"/>
    <mergeCell ref="AQ19:AR19"/>
    <mergeCell ref="AS19:AT19"/>
    <mergeCell ref="AU19:AV19"/>
    <mergeCell ref="AW19:AX19"/>
    <mergeCell ref="FQ17:FQ19"/>
    <mergeCell ref="FT17:FT19"/>
    <mergeCell ref="FU17:FV17"/>
    <mergeCell ref="A18:B19"/>
    <mergeCell ref="FU18:FV19"/>
    <mergeCell ref="AC19:AD19"/>
    <mergeCell ref="AE19:AF19"/>
    <mergeCell ref="AG19:AH19"/>
    <mergeCell ref="AI19:AJ19"/>
    <mergeCell ref="AK19:AL19"/>
    <mergeCell ref="BA17:BB17"/>
    <mergeCell ref="BC17:BD17"/>
    <mergeCell ref="BE17:BF17"/>
    <mergeCell ref="BG17:BH17"/>
    <mergeCell ref="BI17:BJ17"/>
    <mergeCell ref="BK17:BL17"/>
    <mergeCell ref="BM17:BN17"/>
    <mergeCell ref="BO17:BP17"/>
    <mergeCell ref="BQ17:BR17"/>
    <mergeCell ref="BS17:BT17"/>
    <mergeCell ref="BU17:BV17"/>
    <mergeCell ref="BW17:BX17"/>
    <mergeCell ref="BA37:BB37"/>
    <mergeCell ref="BC37:BD37"/>
    <mergeCell ref="AG37:AH37"/>
    <mergeCell ref="AI37:AJ37"/>
    <mergeCell ref="AK37:AL37"/>
    <mergeCell ref="AM37:AN37"/>
    <mergeCell ref="AO37:AP37"/>
    <mergeCell ref="AQ37:AR37"/>
    <mergeCell ref="CW19:CX19"/>
    <mergeCell ref="FO19:FP19"/>
    <mergeCell ref="A35:B35"/>
    <mergeCell ref="FQ35:FQ37"/>
    <mergeCell ref="FT35:FT37"/>
    <mergeCell ref="FU35:FV35"/>
    <mergeCell ref="A36:B37"/>
    <mergeCell ref="FU36:FV37"/>
    <mergeCell ref="AC37:AD37"/>
    <mergeCell ref="AE37:AF37"/>
    <mergeCell ref="BW19:BX19"/>
    <mergeCell ref="BY19:BZ19"/>
    <mergeCell ref="CA19:CB19"/>
    <mergeCell ref="CC19:CD19"/>
    <mergeCell ref="CE19:CF19"/>
    <mergeCell ref="CG19:CH19"/>
    <mergeCell ref="BK19:BL19"/>
    <mergeCell ref="BM19:BN19"/>
    <mergeCell ref="BO19:BP19"/>
    <mergeCell ref="BQ19:BR19"/>
    <mergeCell ref="BS19:BT19"/>
    <mergeCell ref="BU19:BV19"/>
    <mergeCell ref="AY19:AZ19"/>
    <mergeCell ref="BA19:BB19"/>
    <mergeCell ref="FU39:FV40"/>
    <mergeCell ref="AC40:AD40"/>
    <mergeCell ref="AE40:AF40"/>
    <mergeCell ref="AG40:AH40"/>
    <mergeCell ref="AI40:AJ40"/>
    <mergeCell ref="AK40:AL40"/>
    <mergeCell ref="CC37:CD37"/>
    <mergeCell ref="CE37:CF37"/>
    <mergeCell ref="CG37:CH37"/>
    <mergeCell ref="CW37:CX37"/>
    <mergeCell ref="FO37:FP37"/>
    <mergeCell ref="A38:B38"/>
    <mergeCell ref="K37:L37"/>
    <mergeCell ref="M37:N37"/>
    <mergeCell ref="O37:P37"/>
    <mergeCell ref="Q37:R37"/>
    <mergeCell ref="BQ37:BR37"/>
    <mergeCell ref="BS37:BT37"/>
    <mergeCell ref="BU37:BV37"/>
    <mergeCell ref="BW37:BX37"/>
    <mergeCell ref="BY37:BZ37"/>
    <mergeCell ref="CA37:CB37"/>
    <mergeCell ref="BE37:BF37"/>
    <mergeCell ref="BG37:BH37"/>
    <mergeCell ref="BI37:BJ37"/>
    <mergeCell ref="BK37:BL37"/>
    <mergeCell ref="BM37:BN37"/>
    <mergeCell ref="BO37:BP37"/>
    <mergeCell ref="AS37:AT37"/>
    <mergeCell ref="AU37:AV37"/>
    <mergeCell ref="AW37:AX37"/>
    <mergeCell ref="AY37:AZ37"/>
    <mergeCell ref="FU41:FV41"/>
    <mergeCell ref="A42:B43"/>
    <mergeCell ref="FU42:FV43"/>
    <mergeCell ref="AC43:AD43"/>
    <mergeCell ref="AE43:AF43"/>
    <mergeCell ref="BW40:BX40"/>
    <mergeCell ref="BY40:BZ40"/>
    <mergeCell ref="CA40:CB40"/>
    <mergeCell ref="CC40:CD40"/>
    <mergeCell ref="CE40:CF40"/>
    <mergeCell ref="CG40:CH40"/>
    <mergeCell ref="BK40:BL40"/>
    <mergeCell ref="BM40:BN40"/>
    <mergeCell ref="BO40:BP40"/>
    <mergeCell ref="BQ40:BR40"/>
    <mergeCell ref="BS40:BT40"/>
    <mergeCell ref="BU40:BV40"/>
    <mergeCell ref="AY40:AZ40"/>
    <mergeCell ref="BA40:BB40"/>
    <mergeCell ref="BC40:BD40"/>
    <mergeCell ref="BE40:BF40"/>
    <mergeCell ref="BG40:BH40"/>
    <mergeCell ref="BI40:BJ40"/>
    <mergeCell ref="AM40:AN40"/>
    <mergeCell ref="AO40:AP40"/>
    <mergeCell ref="AQ40:AR40"/>
    <mergeCell ref="AS40:AT40"/>
    <mergeCell ref="AU40:AV40"/>
    <mergeCell ref="AW40:AX40"/>
    <mergeCell ref="FQ38:FQ40"/>
    <mergeCell ref="FT38:FT40"/>
    <mergeCell ref="FU38:FV38"/>
    <mergeCell ref="AS43:AT43"/>
    <mergeCell ref="AU43:AV43"/>
    <mergeCell ref="AW43:AX43"/>
    <mergeCell ref="AY43:AZ43"/>
    <mergeCell ref="BA43:BB43"/>
    <mergeCell ref="BC43:BD43"/>
    <mergeCell ref="AG43:AH43"/>
    <mergeCell ref="AI43:AJ43"/>
    <mergeCell ref="AK43:AL43"/>
    <mergeCell ref="AM43:AN43"/>
    <mergeCell ref="AO43:AP43"/>
    <mergeCell ref="AQ43:AR43"/>
    <mergeCell ref="CW40:CX40"/>
    <mergeCell ref="FO40:FP40"/>
    <mergeCell ref="A41:B41"/>
    <mergeCell ref="FQ41:FQ43"/>
    <mergeCell ref="FT41:FT43"/>
    <mergeCell ref="A39:B40"/>
    <mergeCell ref="DA43:DB43"/>
    <mergeCell ref="DC43:DD43"/>
    <mergeCell ref="DE43:DF43"/>
    <mergeCell ref="DG43:DH43"/>
    <mergeCell ref="DI43:DJ43"/>
    <mergeCell ref="CW43:CX43"/>
    <mergeCell ref="BA39:BB39"/>
    <mergeCell ref="BC39:BD39"/>
    <mergeCell ref="BE39:BF39"/>
    <mergeCell ref="BG39:BH39"/>
    <mergeCell ref="BI39:BJ39"/>
    <mergeCell ref="BK39:BL39"/>
    <mergeCell ref="BM39:BN39"/>
    <mergeCell ref="BO39:BP39"/>
    <mergeCell ref="FQ44:FQ46"/>
    <mergeCell ref="FT44:FT46"/>
    <mergeCell ref="FU44:FV44"/>
    <mergeCell ref="A45:B46"/>
    <mergeCell ref="FU45:FV46"/>
    <mergeCell ref="AC46:AD46"/>
    <mergeCell ref="AE46:AF46"/>
    <mergeCell ref="AG46:AH46"/>
    <mergeCell ref="AI46:AJ46"/>
    <mergeCell ref="AK46:AL46"/>
    <mergeCell ref="CC43:CD43"/>
    <mergeCell ref="CE43:CF43"/>
    <mergeCell ref="CG43:CH43"/>
    <mergeCell ref="FO43:FP43"/>
    <mergeCell ref="A44:B44"/>
    <mergeCell ref="K43:L43"/>
    <mergeCell ref="M43:N43"/>
    <mergeCell ref="O43:P43"/>
    <mergeCell ref="Q43:R43"/>
    <mergeCell ref="BQ43:BR43"/>
    <mergeCell ref="BS43:BT43"/>
    <mergeCell ref="BU43:BV43"/>
    <mergeCell ref="BW43:BX43"/>
    <mergeCell ref="BY43:BZ43"/>
    <mergeCell ref="CA43:CB43"/>
    <mergeCell ref="BE43:BF43"/>
    <mergeCell ref="BG43:BH43"/>
    <mergeCell ref="BI43:BJ43"/>
    <mergeCell ref="BK43:BL43"/>
    <mergeCell ref="BM43:BN43"/>
    <mergeCell ref="BO43:BP43"/>
    <mergeCell ref="FO46:FP46"/>
    <mergeCell ref="A47:B47"/>
    <mergeCell ref="FQ47:FQ49"/>
    <mergeCell ref="FT47:FT49"/>
    <mergeCell ref="FU47:FV47"/>
    <mergeCell ref="A48:B49"/>
    <mergeCell ref="FU48:FV49"/>
    <mergeCell ref="AC49:AD49"/>
    <mergeCell ref="AE49:AF49"/>
    <mergeCell ref="BW46:BX46"/>
    <mergeCell ref="BY46:BZ46"/>
    <mergeCell ref="CA46:CB46"/>
    <mergeCell ref="CC46:CD46"/>
    <mergeCell ref="CE46:CF46"/>
    <mergeCell ref="CG46:CH46"/>
    <mergeCell ref="BK46:BL46"/>
    <mergeCell ref="BM46:BN46"/>
    <mergeCell ref="BO46:BP46"/>
    <mergeCell ref="BQ46:BR46"/>
    <mergeCell ref="BS46:BT46"/>
    <mergeCell ref="BU46:BV46"/>
    <mergeCell ref="AY46:AZ46"/>
    <mergeCell ref="BA46:BB46"/>
    <mergeCell ref="BC46:BD46"/>
    <mergeCell ref="BE46:BF46"/>
    <mergeCell ref="BG46:BH46"/>
    <mergeCell ref="BI46:BJ46"/>
    <mergeCell ref="AM46:AN46"/>
    <mergeCell ref="AO46:AP46"/>
    <mergeCell ref="AQ46:AR46"/>
    <mergeCell ref="AS46:AT46"/>
    <mergeCell ref="AU46:AV46"/>
    <mergeCell ref="BI49:BJ49"/>
    <mergeCell ref="CW46:CX46"/>
    <mergeCell ref="AW46:AX46"/>
    <mergeCell ref="CI46:CJ46"/>
    <mergeCell ref="CK46:CL46"/>
    <mergeCell ref="CM46:CN46"/>
    <mergeCell ref="CO46:CP46"/>
    <mergeCell ref="CQ46:CR46"/>
    <mergeCell ref="CS46:CT46"/>
    <mergeCell ref="CU46:CV46"/>
    <mergeCell ref="CI49:CJ49"/>
    <mergeCell ref="CK49:CL49"/>
    <mergeCell ref="CM49:CN49"/>
    <mergeCell ref="CO49:CP49"/>
    <mergeCell ref="CQ49:CR49"/>
    <mergeCell ref="CS49:CT49"/>
    <mergeCell ref="CU49:CV49"/>
    <mergeCell ref="AO47:AP47"/>
    <mergeCell ref="BO47:BP47"/>
    <mergeCell ref="BQ47:BR47"/>
    <mergeCell ref="BS47:BT47"/>
    <mergeCell ref="BU47:BV47"/>
    <mergeCell ref="BW47:BX47"/>
    <mergeCell ref="BY47:BZ47"/>
    <mergeCell ref="CA47:CB47"/>
    <mergeCell ref="CC47:CD47"/>
    <mergeCell ref="CE47:CF47"/>
    <mergeCell ref="CG47:CH47"/>
    <mergeCell ref="CI47:CJ47"/>
    <mergeCell ref="CK47:CL47"/>
    <mergeCell ref="CM47:CN47"/>
    <mergeCell ref="CO47:CP47"/>
    <mergeCell ref="CQ47:CR47"/>
    <mergeCell ref="CW49:CX49"/>
    <mergeCell ref="FO49:FP49"/>
    <mergeCell ref="K49:L49"/>
    <mergeCell ref="M49:N49"/>
    <mergeCell ref="O49:P49"/>
    <mergeCell ref="Q49:R49"/>
    <mergeCell ref="BQ49:BR49"/>
    <mergeCell ref="BS49:BT49"/>
    <mergeCell ref="BU49:BV49"/>
    <mergeCell ref="BW49:BX49"/>
    <mergeCell ref="BY49:BZ49"/>
    <mergeCell ref="CA49:CB49"/>
    <mergeCell ref="BE49:BF49"/>
    <mergeCell ref="BG49:BH49"/>
    <mergeCell ref="BK49:BL49"/>
    <mergeCell ref="BM49:BN49"/>
    <mergeCell ref="BO49:BP49"/>
    <mergeCell ref="AS49:AT49"/>
    <mergeCell ref="AU49:AV49"/>
    <mergeCell ref="AW49:AX49"/>
    <mergeCell ref="AY49:AZ49"/>
    <mergeCell ref="BA49:BB49"/>
    <mergeCell ref="BC49:BD49"/>
    <mergeCell ref="AG49:AH49"/>
    <mergeCell ref="AI49:AJ49"/>
    <mergeCell ref="AK49:AL49"/>
    <mergeCell ref="AM49:AN49"/>
    <mergeCell ref="AO49:AP49"/>
    <mergeCell ref="AQ49:AR49"/>
    <mergeCell ref="FI49:FJ49"/>
    <mergeCell ref="FK49:FL49"/>
    <mergeCell ref="FM49:FN49"/>
    <mergeCell ref="AG67:AH67"/>
    <mergeCell ref="AI67:AJ67"/>
    <mergeCell ref="AK67:AL67"/>
    <mergeCell ref="AM67:AN67"/>
    <mergeCell ref="AO67:AP67"/>
    <mergeCell ref="AQ67:AR67"/>
    <mergeCell ref="AE67:AF67"/>
    <mergeCell ref="AM52:AN52"/>
    <mergeCell ref="AO52:AP52"/>
    <mergeCell ref="AQ52:AR52"/>
    <mergeCell ref="AS52:AT52"/>
    <mergeCell ref="AG52:AH52"/>
    <mergeCell ref="AI52:AJ52"/>
    <mergeCell ref="AK52:AL52"/>
    <mergeCell ref="CC49:CD49"/>
    <mergeCell ref="CE49:CF49"/>
    <mergeCell ref="CG49:CH49"/>
    <mergeCell ref="AI51:AJ51"/>
    <mergeCell ref="AK51:AL51"/>
    <mergeCell ref="AM51:AN51"/>
    <mergeCell ref="AO51:AP51"/>
    <mergeCell ref="AQ51:AR51"/>
    <mergeCell ref="AS51:AT51"/>
    <mergeCell ref="AU51:AV51"/>
    <mergeCell ref="AW51:AX51"/>
    <mergeCell ref="AY51:AZ51"/>
    <mergeCell ref="BA51:BB51"/>
    <mergeCell ref="BC51:BD51"/>
    <mergeCell ref="BE51:BF51"/>
    <mergeCell ref="BG51:BH51"/>
    <mergeCell ref="BI51:BJ51"/>
    <mergeCell ref="BK51:BL51"/>
    <mergeCell ref="BQ67:BR67"/>
    <mergeCell ref="BS67:BT67"/>
    <mergeCell ref="BU67:BV67"/>
    <mergeCell ref="BW67:BX67"/>
    <mergeCell ref="BY67:BZ67"/>
    <mergeCell ref="CA67:CB67"/>
    <mergeCell ref="BE67:BF67"/>
    <mergeCell ref="BG67:BH67"/>
    <mergeCell ref="BI67:BJ67"/>
    <mergeCell ref="BK67:BL67"/>
    <mergeCell ref="BM67:BN67"/>
    <mergeCell ref="BO67:BP67"/>
    <mergeCell ref="AS67:AT67"/>
    <mergeCell ref="AU67:AV67"/>
    <mergeCell ref="AW67:AX67"/>
    <mergeCell ref="AY67:AZ67"/>
    <mergeCell ref="BA67:BB67"/>
    <mergeCell ref="BC67:BD67"/>
    <mergeCell ref="AM70:AN70"/>
    <mergeCell ref="AO70:AP70"/>
    <mergeCell ref="AQ70:AR70"/>
    <mergeCell ref="AS70:AT70"/>
    <mergeCell ref="AU70:AV70"/>
    <mergeCell ref="AW70:AX70"/>
    <mergeCell ref="AE70:AF70"/>
    <mergeCell ref="AG70:AH70"/>
    <mergeCell ref="AI70:AJ70"/>
    <mergeCell ref="AK70:AL70"/>
    <mergeCell ref="AE69:AF69"/>
    <mergeCell ref="AG69:AH69"/>
    <mergeCell ref="AI69:AJ69"/>
    <mergeCell ref="AK69:AL69"/>
    <mergeCell ref="AM69:AN69"/>
    <mergeCell ref="AO69:AP69"/>
    <mergeCell ref="AQ69:AR69"/>
    <mergeCell ref="AS69:AT69"/>
    <mergeCell ref="AU69:AV69"/>
    <mergeCell ref="AW69:AX69"/>
    <mergeCell ref="AS73:AT73"/>
    <mergeCell ref="AU73:AV73"/>
    <mergeCell ref="AW73:AX73"/>
    <mergeCell ref="AY73:AZ73"/>
    <mergeCell ref="BA73:BB73"/>
    <mergeCell ref="BC73:BD73"/>
    <mergeCell ref="AG73:AH73"/>
    <mergeCell ref="AI73:AJ73"/>
    <mergeCell ref="AK73:AL73"/>
    <mergeCell ref="AM73:AN73"/>
    <mergeCell ref="AO73:AP73"/>
    <mergeCell ref="AQ73:AR73"/>
    <mergeCell ref="CW70:CX70"/>
    <mergeCell ref="AE73:AF73"/>
    <mergeCell ref="BW70:BX70"/>
    <mergeCell ref="BY70:BZ70"/>
    <mergeCell ref="CA70:CB70"/>
    <mergeCell ref="CC70:CD70"/>
    <mergeCell ref="CE70:CF70"/>
    <mergeCell ref="CG70:CH70"/>
    <mergeCell ref="BK70:BL70"/>
    <mergeCell ref="BM70:BN70"/>
    <mergeCell ref="BO70:BP70"/>
    <mergeCell ref="BQ70:BR70"/>
    <mergeCell ref="BS70:BT70"/>
    <mergeCell ref="BU70:BV70"/>
    <mergeCell ref="AY70:AZ70"/>
    <mergeCell ref="BA70:BB70"/>
    <mergeCell ref="BC70:BD70"/>
    <mergeCell ref="BE70:BF70"/>
    <mergeCell ref="BG70:BH70"/>
    <mergeCell ref="BI70:BJ70"/>
    <mergeCell ref="CQ74:CR74"/>
    <mergeCell ref="CS74:CT74"/>
    <mergeCell ref="CU74:CV74"/>
    <mergeCell ref="CY74:CZ74"/>
    <mergeCell ref="DA74:DB74"/>
    <mergeCell ref="DC74:DD74"/>
    <mergeCell ref="DE74:DF74"/>
    <mergeCell ref="DG74:DH74"/>
    <mergeCell ref="DI74:DJ74"/>
    <mergeCell ref="BM75:BN75"/>
    <mergeCell ref="BO75:BP75"/>
    <mergeCell ref="BQ75:BR75"/>
    <mergeCell ref="AE76:AF76"/>
    <mergeCell ref="AG76:AH76"/>
    <mergeCell ref="AI76:AJ76"/>
    <mergeCell ref="AK76:AL76"/>
    <mergeCell ref="CC73:CD73"/>
    <mergeCell ref="CE73:CF73"/>
    <mergeCell ref="CG73:CH73"/>
    <mergeCell ref="CW73:CX73"/>
    <mergeCell ref="BQ73:BR73"/>
    <mergeCell ref="BS73:BT73"/>
    <mergeCell ref="BU73:BV73"/>
    <mergeCell ref="BW73:BX73"/>
    <mergeCell ref="BY73:BZ73"/>
    <mergeCell ref="CA73:CB73"/>
    <mergeCell ref="BE73:BF73"/>
    <mergeCell ref="BG73:BH73"/>
    <mergeCell ref="BI73:BJ73"/>
    <mergeCell ref="BK73:BL73"/>
    <mergeCell ref="BM73:BN73"/>
    <mergeCell ref="BO73:BP73"/>
    <mergeCell ref="BS76:BT76"/>
    <mergeCell ref="BU76:BV76"/>
    <mergeCell ref="AY76:AZ76"/>
    <mergeCell ref="BA76:BB76"/>
    <mergeCell ref="BC76:BD76"/>
    <mergeCell ref="BE76:BF76"/>
    <mergeCell ref="BG76:BH76"/>
    <mergeCell ref="BI76:BJ76"/>
    <mergeCell ref="AM76:AN76"/>
    <mergeCell ref="AO76:AP76"/>
    <mergeCell ref="AQ76:AR76"/>
    <mergeCell ref="AS76:AT76"/>
    <mergeCell ref="AU76:AV76"/>
    <mergeCell ref="AW76:AX76"/>
    <mergeCell ref="CK74:CL74"/>
    <mergeCell ref="CM74:CN74"/>
    <mergeCell ref="CO74:CP74"/>
    <mergeCell ref="AY74:AZ74"/>
    <mergeCell ref="BA74:BB74"/>
    <mergeCell ref="CA75:CB75"/>
    <mergeCell ref="CC75:CD75"/>
    <mergeCell ref="CE75:CF75"/>
    <mergeCell ref="CG75:CH75"/>
    <mergeCell ref="CI75:CJ75"/>
    <mergeCell ref="CK75:CL75"/>
    <mergeCell ref="CM75:CN75"/>
    <mergeCell ref="CO75:CP75"/>
    <mergeCell ref="AQ53:AR53"/>
    <mergeCell ref="AS53:AT53"/>
    <mergeCell ref="FU50:FV50"/>
    <mergeCell ref="A51:B51"/>
    <mergeCell ref="FQ51:FQ53"/>
    <mergeCell ref="FT51:FT53"/>
    <mergeCell ref="FU51:FV51"/>
    <mergeCell ref="A52:B53"/>
    <mergeCell ref="FU52:FV53"/>
    <mergeCell ref="AC53:AD53"/>
    <mergeCell ref="AE53:AF53"/>
    <mergeCell ref="AG53:AH53"/>
    <mergeCell ref="A50:B50"/>
    <mergeCell ref="AI50:AV50"/>
    <mergeCell ref="AW50:BJ50"/>
    <mergeCell ref="BK50:BX50"/>
    <mergeCell ref="BY50:FP50"/>
    <mergeCell ref="BM51:BN51"/>
    <mergeCell ref="BO51:BP51"/>
    <mergeCell ref="BQ51:BR51"/>
    <mergeCell ref="BS51:BT51"/>
    <mergeCell ref="BU51:BV51"/>
    <mergeCell ref="BW51:BX51"/>
    <mergeCell ref="BY51:BZ51"/>
    <mergeCell ref="CA51:CB51"/>
    <mergeCell ref="CC51:CD51"/>
    <mergeCell ref="CE51:CF51"/>
    <mergeCell ref="CG51:CH51"/>
    <mergeCell ref="CI51:CJ51"/>
    <mergeCell ref="CK51:CL51"/>
    <mergeCell ref="CM51:CN51"/>
    <mergeCell ref="CO51:CP51"/>
    <mergeCell ref="CE53:CF53"/>
    <mergeCell ref="CG53:CH53"/>
    <mergeCell ref="CW53:CX53"/>
    <mergeCell ref="FO53:FP53"/>
    <mergeCell ref="A66:B66"/>
    <mergeCell ref="FQ66:FQ68"/>
    <mergeCell ref="AO68:AP68"/>
    <mergeCell ref="AQ68:AR68"/>
    <mergeCell ref="AS68:AT68"/>
    <mergeCell ref="AU68:AV68"/>
    <mergeCell ref="BS53:BT53"/>
    <mergeCell ref="BU53:BV53"/>
    <mergeCell ref="BW53:BX53"/>
    <mergeCell ref="BY53:BZ53"/>
    <mergeCell ref="CA53:CB53"/>
    <mergeCell ref="CC53:CD53"/>
    <mergeCell ref="BG53:BH53"/>
    <mergeCell ref="BI53:BJ53"/>
    <mergeCell ref="BK53:BL53"/>
    <mergeCell ref="BM53:BN53"/>
    <mergeCell ref="BO53:BP53"/>
    <mergeCell ref="BQ53:BR53"/>
    <mergeCell ref="AU53:AV53"/>
    <mergeCell ref="AW53:AX53"/>
    <mergeCell ref="AY53:AZ53"/>
    <mergeCell ref="BA53:BB53"/>
    <mergeCell ref="BC53:BD53"/>
    <mergeCell ref="BE53:BF53"/>
    <mergeCell ref="AI53:AJ53"/>
    <mergeCell ref="AK53:AL53"/>
    <mergeCell ref="AM53:AN53"/>
    <mergeCell ref="AO53:AP53"/>
    <mergeCell ref="BM68:BN68"/>
    <mergeCell ref="BO68:BP68"/>
    <mergeCell ref="BQ68:BR68"/>
    <mergeCell ref="BS68:BT68"/>
    <mergeCell ref="AW68:AX68"/>
    <mergeCell ref="AY68:AZ68"/>
    <mergeCell ref="BA68:BB68"/>
    <mergeCell ref="BC68:BD68"/>
    <mergeCell ref="BE68:BF68"/>
    <mergeCell ref="BG68:BH68"/>
    <mergeCell ref="FT66:FT68"/>
    <mergeCell ref="FU66:FV66"/>
    <mergeCell ref="A67:B68"/>
    <mergeCell ref="FU67:FV68"/>
    <mergeCell ref="AC68:AD68"/>
    <mergeCell ref="AE68:AF68"/>
    <mergeCell ref="AG68:AH68"/>
    <mergeCell ref="AI68:AJ68"/>
    <mergeCell ref="AK68:AL68"/>
    <mergeCell ref="AM68:AN68"/>
    <mergeCell ref="K68:L68"/>
    <mergeCell ref="M68:N68"/>
    <mergeCell ref="O68:P68"/>
    <mergeCell ref="Q68:R68"/>
    <mergeCell ref="S68:T68"/>
    <mergeCell ref="U68:V68"/>
    <mergeCell ref="AE66:AF66"/>
    <mergeCell ref="AG66:AH66"/>
    <mergeCell ref="AI66:AJ66"/>
    <mergeCell ref="AK66:AL66"/>
    <mergeCell ref="AM66:AN66"/>
    <mergeCell ref="AO66:AP66"/>
    <mergeCell ref="BC71:BD71"/>
    <mergeCell ref="BE71:BF71"/>
    <mergeCell ref="BG71:BH71"/>
    <mergeCell ref="BI71:BJ71"/>
    <mergeCell ref="FU69:FV69"/>
    <mergeCell ref="A70:B71"/>
    <mergeCell ref="FU70:FV71"/>
    <mergeCell ref="AC71:AD71"/>
    <mergeCell ref="AE71:AF71"/>
    <mergeCell ref="AG71:AH71"/>
    <mergeCell ref="AI71:AJ71"/>
    <mergeCell ref="AK71:AL71"/>
    <mergeCell ref="AM71:AN71"/>
    <mergeCell ref="AO71:AP71"/>
    <mergeCell ref="CG68:CH68"/>
    <mergeCell ref="CW68:CX68"/>
    <mergeCell ref="FO68:FP68"/>
    <mergeCell ref="A69:B69"/>
    <mergeCell ref="FQ69:FQ71"/>
    <mergeCell ref="FT69:FT71"/>
    <mergeCell ref="AQ71:AR71"/>
    <mergeCell ref="AS71:AT71"/>
    <mergeCell ref="AU71:AV71"/>
    <mergeCell ref="AW71:AX71"/>
    <mergeCell ref="BU68:BV68"/>
    <mergeCell ref="BW68:BX68"/>
    <mergeCell ref="BY68:BZ68"/>
    <mergeCell ref="CA68:CB68"/>
    <mergeCell ref="CC68:CD68"/>
    <mergeCell ref="CE68:CF68"/>
    <mergeCell ref="BI68:BJ68"/>
    <mergeCell ref="BK68:BL68"/>
    <mergeCell ref="AE74:AF74"/>
    <mergeCell ref="AG74:AH74"/>
    <mergeCell ref="AI74:AJ74"/>
    <mergeCell ref="AK74:AL74"/>
    <mergeCell ref="AM74:AN74"/>
    <mergeCell ref="AO74:AP74"/>
    <mergeCell ref="CW71:CX71"/>
    <mergeCell ref="FO71:FP71"/>
    <mergeCell ref="A72:B72"/>
    <mergeCell ref="FQ72:FQ74"/>
    <mergeCell ref="FT72:FT74"/>
    <mergeCell ref="FU72:FV72"/>
    <mergeCell ref="A73:B74"/>
    <mergeCell ref="FU73:FV74"/>
    <mergeCell ref="AC74:AD74"/>
    <mergeCell ref="BW71:BX71"/>
    <mergeCell ref="BY71:BZ71"/>
    <mergeCell ref="CA71:CB71"/>
    <mergeCell ref="CC71:CD71"/>
    <mergeCell ref="CE71:CF71"/>
    <mergeCell ref="CG71:CH71"/>
    <mergeCell ref="BK71:BL71"/>
    <mergeCell ref="BM71:BN71"/>
    <mergeCell ref="BO71:BP71"/>
    <mergeCell ref="BQ71:BR71"/>
    <mergeCell ref="BS71:BT71"/>
    <mergeCell ref="BU71:BV71"/>
    <mergeCell ref="AY71:AZ71"/>
    <mergeCell ref="BA71:BB71"/>
    <mergeCell ref="C74:D74"/>
    <mergeCell ref="W71:X71"/>
    <mergeCell ref="Y71:Z71"/>
    <mergeCell ref="A75:B75"/>
    <mergeCell ref="FQ75:FQ77"/>
    <mergeCell ref="FT75:FT77"/>
    <mergeCell ref="FU75:FV75"/>
    <mergeCell ref="A76:B77"/>
    <mergeCell ref="FU76:FV77"/>
    <mergeCell ref="AC77:AD77"/>
    <mergeCell ref="AE77:AF77"/>
    <mergeCell ref="AG77:AH77"/>
    <mergeCell ref="AI77:AJ77"/>
    <mergeCell ref="CA74:CB74"/>
    <mergeCell ref="CC74:CD74"/>
    <mergeCell ref="CE74:CF74"/>
    <mergeCell ref="CG74:CH74"/>
    <mergeCell ref="CW74:CX74"/>
    <mergeCell ref="FO74:FP74"/>
    <mergeCell ref="BO74:BP74"/>
    <mergeCell ref="BQ74:BR74"/>
    <mergeCell ref="BS74:BT74"/>
    <mergeCell ref="BU74:BV74"/>
    <mergeCell ref="BW74:BX74"/>
    <mergeCell ref="BY74:BZ74"/>
    <mergeCell ref="BC74:BD74"/>
    <mergeCell ref="BE74:BF74"/>
    <mergeCell ref="BG74:BH74"/>
    <mergeCell ref="BI74:BJ74"/>
    <mergeCell ref="BK74:BL74"/>
    <mergeCell ref="BM74:BN74"/>
    <mergeCell ref="AQ74:AR74"/>
    <mergeCell ref="AS74:AT74"/>
    <mergeCell ref="AU74:AV74"/>
    <mergeCell ref="AW74:AX74"/>
    <mergeCell ref="BI77:BJ77"/>
    <mergeCell ref="BK77:BL77"/>
    <mergeCell ref="BM77:BN77"/>
    <mergeCell ref="BO77:BP77"/>
    <mergeCell ref="BQ77:BR77"/>
    <mergeCell ref="BS77:BT77"/>
    <mergeCell ref="AW77:AX77"/>
    <mergeCell ref="AY77:AZ77"/>
    <mergeCell ref="BA77:BB77"/>
    <mergeCell ref="BC77:BD77"/>
    <mergeCell ref="BE77:BF77"/>
    <mergeCell ref="BG77:BH77"/>
    <mergeCell ref="AK77:AL77"/>
    <mergeCell ref="AM77:AN77"/>
    <mergeCell ref="AO77:AP77"/>
    <mergeCell ref="AQ77:AR77"/>
    <mergeCell ref="AS77:AT77"/>
    <mergeCell ref="AU77:AV77"/>
    <mergeCell ref="AY80:AZ80"/>
    <mergeCell ref="BA80:BB80"/>
    <mergeCell ref="BC80:BD80"/>
    <mergeCell ref="BE80:BF80"/>
    <mergeCell ref="BG80:BH80"/>
    <mergeCell ref="BI80:BJ80"/>
    <mergeCell ref="FU78:FV78"/>
    <mergeCell ref="A79:B80"/>
    <mergeCell ref="FU79:FV80"/>
    <mergeCell ref="AC80:AD80"/>
    <mergeCell ref="AE80:AF80"/>
    <mergeCell ref="AG80:AH80"/>
    <mergeCell ref="AI80:AJ80"/>
    <mergeCell ref="AK80:AL80"/>
    <mergeCell ref="AM80:AN80"/>
    <mergeCell ref="AO80:AP80"/>
    <mergeCell ref="CG77:CH77"/>
    <mergeCell ref="CW77:CX77"/>
    <mergeCell ref="FO77:FP77"/>
    <mergeCell ref="A78:B78"/>
    <mergeCell ref="FQ78:FQ80"/>
    <mergeCell ref="FT78:FT80"/>
    <mergeCell ref="AQ80:AR80"/>
    <mergeCell ref="AS80:AT80"/>
    <mergeCell ref="AU80:AV80"/>
    <mergeCell ref="AW80:AX80"/>
    <mergeCell ref="BU77:BV77"/>
    <mergeCell ref="BW77:BX77"/>
    <mergeCell ref="BY77:BZ77"/>
    <mergeCell ref="CA77:CB77"/>
    <mergeCell ref="CC77:CD77"/>
    <mergeCell ref="CE77:CF77"/>
    <mergeCell ref="FU81:FV81"/>
    <mergeCell ref="A82:B82"/>
    <mergeCell ref="FQ82:FQ84"/>
    <mergeCell ref="FT82:FT84"/>
    <mergeCell ref="FU82:FV82"/>
    <mergeCell ref="A83:B84"/>
    <mergeCell ref="FU83:FV84"/>
    <mergeCell ref="AC84:AD84"/>
    <mergeCell ref="AE84:AF84"/>
    <mergeCell ref="AG84:AH84"/>
    <mergeCell ref="CW80:CX80"/>
    <mergeCell ref="FO80:FP80"/>
    <mergeCell ref="A81:B81"/>
    <mergeCell ref="AI81:AV81"/>
    <mergeCell ref="AW81:BJ81"/>
    <mergeCell ref="BK81:BX81"/>
    <mergeCell ref="BY81:FP81"/>
    <mergeCell ref="K80:L80"/>
    <mergeCell ref="M80:N80"/>
    <mergeCell ref="O80:P80"/>
    <mergeCell ref="BW80:BX80"/>
    <mergeCell ref="BY80:BZ80"/>
    <mergeCell ref="CA80:CB80"/>
    <mergeCell ref="CC80:CD80"/>
    <mergeCell ref="CE80:CF80"/>
    <mergeCell ref="CG80:CH80"/>
    <mergeCell ref="BK80:BL80"/>
    <mergeCell ref="BM80:BN80"/>
    <mergeCell ref="BO80:BP80"/>
    <mergeCell ref="BQ80:BR80"/>
    <mergeCell ref="BS80:BT80"/>
    <mergeCell ref="BU80:BV80"/>
    <mergeCell ref="FT85:FT87"/>
    <mergeCell ref="FU85:FV85"/>
    <mergeCell ref="A86:B87"/>
    <mergeCell ref="FU86:FV87"/>
    <mergeCell ref="AC87:AD87"/>
    <mergeCell ref="AE87:AF87"/>
    <mergeCell ref="AG87:AH87"/>
    <mergeCell ref="AI87:AJ87"/>
    <mergeCell ref="AK87:AL87"/>
    <mergeCell ref="AM87:AN87"/>
    <mergeCell ref="CE84:CF84"/>
    <mergeCell ref="FO84:FP84"/>
    <mergeCell ref="FQ85:FQ87"/>
    <mergeCell ref="AO87:AP87"/>
    <mergeCell ref="AQ87:AR87"/>
    <mergeCell ref="AS87:AT87"/>
    <mergeCell ref="AU87:AV87"/>
    <mergeCell ref="BS84:BT84"/>
    <mergeCell ref="BU84:BV84"/>
    <mergeCell ref="BW84:BX84"/>
    <mergeCell ref="BY84:BZ84"/>
    <mergeCell ref="CA84:CB84"/>
    <mergeCell ref="CC84:CD84"/>
    <mergeCell ref="BG84:BH84"/>
    <mergeCell ref="BI84:BJ84"/>
    <mergeCell ref="BK84:BL84"/>
    <mergeCell ref="BM84:BN84"/>
    <mergeCell ref="BO84:BP84"/>
    <mergeCell ref="BQ84:BR84"/>
    <mergeCell ref="AW84:AX84"/>
    <mergeCell ref="AY84:AZ84"/>
    <mergeCell ref="BA84:BB84"/>
    <mergeCell ref="FU88:FV88"/>
    <mergeCell ref="A89:B90"/>
    <mergeCell ref="FU89:FV90"/>
    <mergeCell ref="AC90:AD90"/>
    <mergeCell ref="AE90:AF90"/>
    <mergeCell ref="AG90:AH90"/>
    <mergeCell ref="AI90:AJ90"/>
    <mergeCell ref="AK90:AL90"/>
    <mergeCell ref="AM90:AN90"/>
    <mergeCell ref="AO90:AP90"/>
    <mergeCell ref="CG87:CH87"/>
    <mergeCell ref="CW87:CX87"/>
    <mergeCell ref="FO87:FP87"/>
    <mergeCell ref="A88:B88"/>
    <mergeCell ref="FQ88:FQ90"/>
    <mergeCell ref="FT88:FT90"/>
    <mergeCell ref="AQ90:AR90"/>
    <mergeCell ref="AS90:AT90"/>
    <mergeCell ref="AU90:AV90"/>
    <mergeCell ref="AW90:AX90"/>
    <mergeCell ref="BU87:BV87"/>
    <mergeCell ref="BW87:BX87"/>
    <mergeCell ref="BY87:BZ87"/>
    <mergeCell ref="CA87:CB87"/>
    <mergeCell ref="CC87:CD87"/>
    <mergeCell ref="CE87:CF87"/>
    <mergeCell ref="BI87:BJ87"/>
    <mergeCell ref="BK87:BL87"/>
    <mergeCell ref="BM87:BN87"/>
    <mergeCell ref="BO87:BP87"/>
    <mergeCell ref="BQ87:BR87"/>
    <mergeCell ref="BS87:BT87"/>
    <mergeCell ref="BK90:BL90"/>
    <mergeCell ref="BM90:BN90"/>
    <mergeCell ref="BO90:BP90"/>
    <mergeCell ref="BQ90:BR90"/>
    <mergeCell ref="BS90:BT90"/>
    <mergeCell ref="BU90:BV90"/>
    <mergeCell ref="AY90:AZ90"/>
    <mergeCell ref="BA90:BB90"/>
    <mergeCell ref="BC90:BD90"/>
    <mergeCell ref="BE90:BF90"/>
    <mergeCell ref="BG90:BH90"/>
    <mergeCell ref="BI90:BJ90"/>
    <mergeCell ref="BI105:BJ105"/>
    <mergeCell ref="BK105:BL105"/>
    <mergeCell ref="BM105:BN105"/>
    <mergeCell ref="BO105:BP105"/>
    <mergeCell ref="AS105:AT105"/>
    <mergeCell ref="AU105:AV105"/>
    <mergeCell ref="BE105:BF105"/>
    <mergeCell ref="BG105:BH105"/>
    <mergeCell ref="BC93:BD93"/>
    <mergeCell ref="BE93:BF93"/>
    <mergeCell ref="BG93:BH93"/>
    <mergeCell ref="BI93:BJ93"/>
    <mergeCell ref="BK93:BL93"/>
    <mergeCell ref="BM93:BN93"/>
    <mergeCell ref="AY94:AZ94"/>
    <mergeCell ref="BA94:BB94"/>
    <mergeCell ref="BC94:BD94"/>
    <mergeCell ref="BE94:BF94"/>
    <mergeCell ref="BG94:BH94"/>
    <mergeCell ref="BI94:BJ94"/>
    <mergeCell ref="BE108:BF108"/>
    <mergeCell ref="BG108:BH108"/>
    <mergeCell ref="BI108:BJ108"/>
    <mergeCell ref="BO93:BP93"/>
    <mergeCell ref="BQ93:BR93"/>
    <mergeCell ref="BS93:BT93"/>
    <mergeCell ref="BU93:BV93"/>
    <mergeCell ref="BW93:BX93"/>
    <mergeCell ref="BY93:BZ93"/>
    <mergeCell ref="A103:B103"/>
    <mergeCell ref="FQ103:FQ105"/>
    <mergeCell ref="FT103:FT105"/>
    <mergeCell ref="FU103:FV103"/>
    <mergeCell ref="FU104:FV105"/>
    <mergeCell ref="AC105:AD105"/>
    <mergeCell ref="AE105:AF105"/>
    <mergeCell ref="FQ106:FQ108"/>
    <mergeCell ref="AW105:AX105"/>
    <mergeCell ref="AY105:AZ105"/>
    <mergeCell ref="BA105:BB105"/>
    <mergeCell ref="BC105:BD105"/>
    <mergeCell ref="AG105:AH105"/>
    <mergeCell ref="AI105:AJ105"/>
    <mergeCell ref="AK105:AL105"/>
    <mergeCell ref="AM105:AN105"/>
    <mergeCell ref="AO105:AP105"/>
    <mergeCell ref="AQ105:AR105"/>
    <mergeCell ref="BA108:BB108"/>
    <mergeCell ref="BC108:BD108"/>
    <mergeCell ref="AM108:AN108"/>
    <mergeCell ref="AO108:AP108"/>
    <mergeCell ref="AE106:AF106"/>
    <mergeCell ref="FO90:FP90"/>
    <mergeCell ref="BQ103:BR103"/>
    <mergeCell ref="BS103:BT103"/>
    <mergeCell ref="BU103:BV103"/>
    <mergeCell ref="BW103:BX103"/>
    <mergeCell ref="BY103:BZ103"/>
    <mergeCell ref="CA103:CB103"/>
    <mergeCell ref="CC103:CD103"/>
    <mergeCell ref="CE103:CF103"/>
    <mergeCell ref="CG103:CH103"/>
    <mergeCell ref="CI103:CJ103"/>
    <mergeCell ref="CK103:CL103"/>
    <mergeCell ref="CM103:CN103"/>
    <mergeCell ref="CO103:CP103"/>
    <mergeCell ref="CQ103:CR103"/>
    <mergeCell ref="CS103:CT103"/>
    <mergeCell ref="BW90:BX90"/>
    <mergeCell ref="BY90:BZ90"/>
    <mergeCell ref="CA90:CB90"/>
    <mergeCell ref="CC90:CD90"/>
    <mergeCell ref="CE90:CF90"/>
    <mergeCell ref="CG90:CH90"/>
    <mergeCell ref="CW90:CX90"/>
    <mergeCell ref="CK100:CL100"/>
    <mergeCell ref="CM100:CN100"/>
    <mergeCell ref="CO100:CP100"/>
    <mergeCell ref="CQ100:CR100"/>
    <mergeCell ref="CS100:CT100"/>
    <mergeCell ref="CU100:CV100"/>
    <mergeCell ref="CW100:CX100"/>
    <mergeCell ref="CY100:CZ100"/>
    <mergeCell ref="DA100:DB100"/>
    <mergeCell ref="AG106:AH106"/>
    <mergeCell ref="AI106:AJ106"/>
    <mergeCell ref="AK106:AL106"/>
    <mergeCell ref="AM106:AN106"/>
    <mergeCell ref="AO106:AP106"/>
    <mergeCell ref="AQ106:AR106"/>
    <mergeCell ref="AS106:AT106"/>
    <mergeCell ref="AU106:AV106"/>
    <mergeCell ref="AW106:AX106"/>
    <mergeCell ref="AY106:AZ106"/>
    <mergeCell ref="BA106:BB106"/>
    <mergeCell ref="BC106:BD106"/>
    <mergeCell ref="AQ108:AR108"/>
    <mergeCell ref="AS108:AT108"/>
    <mergeCell ref="AU108:AV108"/>
    <mergeCell ref="AW108:AX108"/>
    <mergeCell ref="FT106:FT108"/>
    <mergeCell ref="BE106:BF106"/>
    <mergeCell ref="BG106:BH106"/>
    <mergeCell ref="BI106:BJ106"/>
    <mergeCell ref="BK106:BL106"/>
    <mergeCell ref="BM106:BN106"/>
    <mergeCell ref="BO106:BP106"/>
    <mergeCell ref="BQ106:BR106"/>
    <mergeCell ref="BS106:BT106"/>
    <mergeCell ref="BU106:BV106"/>
    <mergeCell ref="BW106:BX106"/>
    <mergeCell ref="BY106:BZ106"/>
    <mergeCell ref="CA106:CB106"/>
    <mergeCell ref="CC106:CD106"/>
    <mergeCell ref="CE106:CF106"/>
    <mergeCell ref="CG106:CH106"/>
    <mergeCell ref="FU106:FV106"/>
    <mergeCell ref="A107:B108"/>
    <mergeCell ref="FU107:FV108"/>
    <mergeCell ref="AC108:AD108"/>
    <mergeCell ref="AE108:AF108"/>
    <mergeCell ref="AG108:AH108"/>
    <mergeCell ref="AI108:AJ108"/>
    <mergeCell ref="AK108:AL108"/>
    <mergeCell ref="CC105:CD105"/>
    <mergeCell ref="CE105:CF105"/>
    <mergeCell ref="CG105:CH105"/>
    <mergeCell ref="CW105:CX105"/>
    <mergeCell ref="FO105:FP105"/>
    <mergeCell ref="A106:B106"/>
    <mergeCell ref="K105:L105"/>
    <mergeCell ref="M105:N105"/>
    <mergeCell ref="O105:P105"/>
    <mergeCell ref="Q105:R105"/>
    <mergeCell ref="BQ105:BR105"/>
    <mergeCell ref="BS105:BT105"/>
    <mergeCell ref="BU105:BV105"/>
    <mergeCell ref="BW105:BX105"/>
    <mergeCell ref="BY105:BZ105"/>
    <mergeCell ref="CA105:CB105"/>
    <mergeCell ref="DK107:DL107"/>
    <mergeCell ref="A104:B105"/>
    <mergeCell ref="W108:X108"/>
    <mergeCell ref="Y108:Z108"/>
    <mergeCell ref="AA108:AB108"/>
    <mergeCell ref="CA104:CB104"/>
    <mergeCell ref="CC104:CD104"/>
    <mergeCell ref="CE104:CF104"/>
    <mergeCell ref="AY111:AZ111"/>
    <mergeCell ref="BA111:BB111"/>
    <mergeCell ref="BC111:BD111"/>
    <mergeCell ref="AG111:AH111"/>
    <mergeCell ref="AI111:AJ111"/>
    <mergeCell ref="AK111:AL111"/>
    <mergeCell ref="AM111:AN111"/>
    <mergeCell ref="AO111:AP111"/>
    <mergeCell ref="AQ111:AR111"/>
    <mergeCell ref="CW108:CX108"/>
    <mergeCell ref="FO108:FP108"/>
    <mergeCell ref="A109:B109"/>
    <mergeCell ref="FQ109:FQ111"/>
    <mergeCell ref="FT109:FT111"/>
    <mergeCell ref="FU109:FV109"/>
    <mergeCell ref="A110:B111"/>
    <mergeCell ref="FU110:FV111"/>
    <mergeCell ref="AC111:AD111"/>
    <mergeCell ref="AE111:AF111"/>
    <mergeCell ref="BW108:BX108"/>
    <mergeCell ref="BY108:BZ108"/>
    <mergeCell ref="CA108:CB108"/>
    <mergeCell ref="CC108:CD108"/>
    <mergeCell ref="CE108:CF108"/>
    <mergeCell ref="CG108:CH108"/>
    <mergeCell ref="BK108:BL108"/>
    <mergeCell ref="BM108:BN108"/>
    <mergeCell ref="BO108:BP108"/>
    <mergeCell ref="BQ108:BR108"/>
    <mergeCell ref="BS108:BT108"/>
    <mergeCell ref="BU108:BV108"/>
    <mergeCell ref="AY108:AZ108"/>
    <mergeCell ref="AC112:AD112"/>
    <mergeCell ref="AE112:AF112"/>
    <mergeCell ref="AG112:AH112"/>
    <mergeCell ref="AI112:AJ112"/>
    <mergeCell ref="AK112:AL112"/>
    <mergeCell ref="AM112:AN112"/>
    <mergeCell ref="AO112:AP112"/>
    <mergeCell ref="AQ112:AR112"/>
    <mergeCell ref="CC111:CD111"/>
    <mergeCell ref="CE111:CF111"/>
    <mergeCell ref="CG111:CH111"/>
    <mergeCell ref="CW111:CX111"/>
    <mergeCell ref="FO111:FP111"/>
    <mergeCell ref="K111:L111"/>
    <mergeCell ref="M111:N111"/>
    <mergeCell ref="O111:P111"/>
    <mergeCell ref="Q111:R111"/>
    <mergeCell ref="BQ111:BR111"/>
    <mergeCell ref="BS111:BT111"/>
    <mergeCell ref="BU111:BV111"/>
    <mergeCell ref="BW111:BX111"/>
    <mergeCell ref="BY111:BZ111"/>
    <mergeCell ref="CA111:CB111"/>
    <mergeCell ref="BE111:BF111"/>
    <mergeCell ref="BG111:BH111"/>
    <mergeCell ref="BI111:BJ111"/>
    <mergeCell ref="BK111:BL111"/>
    <mergeCell ref="BM111:BN111"/>
    <mergeCell ref="BO111:BP111"/>
    <mergeCell ref="AS111:AT111"/>
    <mergeCell ref="AU111:AV111"/>
    <mergeCell ref="AW111:AX111"/>
    <mergeCell ref="CW112:CX112"/>
    <mergeCell ref="FO112:FP112"/>
    <mergeCell ref="FQ112:FV112"/>
    <mergeCell ref="BQ112:BR112"/>
    <mergeCell ref="BS112:BT112"/>
    <mergeCell ref="BU112:BV112"/>
    <mergeCell ref="BW112:BX112"/>
    <mergeCell ref="BY112:BZ112"/>
    <mergeCell ref="CA112:CB112"/>
    <mergeCell ref="BE112:BF112"/>
    <mergeCell ref="BG112:BH112"/>
    <mergeCell ref="BI112:BJ112"/>
    <mergeCell ref="BK112:BL112"/>
    <mergeCell ref="BM112:BN112"/>
    <mergeCell ref="BO112:BP112"/>
    <mergeCell ref="CI112:CJ112"/>
    <mergeCell ref="AS112:AT112"/>
    <mergeCell ref="AU112:AV112"/>
    <mergeCell ref="AW112:AX112"/>
    <mergeCell ref="AY112:AZ112"/>
    <mergeCell ref="BA112:BB112"/>
    <mergeCell ref="BC112:BD112"/>
    <mergeCell ref="A113:A117"/>
    <mergeCell ref="AC113:AD113"/>
    <mergeCell ref="AE113:AF113"/>
    <mergeCell ref="AG113:AH113"/>
    <mergeCell ref="AI113:AJ113"/>
    <mergeCell ref="AK113:AL113"/>
    <mergeCell ref="BE114:BF114"/>
    <mergeCell ref="BG114:BH114"/>
    <mergeCell ref="BI114:BJ114"/>
    <mergeCell ref="AS116:AT116"/>
    <mergeCell ref="AU116:AV116"/>
    <mergeCell ref="AW116:AX116"/>
    <mergeCell ref="AY116:AZ116"/>
    <mergeCell ref="BA116:BB116"/>
    <mergeCell ref="BC116:BD116"/>
    <mergeCell ref="AY117:AZ117"/>
    <mergeCell ref="AY114:AZ114"/>
    <mergeCell ref="AY115:AZ115"/>
    <mergeCell ref="BA115:BB115"/>
    <mergeCell ref="AC116:AD116"/>
    <mergeCell ref="AE116:AF116"/>
    <mergeCell ref="AG116:AH116"/>
    <mergeCell ref="AI116:AJ116"/>
    <mergeCell ref="AK116:AL116"/>
    <mergeCell ref="AM116:AN116"/>
    <mergeCell ref="AK114:AL114"/>
    <mergeCell ref="AM114:AN114"/>
    <mergeCell ref="AM113:AN113"/>
    <mergeCell ref="AO113:AP113"/>
    <mergeCell ref="AQ113:AR113"/>
    <mergeCell ref="AS113:AT113"/>
    <mergeCell ref="AU113:AV113"/>
    <mergeCell ref="BW113:BX113"/>
    <mergeCell ref="BY113:BZ113"/>
    <mergeCell ref="CA113:CB113"/>
    <mergeCell ref="CC113:CD113"/>
    <mergeCell ref="CE113:CF113"/>
    <mergeCell ref="CG113:CH113"/>
    <mergeCell ref="BK113:BL113"/>
    <mergeCell ref="BM113:BN113"/>
    <mergeCell ref="BO113:BP113"/>
    <mergeCell ref="BQ113:BR113"/>
    <mergeCell ref="BS113:BT113"/>
    <mergeCell ref="BU113:BV113"/>
    <mergeCell ref="AY113:AZ113"/>
    <mergeCell ref="BA113:BB113"/>
    <mergeCell ref="BC113:BD113"/>
    <mergeCell ref="BE113:BF113"/>
    <mergeCell ref="BG113:BH113"/>
    <mergeCell ref="BI113:BJ113"/>
    <mergeCell ref="AW113:AX113"/>
    <mergeCell ref="AC115:AD115"/>
    <mergeCell ref="AE115:AF115"/>
    <mergeCell ref="AG115:AH115"/>
    <mergeCell ref="AI115:AJ115"/>
    <mergeCell ref="AK115:AL115"/>
    <mergeCell ref="AM115:AN115"/>
    <mergeCell ref="AO115:AP115"/>
    <mergeCell ref="BY114:BZ114"/>
    <mergeCell ref="CA114:CB114"/>
    <mergeCell ref="CC114:CD114"/>
    <mergeCell ref="CE114:CF114"/>
    <mergeCell ref="CG114:CH114"/>
    <mergeCell ref="CW114:CX114"/>
    <mergeCell ref="BM114:BN114"/>
    <mergeCell ref="BO114:BP114"/>
    <mergeCell ref="BQ114:BR114"/>
    <mergeCell ref="BS114:BT114"/>
    <mergeCell ref="BU114:BV114"/>
    <mergeCell ref="BW114:BX114"/>
    <mergeCell ref="BA114:BB114"/>
    <mergeCell ref="BC114:BD114"/>
    <mergeCell ref="BK114:BL114"/>
    <mergeCell ref="AO114:AP114"/>
    <mergeCell ref="AQ114:AR114"/>
    <mergeCell ref="AS114:AT114"/>
    <mergeCell ref="AU114:AV114"/>
    <mergeCell ref="AW114:AX114"/>
    <mergeCell ref="CI115:CJ115"/>
    <mergeCell ref="AC114:AD114"/>
    <mergeCell ref="AE114:AF114"/>
    <mergeCell ref="AG114:AH114"/>
    <mergeCell ref="AI114:AJ114"/>
    <mergeCell ref="AO116:AP116"/>
    <mergeCell ref="AQ116:AR116"/>
    <mergeCell ref="CA115:CB115"/>
    <mergeCell ref="CC115:CD115"/>
    <mergeCell ref="CE115:CF115"/>
    <mergeCell ref="CG115:CH115"/>
    <mergeCell ref="CW115:CX115"/>
    <mergeCell ref="FO115:FP115"/>
    <mergeCell ref="BO115:BP115"/>
    <mergeCell ref="BQ115:BR115"/>
    <mergeCell ref="BS115:BT115"/>
    <mergeCell ref="BU115:BV115"/>
    <mergeCell ref="BW115:BX115"/>
    <mergeCell ref="BY115:BZ115"/>
    <mergeCell ref="BC115:BD115"/>
    <mergeCell ref="BE115:BF115"/>
    <mergeCell ref="BG115:BH115"/>
    <mergeCell ref="BI115:BJ115"/>
    <mergeCell ref="BK115:BL115"/>
    <mergeCell ref="BM115:BN115"/>
    <mergeCell ref="AQ115:AR115"/>
    <mergeCell ref="AS115:AT115"/>
    <mergeCell ref="AU115:AV115"/>
    <mergeCell ref="AW115:AX115"/>
    <mergeCell ref="CI116:CJ116"/>
    <mergeCell ref="AU117:AV117"/>
    <mergeCell ref="AW117:AX117"/>
    <mergeCell ref="BA117:BB117"/>
    <mergeCell ref="BC117:BD117"/>
    <mergeCell ref="BE117:BF117"/>
    <mergeCell ref="FU116:FV116"/>
    <mergeCell ref="AC117:AD117"/>
    <mergeCell ref="AE117:AF117"/>
    <mergeCell ref="AG117:AH117"/>
    <mergeCell ref="AI117:AJ117"/>
    <mergeCell ref="AK117:AL117"/>
    <mergeCell ref="AM117:AN117"/>
    <mergeCell ref="AO117:AP117"/>
    <mergeCell ref="AQ117:AR117"/>
    <mergeCell ref="AS117:AT117"/>
    <mergeCell ref="CC116:CD116"/>
    <mergeCell ref="CE116:CF116"/>
    <mergeCell ref="CG116:CH116"/>
    <mergeCell ref="CW116:CX116"/>
    <mergeCell ref="FO116:FP116"/>
    <mergeCell ref="FQ116:FT116"/>
    <mergeCell ref="BQ116:BR116"/>
    <mergeCell ref="BS116:BT116"/>
    <mergeCell ref="BU116:BV116"/>
    <mergeCell ref="BW116:BX116"/>
    <mergeCell ref="BY116:BZ116"/>
    <mergeCell ref="CA116:CB116"/>
    <mergeCell ref="BE116:BF116"/>
    <mergeCell ref="BG116:BH116"/>
    <mergeCell ref="BI116:BJ116"/>
    <mergeCell ref="BK116:BL116"/>
    <mergeCell ref="BM116:BN116"/>
    <mergeCell ref="CW84:CX84"/>
    <mergeCell ref="DK82:DL82"/>
    <mergeCell ref="CE117:CF117"/>
    <mergeCell ref="CG117:CH117"/>
    <mergeCell ref="CW117:CX117"/>
    <mergeCell ref="FO117:FP117"/>
    <mergeCell ref="FQ117:FV117"/>
    <mergeCell ref="BS117:BT117"/>
    <mergeCell ref="BU117:BV117"/>
    <mergeCell ref="BW117:BX117"/>
    <mergeCell ref="BY117:BZ117"/>
    <mergeCell ref="CA117:CB117"/>
    <mergeCell ref="CC117:CD117"/>
    <mergeCell ref="BG117:BH117"/>
    <mergeCell ref="BI117:BJ117"/>
    <mergeCell ref="BK117:BL117"/>
    <mergeCell ref="BM117:BN117"/>
    <mergeCell ref="BO117:BP117"/>
    <mergeCell ref="BQ117:BR117"/>
    <mergeCell ref="BO116:BP116"/>
    <mergeCell ref="FQ114:FT114"/>
    <mergeCell ref="FU114:FV114"/>
    <mergeCell ref="FQ115:FT115"/>
    <mergeCell ref="FU115:FV115"/>
    <mergeCell ref="CW113:CX113"/>
    <mergeCell ref="FO113:FP113"/>
    <mergeCell ref="FQ113:FT113"/>
    <mergeCell ref="FU113:FV113"/>
    <mergeCell ref="FO114:FP114"/>
    <mergeCell ref="CC112:CD112"/>
    <mergeCell ref="CE112:CF112"/>
    <mergeCell ref="CG112:CH112"/>
    <mergeCell ref="AI92:AJ92"/>
    <mergeCell ref="AK92:AL92"/>
    <mergeCell ref="BY91:BZ91"/>
    <mergeCell ref="CA91:CB91"/>
    <mergeCell ref="CC91:CD91"/>
    <mergeCell ref="CE91:CF91"/>
    <mergeCell ref="CG91:CH91"/>
    <mergeCell ref="CI91:CJ91"/>
    <mergeCell ref="CK91:CL91"/>
    <mergeCell ref="CM91:CN91"/>
    <mergeCell ref="CO91:CP91"/>
    <mergeCell ref="CQ91:CR91"/>
    <mergeCell ref="CS91:CT91"/>
    <mergeCell ref="A85:B85"/>
    <mergeCell ref="AS84:AT84"/>
    <mergeCell ref="AU84:AV84"/>
    <mergeCell ref="CG84:CH84"/>
    <mergeCell ref="AW87:AX87"/>
    <mergeCell ref="AY87:AZ87"/>
    <mergeCell ref="BA87:BB87"/>
    <mergeCell ref="BC87:BD87"/>
    <mergeCell ref="BE87:BF87"/>
    <mergeCell ref="BG87:BH87"/>
    <mergeCell ref="BC84:BD84"/>
    <mergeCell ref="BE84:BF84"/>
    <mergeCell ref="AI84:AJ84"/>
    <mergeCell ref="AK84:AL84"/>
    <mergeCell ref="AM84:AN84"/>
    <mergeCell ref="AO84:AP84"/>
    <mergeCell ref="AQ84:AR84"/>
    <mergeCell ref="K90:L90"/>
    <mergeCell ref="M90:N90"/>
    <mergeCell ref="AE93:AF93"/>
    <mergeCell ref="AG93:AH93"/>
    <mergeCell ref="AI93:AJ93"/>
    <mergeCell ref="AK93:AL93"/>
    <mergeCell ref="AM93:AN93"/>
    <mergeCell ref="AO93:AP93"/>
    <mergeCell ref="BW92:BX92"/>
    <mergeCell ref="BY92:BZ92"/>
    <mergeCell ref="CA92:CB92"/>
    <mergeCell ref="CC92:CD92"/>
    <mergeCell ref="CE92:CF92"/>
    <mergeCell ref="CG92:CH92"/>
    <mergeCell ref="BK92:BL92"/>
    <mergeCell ref="BM92:BN92"/>
    <mergeCell ref="BO92:BP92"/>
    <mergeCell ref="BQ92:BR92"/>
    <mergeCell ref="BS92:BT92"/>
    <mergeCell ref="BU92:BV92"/>
    <mergeCell ref="AY92:AZ92"/>
    <mergeCell ref="BA92:BB92"/>
    <mergeCell ref="BC92:BD92"/>
    <mergeCell ref="BE92:BF92"/>
    <mergeCell ref="BG92:BH92"/>
    <mergeCell ref="BI92:BJ92"/>
    <mergeCell ref="AM92:AN92"/>
    <mergeCell ref="AO92:AP92"/>
    <mergeCell ref="AQ92:AR92"/>
    <mergeCell ref="AS92:AT92"/>
    <mergeCell ref="AU92:AV92"/>
    <mergeCell ref="AW92:AX92"/>
    <mergeCell ref="AE92:AF92"/>
    <mergeCell ref="AG92:AH92"/>
    <mergeCell ref="AQ93:AR93"/>
    <mergeCell ref="AS93:AT93"/>
    <mergeCell ref="AU93:AV93"/>
    <mergeCell ref="AW93:AX93"/>
    <mergeCell ref="AY93:AZ93"/>
    <mergeCell ref="BA93:BB93"/>
    <mergeCell ref="AU5:AV5"/>
    <mergeCell ref="CE6:CF6"/>
    <mergeCell ref="AC5:AD5"/>
    <mergeCell ref="AC6:AD6"/>
    <mergeCell ref="AE5:AF5"/>
    <mergeCell ref="AG5:AH5"/>
    <mergeCell ref="AI5:AJ5"/>
    <mergeCell ref="CE5:CF5"/>
    <mergeCell ref="BI5:BJ5"/>
    <mergeCell ref="BK5:BL5"/>
    <mergeCell ref="AQ66:AR66"/>
    <mergeCell ref="AS66:AT66"/>
    <mergeCell ref="AU66:AV66"/>
    <mergeCell ref="AW66:AX66"/>
    <mergeCell ref="AY66:AZ66"/>
    <mergeCell ref="BA66:BB66"/>
    <mergeCell ref="BC66:BD66"/>
    <mergeCell ref="BE66:BF66"/>
    <mergeCell ref="BG66:BH66"/>
    <mergeCell ref="BI66:BJ66"/>
    <mergeCell ref="BK66:BL66"/>
    <mergeCell ref="BM66:BN66"/>
    <mergeCell ref="BO66:BP66"/>
    <mergeCell ref="BQ66:BR66"/>
    <mergeCell ref="BS66:BT66"/>
    <mergeCell ref="BU66:BV66"/>
    <mergeCell ref="DC100:DD100"/>
    <mergeCell ref="DE100:DF100"/>
    <mergeCell ref="DG100:DH100"/>
    <mergeCell ref="DI100:DJ100"/>
    <mergeCell ref="A98:B99"/>
    <mergeCell ref="CA93:CB93"/>
    <mergeCell ref="CC93:CD93"/>
    <mergeCell ref="CE93:CF93"/>
    <mergeCell ref="CG93:CH93"/>
    <mergeCell ref="CW93:CX93"/>
    <mergeCell ref="CK93:CL93"/>
    <mergeCell ref="CM93:CN93"/>
    <mergeCell ref="CO93:CP93"/>
    <mergeCell ref="CQ93:CR93"/>
    <mergeCell ref="CS93:CT93"/>
    <mergeCell ref="CU93:CV93"/>
    <mergeCell ref="CY93:CZ93"/>
    <mergeCell ref="DA93:DB93"/>
    <mergeCell ref="DC93:DD93"/>
    <mergeCell ref="DE93:DF93"/>
    <mergeCell ref="DG93:DH93"/>
    <mergeCell ref="DI93:DJ93"/>
    <mergeCell ref="AE94:AF94"/>
    <mergeCell ref="AG94:AH94"/>
    <mergeCell ref="AI94:AJ94"/>
    <mergeCell ref="AK94:AL94"/>
    <mergeCell ref="AM94:AN94"/>
    <mergeCell ref="AO94:AP94"/>
    <mergeCell ref="AQ94:AR94"/>
    <mergeCell ref="AS94:AT94"/>
    <mergeCell ref="AU94:AV94"/>
    <mergeCell ref="AW94:AX94"/>
    <mergeCell ref="CG6:CH6"/>
    <mergeCell ref="FO6:FP6"/>
    <mergeCell ref="W3:X3"/>
    <mergeCell ref="Y3:Z3"/>
    <mergeCell ref="AA3:AB3"/>
    <mergeCell ref="W4:X4"/>
    <mergeCell ref="Y4:Z4"/>
    <mergeCell ref="BQ6:BR6"/>
    <mergeCell ref="BS6:BT6"/>
    <mergeCell ref="BU6:BV6"/>
    <mergeCell ref="BW6:BX6"/>
    <mergeCell ref="BY6:BZ6"/>
    <mergeCell ref="CA6:CB6"/>
    <mergeCell ref="BE6:BF6"/>
    <mergeCell ref="BG6:BH6"/>
    <mergeCell ref="BI6:BJ6"/>
    <mergeCell ref="BK6:BL6"/>
    <mergeCell ref="BM6:BN6"/>
    <mergeCell ref="BO6:BP6"/>
    <mergeCell ref="AS6:AT6"/>
    <mergeCell ref="AU6:AV6"/>
    <mergeCell ref="AW6:AX6"/>
    <mergeCell ref="AY6:AZ6"/>
    <mergeCell ref="BA6:BB6"/>
    <mergeCell ref="BC6:BD6"/>
    <mergeCell ref="CG5:CH5"/>
    <mergeCell ref="FO5:FP5"/>
    <mergeCell ref="AE6:AF6"/>
    <mergeCell ref="AG6:AH6"/>
    <mergeCell ref="AI6:AJ6"/>
    <mergeCell ref="AK6:AL6"/>
    <mergeCell ref="EQ3:ER3"/>
    <mergeCell ref="AA4:AB4"/>
    <mergeCell ref="CC6:CD6"/>
    <mergeCell ref="AM6:AN6"/>
    <mergeCell ref="AO6:AP6"/>
    <mergeCell ref="AQ6:AR6"/>
    <mergeCell ref="BU5:BV5"/>
    <mergeCell ref="BW5:BX5"/>
    <mergeCell ref="BY5:BZ5"/>
    <mergeCell ref="CA5:CB5"/>
    <mergeCell ref="CC5:CD5"/>
    <mergeCell ref="AW10:AX10"/>
    <mergeCell ref="AY10:AZ10"/>
    <mergeCell ref="BA10:BB10"/>
    <mergeCell ref="BC10:BD10"/>
    <mergeCell ref="BE10:BF10"/>
    <mergeCell ref="BG10:BH10"/>
    <mergeCell ref="AK10:AL10"/>
    <mergeCell ref="BM5:BN5"/>
    <mergeCell ref="BO5:BP5"/>
    <mergeCell ref="BQ5:BR5"/>
    <mergeCell ref="BS5:BT5"/>
    <mergeCell ref="AW5:AX5"/>
    <mergeCell ref="AY5:AZ5"/>
    <mergeCell ref="BA5:BB5"/>
    <mergeCell ref="BC5:BD5"/>
    <mergeCell ref="BE5:BF5"/>
    <mergeCell ref="BG5:BH5"/>
    <mergeCell ref="AK5:AL5"/>
    <mergeCell ref="AM5:AN5"/>
    <mergeCell ref="AO5:AP5"/>
    <mergeCell ref="AQ5:AR5"/>
    <mergeCell ref="AS5:AT5"/>
    <mergeCell ref="W13:X13"/>
    <mergeCell ref="Y13:Z13"/>
    <mergeCell ref="AA13:AB13"/>
    <mergeCell ref="W16:X16"/>
    <mergeCell ref="Y16:Z16"/>
    <mergeCell ref="AA16:AB16"/>
    <mergeCell ref="W7:X7"/>
    <mergeCell ref="Y7:Z7"/>
    <mergeCell ref="AA7:AB7"/>
    <mergeCell ref="W10:X10"/>
    <mergeCell ref="Y10:Z10"/>
    <mergeCell ref="AA10:AB10"/>
    <mergeCell ref="W5:X5"/>
    <mergeCell ref="Y5:Z5"/>
    <mergeCell ref="AA5:AB5"/>
    <mergeCell ref="W6:X6"/>
    <mergeCell ref="Y6:Z6"/>
    <mergeCell ref="AA6:AB6"/>
    <mergeCell ref="W8:X8"/>
    <mergeCell ref="Y8:Z8"/>
    <mergeCell ref="AA8:AB8"/>
    <mergeCell ref="W46:X46"/>
    <mergeCell ref="Y46:Z46"/>
    <mergeCell ref="AA46:AB46"/>
    <mergeCell ref="W49:X49"/>
    <mergeCell ref="Y49:Z49"/>
    <mergeCell ref="AA49:AB49"/>
    <mergeCell ref="W40:X40"/>
    <mergeCell ref="Y40:Z40"/>
    <mergeCell ref="AA40:AB40"/>
    <mergeCell ref="W43:X43"/>
    <mergeCell ref="Y43:Z43"/>
    <mergeCell ref="AA43:AB43"/>
    <mergeCell ref="W19:X19"/>
    <mergeCell ref="Y19:Z19"/>
    <mergeCell ref="AA19:AB19"/>
    <mergeCell ref="W37:X37"/>
    <mergeCell ref="Y37:Z37"/>
    <mergeCell ref="AA37:AB37"/>
    <mergeCell ref="W44:X44"/>
    <mergeCell ref="Y44:Z44"/>
    <mergeCell ref="AA44:AB44"/>
    <mergeCell ref="W77:X77"/>
    <mergeCell ref="Y77:Z77"/>
    <mergeCell ref="AA77:AB77"/>
    <mergeCell ref="W80:X80"/>
    <mergeCell ref="Y80:Z80"/>
    <mergeCell ref="AA80:AB80"/>
    <mergeCell ref="AA71:AB71"/>
    <mergeCell ref="W74:X74"/>
    <mergeCell ref="Y74:Z74"/>
    <mergeCell ref="AA74:AB74"/>
    <mergeCell ref="W53:X53"/>
    <mergeCell ref="Y53:Z53"/>
    <mergeCell ref="AA53:AB53"/>
    <mergeCell ref="W68:X68"/>
    <mergeCell ref="Y68:Z68"/>
    <mergeCell ref="AA68:AB68"/>
    <mergeCell ref="W52:X52"/>
    <mergeCell ref="Y52:Z52"/>
    <mergeCell ref="AA52:AB52"/>
    <mergeCell ref="W111:X111"/>
    <mergeCell ref="Y111:Z111"/>
    <mergeCell ref="AA111:AB111"/>
    <mergeCell ref="W90:X90"/>
    <mergeCell ref="Y90:Z90"/>
    <mergeCell ref="AA90:AB90"/>
    <mergeCell ref="W105:X105"/>
    <mergeCell ref="Y105:Z105"/>
    <mergeCell ref="AA105:AB105"/>
    <mergeCell ref="W84:X84"/>
    <mergeCell ref="Y84:Z84"/>
    <mergeCell ref="AA84:AB84"/>
    <mergeCell ref="W87:X87"/>
    <mergeCell ref="Y87:Z87"/>
    <mergeCell ref="AA87:AB87"/>
    <mergeCell ref="W117:X117"/>
    <mergeCell ref="Y117:Z117"/>
    <mergeCell ref="AA117:AB117"/>
    <mergeCell ref="W115:X115"/>
    <mergeCell ref="Y115:Z115"/>
    <mergeCell ref="AA115:AB115"/>
    <mergeCell ref="W116:X116"/>
    <mergeCell ref="Y116:Z116"/>
    <mergeCell ref="AA116:AB116"/>
    <mergeCell ref="W113:X113"/>
    <mergeCell ref="Y113:Z113"/>
    <mergeCell ref="AA113:AB113"/>
    <mergeCell ref="W114:X114"/>
    <mergeCell ref="Y114:Z114"/>
    <mergeCell ref="AA114:AB114"/>
    <mergeCell ref="W112:X112"/>
    <mergeCell ref="Y112:Z112"/>
    <mergeCell ref="AA112:AB112"/>
    <mergeCell ref="K5:L5"/>
    <mergeCell ref="M5:N5"/>
    <mergeCell ref="O5:P5"/>
    <mergeCell ref="Q5:R5"/>
    <mergeCell ref="S5:T5"/>
    <mergeCell ref="U5:V5"/>
    <mergeCell ref="K4:L4"/>
    <mergeCell ref="M4:N4"/>
    <mergeCell ref="O4:P4"/>
    <mergeCell ref="Q4:R4"/>
    <mergeCell ref="S4:T4"/>
    <mergeCell ref="U4:V4"/>
    <mergeCell ref="K3:L3"/>
    <mergeCell ref="M3:N3"/>
    <mergeCell ref="O3:P3"/>
    <mergeCell ref="Q3:R3"/>
    <mergeCell ref="S3:T3"/>
    <mergeCell ref="U3:V3"/>
    <mergeCell ref="K10:L10"/>
    <mergeCell ref="M10:N10"/>
    <mergeCell ref="O10:P10"/>
    <mergeCell ref="Q10:R10"/>
    <mergeCell ref="S10:T10"/>
    <mergeCell ref="U10:V10"/>
    <mergeCell ref="K7:L7"/>
    <mergeCell ref="M7:N7"/>
    <mergeCell ref="O7:P7"/>
    <mergeCell ref="Q7:R7"/>
    <mergeCell ref="S7:T7"/>
    <mergeCell ref="U7:V7"/>
    <mergeCell ref="K6:L6"/>
    <mergeCell ref="M6:N6"/>
    <mergeCell ref="O6:P6"/>
    <mergeCell ref="Q6:R6"/>
    <mergeCell ref="S6:T6"/>
    <mergeCell ref="U6:V6"/>
    <mergeCell ref="K8:L8"/>
    <mergeCell ref="M8:N8"/>
    <mergeCell ref="O8:P8"/>
    <mergeCell ref="Q8:R8"/>
    <mergeCell ref="S8:T8"/>
    <mergeCell ref="U8:V8"/>
    <mergeCell ref="S37:T37"/>
    <mergeCell ref="U37:V37"/>
    <mergeCell ref="K40:L40"/>
    <mergeCell ref="M40:N40"/>
    <mergeCell ref="O40:P40"/>
    <mergeCell ref="Q40:R40"/>
    <mergeCell ref="S40:T40"/>
    <mergeCell ref="U40:V40"/>
    <mergeCell ref="S16:T16"/>
    <mergeCell ref="U16:V16"/>
    <mergeCell ref="K19:L19"/>
    <mergeCell ref="M19:N19"/>
    <mergeCell ref="O19:P19"/>
    <mergeCell ref="Q19:R19"/>
    <mergeCell ref="S19:T19"/>
    <mergeCell ref="U19:V19"/>
    <mergeCell ref="K13:L13"/>
    <mergeCell ref="M13:N13"/>
    <mergeCell ref="O13:P13"/>
    <mergeCell ref="Q13:R13"/>
    <mergeCell ref="S13:T13"/>
    <mergeCell ref="U13:V13"/>
    <mergeCell ref="K18:L18"/>
    <mergeCell ref="M18:N18"/>
    <mergeCell ref="O18:P18"/>
    <mergeCell ref="Q18:R18"/>
    <mergeCell ref="S18:T18"/>
    <mergeCell ref="U18:V18"/>
    <mergeCell ref="K38:L38"/>
    <mergeCell ref="M38:N38"/>
    <mergeCell ref="O38:P38"/>
    <mergeCell ref="Q38:R38"/>
    <mergeCell ref="K53:L53"/>
    <mergeCell ref="M53:N53"/>
    <mergeCell ref="O53:P53"/>
    <mergeCell ref="Q53:R53"/>
    <mergeCell ref="S53:T53"/>
    <mergeCell ref="U53:V53"/>
    <mergeCell ref="K52:L52"/>
    <mergeCell ref="M52:N52"/>
    <mergeCell ref="O52:P52"/>
    <mergeCell ref="Q52:R52"/>
    <mergeCell ref="S52:T52"/>
    <mergeCell ref="U52:V52"/>
    <mergeCell ref="S49:T49"/>
    <mergeCell ref="U49:V49"/>
    <mergeCell ref="S43:T43"/>
    <mergeCell ref="U43:V43"/>
    <mergeCell ref="K46:L46"/>
    <mergeCell ref="M46:N46"/>
    <mergeCell ref="O46:P46"/>
    <mergeCell ref="Q46:R46"/>
    <mergeCell ref="S46:T46"/>
    <mergeCell ref="U46:V46"/>
    <mergeCell ref="K44:L44"/>
    <mergeCell ref="M44:N44"/>
    <mergeCell ref="O44:P44"/>
    <mergeCell ref="Q44:R44"/>
    <mergeCell ref="S44:T44"/>
    <mergeCell ref="U44:V44"/>
    <mergeCell ref="K77:L77"/>
    <mergeCell ref="M77:N77"/>
    <mergeCell ref="O77:P77"/>
    <mergeCell ref="Q77:R77"/>
    <mergeCell ref="S77:T77"/>
    <mergeCell ref="U77:V77"/>
    <mergeCell ref="K74:L74"/>
    <mergeCell ref="M74:N74"/>
    <mergeCell ref="O74:P74"/>
    <mergeCell ref="Q74:R74"/>
    <mergeCell ref="S74:T74"/>
    <mergeCell ref="U74:V74"/>
    <mergeCell ref="K71:L71"/>
    <mergeCell ref="M71:N71"/>
    <mergeCell ref="O71:P71"/>
    <mergeCell ref="Q71:R71"/>
    <mergeCell ref="S71:T71"/>
    <mergeCell ref="U71:V71"/>
    <mergeCell ref="O90:P90"/>
    <mergeCell ref="Q90:R90"/>
    <mergeCell ref="S90:T90"/>
    <mergeCell ref="U90:V90"/>
    <mergeCell ref="K87:L87"/>
    <mergeCell ref="M87:N87"/>
    <mergeCell ref="O87:P87"/>
    <mergeCell ref="Q87:R87"/>
    <mergeCell ref="S87:T87"/>
    <mergeCell ref="U87:V87"/>
    <mergeCell ref="Q80:R80"/>
    <mergeCell ref="S80:T80"/>
    <mergeCell ref="U80:V80"/>
    <mergeCell ref="K84:L84"/>
    <mergeCell ref="M84:N84"/>
    <mergeCell ref="O84:P84"/>
    <mergeCell ref="Q84:R84"/>
    <mergeCell ref="S84:T84"/>
    <mergeCell ref="U84:V84"/>
    <mergeCell ref="K113:L113"/>
    <mergeCell ref="M113:N113"/>
    <mergeCell ref="O113:P113"/>
    <mergeCell ref="Q113:R113"/>
    <mergeCell ref="S113:T113"/>
    <mergeCell ref="U113:V113"/>
    <mergeCell ref="K112:L112"/>
    <mergeCell ref="M112:N112"/>
    <mergeCell ref="O112:P112"/>
    <mergeCell ref="Q112:R112"/>
    <mergeCell ref="S112:T112"/>
    <mergeCell ref="U112:V112"/>
    <mergeCell ref="S111:T111"/>
    <mergeCell ref="U111:V111"/>
    <mergeCell ref="S105:T105"/>
    <mergeCell ref="U105:V105"/>
    <mergeCell ref="K108:L108"/>
    <mergeCell ref="M108:N108"/>
    <mergeCell ref="O108:P108"/>
    <mergeCell ref="Q108:R108"/>
    <mergeCell ref="S108:T108"/>
    <mergeCell ref="U108:V108"/>
    <mergeCell ref="C3:D3"/>
    <mergeCell ref="E3:F3"/>
    <mergeCell ref="G3:H3"/>
    <mergeCell ref="I3:J3"/>
    <mergeCell ref="C4:D4"/>
    <mergeCell ref="E4:F4"/>
    <mergeCell ref="G4:H4"/>
    <mergeCell ref="I4:J4"/>
    <mergeCell ref="K117:L117"/>
    <mergeCell ref="M117:N117"/>
    <mergeCell ref="O117:P117"/>
    <mergeCell ref="Q117:R117"/>
    <mergeCell ref="S117:T117"/>
    <mergeCell ref="U117:V117"/>
    <mergeCell ref="K116:L116"/>
    <mergeCell ref="M116:N116"/>
    <mergeCell ref="O116:P116"/>
    <mergeCell ref="Q116:R116"/>
    <mergeCell ref="S116:T116"/>
    <mergeCell ref="U116:V116"/>
    <mergeCell ref="K115:L115"/>
    <mergeCell ref="M115:N115"/>
    <mergeCell ref="O115:P115"/>
    <mergeCell ref="Q115:R115"/>
    <mergeCell ref="S115:T115"/>
    <mergeCell ref="U115:V115"/>
    <mergeCell ref="K114:L114"/>
    <mergeCell ref="M114:N114"/>
    <mergeCell ref="O114:P114"/>
    <mergeCell ref="Q114:R114"/>
    <mergeCell ref="S114:T114"/>
    <mergeCell ref="U114:V114"/>
    <mergeCell ref="C38:D38"/>
    <mergeCell ref="E38:F38"/>
    <mergeCell ref="G38:H38"/>
    <mergeCell ref="I38:J38"/>
    <mergeCell ref="C7:D7"/>
    <mergeCell ref="E7:F7"/>
    <mergeCell ref="G7:H7"/>
    <mergeCell ref="I7:J7"/>
    <mergeCell ref="C10:D10"/>
    <mergeCell ref="E10:F10"/>
    <mergeCell ref="G10:H10"/>
    <mergeCell ref="I10:J10"/>
    <mergeCell ref="C5:D5"/>
    <mergeCell ref="E5:F5"/>
    <mergeCell ref="G5:H5"/>
    <mergeCell ref="I5:J5"/>
    <mergeCell ref="C6:D6"/>
    <mergeCell ref="E6:F6"/>
    <mergeCell ref="G6:H6"/>
    <mergeCell ref="I6:J6"/>
    <mergeCell ref="I8:J8"/>
    <mergeCell ref="C12:D12"/>
    <mergeCell ref="E12:F12"/>
    <mergeCell ref="G12:H12"/>
    <mergeCell ref="I12:J12"/>
    <mergeCell ref="C14:D14"/>
    <mergeCell ref="E14:F14"/>
    <mergeCell ref="G14:H14"/>
    <mergeCell ref="I14:J14"/>
    <mergeCell ref="C15:D15"/>
    <mergeCell ref="E15:F15"/>
    <mergeCell ref="G15:H15"/>
    <mergeCell ref="C19:D19"/>
    <mergeCell ref="E19:F19"/>
    <mergeCell ref="G19:H19"/>
    <mergeCell ref="I19:J19"/>
    <mergeCell ref="C37:D37"/>
    <mergeCell ref="E37:F37"/>
    <mergeCell ref="G37:H37"/>
    <mergeCell ref="I37:J37"/>
    <mergeCell ref="C13:D13"/>
    <mergeCell ref="E13:F13"/>
    <mergeCell ref="G13:H13"/>
    <mergeCell ref="I13:J13"/>
    <mergeCell ref="C16:D16"/>
    <mergeCell ref="E16:F16"/>
    <mergeCell ref="G16:H16"/>
    <mergeCell ref="I16:J16"/>
    <mergeCell ref="C18:D18"/>
    <mergeCell ref="E18:F18"/>
    <mergeCell ref="G18:H18"/>
    <mergeCell ref="I18:J18"/>
    <mergeCell ref="I15:J15"/>
    <mergeCell ref="C35:D35"/>
    <mergeCell ref="E35:F35"/>
    <mergeCell ref="G35:H35"/>
    <mergeCell ref="I35:J35"/>
    <mergeCell ref="C36:D36"/>
    <mergeCell ref="E36:F36"/>
    <mergeCell ref="G36:H36"/>
    <mergeCell ref="I36:J36"/>
    <mergeCell ref="C52:D52"/>
    <mergeCell ref="E52:F52"/>
    <mergeCell ref="G52:H52"/>
    <mergeCell ref="I52:J52"/>
    <mergeCell ref="C46:D46"/>
    <mergeCell ref="E46:F46"/>
    <mergeCell ref="G46:H46"/>
    <mergeCell ref="I46:J46"/>
    <mergeCell ref="C49:D49"/>
    <mergeCell ref="E49:F49"/>
    <mergeCell ref="G49:H49"/>
    <mergeCell ref="I49:J49"/>
    <mergeCell ref="C40:D40"/>
    <mergeCell ref="E40:F40"/>
    <mergeCell ref="G40:H40"/>
    <mergeCell ref="I40:J40"/>
    <mergeCell ref="C43:D43"/>
    <mergeCell ref="E43:F43"/>
    <mergeCell ref="G43:H43"/>
    <mergeCell ref="I43:J43"/>
    <mergeCell ref="C41:D41"/>
    <mergeCell ref="E41:F41"/>
    <mergeCell ref="G41:H41"/>
    <mergeCell ref="I41:J41"/>
    <mergeCell ref="C44:D44"/>
    <mergeCell ref="E44:F44"/>
    <mergeCell ref="G44:H44"/>
    <mergeCell ref="I44:J44"/>
    <mergeCell ref="E74:F74"/>
    <mergeCell ref="G74:H74"/>
    <mergeCell ref="I74:J74"/>
    <mergeCell ref="C77:D77"/>
    <mergeCell ref="E77:F77"/>
    <mergeCell ref="G77:H77"/>
    <mergeCell ref="I77:J77"/>
    <mergeCell ref="C68:D68"/>
    <mergeCell ref="E68:F68"/>
    <mergeCell ref="G68:H68"/>
    <mergeCell ref="I68:J68"/>
    <mergeCell ref="C71:D71"/>
    <mergeCell ref="E71:F71"/>
    <mergeCell ref="G71:H71"/>
    <mergeCell ref="I71:J71"/>
    <mergeCell ref="C53:D53"/>
    <mergeCell ref="E53:F53"/>
    <mergeCell ref="G53:H53"/>
    <mergeCell ref="I53:J53"/>
    <mergeCell ref="C111:D111"/>
    <mergeCell ref="E111:F111"/>
    <mergeCell ref="G111:H111"/>
    <mergeCell ref="I111:J111"/>
    <mergeCell ref="E108:F108"/>
    <mergeCell ref="G108:H108"/>
    <mergeCell ref="I108:J108"/>
    <mergeCell ref="C87:D87"/>
    <mergeCell ref="E87:F87"/>
    <mergeCell ref="G87:H87"/>
    <mergeCell ref="I87:J87"/>
    <mergeCell ref="C90:D90"/>
    <mergeCell ref="E90:F90"/>
    <mergeCell ref="G90:H90"/>
    <mergeCell ref="I90:J90"/>
    <mergeCell ref="C80:D80"/>
    <mergeCell ref="E80:F80"/>
    <mergeCell ref="G80:H80"/>
    <mergeCell ref="I80:J80"/>
    <mergeCell ref="C84:D84"/>
    <mergeCell ref="E84:F84"/>
    <mergeCell ref="G84:H84"/>
    <mergeCell ref="I84:J84"/>
    <mergeCell ref="C105:D105"/>
    <mergeCell ref="E105:F105"/>
    <mergeCell ref="G105:H105"/>
    <mergeCell ref="I105:J105"/>
    <mergeCell ref="C108:D108"/>
    <mergeCell ref="C116:D116"/>
    <mergeCell ref="E116:F116"/>
    <mergeCell ref="G116:H116"/>
    <mergeCell ref="I116:J116"/>
    <mergeCell ref="C117:D117"/>
    <mergeCell ref="E117:F117"/>
    <mergeCell ref="G117:H117"/>
    <mergeCell ref="I117:J117"/>
    <mergeCell ref="C114:D114"/>
    <mergeCell ref="E114:F114"/>
    <mergeCell ref="G114:H114"/>
    <mergeCell ref="I114:J114"/>
    <mergeCell ref="C115:D115"/>
    <mergeCell ref="E115:F115"/>
    <mergeCell ref="G115:H115"/>
    <mergeCell ref="I115:J115"/>
    <mergeCell ref="C112:D112"/>
    <mergeCell ref="E112:F112"/>
    <mergeCell ref="G112:H112"/>
    <mergeCell ref="I112:J112"/>
    <mergeCell ref="C113:D113"/>
    <mergeCell ref="E113:F113"/>
    <mergeCell ref="G113:H113"/>
    <mergeCell ref="I113:J113"/>
    <mergeCell ref="BW66:BX66"/>
    <mergeCell ref="BY66:BZ66"/>
    <mergeCell ref="CA66:CB66"/>
    <mergeCell ref="CC66:CD66"/>
    <mergeCell ref="CE66:CF66"/>
    <mergeCell ref="CG66:CH66"/>
    <mergeCell ref="CI66:CJ66"/>
    <mergeCell ref="CK66:CL66"/>
    <mergeCell ref="CM66:CN66"/>
    <mergeCell ref="CO66:CP66"/>
    <mergeCell ref="CQ66:CR66"/>
    <mergeCell ref="CY66:CZ66"/>
    <mergeCell ref="DA66:DB66"/>
    <mergeCell ref="DC66:DD66"/>
    <mergeCell ref="DE66:DF66"/>
    <mergeCell ref="DA67:DB67"/>
    <mergeCell ref="DC67:DD67"/>
    <mergeCell ref="DE67:DF67"/>
    <mergeCell ref="CC67:CD67"/>
    <mergeCell ref="CE67:CF67"/>
    <mergeCell ref="CG67:CH67"/>
    <mergeCell ref="CW67:CX67"/>
    <mergeCell ref="CI67:CJ67"/>
    <mergeCell ref="CQ67:CR67"/>
    <mergeCell ref="CS67:CT67"/>
    <mergeCell ref="CU67:CV67"/>
    <mergeCell ref="DG67:DH67"/>
    <mergeCell ref="DI67:DJ67"/>
    <mergeCell ref="CK68:CL68"/>
    <mergeCell ref="CM68:CN68"/>
    <mergeCell ref="CO68:CP68"/>
    <mergeCell ref="CQ68:CR68"/>
    <mergeCell ref="CS68:CT68"/>
    <mergeCell ref="CU68:CV68"/>
    <mergeCell ref="CY68:CZ68"/>
    <mergeCell ref="DA68:DB68"/>
    <mergeCell ref="DC68:DD68"/>
    <mergeCell ref="DE68:DF68"/>
    <mergeCell ref="DG68:DH68"/>
    <mergeCell ref="DI68:DJ68"/>
    <mergeCell ref="CY67:CZ67"/>
    <mergeCell ref="AY69:AZ69"/>
    <mergeCell ref="BA69:BB69"/>
    <mergeCell ref="BC69:BD69"/>
    <mergeCell ref="BE69:BF69"/>
    <mergeCell ref="BG69:BH69"/>
    <mergeCell ref="BI69:BJ69"/>
    <mergeCell ref="BK69:BL69"/>
    <mergeCell ref="BM69:BN69"/>
    <mergeCell ref="BO69:BP69"/>
    <mergeCell ref="BQ69:BR69"/>
    <mergeCell ref="BS69:BT69"/>
    <mergeCell ref="BU69:BV69"/>
    <mergeCell ref="BW69:BX69"/>
    <mergeCell ref="BY69:BZ69"/>
    <mergeCell ref="CA69:CB69"/>
    <mergeCell ref="CC69:CD69"/>
    <mergeCell ref="CE69:CF69"/>
    <mergeCell ref="CG69:CH69"/>
    <mergeCell ref="CI69:CJ69"/>
    <mergeCell ref="CK69:CL69"/>
    <mergeCell ref="CM69:CN69"/>
    <mergeCell ref="CO69:CP69"/>
    <mergeCell ref="CQ69:CR69"/>
    <mergeCell ref="CS69:CT69"/>
    <mergeCell ref="CU69:CV69"/>
    <mergeCell ref="CW69:CX69"/>
    <mergeCell ref="CY69:CZ69"/>
    <mergeCell ref="DA69:DB69"/>
    <mergeCell ref="DC69:DD69"/>
    <mergeCell ref="DE69:DF69"/>
    <mergeCell ref="DG69:DH69"/>
    <mergeCell ref="DI69:DJ69"/>
    <mergeCell ref="CK70:CL70"/>
    <mergeCell ref="CM70:CN70"/>
    <mergeCell ref="CO70:CP70"/>
    <mergeCell ref="CQ70:CR70"/>
    <mergeCell ref="CS70:CT70"/>
    <mergeCell ref="CU70:CV70"/>
    <mergeCell ref="CY70:CZ70"/>
    <mergeCell ref="DA70:DB70"/>
    <mergeCell ref="DC70:DD70"/>
    <mergeCell ref="DE70:DF70"/>
    <mergeCell ref="DG70:DH70"/>
    <mergeCell ref="DI70:DJ70"/>
    <mergeCell ref="CI70:CJ70"/>
    <mergeCell ref="CK71:CL71"/>
    <mergeCell ref="CM71:CN71"/>
    <mergeCell ref="CO71:CP71"/>
    <mergeCell ref="CQ71:CR71"/>
    <mergeCell ref="CS71:CT71"/>
    <mergeCell ref="CU71:CV71"/>
    <mergeCell ref="CY71:CZ71"/>
    <mergeCell ref="DA71:DB71"/>
    <mergeCell ref="DC71:DD71"/>
    <mergeCell ref="DE71:DF71"/>
    <mergeCell ref="DG71:DH71"/>
    <mergeCell ref="DI71:DJ71"/>
    <mergeCell ref="AE72:AF72"/>
    <mergeCell ref="AG72:AH72"/>
    <mergeCell ref="AI72:AJ72"/>
    <mergeCell ref="AK72:AL72"/>
    <mergeCell ref="AM72:AN72"/>
    <mergeCell ref="AO72:AP72"/>
    <mergeCell ref="AQ72:AR72"/>
    <mergeCell ref="AS72:AT72"/>
    <mergeCell ref="AU72:AV72"/>
    <mergeCell ref="AW72:AX72"/>
    <mergeCell ref="AY72:AZ72"/>
    <mergeCell ref="BA72:BB72"/>
    <mergeCell ref="BC72:BD72"/>
    <mergeCell ref="BE72:BF72"/>
    <mergeCell ref="BG72:BH72"/>
    <mergeCell ref="BI72:BJ72"/>
    <mergeCell ref="BK72:BL72"/>
    <mergeCell ref="BM72:BN72"/>
    <mergeCell ref="BO72:BP72"/>
    <mergeCell ref="BQ72:BR72"/>
    <mergeCell ref="BS72:BT72"/>
    <mergeCell ref="BU72:BV72"/>
    <mergeCell ref="BW72:BX72"/>
    <mergeCell ref="BY72:BZ72"/>
    <mergeCell ref="CA72:CB72"/>
    <mergeCell ref="CC72:CD72"/>
    <mergeCell ref="CE72:CF72"/>
    <mergeCell ref="CG72:CH72"/>
    <mergeCell ref="CI72:CJ72"/>
    <mergeCell ref="CK72:CL72"/>
    <mergeCell ref="CM72:CN72"/>
    <mergeCell ref="CO72:CP72"/>
    <mergeCell ref="CQ72:CR72"/>
    <mergeCell ref="CS72:CT72"/>
    <mergeCell ref="CU72:CV72"/>
    <mergeCell ref="CW72:CX72"/>
    <mergeCell ref="CY72:CZ72"/>
    <mergeCell ref="DA72:DB72"/>
    <mergeCell ref="DC72:DD72"/>
    <mergeCell ref="DE72:DF72"/>
    <mergeCell ref="DG72:DH72"/>
    <mergeCell ref="DI72:DJ72"/>
    <mergeCell ref="CK73:CL73"/>
    <mergeCell ref="CM73:CN73"/>
    <mergeCell ref="CO73:CP73"/>
    <mergeCell ref="CQ73:CR73"/>
    <mergeCell ref="CS73:CT73"/>
    <mergeCell ref="CU73:CV73"/>
    <mergeCell ref="CY73:CZ73"/>
    <mergeCell ref="DA73:DB73"/>
    <mergeCell ref="DC73:DD73"/>
    <mergeCell ref="DE73:DF73"/>
    <mergeCell ref="DG73:DH73"/>
    <mergeCell ref="DI73:DJ73"/>
    <mergeCell ref="CQ75:CR75"/>
    <mergeCell ref="CS75:CT75"/>
    <mergeCell ref="CU75:CV75"/>
    <mergeCell ref="CW75:CX75"/>
    <mergeCell ref="CY75:CZ75"/>
    <mergeCell ref="AE75:AF75"/>
    <mergeCell ref="AG75:AH75"/>
    <mergeCell ref="AI75:AJ75"/>
    <mergeCell ref="AK75:AL75"/>
    <mergeCell ref="AM75:AN75"/>
    <mergeCell ref="AO75:AP75"/>
    <mergeCell ref="AQ75:AR75"/>
    <mergeCell ref="AS75:AT75"/>
    <mergeCell ref="AU75:AV75"/>
    <mergeCell ref="AW75:AX75"/>
    <mergeCell ref="AY75:AZ75"/>
    <mergeCell ref="BA75:BB75"/>
    <mergeCell ref="BC75:BD75"/>
    <mergeCell ref="BE75:BF75"/>
    <mergeCell ref="BG75:BH75"/>
    <mergeCell ref="BI75:BJ75"/>
    <mergeCell ref="BK75:BL75"/>
    <mergeCell ref="DA75:DB75"/>
    <mergeCell ref="DC75:DD75"/>
    <mergeCell ref="DE75:DF75"/>
    <mergeCell ref="DG75:DH75"/>
    <mergeCell ref="DI75:DJ75"/>
    <mergeCell ref="BK76:BL76"/>
    <mergeCell ref="BM76:BN76"/>
    <mergeCell ref="BO76:BP76"/>
    <mergeCell ref="BQ76:BR76"/>
    <mergeCell ref="BW76:BX76"/>
    <mergeCell ref="BY76:BZ76"/>
    <mergeCell ref="CA76:CB76"/>
    <mergeCell ref="CC76:CD76"/>
    <mergeCell ref="CE76:CF76"/>
    <mergeCell ref="CG76:CH76"/>
    <mergeCell ref="CK76:CL76"/>
    <mergeCell ref="CM76:CN76"/>
    <mergeCell ref="CO76:CP76"/>
    <mergeCell ref="CQ76:CR76"/>
    <mergeCell ref="CS76:CT76"/>
    <mergeCell ref="CU76:CV76"/>
    <mergeCell ref="CW76:CX76"/>
    <mergeCell ref="CY76:CZ76"/>
    <mergeCell ref="DA76:DB76"/>
    <mergeCell ref="DC76:DD76"/>
    <mergeCell ref="DE76:DF76"/>
    <mergeCell ref="DG76:DH76"/>
    <mergeCell ref="DI76:DJ76"/>
    <mergeCell ref="BS75:BT75"/>
    <mergeCell ref="BU75:BV75"/>
    <mergeCell ref="BW75:BX75"/>
    <mergeCell ref="BY75:BZ75"/>
    <mergeCell ref="CK77:CL77"/>
    <mergeCell ref="CM77:CN77"/>
    <mergeCell ref="CO77:CP77"/>
    <mergeCell ref="CQ77:CR77"/>
    <mergeCell ref="CS77:CT77"/>
    <mergeCell ref="CU77:CV77"/>
    <mergeCell ref="CY77:CZ77"/>
    <mergeCell ref="DA77:DB77"/>
    <mergeCell ref="DC77:DD77"/>
    <mergeCell ref="DE77:DF77"/>
    <mergeCell ref="DG77:DH77"/>
    <mergeCell ref="DI77:DJ77"/>
    <mergeCell ref="AE78:AF78"/>
    <mergeCell ref="AG78:AH78"/>
    <mergeCell ref="AI78:AJ78"/>
    <mergeCell ref="AK78:AL78"/>
    <mergeCell ref="AM78:AN78"/>
    <mergeCell ref="AO78:AP78"/>
    <mergeCell ref="AQ78:AR78"/>
    <mergeCell ref="AS78:AT78"/>
    <mergeCell ref="AU78:AV78"/>
    <mergeCell ref="AW78:AX78"/>
    <mergeCell ref="AY78:AZ78"/>
    <mergeCell ref="BA78:BB78"/>
    <mergeCell ref="BC78:BD78"/>
    <mergeCell ref="BE78:BF78"/>
    <mergeCell ref="BG78:BH78"/>
    <mergeCell ref="BI78:BJ78"/>
    <mergeCell ref="BK78:BL78"/>
    <mergeCell ref="BM78:BN78"/>
    <mergeCell ref="BO78:BP78"/>
    <mergeCell ref="BQ78:BR78"/>
    <mergeCell ref="BS78:BT78"/>
    <mergeCell ref="BU78:BV78"/>
    <mergeCell ref="BW78:BX78"/>
    <mergeCell ref="BY78:BZ78"/>
    <mergeCell ref="CA78:CB78"/>
    <mergeCell ref="CC78:CD78"/>
    <mergeCell ref="CE78:CF78"/>
    <mergeCell ref="CG78:CH78"/>
    <mergeCell ref="CI78:CJ78"/>
    <mergeCell ref="CK78:CL78"/>
    <mergeCell ref="CM78:CN78"/>
    <mergeCell ref="CO78:CP78"/>
    <mergeCell ref="CQ78:CR78"/>
    <mergeCell ref="CS78:CT78"/>
    <mergeCell ref="CU78:CV78"/>
    <mergeCell ref="CW78:CX78"/>
    <mergeCell ref="CY78:CZ78"/>
    <mergeCell ref="DA78:DB78"/>
    <mergeCell ref="DC78:DD78"/>
    <mergeCell ref="DE78:DF78"/>
    <mergeCell ref="DG78:DH78"/>
    <mergeCell ref="DI78:DJ78"/>
    <mergeCell ref="AE79:AF79"/>
    <mergeCell ref="AG79:AH79"/>
    <mergeCell ref="AI79:AJ79"/>
    <mergeCell ref="AK79:AL79"/>
    <mergeCell ref="AM79:AN79"/>
    <mergeCell ref="AO79:AP79"/>
    <mergeCell ref="AQ79:AR79"/>
    <mergeCell ref="AS79:AT79"/>
    <mergeCell ref="AU79:AV79"/>
    <mergeCell ref="AW79:AX79"/>
    <mergeCell ref="AY79:AZ79"/>
    <mergeCell ref="BA79:BB79"/>
    <mergeCell ref="BC79:BD79"/>
    <mergeCell ref="BE79:BF79"/>
    <mergeCell ref="BG79:BH79"/>
    <mergeCell ref="BI79:BJ79"/>
    <mergeCell ref="BK79:BL79"/>
    <mergeCell ref="BM79:BN79"/>
    <mergeCell ref="BO79:BP79"/>
    <mergeCell ref="BQ79:BR79"/>
    <mergeCell ref="BS79:BT79"/>
    <mergeCell ref="BU79:BV79"/>
    <mergeCell ref="BW79:BX79"/>
    <mergeCell ref="BY79:BZ79"/>
    <mergeCell ref="CA79:CB79"/>
    <mergeCell ref="CC79:CD79"/>
    <mergeCell ref="CE79:CF79"/>
    <mergeCell ref="CG79:CH79"/>
    <mergeCell ref="CI79:CJ79"/>
    <mergeCell ref="CK79:CL79"/>
    <mergeCell ref="CM79:CN79"/>
    <mergeCell ref="CO79:CP79"/>
    <mergeCell ref="CQ79:CR79"/>
    <mergeCell ref="CS79:CT79"/>
    <mergeCell ref="CU79:CV79"/>
    <mergeCell ref="CW79:CX79"/>
    <mergeCell ref="CY79:CZ79"/>
    <mergeCell ref="DA79:DB79"/>
    <mergeCell ref="DC79:DD79"/>
    <mergeCell ref="DE79:DF79"/>
    <mergeCell ref="DG79:DH79"/>
    <mergeCell ref="DI79:DJ79"/>
    <mergeCell ref="CK80:CL80"/>
    <mergeCell ref="CM80:CN80"/>
    <mergeCell ref="CO80:CP80"/>
    <mergeCell ref="CQ80:CR80"/>
    <mergeCell ref="CS80:CT80"/>
    <mergeCell ref="CU80:CV80"/>
    <mergeCell ref="CY80:CZ80"/>
    <mergeCell ref="DA80:DB80"/>
    <mergeCell ref="DC80:DD80"/>
    <mergeCell ref="DE80:DF80"/>
    <mergeCell ref="DG80:DH80"/>
    <mergeCell ref="DI80:DJ80"/>
    <mergeCell ref="AE82:AF82"/>
    <mergeCell ref="AG82:AH82"/>
    <mergeCell ref="AI82:AJ82"/>
    <mergeCell ref="AK82:AL82"/>
    <mergeCell ref="AM82:AN82"/>
    <mergeCell ref="AO82:AP82"/>
    <mergeCell ref="AQ82:AR82"/>
    <mergeCell ref="AS82:AT82"/>
    <mergeCell ref="AU82:AV82"/>
    <mergeCell ref="AW82:AX82"/>
    <mergeCell ref="AY82:AZ82"/>
    <mergeCell ref="BA82:BB82"/>
    <mergeCell ref="BC82:BD82"/>
    <mergeCell ref="BE82:BF82"/>
    <mergeCell ref="BG82:BH82"/>
    <mergeCell ref="BI82:BJ82"/>
    <mergeCell ref="BK82:BL82"/>
    <mergeCell ref="BM82:BN82"/>
    <mergeCell ref="BO82:BP82"/>
    <mergeCell ref="BQ82:BR82"/>
    <mergeCell ref="BS82:BT82"/>
    <mergeCell ref="BU82:BV82"/>
    <mergeCell ref="BW82:BX82"/>
    <mergeCell ref="BY82:BZ82"/>
    <mergeCell ref="CA82:CB82"/>
    <mergeCell ref="CC82:CD82"/>
    <mergeCell ref="CE82:CF82"/>
    <mergeCell ref="CG82:CH82"/>
    <mergeCell ref="CI82:CJ82"/>
    <mergeCell ref="CK82:CL82"/>
    <mergeCell ref="CM82:CN82"/>
    <mergeCell ref="CO82:CP82"/>
    <mergeCell ref="CQ82:CR82"/>
    <mergeCell ref="CS82:CT82"/>
    <mergeCell ref="CU82:CV82"/>
    <mergeCell ref="CW82:CX82"/>
    <mergeCell ref="CY82:CZ82"/>
    <mergeCell ref="DA82:DB82"/>
    <mergeCell ref="DC82:DD82"/>
    <mergeCell ref="DE82:DF82"/>
    <mergeCell ref="DG82:DH82"/>
    <mergeCell ref="DI82:DJ82"/>
    <mergeCell ref="AE83:AF83"/>
    <mergeCell ref="AG83:AH83"/>
    <mergeCell ref="AI83:AJ83"/>
    <mergeCell ref="AK83:AL83"/>
    <mergeCell ref="AM83:AN83"/>
    <mergeCell ref="AO83:AP83"/>
    <mergeCell ref="AQ83:AR83"/>
    <mergeCell ref="AS83:AT83"/>
    <mergeCell ref="AU83:AV83"/>
    <mergeCell ref="AW83:AX83"/>
    <mergeCell ref="AY83:AZ83"/>
    <mergeCell ref="BA83:BB83"/>
    <mergeCell ref="BC83:BD83"/>
    <mergeCell ref="BE83:BF83"/>
    <mergeCell ref="BG83:BH83"/>
    <mergeCell ref="BI83:BJ83"/>
    <mergeCell ref="BK83:BL83"/>
    <mergeCell ref="BM83:BN83"/>
    <mergeCell ref="BO83:BP83"/>
    <mergeCell ref="BQ83:BR83"/>
    <mergeCell ref="BS83:BT83"/>
    <mergeCell ref="BU83:BV83"/>
    <mergeCell ref="BW83:BX83"/>
    <mergeCell ref="BY83:BZ83"/>
    <mergeCell ref="CA83:CB83"/>
    <mergeCell ref="CC83:CD83"/>
    <mergeCell ref="CE83:CF83"/>
    <mergeCell ref="CG83:CH83"/>
    <mergeCell ref="CI83:CJ83"/>
    <mergeCell ref="CK83:CL83"/>
    <mergeCell ref="CM83:CN83"/>
    <mergeCell ref="CO83:CP83"/>
    <mergeCell ref="CQ83:CR83"/>
    <mergeCell ref="CS83:CT83"/>
    <mergeCell ref="CU83:CV83"/>
    <mergeCell ref="CW83:CX83"/>
    <mergeCell ref="CY83:CZ83"/>
    <mergeCell ref="DA83:DB83"/>
    <mergeCell ref="DC83:DD83"/>
    <mergeCell ref="DE83:DF83"/>
    <mergeCell ref="DG83:DH83"/>
    <mergeCell ref="DI83:DJ83"/>
    <mergeCell ref="CK84:CL84"/>
    <mergeCell ref="CM84:CN84"/>
    <mergeCell ref="CO84:CP84"/>
    <mergeCell ref="CQ84:CR84"/>
    <mergeCell ref="CS84:CT84"/>
    <mergeCell ref="CU84:CV84"/>
    <mergeCell ref="CY84:CZ84"/>
    <mergeCell ref="DA84:DB84"/>
    <mergeCell ref="DC84:DD84"/>
    <mergeCell ref="DE84:DF84"/>
    <mergeCell ref="DG84:DH84"/>
    <mergeCell ref="DI84:DJ84"/>
    <mergeCell ref="AE85:AF85"/>
    <mergeCell ref="AG85:AH85"/>
    <mergeCell ref="AI85:AJ85"/>
    <mergeCell ref="AK85:AL85"/>
    <mergeCell ref="AM85:AN85"/>
    <mergeCell ref="AO85:AP85"/>
    <mergeCell ref="AQ85:AR85"/>
    <mergeCell ref="AS85:AT85"/>
    <mergeCell ref="AU85:AV85"/>
    <mergeCell ref="AW85:AX85"/>
    <mergeCell ref="AY85:AZ85"/>
    <mergeCell ref="BA85:BB85"/>
    <mergeCell ref="BC85:BD85"/>
    <mergeCell ref="BE85:BF85"/>
    <mergeCell ref="BG85:BH85"/>
    <mergeCell ref="BI85:BJ85"/>
    <mergeCell ref="BK85:BL85"/>
    <mergeCell ref="BM85:BN85"/>
    <mergeCell ref="BO85:BP85"/>
    <mergeCell ref="BQ85:BR85"/>
    <mergeCell ref="BS85:BT85"/>
    <mergeCell ref="BU85:BV85"/>
    <mergeCell ref="BW85:BX85"/>
    <mergeCell ref="BY85:BZ85"/>
    <mergeCell ref="CA85:CB85"/>
    <mergeCell ref="CC85:CD85"/>
    <mergeCell ref="CE85:CF85"/>
    <mergeCell ref="CG85:CH85"/>
    <mergeCell ref="CI85:CJ85"/>
    <mergeCell ref="CK85:CL85"/>
    <mergeCell ref="CM85:CN85"/>
    <mergeCell ref="CO85:CP85"/>
    <mergeCell ref="CQ85:CR85"/>
    <mergeCell ref="CS85:CT85"/>
    <mergeCell ref="CU85:CV85"/>
    <mergeCell ref="CW85:CX85"/>
    <mergeCell ref="CY85:CZ85"/>
    <mergeCell ref="DA85:DB85"/>
    <mergeCell ref="DC85:DD85"/>
    <mergeCell ref="DE85:DF85"/>
    <mergeCell ref="DG85:DH85"/>
    <mergeCell ref="DI85:DJ85"/>
    <mergeCell ref="AE86:AF86"/>
    <mergeCell ref="AG86:AH86"/>
    <mergeCell ref="AI86:AJ86"/>
    <mergeCell ref="AK86:AL86"/>
    <mergeCell ref="AM86:AN86"/>
    <mergeCell ref="AO86:AP86"/>
    <mergeCell ref="AQ86:AR86"/>
    <mergeCell ref="AS86:AT86"/>
    <mergeCell ref="AU86:AV86"/>
    <mergeCell ref="AW86:AX86"/>
    <mergeCell ref="AY86:AZ86"/>
    <mergeCell ref="BA86:BB86"/>
    <mergeCell ref="BC86:BD86"/>
    <mergeCell ref="BE86:BF86"/>
    <mergeCell ref="BG86:BH86"/>
    <mergeCell ref="BI86:BJ86"/>
    <mergeCell ref="BK86:BL86"/>
    <mergeCell ref="BM86:BN86"/>
    <mergeCell ref="BO86:BP86"/>
    <mergeCell ref="BQ86:BR86"/>
    <mergeCell ref="BS86:BT86"/>
    <mergeCell ref="BU86:BV86"/>
    <mergeCell ref="BW86:BX86"/>
    <mergeCell ref="BY86:BZ86"/>
    <mergeCell ref="CA86:CB86"/>
    <mergeCell ref="CC86:CD86"/>
    <mergeCell ref="CE86:CF86"/>
    <mergeCell ref="CG86:CH86"/>
    <mergeCell ref="CI86:CJ86"/>
    <mergeCell ref="CK86:CL86"/>
    <mergeCell ref="CM86:CN86"/>
    <mergeCell ref="CO86:CP86"/>
    <mergeCell ref="CQ86:CR86"/>
    <mergeCell ref="CS86:CT86"/>
    <mergeCell ref="CU86:CV86"/>
    <mergeCell ref="CW86:CX86"/>
    <mergeCell ref="CY86:CZ86"/>
    <mergeCell ref="DA86:DB86"/>
    <mergeCell ref="DC86:DD86"/>
    <mergeCell ref="DE86:DF86"/>
    <mergeCell ref="DG86:DH86"/>
    <mergeCell ref="DI86:DJ86"/>
    <mergeCell ref="CK87:CL87"/>
    <mergeCell ref="CM87:CN87"/>
    <mergeCell ref="CO87:CP87"/>
    <mergeCell ref="CQ87:CR87"/>
    <mergeCell ref="CS87:CT87"/>
    <mergeCell ref="CU87:CV87"/>
    <mergeCell ref="CY87:CZ87"/>
    <mergeCell ref="DA87:DB87"/>
    <mergeCell ref="DC87:DD87"/>
    <mergeCell ref="DE87:DF87"/>
    <mergeCell ref="DG87:DH87"/>
    <mergeCell ref="DI87:DJ87"/>
    <mergeCell ref="AE88:AF88"/>
    <mergeCell ref="AG88:AH88"/>
    <mergeCell ref="AI88:AJ88"/>
    <mergeCell ref="AK88:AL88"/>
    <mergeCell ref="AM88:AN88"/>
    <mergeCell ref="AO88:AP88"/>
    <mergeCell ref="AQ88:AR88"/>
    <mergeCell ref="AS88:AT88"/>
    <mergeCell ref="AU88:AV88"/>
    <mergeCell ref="AW88:AX88"/>
    <mergeCell ref="AY88:AZ88"/>
    <mergeCell ref="BA88:BB88"/>
    <mergeCell ref="BC88:BD88"/>
    <mergeCell ref="BE88:BF88"/>
    <mergeCell ref="BG88:BH88"/>
    <mergeCell ref="BI88:BJ88"/>
    <mergeCell ref="BK88:BL88"/>
    <mergeCell ref="BM88:BN88"/>
    <mergeCell ref="BO88:BP88"/>
    <mergeCell ref="BQ88:BR88"/>
    <mergeCell ref="BS88:BT88"/>
    <mergeCell ref="BU88:BV88"/>
    <mergeCell ref="BW88:BX88"/>
    <mergeCell ref="BY88:BZ88"/>
    <mergeCell ref="CA88:CB88"/>
    <mergeCell ref="CC88:CD88"/>
    <mergeCell ref="CE88:CF88"/>
    <mergeCell ref="CG88:CH88"/>
    <mergeCell ref="CI88:CJ88"/>
    <mergeCell ref="CK88:CL88"/>
    <mergeCell ref="CM88:CN88"/>
    <mergeCell ref="CO88:CP88"/>
    <mergeCell ref="CQ88:CR88"/>
    <mergeCell ref="CS88:CT88"/>
    <mergeCell ref="CU88:CV88"/>
    <mergeCell ref="CW88:CX88"/>
    <mergeCell ref="CY88:CZ88"/>
    <mergeCell ref="DA88:DB88"/>
    <mergeCell ref="DC88:DD88"/>
    <mergeCell ref="DE88:DF88"/>
    <mergeCell ref="DG88:DH88"/>
    <mergeCell ref="DI88:DJ88"/>
    <mergeCell ref="AE89:AF89"/>
    <mergeCell ref="AG89:AH89"/>
    <mergeCell ref="AI89:AJ89"/>
    <mergeCell ref="AK89:AL89"/>
    <mergeCell ref="AM89:AN89"/>
    <mergeCell ref="AO89:AP89"/>
    <mergeCell ref="AQ89:AR89"/>
    <mergeCell ref="AS89:AT89"/>
    <mergeCell ref="AU89:AV89"/>
    <mergeCell ref="AW89:AX89"/>
    <mergeCell ref="AY89:AZ89"/>
    <mergeCell ref="BA89:BB89"/>
    <mergeCell ref="BC89:BD89"/>
    <mergeCell ref="BE89:BF89"/>
    <mergeCell ref="BG89:BH89"/>
    <mergeCell ref="BI89:BJ89"/>
    <mergeCell ref="BK89:BL89"/>
    <mergeCell ref="BM89:BN89"/>
    <mergeCell ref="BO89:BP89"/>
    <mergeCell ref="BQ89:BR89"/>
    <mergeCell ref="BS89:BT89"/>
    <mergeCell ref="BU89:BV89"/>
    <mergeCell ref="BW89:BX89"/>
    <mergeCell ref="BY89:BZ89"/>
    <mergeCell ref="CA89:CB89"/>
    <mergeCell ref="CC89:CD89"/>
    <mergeCell ref="CE89:CF89"/>
    <mergeCell ref="CG89:CH89"/>
    <mergeCell ref="CI89:CJ89"/>
    <mergeCell ref="CK89:CL89"/>
    <mergeCell ref="CM89:CN89"/>
    <mergeCell ref="CO89:CP89"/>
    <mergeCell ref="CQ89:CR89"/>
    <mergeCell ref="CS89:CT89"/>
    <mergeCell ref="CU89:CV89"/>
    <mergeCell ref="CW89:CX89"/>
    <mergeCell ref="CY89:CZ89"/>
    <mergeCell ref="DA89:DB89"/>
    <mergeCell ref="DC89:DD89"/>
    <mergeCell ref="DE89:DF89"/>
    <mergeCell ref="DG89:DH89"/>
    <mergeCell ref="DI89:DJ89"/>
    <mergeCell ref="CK90:CL90"/>
    <mergeCell ref="CM90:CN90"/>
    <mergeCell ref="CO90:CP90"/>
    <mergeCell ref="CQ90:CR90"/>
    <mergeCell ref="CS90:CT90"/>
    <mergeCell ref="CU90:CV90"/>
    <mergeCell ref="CY90:CZ90"/>
    <mergeCell ref="DA90:DB90"/>
    <mergeCell ref="DC90:DD90"/>
    <mergeCell ref="DE90:DF90"/>
    <mergeCell ref="DG90:DH90"/>
    <mergeCell ref="DI90:DJ90"/>
    <mergeCell ref="AE103:AF103"/>
    <mergeCell ref="AG103:AH103"/>
    <mergeCell ref="AI103:AJ103"/>
    <mergeCell ref="AK103:AL103"/>
    <mergeCell ref="AM103:AN103"/>
    <mergeCell ref="AO103:AP103"/>
    <mergeCell ref="AQ103:AR103"/>
    <mergeCell ref="AS103:AT103"/>
    <mergeCell ref="AU103:AV103"/>
    <mergeCell ref="AW103:AX103"/>
    <mergeCell ref="AY103:AZ103"/>
    <mergeCell ref="BA103:BB103"/>
    <mergeCell ref="BC103:BD103"/>
    <mergeCell ref="BE103:BF103"/>
    <mergeCell ref="BG103:BH103"/>
    <mergeCell ref="BI103:BJ103"/>
    <mergeCell ref="BK103:BL103"/>
    <mergeCell ref="BM103:BN103"/>
    <mergeCell ref="BO103:BP103"/>
    <mergeCell ref="CU103:CV103"/>
    <mergeCell ref="CW103:CX103"/>
    <mergeCell ref="CY103:CZ103"/>
    <mergeCell ref="DA103:DB103"/>
    <mergeCell ref="DC103:DD103"/>
    <mergeCell ref="DE103:DF103"/>
    <mergeCell ref="DG103:DH103"/>
    <mergeCell ref="DI103:DJ103"/>
    <mergeCell ref="AE104:AF104"/>
    <mergeCell ref="AG104:AH104"/>
    <mergeCell ref="AI104:AJ104"/>
    <mergeCell ref="AK104:AL104"/>
    <mergeCell ref="AM104:AN104"/>
    <mergeCell ref="AO104:AP104"/>
    <mergeCell ref="AQ104:AR104"/>
    <mergeCell ref="AS104:AT104"/>
    <mergeCell ref="AU104:AV104"/>
    <mergeCell ref="AW104:AX104"/>
    <mergeCell ref="AY104:AZ104"/>
    <mergeCell ref="BA104:BB104"/>
    <mergeCell ref="BC104:BD104"/>
    <mergeCell ref="BE104:BF104"/>
    <mergeCell ref="BG104:BH104"/>
    <mergeCell ref="BI104:BJ104"/>
    <mergeCell ref="BK104:BL104"/>
    <mergeCell ref="BM104:BN104"/>
    <mergeCell ref="BO104:BP104"/>
    <mergeCell ref="BQ104:BR104"/>
    <mergeCell ref="BS104:BT104"/>
    <mergeCell ref="BU104:BV104"/>
    <mergeCell ref="BW104:BX104"/>
    <mergeCell ref="BY104:BZ104"/>
    <mergeCell ref="CG104:CH104"/>
    <mergeCell ref="CI104:CJ104"/>
    <mergeCell ref="CK104:CL104"/>
    <mergeCell ref="CM104:CN104"/>
    <mergeCell ref="CO104:CP104"/>
    <mergeCell ref="CQ104:CR104"/>
    <mergeCell ref="CS104:CT104"/>
    <mergeCell ref="CU104:CV104"/>
    <mergeCell ref="CW104:CX104"/>
    <mergeCell ref="CY104:CZ104"/>
    <mergeCell ref="DA104:DB104"/>
    <mergeCell ref="DC104:DD104"/>
    <mergeCell ref="DE104:DF104"/>
    <mergeCell ref="DG104:DH104"/>
    <mergeCell ref="DI104:DJ104"/>
    <mergeCell ref="CK105:CL105"/>
    <mergeCell ref="CM105:CN105"/>
    <mergeCell ref="CO105:CP105"/>
    <mergeCell ref="CQ105:CR105"/>
    <mergeCell ref="CS105:CT105"/>
    <mergeCell ref="CU105:CV105"/>
    <mergeCell ref="CY105:CZ105"/>
    <mergeCell ref="DA105:DB105"/>
    <mergeCell ref="DC105:DD105"/>
    <mergeCell ref="DE105:DF105"/>
    <mergeCell ref="DG105:DH105"/>
    <mergeCell ref="DI105:DJ105"/>
    <mergeCell ref="CK106:CL106"/>
    <mergeCell ref="CM106:CN106"/>
    <mergeCell ref="CO106:CP106"/>
    <mergeCell ref="CQ106:CR106"/>
    <mergeCell ref="CS106:CT106"/>
    <mergeCell ref="CU106:CV106"/>
    <mergeCell ref="CW106:CX106"/>
    <mergeCell ref="CY106:CZ106"/>
    <mergeCell ref="DA106:DB106"/>
    <mergeCell ref="DC106:DD106"/>
    <mergeCell ref="DE106:DF106"/>
    <mergeCell ref="DG106:DH106"/>
    <mergeCell ref="DI106:DJ106"/>
    <mergeCell ref="AE107:AF107"/>
    <mergeCell ref="AG107:AH107"/>
    <mergeCell ref="AI107:AJ107"/>
    <mergeCell ref="AK107:AL107"/>
    <mergeCell ref="AM107:AN107"/>
    <mergeCell ref="AO107:AP107"/>
    <mergeCell ref="AQ107:AR107"/>
    <mergeCell ref="AS107:AT107"/>
    <mergeCell ref="AU107:AV107"/>
    <mergeCell ref="AW107:AX107"/>
    <mergeCell ref="AY107:AZ107"/>
    <mergeCell ref="BA107:BB107"/>
    <mergeCell ref="BC107:BD107"/>
    <mergeCell ref="BE107:BF107"/>
    <mergeCell ref="BG107:BH107"/>
    <mergeCell ref="BI107:BJ107"/>
    <mergeCell ref="BK107:BL107"/>
    <mergeCell ref="BM107:BN107"/>
    <mergeCell ref="BO107:BP107"/>
    <mergeCell ref="BQ107:BR107"/>
    <mergeCell ref="BS107:BT107"/>
    <mergeCell ref="BU107:BV107"/>
    <mergeCell ref="BW107:BX107"/>
    <mergeCell ref="BY107:BZ107"/>
    <mergeCell ref="CA107:CB107"/>
    <mergeCell ref="CC107:CD107"/>
    <mergeCell ref="CE107:CF107"/>
    <mergeCell ref="CG107:CH107"/>
    <mergeCell ref="CI107:CJ107"/>
    <mergeCell ref="CK107:CL107"/>
    <mergeCell ref="CM107:CN107"/>
    <mergeCell ref="CO107:CP107"/>
    <mergeCell ref="CQ107:CR107"/>
    <mergeCell ref="CS107:CT107"/>
    <mergeCell ref="CU107:CV107"/>
    <mergeCell ref="CW107:CX107"/>
    <mergeCell ref="CY107:CZ107"/>
    <mergeCell ref="DA107:DB107"/>
    <mergeCell ref="DC107:DD107"/>
    <mergeCell ref="DE107:DF107"/>
    <mergeCell ref="DG107:DH107"/>
    <mergeCell ref="DI107:DJ107"/>
    <mergeCell ref="CK108:CL108"/>
    <mergeCell ref="CM108:CN108"/>
    <mergeCell ref="CO108:CP108"/>
    <mergeCell ref="CQ108:CR108"/>
    <mergeCell ref="CS108:CT108"/>
    <mergeCell ref="CU108:CV108"/>
    <mergeCell ref="CY108:CZ108"/>
    <mergeCell ref="DA108:DB108"/>
    <mergeCell ref="DC108:DD108"/>
    <mergeCell ref="DE108:DF108"/>
    <mergeCell ref="DG108:DH108"/>
    <mergeCell ref="DI108:DJ108"/>
    <mergeCell ref="AE109:AF109"/>
    <mergeCell ref="AG109:AH109"/>
    <mergeCell ref="AI109:AJ109"/>
    <mergeCell ref="AK109:AL109"/>
    <mergeCell ref="AM109:AN109"/>
    <mergeCell ref="AO109:AP109"/>
    <mergeCell ref="AQ109:AR109"/>
    <mergeCell ref="AS109:AT109"/>
    <mergeCell ref="AU109:AV109"/>
    <mergeCell ref="AW109:AX109"/>
    <mergeCell ref="AY109:AZ109"/>
    <mergeCell ref="BA109:BB109"/>
    <mergeCell ref="BC109:BD109"/>
    <mergeCell ref="BE109:BF109"/>
    <mergeCell ref="BG109:BH109"/>
    <mergeCell ref="BI109:BJ109"/>
    <mergeCell ref="BK109:BL109"/>
    <mergeCell ref="BM109:BN109"/>
    <mergeCell ref="BO109:BP109"/>
    <mergeCell ref="BQ109:BR109"/>
    <mergeCell ref="BS109:BT109"/>
    <mergeCell ref="BU109:BV109"/>
    <mergeCell ref="BW109:BX109"/>
    <mergeCell ref="BY109:BZ109"/>
    <mergeCell ref="CA109:CB109"/>
    <mergeCell ref="CC109:CD109"/>
    <mergeCell ref="CE109:CF109"/>
    <mergeCell ref="CG109:CH109"/>
    <mergeCell ref="CI109:CJ109"/>
    <mergeCell ref="CK109:CL109"/>
    <mergeCell ref="CM109:CN109"/>
    <mergeCell ref="CO109:CP109"/>
    <mergeCell ref="CQ109:CR109"/>
    <mergeCell ref="CS109:CT109"/>
    <mergeCell ref="CU109:CV109"/>
    <mergeCell ref="CW109:CX109"/>
    <mergeCell ref="CY109:CZ109"/>
    <mergeCell ref="DA109:DB109"/>
    <mergeCell ref="DC109:DD109"/>
    <mergeCell ref="DE109:DF109"/>
    <mergeCell ref="DG109:DH109"/>
    <mergeCell ref="DI109:DJ109"/>
    <mergeCell ref="AE110:AF110"/>
    <mergeCell ref="AG110:AH110"/>
    <mergeCell ref="AI110:AJ110"/>
    <mergeCell ref="AK110:AL110"/>
    <mergeCell ref="AM110:AN110"/>
    <mergeCell ref="AO110:AP110"/>
    <mergeCell ref="AQ110:AR110"/>
    <mergeCell ref="AS110:AT110"/>
    <mergeCell ref="AU110:AV110"/>
    <mergeCell ref="AW110:AX110"/>
    <mergeCell ref="AY110:AZ110"/>
    <mergeCell ref="BA110:BB110"/>
    <mergeCell ref="BC110:BD110"/>
    <mergeCell ref="BE110:BF110"/>
    <mergeCell ref="BG110:BH110"/>
    <mergeCell ref="BI110:BJ110"/>
    <mergeCell ref="BK110:BL110"/>
    <mergeCell ref="BM110:BN110"/>
    <mergeCell ref="BO110:BP110"/>
    <mergeCell ref="BQ110:BR110"/>
    <mergeCell ref="BS110:BT110"/>
    <mergeCell ref="BU110:BV110"/>
    <mergeCell ref="BW110:BX110"/>
    <mergeCell ref="BY110:BZ110"/>
    <mergeCell ref="DI110:DJ110"/>
    <mergeCell ref="CK111:CL111"/>
    <mergeCell ref="CM111:CN111"/>
    <mergeCell ref="CO111:CP111"/>
    <mergeCell ref="CQ111:CR111"/>
    <mergeCell ref="CS111:CT111"/>
    <mergeCell ref="CU111:CV111"/>
    <mergeCell ref="CY111:CZ111"/>
    <mergeCell ref="DA111:DB111"/>
    <mergeCell ref="DC111:DD111"/>
    <mergeCell ref="DE111:DF111"/>
    <mergeCell ref="DG111:DH111"/>
    <mergeCell ref="DI111:DJ111"/>
    <mergeCell ref="CA110:CB110"/>
    <mergeCell ref="CC110:CD110"/>
    <mergeCell ref="CE110:CF110"/>
    <mergeCell ref="CG110:CH110"/>
    <mergeCell ref="CI110:CJ110"/>
    <mergeCell ref="CK110:CL110"/>
    <mergeCell ref="CM110:CN110"/>
    <mergeCell ref="CO110:CP110"/>
    <mergeCell ref="CQ110:CR110"/>
    <mergeCell ref="CS110:CT110"/>
    <mergeCell ref="CU110:CV110"/>
    <mergeCell ref="CW110:CX110"/>
    <mergeCell ref="CY110:CZ110"/>
    <mergeCell ref="DA110:DB110"/>
    <mergeCell ref="DC110:DD110"/>
    <mergeCell ref="DE110:DF110"/>
    <mergeCell ref="DG110:DH110"/>
    <mergeCell ref="A20:B20"/>
    <mergeCell ref="C20:D20"/>
    <mergeCell ref="E20:F20"/>
    <mergeCell ref="G20:H20"/>
    <mergeCell ref="I20:J20"/>
    <mergeCell ref="K20:L20"/>
    <mergeCell ref="M20:N20"/>
    <mergeCell ref="O20:P20"/>
    <mergeCell ref="Q20:R20"/>
    <mergeCell ref="S20:T20"/>
    <mergeCell ref="U20:V20"/>
    <mergeCell ref="W20:X20"/>
    <mergeCell ref="Y20:Z20"/>
    <mergeCell ref="AA20:AB20"/>
    <mergeCell ref="AC20:AD20"/>
    <mergeCell ref="AE20:AF20"/>
    <mergeCell ref="AG20:AH20"/>
    <mergeCell ref="AI20:AJ20"/>
    <mergeCell ref="AK20:AL20"/>
    <mergeCell ref="AM20:AN20"/>
    <mergeCell ref="AO20:AP20"/>
    <mergeCell ref="AQ20:AR20"/>
    <mergeCell ref="AS20:AT20"/>
    <mergeCell ref="AU20:AV20"/>
    <mergeCell ref="AW20:AX20"/>
    <mergeCell ref="AY20:AZ20"/>
    <mergeCell ref="BA20:BB20"/>
    <mergeCell ref="BC20:BD20"/>
    <mergeCell ref="BE20:BF20"/>
    <mergeCell ref="BG20:BH20"/>
    <mergeCell ref="BI20:BJ20"/>
    <mergeCell ref="BK20:BL20"/>
    <mergeCell ref="BM20:BN20"/>
    <mergeCell ref="BO20:BP20"/>
    <mergeCell ref="BQ20:BR20"/>
    <mergeCell ref="BS20:BT20"/>
    <mergeCell ref="BU20:BV20"/>
    <mergeCell ref="BW20:BX20"/>
    <mergeCell ref="BY20:BZ20"/>
    <mergeCell ref="CA20:CB20"/>
    <mergeCell ref="CC20:CD20"/>
    <mergeCell ref="CE20:CF20"/>
    <mergeCell ref="CG20:CH20"/>
    <mergeCell ref="CI20:CJ20"/>
    <mergeCell ref="CK20:CL20"/>
    <mergeCell ref="CM20:CN20"/>
    <mergeCell ref="CO20:CP20"/>
    <mergeCell ref="CQ20:CR20"/>
    <mergeCell ref="CS20:CT20"/>
    <mergeCell ref="CU20:CV20"/>
    <mergeCell ref="CW20:CX20"/>
    <mergeCell ref="CY20:CZ20"/>
    <mergeCell ref="DA20:DB20"/>
    <mergeCell ref="DC20:DD20"/>
    <mergeCell ref="DE20:DF20"/>
    <mergeCell ref="DG20:DH20"/>
    <mergeCell ref="DI20:DJ20"/>
    <mergeCell ref="FQ20:FQ22"/>
    <mergeCell ref="FT20:FT22"/>
    <mergeCell ref="FU20:FV20"/>
    <mergeCell ref="A21:B22"/>
    <mergeCell ref="C21:D21"/>
    <mergeCell ref="E21:F21"/>
    <mergeCell ref="G21:H21"/>
    <mergeCell ref="I21:J21"/>
    <mergeCell ref="K21:L21"/>
    <mergeCell ref="M21:N21"/>
    <mergeCell ref="O21:P21"/>
    <mergeCell ref="Q21:R21"/>
    <mergeCell ref="S21:T21"/>
    <mergeCell ref="U21:V21"/>
    <mergeCell ref="W21:X21"/>
    <mergeCell ref="Y21:Z21"/>
    <mergeCell ref="AA21:AB21"/>
    <mergeCell ref="AC21:AD21"/>
    <mergeCell ref="AE21:AF21"/>
    <mergeCell ref="AG21:AH21"/>
    <mergeCell ref="AI21:AJ21"/>
    <mergeCell ref="AK21:AL21"/>
    <mergeCell ref="AM21:AN21"/>
    <mergeCell ref="AO21:AP21"/>
    <mergeCell ref="AQ21:AR21"/>
    <mergeCell ref="AS21:AT21"/>
    <mergeCell ref="AU21:AV21"/>
    <mergeCell ref="AW21:AX21"/>
    <mergeCell ref="AY21:AZ21"/>
    <mergeCell ref="BA21:BB21"/>
    <mergeCell ref="BC21:BD21"/>
    <mergeCell ref="BE21:BF21"/>
    <mergeCell ref="BG21:BH21"/>
    <mergeCell ref="BI21:BJ21"/>
    <mergeCell ref="BK21:BL21"/>
    <mergeCell ref="BM21:BN21"/>
    <mergeCell ref="BO21:BP21"/>
    <mergeCell ref="BQ21:BR21"/>
    <mergeCell ref="BS21:BT21"/>
    <mergeCell ref="BU21:BV21"/>
    <mergeCell ref="BW21:BX21"/>
    <mergeCell ref="BY21:BZ21"/>
    <mergeCell ref="CA21:CB21"/>
    <mergeCell ref="CC21:CD21"/>
    <mergeCell ref="CE21:CF21"/>
    <mergeCell ref="CG21:CH21"/>
    <mergeCell ref="CI21:CJ21"/>
    <mergeCell ref="CK21:CL21"/>
    <mergeCell ref="CM21:CN21"/>
    <mergeCell ref="CO21:CP21"/>
    <mergeCell ref="CQ21:CR21"/>
    <mergeCell ref="CS21:CT21"/>
    <mergeCell ref="CU21:CV21"/>
    <mergeCell ref="CW21:CX21"/>
    <mergeCell ref="CY21:CZ21"/>
    <mergeCell ref="DA21:DB21"/>
    <mergeCell ref="DC21:DD21"/>
    <mergeCell ref="DE21:DF21"/>
    <mergeCell ref="DG21:DH21"/>
    <mergeCell ref="DI21:DJ21"/>
    <mergeCell ref="FU21:FV22"/>
    <mergeCell ref="C22:D22"/>
    <mergeCell ref="E22:F22"/>
    <mergeCell ref="G22:H22"/>
    <mergeCell ref="I22:J22"/>
    <mergeCell ref="K22:L22"/>
    <mergeCell ref="M22:N22"/>
    <mergeCell ref="O22:P22"/>
    <mergeCell ref="Q22:R22"/>
    <mergeCell ref="S22:T22"/>
    <mergeCell ref="U22:V22"/>
    <mergeCell ref="W22:X22"/>
    <mergeCell ref="Y22:Z22"/>
    <mergeCell ref="AA22:AB22"/>
    <mergeCell ref="AC22:AD22"/>
    <mergeCell ref="AE22:AF22"/>
    <mergeCell ref="AG22:AH22"/>
    <mergeCell ref="AI22:AJ22"/>
    <mergeCell ref="AK22:AL22"/>
    <mergeCell ref="AM22:AN22"/>
    <mergeCell ref="AO22:AP22"/>
    <mergeCell ref="AQ22:AR22"/>
    <mergeCell ref="AS22:AT22"/>
    <mergeCell ref="AU22:AV22"/>
    <mergeCell ref="AW22:AX22"/>
    <mergeCell ref="AY22:AZ22"/>
    <mergeCell ref="BA22:BB22"/>
    <mergeCell ref="BC22:BD22"/>
    <mergeCell ref="BE22:BF22"/>
    <mergeCell ref="BG22:BH22"/>
    <mergeCell ref="BI22:BJ22"/>
    <mergeCell ref="BK22:BL22"/>
    <mergeCell ref="BM22:BN22"/>
    <mergeCell ref="BO22:BP22"/>
    <mergeCell ref="BQ22:BR22"/>
    <mergeCell ref="BS22:BT22"/>
    <mergeCell ref="BU22:BV22"/>
    <mergeCell ref="BW22:BX22"/>
    <mergeCell ref="BY22:BZ22"/>
    <mergeCell ref="CA22:CB22"/>
    <mergeCell ref="CC22:CD22"/>
    <mergeCell ref="CE22:CF22"/>
    <mergeCell ref="CG22:CH22"/>
    <mergeCell ref="CI22:CJ22"/>
    <mergeCell ref="CK22:CL22"/>
    <mergeCell ref="CM22:CN22"/>
    <mergeCell ref="CO22:CP22"/>
    <mergeCell ref="CQ22:CR22"/>
    <mergeCell ref="CS22:CT22"/>
    <mergeCell ref="CU22:CV22"/>
    <mergeCell ref="CW22:CX22"/>
    <mergeCell ref="CY22:CZ22"/>
    <mergeCell ref="DA22:DB22"/>
    <mergeCell ref="DC22:DD22"/>
    <mergeCell ref="DE22:DF22"/>
    <mergeCell ref="DG22:DH22"/>
    <mergeCell ref="DI22:DJ22"/>
    <mergeCell ref="FO22:FP22"/>
    <mergeCell ref="A23:B23"/>
    <mergeCell ref="C23:D23"/>
    <mergeCell ref="E23:F23"/>
    <mergeCell ref="G23:H23"/>
    <mergeCell ref="I23:J23"/>
    <mergeCell ref="K23:L23"/>
    <mergeCell ref="M23:N23"/>
    <mergeCell ref="O23:P23"/>
    <mergeCell ref="Q23:R23"/>
    <mergeCell ref="S23:T23"/>
    <mergeCell ref="U23:V23"/>
    <mergeCell ref="W23:X23"/>
    <mergeCell ref="Y23:Z23"/>
    <mergeCell ref="AA23:AB23"/>
    <mergeCell ref="AC23:AD23"/>
    <mergeCell ref="AE23:AF23"/>
    <mergeCell ref="AG23:AH23"/>
    <mergeCell ref="AI23:AJ23"/>
    <mergeCell ref="AK23:AL23"/>
    <mergeCell ref="AM23:AN23"/>
    <mergeCell ref="AO23:AP23"/>
    <mergeCell ref="AQ23:AR23"/>
    <mergeCell ref="AS23:AT23"/>
    <mergeCell ref="AU23:AV23"/>
    <mergeCell ref="AW23:AX23"/>
    <mergeCell ref="AY23:AZ23"/>
    <mergeCell ref="BA23:BB23"/>
    <mergeCell ref="BC23:BD23"/>
    <mergeCell ref="BE23:BF23"/>
    <mergeCell ref="BG23:BH23"/>
    <mergeCell ref="BI23:BJ23"/>
    <mergeCell ref="BK23:BL23"/>
    <mergeCell ref="BM23:BN23"/>
    <mergeCell ref="BO23:BP23"/>
    <mergeCell ref="BQ23:BR23"/>
    <mergeCell ref="BS23:BT23"/>
    <mergeCell ref="BU23:BV23"/>
    <mergeCell ref="BW23:BX23"/>
    <mergeCell ref="BY23:BZ23"/>
    <mergeCell ref="CA23:CB23"/>
    <mergeCell ref="CC23:CD23"/>
    <mergeCell ref="CE23:CF23"/>
    <mergeCell ref="CG23:CH23"/>
    <mergeCell ref="CI23:CJ23"/>
    <mergeCell ref="CK23:CL23"/>
    <mergeCell ref="CM23:CN23"/>
    <mergeCell ref="CO23:CP23"/>
    <mergeCell ref="CQ23:CR23"/>
    <mergeCell ref="CS23:CT23"/>
    <mergeCell ref="CU23:CV23"/>
    <mergeCell ref="CW23:CX23"/>
    <mergeCell ref="CY23:CZ23"/>
    <mergeCell ref="DA23:DB23"/>
    <mergeCell ref="DC23:DD23"/>
    <mergeCell ref="DE23:DF23"/>
    <mergeCell ref="DG23:DH23"/>
    <mergeCell ref="DI23:DJ23"/>
    <mergeCell ref="FQ23:FQ25"/>
    <mergeCell ref="FT23:FT25"/>
    <mergeCell ref="FU23:FV23"/>
    <mergeCell ref="A24:B25"/>
    <mergeCell ref="C24:D24"/>
    <mergeCell ref="E24:F24"/>
    <mergeCell ref="G24:H24"/>
    <mergeCell ref="I24:J24"/>
    <mergeCell ref="K24:L24"/>
    <mergeCell ref="M24:N24"/>
    <mergeCell ref="O24:P24"/>
    <mergeCell ref="Q24:R24"/>
    <mergeCell ref="S24:T24"/>
    <mergeCell ref="U24:V24"/>
    <mergeCell ref="W24:X24"/>
    <mergeCell ref="Y24:Z24"/>
    <mergeCell ref="AA24:AB24"/>
    <mergeCell ref="AC24:AD24"/>
    <mergeCell ref="AE24:AF24"/>
    <mergeCell ref="AG24:AH24"/>
    <mergeCell ref="AI24:AJ24"/>
    <mergeCell ref="AK24:AL24"/>
    <mergeCell ref="AM24:AN24"/>
    <mergeCell ref="AO24:AP24"/>
    <mergeCell ref="AQ24:AR24"/>
    <mergeCell ref="AS24:AT24"/>
    <mergeCell ref="AU24:AV24"/>
    <mergeCell ref="AW24:AX24"/>
    <mergeCell ref="AY24:AZ24"/>
    <mergeCell ref="BA24:BB24"/>
    <mergeCell ref="BC24:BD24"/>
    <mergeCell ref="BE24:BF24"/>
    <mergeCell ref="BG24:BH24"/>
    <mergeCell ref="BI24:BJ24"/>
    <mergeCell ref="BK24:BL24"/>
    <mergeCell ref="BM24:BN24"/>
    <mergeCell ref="BO24:BP24"/>
    <mergeCell ref="BQ24:BR24"/>
    <mergeCell ref="BS24:BT24"/>
    <mergeCell ref="BU24:BV24"/>
    <mergeCell ref="BW24:BX24"/>
    <mergeCell ref="BY24:BZ24"/>
    <mergeCell ref="CA24:CB24"/>
    <mergeCell ref="CC24:CD24"/>
    <mergeCell ref="CE24:CF24"/>
    <mergeCell ref="CG24:CH24"/>
    <mergeCell ref="CI24:CJ24"/>
    <mergeCell ref="CK24:CL24"/>
    <mergeCell ref="CM24:CN24"/>
    <mergeCell ref="CO24:CP24"/>
    <mergeCell ref="CQ24:CR24"/>
    <mergeCell ref="CS24:CT24"/>
    <mergeCell ref="CU24:CV24"/>
    <mergeCell ref="CW24:CX24"/>
    <mergeCell ref="CY24:CZ24"/>
    <mergeCell ref="DA24:DB24"/>
    <mergeCell ref="DC24:DD24"/>
    <mergeCell ref="DE24:DF24"/>
    <mergeCell ref="DG24:DH24"/>
    <mergeCell ref="DI24:DJ24"/>
    <mergeCell ref="FU24:FV25"/>
    <mergeCell ref="C25:D25"/>
    <mergeCell ref="E25:F25"/>
    <mergeCell ref="G25:H25"/>
    <mergeCell ref="I25:J25"/>
    <mergeCell ref="K25:L25"/>
    <mergeCell ref="M25:N25"/>
    <mergeCell ref="O25:P25"/>
    <mergeCell ref="Q25:R25"/>
    <mergeCell ref="S25:T25"/>
    <mergeCell ref="U25:V25"/>
    <mergeCell ref="W25:X25"/>
    <mergeCell ref="Y25:Z25"/>
    <mergeCell ref="AA25:AB25"/>
    <mergeCell ref="AC25:AD25"/>
    <mergeCell ref="AE25:AF25"/>
    <mergeCell ref="AG25:AH25"/>
    <mergeCell ref="AI25:AJ25"/>
    <mergeCell ref="AK25:AL25"/>
    <mergeCell ref="AM25:AN25"/>
    <mergeCell ref="AO25:AP25"/>
    <mergeCell ref="AQ25:AR25"/>
    <mergeCell ref="AS25:AT25"/>
    <mergeCell ref="AU25:AV25"/>
    <mergeCell ref="AW25:AX25"/>
    <mergeCell ref="AY25:AZ25"/>
    <mergeCell ref="BA25:BB25"/>
    <mergeCell ref="BC25:BD25"/>
    <mergeCell ref="BE25:BF25"/>
    <mergeCell ref="BG25:BH25"/>
    <mergeCell ref="BI25:BJ25"/>
    <mergeCell ref="BK25:BL25"/>
    <mergeCell ref="BM25:BN25"/>
    <mergeCell ref="BO25:BP25"/>
    <mergeCell ref="BQ25:BR25"/>
    <mergeCell ref="BS25:BT25"/>
    <mergeCell ref="BU25:BV25"/>
    <mergeCell ref="BW25:BX25"/>
    <mergeCell ref="BY25:BZ25"/>
    <mergeCell ref="CA25:CB25"/>
    <mergeCell ref="CC25:CD25"/>
    <mergeCell ref="CE25:CF25"/>
    <mergeCell ref="CG25:CH25"/>
    <mergeCell ref="CI25:CJ25"/>
    <mergeCell ref="CK25:CL25"/>
    <mergeCell ref="CM25:CN25"/>
    <mergeCell ref="CO25:CP25"/>
    <mergeCell ref="CQ25:CR25"/>
    <mergeCell ref="CS25:CT25"/>
    <mergeCell ref="CU25:CV25"/>
    <mergeCell ref="CW25:CX25"/>
    <mergeCell ref="CY25:CZ25"/>
    <mergeCell ref="DA25:DB25"/>
    <mergeCell ref="DC25:DD25"/>
    <mergeCell ref="DE25:DF25"/>
    <mergeCell ref="FO25:FP25"/>
    <mergeCell ref="A26:B26"/>
    <mergeCell ref="C26:D26"/>
    <mergeCell ref="E26:F26"/>
    <mergeCell ref="G26:H26"/>
    <mergeCell ref="I26:J26"/>
    <mergeCell ref="K26:L26"/>
    <mergeCell ref="M26:N26"/>
    <mergeCell ref="O26:P26"/>
    <mergeCell ref="Q26:R26"/>
    <mergeCell ref="S26:T26"/>
    <mergeCell ref="U26:V26"/>
    <mergeCell ref="W26:X26"/>
    <mergeCell ref="Y26:Z26"/>
    <mergeCell ref="AA26:AB26"/>
    <mergeCell ref="AC26:AD26"/>
    <mergeCell ref="AE26:AF26"/>
    <mergeCell ref="AG26:AH26"/>
    <mergeCell ref="AI26:AJ26"/>
    <mergeCell ref="AK26:AL26"/>
    <mergeCell ref="AM26:AN26"/>
    <mergeCell ref="AO26:AP26"/>
    <mergeCell ref="AQ26:AR26"/>
    <mergeCell ref="AS26:AT26"/>
    <mergeCell ref="AU26:AV26"/>
    <mergeCell ref="AW26:AX26"/>
    <mergeCell ref="AY26:AZ26"/>
    <mergeCell ref="BA26:BB26"/>
    <mergeCell ref="BC26:BD26"/>
    <mergeCell ref="BE26:BF26"/>
    <mergeCell ref="BG26:BH26"/>
    <mergeCell ref="BI26:BJ26"/>
    <mergeCell ref="BK26:BL26"/>
    <mergeCell ref="BM26:BN26"/>
    <mergeCell ref="BO26:BP26"/>
    <mergeCell ref="BQ26:BR26"/>
    <mergeCell ref="BS26:BT26"/>
    <mergeCell ref="BU26:BV26"/>
    <mergeCell ref="BW26:BX26"/>
    <mergeCell ref="BY26:BZ26"/>
    <mergeCell ref="CA26:CB26"/>
    <mergeCell ref="CC26:CD26"/>
    <mergeCell ref="CE26:CF26"/>
    <mergeCell ref="CG26:CH26"/>
    <mergeCell ref="CI26:CJ26"/>
    <mergeCell ref="CK26:CL26"/>
    <mergeCell ref="CM26:CN26"/>
    <mergeCell ref="CO26:CP26"/>
    <mergeCell ref="CQ26:CR26"/>
    <mergeCell ref="CS26:CT26"/>
    <mergeCell ref="CU26:CV26"/>
    <mergeCell ref="CW26:CX26"/>
    <mergeCell ref="CY26:CZ26"/>
    <mergeCell ref="DA26:DB26"/>
    <mergeCell ref="DC26:DD26"/>
    <mergeCell ref="DE26:DF26"/>
    <mergeCell ref="DG26:DH26"/>
    <mergeCell ref="DI26:DJ26"/>
    <mergeCell ref="FQ26:FQ28"/>
    <mergeCell ref="FT26:FT28"/>
    <mergeCell ref="FU26:FV26"/>
    <mergeCell ref="A27:B28"/>
    <mergeCell ref="C27:D27"/>
    <mergeCell ref="E27:F27"/>
    <mergeCell ref="G27:H27"/>
    <mergeCell ref="I27:J27"/>
    <mergeCell ref="K27:L27"/>
    <mergeCell ref="M27:N27"/>
    <mergeCell ref="O27:P27"/>
    <mergeCell ref="Q27:R27"/>
    <mergeCell ref="S27:T27"/>
    <mergeCell ref="U27:V27"/>
    <mergeCell ref="W27:X27"/>
    <mergeCell ref="Y27:Z27"/>
    <mergeCell ref="AA27:AB27"/>
    <mergeCell ref="AC27:AD27"/>
    <mergeCell ref="AE27:AF27"/>
    <mergeCell ref="AG27:AH27"/>
    <mergeCell ref="AI27:AJ27"/>
    <mergeCell ref="AK27:AL27"/>
    <mergeCell ref="AM27:AN27"/>
    <mergeCell ref="AO27:AP27"/>
    <mergeCell ref="AQ27:AR27"/>
    <mergeCell ref="AS27:AT27"/>
    <mergeCell ref="AU27:AV27"/>
    <mergeCell ref="AW27:AX27"/>
    <mergeCell ref="AY27:AZ27"/>
    <mergeCell ref="BA27:BB27"/>
    <mergeCell ref="BC27:BD27"/>
    <mergeCell ref="BE27:BF27"/>
    <mergeCell ref="BG27:BH27"/>
    <mergeCell ref="BI27:BJ27"/>
    <mergeCell ref="BK27:BL27"/>
    <mergeCell ref="BM27:BN27"/>
    <mergeCell ref="BO27:BP27"/>
    <mergeCell ref="BQ27:BR27"/>
    <mergeCell ref="BS27:BT27"/>
    <mergeCell ref="BU27:BV27"/>
    <mergeCell ref="BW27:BX27"/>
    <mergeCell ref="BY27:BZ27"/>
    <mergeCell ref="CA27:CB27"/>
    <mergeCell ref="CC27:CD27"/>
    <mergeCell ref="CE27:CF27"/>
    <mergeCell ref="CG27:CH27"/>
    <mergeCell ref="CI27:CJ27"/>
    <mergeCell ref="CK27:CL27"/>
    <mergeCell ref="CM27:CN27"/>
    <mergeCell ref="CO27:CP27"/>
    <mergeCell ref="CQ27:CR27"/>
    <mergeCell ref="CS27:CT27"/>
    <mergeCell ref="CU27:CV27"/>
    <mergeCell ref="CW27:CX27"/>
    <mergeCell ref="CY27:CZ27"/>
    <mergeCell ref="DA27:DB27"/>
    <mergeCell ref="DC27:DD27"/>
    <mergeCell ref="FU27:FV28"/>
    <mergeCell ref="C28:D28"/>
    <mergeCell ref="E28:F28"/>
    <mergeCell ref="G28:H28"/>
    <mergeCell ref="I28:J28"/>
    <mergeCell ref="K28:L28"/>
    <mergeCell ref="M28:N28"/>
    <mergeCell ref="O28:P28"/>
    <mergeCell ref="Q28:R28"/>
    <mergeCell ref="S28:T28"/>
    <mergeCell ref="U28:V28"/>
    <mergeCell ref="W28:X28"/>
    <mergeCell ref="Y28:Z28"/>
    <mergeCell ref="AA28:AB28"/>
    <mergeCell ref="AC28:AD28"/>
    <mergeCell ref="AE28:AF28"/>
    <mergeCell ref="AG28:AH28"/>
    <mergeCell ref="AI28:AJ28"/>
    <mergeCell ref="AK28:AL28"/>
    <mergeCell ref="AM28:AN28"/>
    <mergeCell ref="AO28:AP28"/>
    <mergeCell ref="AQ28:AR28"/>
    <mergeCell ref="AS28:AT28"/>
    <mergeCell ref="AU28:AV28"/>
    <mergeCell ref="AW28:AX28"/>
    <mergeCell ref="AY28:AZ28"/>
    <mergeCell ref="BA28:BB28"/>
    <mergeCell ref="BC28:BD28"/>
    <mergeCell ref="BE28:BF28"/>
    <mergeCell ref="BG28:BH28"/>
    <mergeCell ref="BI28:BJ28"/>
    <mergeCell ref="BK28:BL28"/>
    <mergeCell ref="BM28:BN28"/>
    <mergeCell ref="BO28:BP28"/>
    <mergeCell ref="BQ28:BR28"/>
    <mergeCell ref="BS28:BT28"/>
    <mergeCell ref="BU28:BV28"/>
    <mergeCell ref="BW28:BX28"/>
    <mergeCell ref="BY28:BZ28"/>
    <mergeCell ref="CA28:CB28"/>
    <mergeCell ref="CC28:CD28"/>
    <mergeCell ref="CE28:CF28"/>
    <mergeCell ref="CG28:CH28"/>
    <mergeCell ref="CI28:CJ28"/>
    <mergeCell ref="CK28:CL28"/>
    <mergeCell ref="CM28:CN28"/>
    <mergeCell ref="CO28:CP28"/>
    <mergeCell ref="CQ28:CR28"/>
    <mergeCell ref="CS28:CT28"/>
    <mergeCell ref="CU28:CV28"/>
    <mergeCell ref="CW28:CX28"/>
    <mergeCell ref="CY28:CZ28"/>
    <mergeCell ref="DA28:DB28"/>
    <mergeCell ref="DC28:DD28"/>
    <mergeCell ref="DE28:DF28"/>
    <mergeCell ref="DG28:DH28"/>
    <mergeCell ref="DI28:DJ28"/>
    <mergeCell ref="FO28:FP28"/>
    <mergeCell ref="A29:B29"/>
    <mergeCell ref="C29:D29"/>
    <mergeCell ref="E29:F29"/>
    <mergeCell ref="G29:H29"/>
    <mergeCell ref="I29:J29"/>
    <mergeCell ref="K29:L29"/>
    <mergeCell ref="M29:N29"/>
    <mergeCell ref="O29:P29"/>
    <mergeCell ref="Q29:R29"/>
    <mergeCell ref="S29:T29"/>
    <mergeCell ref="U29:V29"/>
    <mergeCell ref="W29:X29"/>
    <mergeCell ref="Y29:Z29"/>
    <mergeCell ref="AA29:AB29"/>
    <mergeCell ref="AC29:AD29"/>
    <mergeCell ref="AE29:AF29"/>
    <mergeCell ref="AG29:AH29"/>
    <mergeCell ref="AI29:AJ29"/>
    <mergeCell ref="AK29:AL29"/>
    <mergeCell ref="AM29:AN29"/>
    <mergeCell ref="AO29:AP29"/>
    <mergeCell ref="AQ29:AR29"/>
    <mergeCell ref="AS29:AT29"/>
    <mergeCell ref="AU29:AV29"/>
    <mergeCell ref="AW29:AX29"/>
    <mergeCell ref="AY29:AZ29"/>
    <mergeCell ref="BA29:BB29"/>
    <mergeCell ref="BC29:BD29"/>
    <mergeCell ref="BE29:BF29"/>
    <mergeCell ref="BG29:BH29"/>
    <mergeCell ref="BI29:BJ29"/>
    <mergeCell ref="BK29:BL29"/>
    <mergeCell ref="BM29:BN29"/>
    <mergeCell ref="BO29:BP29"/>
    <mergeCell ref="BQ29:BR29"/>
    <mergeCell ref="BS29:BT29"/>
    <mergeCell ref="BU29:BV29"/>
    <mergeCell ref="BW29:BX29"/>
    <mergeCell ref="BY29:BZ29"/>
    <mergeCell ref="CA29:CB29"/>
    <mergeCell ref="CC29:CD29"/>
    <mergeCell ref="CE29:CF29"/>
    <mergeCell ref="CG29:CH29"/>
    <mergeCell ref="CI29:CJ29"/>
    <mergeCell ref="CK29:CL29"/>
    <mergeCell ref="CM29:CN29"/>
    <mergeCell ref="CO29:CP29"/>
    <mergeCell ref="CQ29:CR29"/>
    <mergeCell ref="CS29:CT29"/>
    <mergeCell ref="CU29:CV29"/>
    <mergeCell ref="CW29:CX29"/>
    <mergeCell ref="CY29:CZ29"/>
    <mergeCell ref="DA29:DB29"/>
    <mergeCell ref="DC29:DD29"/>
    <mergeCell ref="DE29:DF29"/>
    <mergeCell ref="DG29:DH29"/>
    <mergeCell ref="DI29:DJ29"/>
    <mergeCell ref="FQ29:FQ31"/>
    <mergeCell ref="FT29:FT31"/>
    <mergeCell ref="FU29:FV29"/>
    <mergeCell ref="A30:B31"/>
    <mergeCell ref="C30:D30"/>
    <mergeCell ref="E30:F30"/>
    <mergeCell ref="G30:H30"/>
    <mergeCell ref="I30:J30"/>
    <mergeCell ref="K30:L30"/>
    <mergeCell ref="M30:N30"/>
    <mergeCell ref="O30:P30"/>
    <mergeCell ref="Q30:R30"/>
    <mergeCell ref="S30:T30"/>
    <mergeCell ref="U30:V30"/>
    <mergeCell ref="W30:X30"/>
    <mergeCell ref="Y30:Z30"/>
    <mergeCell ref="AA30:AB30"/>
    <mergeCell ref="AC30:AD30"/>
    <mergeCell ref="AE30:AF30"/>
    <mergeCell ref="AG30:AH30"/>
    <mergeCell ref="AI30:AJ30"/>
    <mergeCell ref="AK30:AL30"/>
    <mergeCell ref="AM30:AN30"/>
    <mergeCell ref="AO30:AP30"/>
    <mergeCell ref="AQ30:AR30"/>
    <mergeCell ref="AS30:AT30"/>
    <mergeCell ref="AU30:AV30"/>
    <mergeCell ref="AW30:AX30"/>
    <mergeCell ref="AY30:AZ30"/>
    <mergeCell ref="BA30:BB30"/>
    <mergeCell ref="BC30:BD30"/>
    <mergeCell ref="BE30:BF30"/>
    <mergeCell ref="BG30:BH30"/>
    <mergeCell ref="BI30:BJ30"/>
    <mergeCell ref="BK30:BL30"/>
    <mergeCell ref="BM30:BN30"/>
    <mergeCell ref="BO30:BP30"/>
    <mergeCell ref="BQ30:BR30"/>
    <mergeCell ref="BS30:BT30"/>
    <mergeCell ref="BU30:BV30"/>
    <mergeCell ref="BW30:BX30"/>
    <mergeCell ref="BY30:BZ30"/>
    <mergeCell ref="CA30:CB30"/>
    <mergeCell ref="CC30:CD30"/>
    <mergeCell ref="CE30:CF30"/>
    <mergeCell ref="CG30:CH30"/>
    <mergeCell ref="CI30:CJ30"/>
    <mergeCell ref="CK30:CL30"/>
    <mergeCell ref="CM30:CN30"/>
    <mergeCell ref="CO30:CP30"/>
    <mergeCell ref="CQ30:CR30"/>
    <mergeCell ref="CS30:CT30"/>
    <mergeCell ref="CU30:CV30"/>
    <mergeCell ref="CW30:CX30"/>
    <mergeCell ref="CY30:CZ30"/>
    <mergeCell ref="DA30:DB30"/>
    <mergeCell ref="DC30:DD30"/>
    <mergeCell ref="DE30:DF30"/>
    <mergeCell ref="DG30:DH30"/>
    <mergeCell ref="DI30:DJ30"/>
    <mergeCell ref="FU30:FV31"/>
    <mergeCell ref="C31:D31"/>
    <mergeCell ref="E31:F31"/>
    <mergeCell ref="G31:H31"/>
    <mergeCell ref="I31:J31"/>
    <mergeCell ref="K31:L31"/>
    <mergeCell ref="M31:N31"/>
    <mergeCell ref="O31:P31"/>
    <mergeCell ref="Q31:R31"/>
    <mergeCell ref="S31:T31"/>
    <mergeCell ref="U31:V31"/>
    <mergeCell ref="W31:X31"/>
    <mergeCell ref="Y31:Z31"/>
    <mergeCell ref="AA31:AB31"/>
    <mergeCell ref="AC31:AD31"/>
    <mergeCell ref="AE31:AF31"/>
    <mergeCell ref="AG31:AH31"/>
    <mergeCell ref="AI31:AJ31"/>
    <mergeCell ref="AK31:AL31"/>
    <mergeCell ref="AM31:AN31"/>
    <mergeCell ref="AO31:AP31"/>
    <mergeCell ref="AQ31:AR31"/>
    <mergeCell ref="AS31:AT31"/>
    <mergeCell ref="AU31:AV31"/>
    <mergeCell ref="AW31:AX31"/>
    <mergeCell ref="AY31:AZ31"/>
    <mergeCell ref="BA31:BB31"/>
    <mergeCell ref="BC31:BD31"/>
    <mergeCell ref="BE31:BF31"/>
    <mergeCell ref="BG31:BH31"/>
    <mergeCell ref="BI31:BJ31"/>
    <mergeCell ref="BK31:BL31"/>
    <mergeCell ref="BM31:BN31"/>
    <mergeCell ref="BO31:BP31"/>
    <mergeCell ref="BQ31:BR31"/>
    <mergeCell ref="BS31:BT31"/>
    <mergeCell ref="BU31:BV31"/>
    <mergeCell ref="BW31:BX31"/>
    <mergeCell ref="BY31:BZ31"/>
    <mergeCell ref="CA31:CB31"/>
    <mergeCell ref="CC31:CD31"/>
    <mergeCell ref="CE31:CF31"/>
    <mergeCell ref="CG31:CH31"/>
    <mergeCell ref="CI31:CJ31"/>
    <mergeCell ref="CK31:CL31"/>
    <mergeCell ref="CM31:CN31"/>
    <mergeCell ref="CO31:CP31"/>
    <mergeCell ref="CQ31:CR31"/>
    <mergeCell ref="CS31:CT31"/>
    <mergeCell ref="CU31:CV31"/>
    <mergeCell ref="CW31:CX31"/>
    <mergeCell ref="CY31:CZ31"/>
    <mergeCell ref="DA31:DB31"/>
    <mergeCell ref="DC31:DD31"/>
    <mergeCell ref="DE31:DF31"/>
    <mergeCell ref="FO31:FP31"/>
    <mergeCell ref="A32:B32"/>
    <mergeCell ref="C32:D32"/>
    <mergeCell ref="E32:F32"/>
    <mergeCell ref="G32:H32"/>
    <mergeCell ref="I32:J32"/>
    <mergeCell ref="K32:L32"/>
    <mergeCell ref="M32:N32"/>
    <mergeCell ref="O32:P32"/>
    <mergeCell ref="Q32:R32"/>
    <mergeCell ref="S32:T32"/>
    <mergeCell ref="U32:V32"/>
    <mergeCell ref="W32:X32"/>
    <mergeCell ref="Y32:Z32"/>
    <mergeCell ref="AA32:AB32"/>
    <mergeCell ref="AC32:AD32"/>
    <mergeCell ref="AE32:AF32"/>
    <mergeCell ref="AG32:AH32"/>
    <mergeCell ref="AI32:AJ32"/>
    <mergeCell ref="AK32:AL32"/>
    <mergeCell ref="AM32:AN32"/>
    <mergeCell ref="AO32:AP32"/>
    <mergeCell ref="AQ32:AR32"/>
    <mergeCell ref="AS32:AT32"/>
    <mergeCell ref="AU32:AV32"/>
    <mergeCell ref="AW32:AX32"/>
    <mergeCell ref="AY32:AZ32"/>
    <mergeCell ref="BA32:BB32"/>
    <mergeCell ref="BC32:BD32"/>
    <mergeCell ref="BE32:BF32"/>
    <mergeCell ref="BG32:BH32"/>
    <mergeCell ref="BI32:BJ32"/>
    <mergeCell ref="BK32:BL32"/>
    <mergeCell ref="BM32:BN32"/>
    <mergeCell ref="BO32:BP32"/>
    <mergeCell ref="BQ32:BR32"/>
    <mergeCell ref="BS32:BT32"/>
    <mergeCell ref="BU32:BV32"/>
    <mergeCell ref="BW32:BX32"/>
    <mergeCell ref="BY32:BZ32"/>
    <mergeCell ref="CA32:CB32"/>
    <mergeCell ref="CC32:CD32"/>
    <mergeCell ref="CE32:CF32"/>
    <mergeCell ref="CG32:CH32"/>
    <mergeCell ref="CI32:CJ32"/>
    <mergeCell ref="CK32:CL32"/>
    <mergeCell ref="CM32:CN32"/>
    <mergeCell ref="CO32:CP32"/>
    <mergeCell ref="CQ32:CR32"/>
    <mergeCell ref="CS32:CT32"/>
    <mergeCell ref="CU32:CV32"/>
    <mergeCell ref="CW32:CX32"/>
    <mergeCell ref="CY32:CZ32"/>
    <mergeCell ref="DA32:DB32"/>
    <mergeCell ref="DC32:DD32"/>
    <mergeCell ref="DE32:DF32"/>
    <mergeCell ref="DG32:DH32"/>
    <mergeCell ref="DI32:DJ32"/>
    <mergeCell ref="FQ32:FQ34"/>
    <mergeCell ref="FT32:FT34"/>
    <mergeCell ref="FU32:FV32"/>
    <mergeCell ref="A33:B34"/>
    <mergeCell ref="C33:D33"/>
    <mergeCell ref="E33:F33"/>
    <mergeCell ref="G33:H33"/>
    <mergeCell ref="I33:J33"/>
    <mergeCell ref="K33:L33"/>
    <mergeCell ref="M33:N33"/>
    <mergeCell ref="O33:P33"/>
    <mergeCell ref="Q33:R33"/>
    <mergeCell ref="S33:T33"/>
    <mergeCell ref="U33:V33"/>
    <mergeCell ref="W33:X33"/>
    <mergeCell ref="Y33:Z33"/>
    <mergeCell ref="AA33:AB33"/>
    <mergeCell ref="AC33:AD33"/>
    <mergeCell ref="AE33:AF33"/>
    <mergeCell ref="AG33:AH33"/>
    <mergeCell ref="AI33:AJ33"/>
    <mergeCell ref="AK33:AL33"/>
    <mergeCell ref="AM33:AN33"/>
    <mergeCell ref="AO33:AP33"/>
    <mergeCell ref="AQ33:AR33"/>
    <mergeCell ref="AS33:AT33"/>
    <mergeCell ref="AU33:AV33"/>
    <mergeCell ref="AW33:AX33"/>
    <mergeCell ref="AY33:AZ33"/>
    <mergeCell ref="BA33:BB33"/>
    <mergeCell ref="BC33:BD33"/>
    <mergeCell ref="BE33:BF33"/>
    <mergeCell ref="BG33:BH33"/>
    <mergeCell ref="BI33:BJ33"/>
    <mergeCell ref="BK33:BL33"/>
    <mergeCell ref="BM33:BN33"/>
    <mergeCell ref="BO33:BP33"/>
    <mergeCell ref="BQ33:BR33"/>
    <mergeCell ref="BS33:BT33"/>
    <mergeCell ref="BU33:BV33"/>
    <mergeCell ref="BW33:BX33"/>
    <mergeCell ref="BY33:BZ33"/>
    <mergeCell ref="CA33:CB33"/>
    <mergeCell ref="CC33:CD33"/>
    <mergeCell ref="CE33:CF33"/>
    <mergeCell ref="CG33:CH33"/>
    <mergeCell ref="CI33:CJ33"/>
    <mergeCell ref="CK33:CL33"/>
    <mergeCell ref="CM33:CN33"/>
    <mergeCell ref="CO33:CP33"/>
    <mergeCell ref="CQ33:CR33"/>
    <mergeCell ref="CS33:CT33"/>
    <mergeCell ref="CU33:CV33"/>
    <mergeCell ref="CW33:CX33"/>
    <mergeCell ref="CY33:CZ33"/>
    <mergeCell ref="DA33:DB33"/>
    <mergeCell ref="DC33:DD33"/>
    <mergeCell ref="DG33:DH33"/>
    <mergeCell ref="DI33:DJ33"/>
    <mergeCell ref="FU33:FV34"/>
    <mergeCell ref="C34:D34"/>
    <mergeCell ref="E34:F34"/>
    <mergeCell ref="G34:H34"/>
    <mergeCell ref="I34:J34"/>
    <mergeCell ref="K34:L34"/>
    <mergeCell ref="M34:N34"/>
    <mergeCell ref="O34:P34"/>
    <mergeCell ref="Q34:R34"/>
    <mergeCell ref="S34:T34"/>
    <mergeCell ref="U34:V34"/>
    <mergeCell ref="W34:X34"/>
    <mergeCell ref="Y34:Z34"/>
    <mergeCell ref="AA34:AB34"/>
    <mergeCell ref="AC34:AD34"/>
    <mergeCell ref="AE34:AF34"/>
    <mergeCell ref="AG34:AH34"/>
    <mergeCell ref="AI34:AJ34"/>
    <mergeCell ref="AK34:AL34"/>
    <mergeCell ref="AM34:AN34"/>
    <mergeCell ref="AO34:AP34"/>
    <mergeCell ref="AQ34:AR34"/>
    <mergeCell ref="AS34:AT34"/>
    <mergeCell ref="AU34:AV34"/>
    <mergeCell ref="AW34:AX34"/>
    <mergeCell ref="AY34:AZ34"/>
    <mergeCell ref="BA34:BB34"/>
    <mergeCell ref="BC34:BD34"/>
    <mergeCell ref="BE34:BF34"/>
    <mergeCell ref="BG34:BH34"/>
    <mergeCell ref="BI34:BJ34"/>
    <mergeCell ref="BK34:BL34"/>
    <mergeCell ref="BM34:BN34"/>
    <mergeCell ref="BO34:BP34"/>
    <mergeCell ref="BQ34:BR34"/>
    <mergeCell ref="BS34:BT34"/>
    <mergeCell ref="BU34:BV34"/>
    <mergeCell ref="BW34:BX34"/>
    <mergeCell ref="BY34:BZ34"/>
    <mergeCell ref="CA34:CB34"/>
    <mergeCell ref="CC34:CD34"/>
    <mergeCell ref="CE34:CF34"/>
    <mergeCell ref="CG34:CH34"/>
    <mergeCell ref="CI34:CJ34"/>
    <mergeCell ref="CK34:CL34"/>
    <mergeCell ref="CM34:CN34"/>
    <mergeCell ref="CO34:CP34"/>
    <mergeCell ref="CQ34:CR34"/>
    <mergeCell ref="CS34:CT34"/>
    <mergeCell ref="CU34:CV34"/>
    <mergeCell ref="CW34:CX34"/>
    <mergeCell ref="CY34:CZ34"/>
    <mergeCell ref="DA34:DB34"/>
    <mergeCell ref="DC34:DD34"/>
    <mergeCell ref="DE34:DF34"/>
    <mergeCell ref="DG34:DH34"/>
    <mergeCell ref="DI34:DJ34"/>
    <mergeCell ref="FO34:FP34"/>
    <mergeCell ref="A54:B54"/>
    <mergeCell ref="A55:B56"/>
    <mergeCell ref="A57:B57"/>
    <mergeCell ref="A58:B59"/>
    <mergeCell ref="A60:B60"/>
    <mergeCell ref="A61:B62"/>
    <mergeCell ref="AU54:AV54"/>
    <mergeCell ref="AW54:AX54"/>
    <mergeCell ref="AY54:AZ54"/>
    <mergeCell ref="BA54:BB54"/>
    <mergeCell ref="BC54:BD54"/>
    <mergeCell ref="BE54:BF54"/>
    <mergeCell ref="BG54:BH54"/>
    <mergeCell ref="BI54:BJ54"/>
    <mergeCell ref="BK54:BL54"/>
    <mergeCell ref="BM54:BN54"/>
    <mergeCell ref="BO54:BP54"/>
    <mergeCell ref="BQ54:BR54"/>
    <mergeCell ref="BS54:BT54"/>
    <mergeCell ref="BU54:BV54"/>
    <mergeCell ref="BW54:BX54"/>
    <mergeCell ref="A63:B63"/>
    <mergeCell ref="A64:B65"/>
    <mergeCell ref="A91:B91"/>
    <mergeCell ref="A92:B93"/>
    <mergeCell ref="A94:B94"/>
    <mergeCell ref="A95:B96"/>
    <mergeCell ref="A97:B97"/>
    <mergeCell ref="A100:B100"/>
    <mergeCell ref="A101:B102"/>
    <mergeCell ref="AE54:AF54"/>
    <mergeCell ref="AG54:AH54"/>
    <mergeCell ref="AI54:AJ54"/>
    <mergeCell ref="AK54:AL54"/>
    <mergeCell ref="AM54:AN54"/>
    <mergeCell ref="AO54:AP54"/>
    <mergeCell ref="AQ54:AR54"/>
    <mergeCell ref="AS54:AT54"/>
    <mergeCell ref="AE101:AF101"/>
    <mergeCell ref="AG101:AH101"/>
    <mergeCell ref="AI101:AJ101"/>
    <mergeCell ref="AK101:AL101"/>
    <mergeCell ref="AM101:AN101"/>
    <mergeCell ref="AO101:AP101"/>
    <mergeCell ref="AQ101:AR101"/>
    <mergeCell ref="AS101:AT101"/>
    <mergeCell ref="AE102:AF102"/>
    <mergeCell ref="AG102:AH102"/>
    <mergeCell ref="AI102:AJ102"/>
    <mergeCell ref="AK102:AL102"/>
    <mergeCell ref="AM102:AN102"/>
    <mergeCell ref="AO102:AP102"/>
    <mergeCell ref="AQ102:AR102"/>
    <mergeCell ref="BY54:BZ54"/>
    <mergeCell ref="CA54:CB54"/>
    <mergeCell ref="CC54:CD54"/>
    <mergeCell ref="CE54:CF54"/>
    <mergeCell ref="CG54:CH54"/>
    <mergeCell ref="CI54:CJ54"/>
    <mergeCell ref="CK54:CL54"/>
    <mergeCell ref="CM54:CN54"/>
    <mergeCell ref="CO54:CP54"/>
    <mergeCell ref="CQ54:CR54"/>
    <mergeCell ref="CS54:CT54"/>
    <mergeCell ref="CU54:CV54"/>
    <mergeCell ref="CW54:CX54"/>
    <mergeCell ref="CY54:CZ54"/>
    <mergeCell ref="DA54:DB54"/>
    <mergeCell ref="DC54:DD54"/>
    <mergeCell ref="DE54:DF54"/>
    <mergeCell ref="DG54:DH54"/>
    <mergeCell ref="DI54:DJ54"/>
    <mergeCell ref="AE55:AF55"/>
    <mergeCell ref="AG55:AH55"/>
    <mergeCell ref="AI55:AJ55"/>
    <mergeCell ref="AK55:AL55"/>
    <mergeCell ref="AM55:AN55"/>
    <mergeCell ref="AO55:AP55"/>
    <mergeCell ref="AQ55:AR55"/>
    <mergeCell ref="AS55:AT55"/>
    <mergeCell ref="AU55:AV55"/>
    <mergeCell ref="AW55:AX55"/>
    <mergeCell ref="AY55:AZ55"/>
    <mergeCell ref="BA55:BB55"/>
    <mergeCell ref="BC55:BD55"/>
    <mergeCell ref="BE55:BF55"/>
    <mergeCell ref="BG55:BH55"/>
    <mergeCell ref="BI55:BJ55"/>
    <mergeCell ref="BK55:BL55"/>
    <mergeCell ref="BM55:BN55"/>
    <mergeCell ref="BO55:BP55"/>
    <mergeCell ref="BQ55:BR55"/>
    <mergeCell ref="BS55:BT55"/>
    <mergeCell ref="BU55:BV55"/>
    <mergeCell ref="BW55:BX55"/>
    <mergeCell ref="BY55:BZ55"/>
    <mergeCell ref="CA55:CB55"/>
    <mergeCell ref="CC55:CD55"/>
    <mergeCell ref="CE55:CF55"/>
    <mergeCell ref="CG55:CH55"/>
    <mergeCell ref="CI55:CJ55"/>
    <mergeCell ref="CK55:CL55"/>
    <mergeCell ref="CM55:CN55"/>
    <mergeCell ref="CO55:CP55"/>
    <mergeCell ref="CQ55:CR55"/>
    <mergeCell ref="CS55:CT55"/>
    <mergeCell ref="CU55:CV55"/>
    <mergeCell ref="CW55:CX55"/>
    <mergeCell ref="CY55:CZ55"/>
    <mergeCell ref="DA55:DB55"/>
    <mergeCell ref="DC55:DD55"/>
    <mergeCell ref="DE55:DF55"/>
    <mergeCell ref="DG55:DH55"/>
    <mergeCell ref="DI55:DJ55"/>
    <mergeCell ref="AE56:AF56"/>
    <mergeCell ref="AG56:AH56"/>
    <mergeCell ref="AI56:AJ56"/>
    <mergeCell ref="AK56:AL56"/>
    <mergeCell ref="AM56:AN56"/>
    <mergeCell ref="AO56:AP56"/>
    <mergeCell ref="AQ56:AR56"/>
    <mergeCell ref="AS56:AT56"/>
    <mergeCell ref="AU56:AV56"/>
    <mergeCell ref="AW56:AX56"/>
    <mergeCell ref="AY56:AZ56"/>
    <mergeCell ref="BA56:BB56"/>
    <mergeCell ref="BC56:BD56"/>
    <mergeCell ref="BE56:BF56"/>
    <mergeCell ref="BG56:BH56"/>
    <mergeCell ref="BI56:BJ56"/>
    <mergeCell ref="BK56:BL56"/>
    <mergeCell ref="BM56:BN56"/>
    <mergeCell ref="BO56:BP56"/>
    <mergeCell ref="BQ56:BR56"/>
    <mergeCell ref="BS56:BT56"/>
    <mergeCell ref="BU56:BV56"/>
    <mergeCell ref="BW56:BX56"/>
    <mergeCell ref="BY56:BZ56"/>
    <mergeCell ref="CA56:CB56"/>
    <mergeCell ref="CC56:CD56"/>
    <mergeCell ref="CE56:CF56"/>
    <mergeCell ref="CG56:CH56"/>
    <mergeCell ref="CI56:CJ56"/>
    <mergeCell ref="CK56:CL56"/>
    <mergeCell ref="CM56:CN56"/>
    <mergeCell ref="CO56:CP56"/>
    <mergeCell ref="CQ56:CR56"/>
    <mergeCell ref="CS56:CT56"/>
    <mergeCell ref="CU56:CV56"/>
    <mergeCell ref="CW56:CX56"/>
    <mergeCell ref="CY56:CZ56"/>
    <mergeCell ref="DA56:DB56"/>
    <mergeCell ref="DC56:DD56"/>
    <mergeCell ref="DE56:DF56"/>
    <mergeCell ref="DG56:DH56"/>
    <mergeCell ref="DI56:DJ56"/>
    <mergeCell ref="AE57:AF57"/>
    <mergeCell ref="AG57:AH57"/>
    <mergeCell ref="AI57:AJ57"/>
    <mergeCell ref="AK57:AL57"/>
    <mergeCell ref="AM57:AN57"/>
    <mergeCell ref="AO57:AP57"/>
    <mergeCell ref="AQ57:AR57"/>
    <mergeCell ref="AS57:AT57"/>
    <mergeCell ref="AU57:AV57"/>
    <mergeCell ref="AW57:AX57"/>
    <mergeCell ref="AY57:AZ57"/>
    <mergeCell ref="BA57:BB57"/>
    <mergeCell ref="BC57:BD57"/>
    <mergeCell ref="BE57:BF57"/>
    <mergeCell ref="BG57:BH57"/>
    <mergeCell ref="BI57:BJ57"/>
    <mergeCell ref="BK57:BL57"/>
    <mergeCell ref="BM57:BN57"/>
    <mergeCell ref="BO57:BP57"/>
    <mergeCell ref="BQ57:BR57"/>
    <mergeCell ref="BS57:BT57"/>
    <mergeCell ref="BU57:BV57"/>
    <mergeCell ref="BW57:BX57"/>
    <mergeCell ref="BY57:BZ57"/>
    <mergeCell ref="CA57:CB57"/>
    <mergeCell ref="CC57:CD57"/>
    <mergeCell ref="CE57:CF57"/>
    <mergeCell ref="CG57:CH57"/>
    <mergeCell ref="CI57:CJ57"/>
    <mergeCell ref="CK57:CL57"/>
    <mergeCell ref="CM57:CN57"/>
    <mergeCell ref="CO57:CP57"/>
    <mergeCell ref="CQ57:CR57"/>
    <mergeCell ref="CS57:CT57"/>
    <mergeCell ref="CU57:CV57"/>
    <mergeCell ref="CW57:CX57"/>
    <mergeCell ref="CY57:CZ57"/>
    <mergeCell ref="DA57:DB57"/>
    <mergeCell ref="DC57:DD57"/>
    <mergeCell ref="DE57:DF57"/>
    <mergeCell ref="DG57:DH57"/>
    <mergeCell ref="DI57:DJ57"/>
    <mergeCell ref="AE58:AF58"/>
    <mergeCell ref="AG58:AH58"/>
    <mergeCell ref="AI58:AJ58"/>
    <mergeCell ref="AK58:AL58"/>
    <mergeCell ref="AM58:AN58"/>
    <mergeCell ref="AO58:AP58"/>
    <mergeCell ref="AQ58:AR58"/>
    <mergeCell ref="AS58:AT58"/>
    <mergeCell ref="AU58:AV58"/>
    <mergeCell ref="AW58:AX58"/>
    <mergeCell ref="AY58:AZ58"/>
    <mergeCell ref="BA58:BB58"/>
    <mergeCell ref="BC58:BD58"/>
    <mergeCell ref="BE58:BF58"/>
    <mergeCell ref="BG58:BH58"/>
    <mergeCell ref="BI58:BJ58"/>
    <mergeCell ref="BK58:BL58"/>
    <mergeCell ref="BM58:BN58"/>
    <mergeCell ref="BO58:BP58"/>
    <mergeCell ref="BQ58:BR58"/>
    <mergeCell ref="BS58:BT58"/>
    <mergeCell ref="BU58:BV58"/>
    <mergeCell ref="BW58:BX58"/>
    <mergeCell ref="BY58:BZ58"/>
    <mergeCell ref="CA58:CB58"/>
    <mergeCell ref="CC58:CD58"/>
    <mergeCell ref="CE58:CF58"/>
    <mergeCell ref="CG58:CH58"/>
    <mergeCell ref="CI58:CJ58"/>
    <mergeCell ref="CK58:CL58"/>
    <mergeCell ref="CM58:CN58"/>
    <mergeCell ref="CO58:CP58"/>
    <mergeCell ref="CQ58:CR58"/>
    <mergeCell ref="CS58:CT58"/>
    <mergeCell ref="CU58:CV58"/>
    <mergeCell ref="CW58:CX58"/>
    <mergeCell ref="CY58:CZ58"/>
    <mergeCell ref="DA58:DB58"/>
    <mergeCell ref="DC58:DD58"/>
    <mergeCell ref="DE58:DF58"/>
    <mergeCell ref="DG58:DH58"/>
    <mergeCell ref="DI58:DJ58"/>
    <mergeCell ref="AE59:AF59"/>
    <mergeCell ref="AG59:AH59"/>
    <mergeCell ref="AI59:AJ59"/>
    <mergeCell ref="AK59:AL59"/>
    <mergeCell ref="AM59:AN59"/>
    <mergeCell ref="AO59:AP59"/>
    <mergeCell ref="AQ59:AR59"/>
    <mergeCell ref="AS59:AT59"/>
    <mergeCell ref="AU59:AV59"/>
    <mergeCell ref="AW59:AX59"/>
    <mergeCell ref="AY59:AZ59"/>
    <mergeCell ref="BA59:BB59"/>
    <mergeCell ref="BC59:BD59"/>
    <mergeCell ref="BE59:BF59"/>
    <mergeCell ref="BG59:BH59"/>
    <mergeCell ref="BI59:BJ59"/>
    <mergeCell ref="BK59:BL59"/>
    <mergeCell ref="BM59:BN59"/>
    <mergeCell ref="BO59:BP59"/>
    <mergeCell ref="BQ59:BR59"/>
    <mergeCell ref="BS59:BT59"/>
    <mergeCell ref="BU59:BV59"/>
    <mergeCell ref="BW59:BX59"/>
    <mergeCell ref="BY59:BZ59"/>
    <mergeCell ref="CA59:CB59"/>
    <mergeCell ref="CC59:CD59"/>
    <mergeCell ref="CE59:CF59"/>
    <mergeCell ref="CG59:CH59"/>
    <mergeCell ref="CI59:CJ59"/>
    <mergeCell ref="CK59:CL59"/>
    <mergeCell ref="CM59:CN59"/>
    <mergeCell ref="CO59:CP59"/>
    <mergeCell ref="CQ59:CR59"/>
    <mergeCell ref="CS59:CT59"/>
    <mergeCell ref="CU59:CV59"/>
    <mergeCell ref="CW59:CX59"/>
    <mergeCell ref="CY59:CZ59"/>
    <mergeCell ref="DA59:DB59"/>
    <mergeCell ref="DC59:DD59"/>
    <mergeCell ref="DE59:DF59"/>
    <mergeCell ref="DG59:DH59"/>
    <mergeCell ref="DI59:DJ59"/>
    <mergeCell ref="AE60:AF60"/>
    <mergeCell ref="AG60:AH60"/>
    <mergeCell ref="AI60:AJ60"/>
    <mergeCell ref="AK60:AL60"/>
    <mergeCell ref="AM60:AN60"/>
    <mergeCell ref="AO60:AP60"/>
    <mergeCell ref="AQ60:AR60"/>
    <mergeCell ref="AS60:AT60"/>
    <mergeCell ref="AU60:AV60"/>
    <mergeCell ref="AW60:AX60"/>
    <mergeCell ref="AY60:AZ60"/>
    <mergeCell ref="BA60:BB60"/>
    <mergeCell ref="BC60:BD60"/>
    <mergeCell ref="BE60:BF60"/>
    <mergeCell ref="BG60:BH60"/>
    <mergeCell ref="BI60:BJ60"/>
    <mergeCell ref="BK60:BL60"/>
    <mergeCell ref="BM60:BN60"/>
    <mergeCell ref="BO60:BP60"/>
    <mergeCell ref="BQ60:BR60"/>
    <mergeCell ref="BS60:BT60"/>
    <mergeCell ref="BU60:BV60"/>
    <mergeCell ref="BW60:BX60"/>
    <mergeCell ref="BY60:BZ60"/>
    <mergeCell ref="CA60:CB60"/>
    <mergeCell ref="CC60:CD60"/>
    <mergeCell ref="CE60:CF60"/>
    <mergeCell ref="CG60:CH60"/>
    <mergeCell ref="CI60:CJ60"/>
    <mergeCell ref="CK60:CL60"/>
    <mergeCell ref="CM60:CN60"/>
    <mergeCell ref="CO60:CP60"/>
    <mergeCell ref="CQ60:CR60"/>
    <mergeCell ref="CS60:CT60"/>
    <mergeCell ref="CU60:CV60"/>
    <mergeCell ref="CW60:CX60"/>
    <mergeCell ref="CY60:CZ60"/>
    <mergeCell ref="DA60:DB60"/>
    <mergeCell ref="DC60:DD60"/>
    <mergeCell ref="DE60:DF60"/>
    <mergeCell ref="DG60:DH60"/>
    <mergeCell ref="DI60:DJ60"/>
    <mergeCell ref="AE61:AF61"/>
    <mergeCell ref="AG61:AH61"/>
    <mergeCell ref="AI61:AJ61"/>
    <mergeCell ref="AK61:AL61"/>
    <mergeCell ref="AM61:AN61"/>
    <mergeCell ref="AO61:AP61"/>
    <mergeCell ref="AQ61:AR61"/>
    <mergeCell ref="AS61:AT61"/>
    <mergeCell ref="AU61:AV61"/>
    <mergeCell ref="AW61:AX61"/>
    <mergeCell ref="AY61:AZ61"/>
    <mergeCell ref="BA61:BB61"/>
    <mergeCell ref="BC61:BD61"/>
    <mergeCell ref="BE61:BF61"/>
    <mergeCell ref="BG61:BH61"/>
    <mergeCell ref="BI61:BJ61"/>
    <mergeCell ref="BK61:BL61"/>
    <mergeCell ref="BM61:BN61"/>
    <mergeCell ref="BO61:BP61"/>
    <mergeCell ref="BQ61:BR61"/>
    <mergeCell ref="BS61:BT61"/>
    <mergeCell ref="BU61:BV61"/>
    <mergeCell ref="BW61:BX61"/>
    <mergeCell ref="BY61:BZ61"/>
    <mergeCell ref="CA61:CB61"/>
    <mergeCell ref="CC61:CD61"/>
    <mergeCell ref="CE61:CF61"/>
    <mergeCell ref="CG61:CH61"/>
    <mergeCell ref="CI61:CJ61"/>
    <mergeCell ref="CK61:CL61"/>
    <mergeCell ref="CM61:CN61"/>
    <mergeCell ref="CO61:CP61"/>
    <mergeCell ref="CQ61:CR61"/>
    <mergeCell ref="CS61:CT61"/>
    <mergeCell ref="CU61:CV61"/>
    <mergeCell ref="CW61:CX61"/>
    <mergeCell ref="CY61:CZ61"/>
    <mergeCell ref="DA61:DB61"/>
    <mergeCell ref="DC61:DD61"/>
    <mergeCell ref="DE61:DF61"/>
    <mergeCell ref="DG61:DH61"/>
    <mergeCell ref="DI61:DJ61"/>
    <mergeCell ref="AE62:AF62"/>
    <mergeCell ref="AG62:AH62"/>
    <mergeCell ref="AI62:AJ62"/>
    <mergeCell ref="AK62:AL62"/>
    <mergeCell ref="AM62:AN62"/>
    <mergeCell ref="AO62:AP62"/>
    <mergeCell ref="AQ62:AR62"/>
    <mergeCell ref="AS62:AT62"/>
    <mergeCell ref="AU62:AV62"/>
    <mergeCell ref="AW62:AX62"/>
    <mergeCell ref="AY62:AZ62"/>
    <mergeCell ref="BA62:BB62"/>
    <mergeCell ref="BC62:BD62"/>
    <mergeCell ref="BE62:BF62"/>
    <mergeCell ref="BG62:BH62"/>
    <mergeCell ref="BI62:BJ62"/>
    <mergeCell ref="BK62:BL62"/>
    <mergeCell ref="BM62:BN62"/>
    <mergeCell ref="BO62:BP62"/>
    <mergeCell ref="BQ62:BR62"/>
    <mergeCell ref="BS62:BT62"/>
    <mergeCell ref="BU62:BV62"/>
    <mergeCell ref="BW62:BX62"/>
    <mergeCell ref="BY62:BZ62"/>
    <mergeCell ref="CA62:CB62"/>
    <mergeCell ref="CC62:CD62"/>
    <mergeCell ref="CE62:CF62"/>
    <mergeCell ref="CG62:CH62"/>
    <mergeCell ref="CK62:CL62"/>
    <mergeCell ref="CM62:CN62"/>
    <mergeCell ref="CO62:CP62"/>
    <mergeCell ref="CQ62:CR62"/>
    <mergeCell ref="CS62:CT62"/>
    <mergeCell ref="CU62:CV62"/>
    <mergeCell ref="CW62:CX62"/>
    <mergeCell ref="CY62:CZ62"/>
    <mergeCell ref="DA62:DB62"/>
    <mergeCell ref="DC62:DD62"/>
    <mergeCell ref="DE62:DF62"/>
    <mergeCell ref="DG62:DH62"/>
    <mergeCell ref="DI62:DJ62"/>
    <mergeCell ref="AE63:AF63"/>
    <mergeCell ref="AG63:AH63"/>
    <mergeCell ref="AI63:AJ63"/>
    <mergeCell ref="AK63:AL63"/>
    <mergeCell ref="AM63:AN63"/>
    <mergeCell ref="AO63:AP63"/>
    <mergeCell ref="AQ63:AR63"/>
    <mergeCell ref="AS63:AT63"/>
    <mergeCell ref="AU63:AV63"/>
    <mergeCell ref="AW63:AX63"/>
    <mergeCell ref="AY63:AZ63"/>
    <mergeCell ref="BA63:BB63"/>
    <mergeCell ref="BC63:BD63"/>
    <mergeCell ref="BE63:BF63"/>
    <mergeCell ref="BG63:BH63"/>
    <mergeCell ref="BI63:BJ63"/>
    <mergeCell ref="BK63:BL63"/>
    <mergeCell ref="BM63:BN63"/>
    <mergeCell ref="BO63:BP63"/>
    <mergeCell ref="BQ63:BR63"/>
    <mergeCell ref="BS63:BT63"/>
    <mergeCell ref="BU63:BV63"/>
    <mergeCell ref="BW63:BX63"/>
    <mergeCell ref="BY63:BZ63"/>
    <mergeCell ref="CA63:CB63"/>
    <mergeCell ref="CC63:CD63"/>
    <mergeCell ref="CE63:CF63"/>
    <mergeCell ref="CG63:CH63"/>
    <mergeCell ref="CI63:CJ63"/>
    <mergeCell ref="CK63:CL63"/>
    <mergeCell ref="CM63:CN63"/>
    <mergeCell ref="CO63:CP63"/>
    <mergeCell ref="CQ63:CR63"/>
    <mergeCell ref="CS63:CT63"/>
    <mergeCell ref="CU63:CV63"/>
    <mergeCell ref="CW63:CX63"/>
    <mergeCell ref="CY63:CZ63"/>
    <mergeCell ref="DA63:DB63"/>
    <mergeCell ref="DC63:DD63"/>
    <mergeCell ref="DE63:DF63"/>
    <mergeCell ref="DG63:DH63"/>
    <mergeCell ref="DI63:DJ63"/>
    <mergeCell ref="AE64:AF64"/>
    <mergeCell ref="AG64:AH64"/>
    <mergeCell ref="AI64:AJ64"/>
    <mergeCell ref="AK64:AL64"/>
    <mergeCell ref="AM64:AN64"/>
    <mergeCell ref="AO64:AP64"/>
    <mergeCell ref="AQ64:AR64"/>
    <mergeCell ref="AS64:AT64"/>
    <mergeCell ref="AU64:AV64"/>
    <mergeCell ref="AW64:AX64"/>
    <mergeCell ref="AY64:AZ64"/>
    <mergeCell ref="BA64:BB64"/>
    <mergeCell ref="BC64:BD64"/>
    <mergeCell ref="BE64:BF64"/>
    <mergeCell ref="BG64:BH64"/>
    <mergeCell ref="BI64:BJ64"/>
    <mergeCell ref="BK64:BL64"/>
    <mergeCell ref="BM64:BN64"/>
    <mergeCell ref="BO64:BP64"/>
    <mergeCell ref="BQ64:BR64"/>
    <mergeCell ref="BS64:BT64"/>
    <mergeCell ref="BU64:BV64"/>
    <mergeCell ref="BW64:BX64"/>
    <mergeCell ref="BY64:BZ64"/>
    <mergeCell ref="CA64:CB64"/>
    <mergeCell ref="CC64:CD64"/>
    <mergeCell ref="CE64:CF64"/>
    <mergeCell ref="CG64:CH64"/>
    <mergeCell ref="CI64:CJ64"/>
    <mergeCell ref="CK64:CL64"/>
    <mergeCell ref="CM64:CN64"/>
    <mergeCell ref="CO64:CP64"/>
    <mergeCell ref="CQ64:CR64"/>
    <mergeCell ref="CS64:CT64"/>
    <mergeCell ref="CU64:CV64"/>
    <mergeCell ref="CW64:CX64"/>
    <mergeCell ref="CY64:CZ64"/>
    <mergeCell ref="DA64:DB64"/>
    <mergeCell ref="DC64:DD64"/>
    <mergeCell ref="DE64:DF64"/>
    <mergeCell ref="DG64:DH64"/>
    <mergeCell ref="DI64:DJ64"/>
    <mergeCell ref="AE65:AF65"/>
    <mergeCell ref="AG65:AH65"/>
    <mergeCell ref="AI65:AJ65"/>
    <mergeCell ref="AK65:AL65"/>
    <mergeCell ref="AM65:AN65"/>
    <mergeCell ref="AO65:AP65"/>
    <mergeCell ref="AQ65:AR65"/>
    <mergeCell ref="AS65:AT65"/>
    <mergeCell ref="AU65:AV65"/>
    <mergeCell ref="AW65:AX65"/>
    <mergeCell ref="AY65:AZ65"/>
    <mergeCell ref="BA65:BB65"/>
    <mergeCell ref="BC65:BD65"/>
    <mergeCell ref="BE65:BF65"/>
    <mergeCell ref="BG65:BH65"/>
    <mergeCell ref="BI65:BJ65"/>
    <mergeCell ref="BK65:BL65"/>
    <mergeCell ref="BM65:BN65"/>
    <mergeCell ref="BO65:BP65"/>
    <mergeCell ref="BQ65:BR65"/>
    <mergeCell ref="BS65:BT65"/>
    <mergeCell ref="BU65:BV65"/>
    <mergeCell ref="BW65:BX65"/>
    <mergeCell ref="BY65:BZ65"/>
    <mergeCell ref="CA65:CB65"/>
    <mergeCell ref="CC65:CD65"/>
    <mergeCell ref="CE65:CF65"/>
    <mergeCell ref="CG65:CH65"/>
    <mergeCell ref="CI65:CJ65"/>
    <mergeCell ref="CK65:CL65"/>
    <mergeCell ref="CM65:CN65"/>
    <mergeCell ref="CO65:CP65"/>
    <mergeCell ref="CQ65:CR65"/>
    <mergeCell ref="CS65:CT65"/>
    <mergeCell ref="CU65:CV65"/>
    <mergeCell ref="CW65:CX65"/>
    <mergeCell ref="CY65:CZ65"/>
    <mergeCell ref="DA65:DB65"/>
    <mergeCell ref="DC65:DD65"/>
    <mergeCell ref="DE65:DF65"/>
    <mergeCell ref="DG65:DH65"/>
    <mergeCell ref="DI65:DJ65"/>
    <mergeCell ref="AE91:AF91"/>
    <mergeCell ref="AG91:AH91"/>
    <mergeCell ref="AI91:AJ91"/>
    <mergeCell ref="AK91:AL91"/>
    <mergeCell ref="AM91:AN91"/>
    <mergeCell ref="AO91:AP91"/>
    <mergeCell ref="AQ91:AR91"/>
    <mergeCell ref="AS91:AT91"/>
    <mergeCell ref="AU91:AV91"/>
    <mergeCell ref="AW91:AX91"/>
    <mergeCell ref="AY91:AZ91"/>
    <mergeCell ref="BA91:BB91"/>
    <mergeCell ref="BC91:BD91"/>
    <mergeCell ref="BE91:BF91"/>
    <mergeCell ref="BG91:BH91"/>
    <mergeCell ref="BI91:BJ91"/>
    <mergeCell ref="BK91:BL91"/>
    <mergeCell ref="BM91:BN91"/>
    <mergeCell ref="BO91:BP91"/>
    <mergeCell ref="BQ91:BR91"/>
    <mergeCell ref="BS91:BT91"/>
    <mergeCell ref="BU91:BV91"/>
    <mergeCell ref="BW91:BX91"/>
    <mergeCell ref="CU91:CV91"/>
    <mergeCell ref="CW91:CX91"/>
    <mergeCell ref="CY91:CZ91"/>
    <mergeCell ref="DA91:DB91"/>
    <mergeCell ref="DC91:DD91"/>
    <mergeCell ref="DE91:DF91"/>
    <mergeCell ref="DG91:DH91"/>
    <mergeCell ref="DI91:DJ91"/>
    <mergeCell ref="CK92:CL92"/>
    <mergeCell ref="CM92:CN92"/>
    <mergeCell ref="CO92:CP92"/>
    <mergeCell ref="CQ92:CR92"/>
    <mergeCell ref="CS92:CT92"/>
    <mergeCell ref="CU92:CV92"/>
    <mergeCell ref="CY92:CZ92"/>
    <mergeCell ref="DA92:DB92"/>
    <mergeCell ref="DC92:DD92"/>
    <mergeCell ref="DE92:DF92"/>
    <mergeCell ref="DG92:DH92"/>
    <mergeCell ref="DI92:DJ92"/>
    <mergeCell ref="CW92:CX92"/>
    <mergeCell ref="BK94:BL94"/>
    <mergeCell ref="BM94:BN94"/>
    <mergeCell ref="BO94:BP94"/>
    <mergeCell ref="BQ94:BR94"/>
    <mergeCell ref="BS94:BT94"/>
    <mergeCell ref="BU94:BV94"/>
    <mergeCell ref="BW94:BX94"/>
    <mergeCell ref="BY94:BZ94"/>
    <mergeCell ref="CA94:CB94"/>
    <mergeCell ref="CC94:CD94"/>
    <mergeCell ref="CE94:CF94"/>
    <mergeCell ref="CG94:CH94"/>
    <mergeCell ref="CI94:CJ94"/>
    <mergeCell ref="CK94:CL94"/>
    <mergeCell ref="CM94:CN94"/>
    <mergeCell ref="CO94:CP94"/>
    <mergeCell ref="CQ94:CR94"/>
    <mergeCell ref="CS94:CT94"/>
    <mergeCell ref="CU94:CV94"/>
    <mergeCell ref="CW94:CX94"/>
    <mergeCell ref="CY94:CZ94"/>
    <mergeCell ref="DA94:DB94"/>
    <mergeCell ref="DC94:DD94"/>
    <mergeCell ref="DE94:DF94"/>
    <mergeCell ref="DG94:DH94"/>
    <mergeCell ref="DI94:DJ94"/>
    <mergeCell ref="AE95:AF95"/>
    <mergeCell ref="AG95:AH95"/>
    <mergeCell ref="AI95:AJ95"/>
    <mergeCell ref="AK95:AL95"/>
    <mergeCell ref="AM95:AN95"/>
    <mergeCell ref="AO95:AP95"/>
    <mergeCell ref="AQ95:AR95"/>
    <mergeCell ref="AS95:AT95"/>
    <mergeCell ref="AU95:AV95"/>
    <mergeCell ref="AW95:AX95"/>
    <mergeCell ref="AY95:AZ95"/>
    <mergeCell ref="BA95:BB95"/>
    <mergeCell ref="BC95:BD95"/>
    <mergeCell ref="BE95:BF95"/>
    <mergeCell ref="BG95:BH95"/>
    <mergeCell ref="BI95:BJ95"/>
    <mergeCell ref="BK95:BL95"/>
    <mergeCell ref="BM95:BN95"/>
    <mergeCell ref="BO95:BP95"/>
    <mergeCell ref="BQ95:BR95"/>
    <mergeCell ref="BS95:BT95"/>
    <mergeCell ref="BU95:BV95"/>
    <mergeCell ref="BW95:BX95"/>
    <mergeCell ref="BY95:BZ95"/>
    <mergeCell ref="CA95:CB95"/>
    <mergeCell ref="CC95:CD95"/>
    <mergeCell ref="CE95:CF95"/>
    <mergeCell ref="CG95:CH95"/>
    <mergeCell ref="CI95:CJ95"/>
    <mergeCell ref="CK95:CL95"/>
    <mergeCell ref="CM95:CN95"/>
    <mergeCell ref="CO95:CP95"/>
    <mergeCell ref="CQ95:CR95"/>
    <mergeCell ref="CS95:CT95"/>
    <mergeCell ref="CU95:CV95"/>
    <mergeCell ref="CW95:CX95"/>
    <mergeCell ref="CY95:CZ95"/>
    <mergeCell ref="DA95:DB95"/>
    <mergeCell ref="DC95:DD95"/>
    <mergeCell ref="DE95:DF95"/>
    <mergeCell ref="DG95:DH95"/>
    <mergeCell ref="DI95:DJ95"/>
    <mergeCell ref="AE96:AF96"/>
    <mergeCell ref="AG96:AH96"/>
    <mergeCell ref="AI96:AJ96"/>
    <mergeCell ref="AK96:AL96"/>
    <mergeCell ref="AM96:AN96"/>
    <mergeCell ref="AO96:AP96"/>
    <mergeCell ref="AQ96:AR96"/>
    <mergeCell ref="AS96:AT96"/>
    <mergeCell ref="AU96:AV96"/>
    <mergeCell ref="AW96:AX96"/>
    <mergeCell ref="AY96:AZ96"/>
    <mergeCell ref="BA96:BB96"/>
    <mergeCell ref="BC96:BD96"/>
    <mergeCell ref="BE96:BF96"/>
    <mergeCell ref="BG96:BH96"/>
    <mergeCell ref="BI96:BJ96"/>
    <mergeCell ref="BK96:BL96"/>
    <mergeCell ref="BM96:BN96"/>
    <mergeCell ref="BO96:BP96"/>
    <mergeCell ref="BQ96:BR96"/>
    <mergeCell ref="BS96:BT96"/>
    <mergeCell ref="BU96:BV96"/>
    <mergeCell ref="BW96:BX96"/>
    <mergeCell ref="BY96:BZ96"/>
    <mergeCell ref="CA96:CB96"/>
    <mergeCell ref="CC96:CD96"/>
    <mergeCell ref="CE96:CF96"/>
    <mergeCell ref="CG96:CH96"/>
    <mergeCell ref="CI96:CJ96"/>
    <mergeCell ref="CK96:CL96"/>
    <mergeCell ref="CM96:CN96"/>
    <mergeCell ref="CO96:CP96"/>
    <mergeCell ref="CQ96:CR96"/>
    <mergeCell ref="CS96:CT96"/>
    <mergeCell ref="CU96:CV96"/>
    <mergeCell ref="CW96:CX96"/>
    <mergeCell ref="CY96:CZ96"/>
    <mergeCell ref="DA96:DB96"/>
    <mergeCell ref="DC96:DD96"/>
    <mergeCell ref="DE96:DF96"/>
    <mergeCell ref="DG96:DH96"/>
    <mergeCell ref="DI96:DJ96"/>
    <mergeCell ref="AE97:AF97"/>
    <mergeCell ref="AG97:AH97"/>
    <mergeCell ref="AI97:AJ97"/>
    <mergeCell ref="AK97:AL97"/>
    <mergeCell ref="AM97:AN97"/>
    <mergeCell ref="AO97:AP97"/>
    <mergeCell ref="AQ97:AR97"/>
    <mergeCell ref="AS97:AT97"/>
    <mergeCell ref="AU97:AV97"/>
    <mergeCell ref="AW97:AX97"/>
    <mergeCell ref="AY97:AZ97"/>
    <mergeCell ref="BA97:BB97"/>
    <mergeCell ref="BC97:BD97"/>
    <mergeCell ref="BE97:BF97"/>
    <mergeCell ref="BG97:BH97"/>
    <mergeCell ref="BI97:BJ97"/>
    <mergeCell ref="BK97:BL97"/>
    <mergeCell ref="BM97:BN97"/>
    <mergeCell ref="BO97:BP97"/>
    <mergeCell ref="BQ97:BR97"/>
    <mergeCell ref="BS97:BT97"/>
    <mergeCell ref="BU97:BV97"/>
    <mergeCell ref="BW97:BX97"/>
    <mergeCell ref="BY97:BZ97"/>
    <mergeCell ref="CA97:CB97"/>
    <mergeCell ref="CC97:CD97"/>
    <mergeCell ref="CE97:CF97"/>
    <mergeCell ref="CG97:CH97"/>
    <mergeCell ref="CI97:CJ97"/>
    <mergeCell ref="CK97:CL97"/>
    <mergeCell ref="CM97:CN97"/>
    <mergeCell ref="CO97:CP97"/>
    <mergeCell ref="CQ97:CR97"/>
    <mergeCell ref="CS97:CT97"/>
    <mergeCell ref="CU97:CV97"/>
    <mergeCell ref="CW97:CX97"/>
    <mergeCell ref="CY97:CZ97"/>
    <mergeCell ref="DA97:DB97"/>
    <mergeCell ref="DC97:DD97"/>
    <mergeCell ref="DE97:DF97"/>
    <mergeCell ref="DG97:DH97"/>
    <mergeCell ref="DI97:DJ97"/>
    <mergeCell ref="AE98:AF98"/>
    <mergeCell ref="AG98:AH98"/>
    <mergeCell ref="AI98:AJ98"/>
    <mergeCell ref="AK98:AL98"/>
    <mergeCell ref="AM98:AN98"/>
    <mergeCell ref="AO98:AP98"/>
    <mergeCell ref="AQ98:AR98"/>
    <mergeCell ref="AS98:AT98"/>
    <mergeCell ref="AU98:AV98"/>
    <mergeCell ref="AW98:AX98"/>
    <mergeCell ref="AY98:AZ98"/>
    <mergeCell ref="BA98:BB98"/>
    <mergeCell ref="BC98:BD98"/>
    <mergeCell ref="BE98:BF98"/>
    <mergeCell ref="BG98:BH98"/>
    <mergeCell ref="BI98:BJ98"/>
    <mergeCell ref="BK98:BL98"/>
    <mergeCell ref="BM98:BN98"/>
    <mergeCell ref="BO98:BP98"/>
    <mergeCell ref="BQ98:BR98"/>
    <mergeCell ref="BS98:BT98"/>
    <mergeCell ref="BU98:BV98"/>
    <mergeCell ref="BW98:BX98"/>
    <mergeCell ref="BY98:BZ98"/>
    <mergeCell ref="CA98:CB98"/>
    <mergeCell ref="CC98:CD98"/>
    <mergeCell ref="CE98:CF98"/>
    <mergeCell ref="CG98:CH98"/>
    <mergeCell ref="CI98:CJ98"/>
    <mergeCell ref="CK98:CL98"/>
    <mergeCell ref="CM98:CN98"/>
    <mergeCell ref="CO98:CP98"/>
    <mergeCell ref="CQ98:CR98"/>
    <mergeCell ref="CS98:CT98"/>
    <mergeCell ref="CU98:CV98"/>
    <mergeCell ref="CW98:CX98"/>
    <mergeCell ref="CY98:CZ98"/>
    <mergeCell ref="DA98:DB98"/>
    <mergeCell ref="DC98:DD98"/>
    <mergeCell ref="DE98:DF98"/>
    <mergeCell ref="DG98:DH98"/>
    <mergeCell ref="DI98:DJ98"/>
    <mergeCell ref="AE99:AF99"/>
    <mergeCell ref="AG99:AH99"/>
    <mergeCell ref="AI99:AJ99"/>
    <mergeCell ref="AK99:AL99"/>
    <mergeCell ref="AM99:AN99"/>
    <mergeCell ref="AO99:AP99"/>
    <mergeCell ref="AQ99:AR99"/>
    <mergeCell ref="AS99:AT99"/>
    <mergeCell ref="AU99:AV99"/>
    <mergeCell ref="AW99:AX99"/>
    <mergeCell ref="AY99:AZ99"/>
    <mergeCell ref="BA99:BB99"/>
    <mergeCell ref="BC99:BD99"/>
    <mergeCell ref="BE99:BF99"/>
    <mergeCell ref="BG99:BH99"/>
    <mergeCell ref="BI99:BJ99"/>
    <mergeCell ref="BK99:BL99"/>
    <mergeCell ref="BM99:BN99"/>
    <mergeCell ref="BO99:BP99"/>
    <mergeCell ref="BQ99:BR99"/>
    <mergeCell ref="BS99:BT99"/>
    <mergeCell ref="BU99:BV99"/>
    <mergeCell ref="BW99:BX99"/>
    <mergeCell ref="BY99:BZ99"/>
    <mergeCell ref="CA99:CB99"/>
    <mergeCell ref="CC99:CD99"/>
    <mergeCell ref="CE99:CF99"/>
    <mergeCell ref="CG99:CH99"/>
    <mergeCell ref="CI99:CJ99"/>
    <mergeCell ref="CK99:CL99"/>
    <mergeCell ref="CM99:CN99"/>
    <mergeCell ref="CO99:CP99"/>
    <mergeCell ref="CQ99:CR99"/>
    <mergeCell ref="CS99:CT99"/>
    <mergeCell ref="CU99:CV99"/>
    <mergeCell ref="CW99:CX99"/>
    <mergeCell ref="CY99:CZ99"/>
    <mergeCell ref="DA99:DB99"/>
    <mergeCell ref="DC99:DD99"/>
    <mergeCell ref="DE99:DF99"/>
    <mergeCell ref="DG99:DH99"/>
    <mergeCell ref="DI99:DJ99"/>
    <mergeCell ref="AE100:AF100"/>
    <mergeCell ref="AG100:AH100"/>
    <mergeCell ref="AI100:AJ100"/>
    <mergeCell ref="AK100:AL100"/>
    <mergeCell ref="AM100:AN100"/>
    <mergeCell ref="AO100:AP100"/>
    <mergeCell ref="AQ100:AR100"/>
    <mergeCell ref="AS100:AT100"/>
    <mergeCell ref="AU100:AV100"/>
    <mergeCell ref="AW100:AX100"/>
    <mergeCell ref="AY100:AZ100"/>
    <mergeCell ref="BA100:BB100"/>
    <mergeCell ref="BC100:BD100"/>
    <mergeCell ref="BE100:BF100"/>
    <mergeCell ref="BG100:BH100"/>
    <mergeCell ref="BI100:BJ100"/>
    <mergeCell ref="BK100:BL100"/>
    <mergeCell ref="BM100:BN100"/>
    <mergeCell ref="BO100:BP100"/>
    <mergeCell ref="BQ100:BR100"/>
    <mergeCell ref="BS100:BT100"/>
    <mergeCell ref="BU100:BV100"/>
    <mergeCell ref="BW100:BX100"/>
    <mergeCell ref="BY100:BZ100"/>
    <mergeCell ref="CA100:CB100"/>
    <mergeCell ref="CC100:CD100"/>
    <mergeCell ref="CE100:CF100"/>
    <mergeCell ref="CG100:CH100"/>
    <mergeCell ref="AU101:AV101"/>
    <mergeCell ref="AW101:AX101"/>
    <mergeCell ref="AY101:AZ101"/>
    <mergeCell ref="BA101:BB101"/>
    <mergeCell ref="BC101:BD101"/>
    <mergeCell ref="BE101:BF101"/>
    <mergeCell ref="BG101:BH101"/>
    <mergeCell ref="BI101:BJ101"/>
    <mergeCell ref="BK101:BL101"/>
    <mergeCell ref="BM101:BN101"/>
    <mergeCell ref="BO101:BP101"/>
    <mergeCell ref="BQ101:BR101"/>
    <mergeCell ref="BS101:BT101"/>
    <mergeCell ref="BU101:BV101"/>
    <mergeCell ref="BW101:BX101"/>
    <mergeCell ref="BY101:BZ101"/>
    <mergeCell ref="CA101:CB101"/>
    <mergeCell ref="CC101:CD101"/>
    <mergeCell ref="CE101:CF101"/>
    <mergeCell ref="CG101:CH101"/>
    <mergeCell ref="CK101:CL101"/>
    <mergeCell ref="CM101:CN101"/>
    <mergeCell ref="CO101:CP101"/>
    <mergeCell ref="CQ101:CR101"/>
    <mergeCell ref="CS101:CT101"/>
    <mergeCell ref="CU101:CV101"/>
    <mergeCell ref="CW101:CX101"/>
    <mergeCell ref="CY101:CZ101"/>
    <mergeCell ref="DA101:DB101"/>
    <mergeCell ref="DC101:DD101"/>
    <mergeCell ref="DE101:DF101"/>
    <mergeCell ref="DG101:DH101"/>
    <mergeCell ref="DI101:DJ101"/>
    <mergeCell ref="AS102:AT102"/>
    <mergeCell ref="AU102:AV102"/>
    <mergeCell ref="AW102:AX102"/>
    <mergeCell ref="AY102:AZ102"/>
    <mergeCell ref="BA102:BB102"/>
    <mergeCell ref="BC102:BD102"/>
    <mergeCell ref="BE102:BF102"/>
    <mergeCell ref="BG102:BH102"/>
    <mergeCell ref="BI102:BJ102"/>
    <mergeCell ref="BK102:BL102"/>
    <mergeCell ref="BM102:BN102"/>
    <mergeCell ref="BO102:BP102"/>
    <mergeCell ref="BQ102:BR102"/>
    <mergeCell ref="BS102:BT102"/>
    <mergeCell ref="BU102:BV102"/>
    <mergeCell ref="BW102:BX102"/>
    <mergeCell ref="BY102:BZ102"/>
    <mergeCell ref="CA102:CB102"/>
    <mergeCell ref="CC102:CD102"/>
    <mergeCell ref="CE102:CF102"/>
    <mergeCell ref="CG102:CH102"/>
    <mergeCell ref="CI102:CJ102"/>
    <mergeCell ref="CK102:CL102"/>
    <mergeCell ref="CM102:CN102"/>
    <mergeCell ref="CO102:CP102"/>
    <mergeCell ref="CQ102:CR102"/>
    <mergeCell ref="CS102:CT102"/>
    <mergeCell ref="CU102:CV102"/>
    <mergeCell ref="CW102:CX102"/>
    <mergeCell ref="CY102:CZ102"/>
    <mergeCell ref="DA102:DB102"/>
    <mergeCell ref="DC102:DD102"/>
    <mergeCell ref="DE102:DF102"/>
    <mergeCell ref="DG102:DH102"/>
    <mergeCell ref="DI102:DJ102"/>
    <mergeCell ref="DK3:DL3"/>
    <mergeCell ref="DK15:DL15"/>
    <mergeCell ref="DK19:DL19"/>
    <mergeCell ref="DK23:DL23"/>
    <mergeCell ref="DK27:DL27"/>
    <mergeCell ref="DK32:DL32"/>
    <mergeCell ref="DK35:DL35"/>
    <mergeCell ref="DK39:DL39"/>
    <mergeCell ref="DK43:DL43"/>
    <mergeCell ref="DK47:DL47"/>
    <mergeCell ref="DK53:DL53"/>
    <mergeCell ref="DK51:DL51"/>
    <mergeCell ref="DK52:DL52"/>
    <mergeCell ref="DK54:DL54"/>
    <mergeCell ref="DK58:DL58"/>
    <mergeCell ref="DK62:DL62"/>
    <mergeCell ref="DM3:DN3"/>
    <mergeCell ref="DO3:DP3"/>
    <mergeCell ref="DQ3:DR3"/>
    <mergeCell ref="DS3:DT3"/>
    <mergeCell ref="DU3:DV3"/>
    <mergeCell ref="DW3:DX3"/>
    <mergeCell ref="DY3:DZ3"/>
    <mergeCell ref="EA3:EB3"/>
    <mergeCell ref="EC3:ED3"/>
    <mergeCell ref="EE3:EF3"/>
    <mergeCell ref="EG3:EH3"/>
    <mergeCell ref="EI3:EJ3"/>
    <mergeCell ref="EK3:EL3"/>
    <mergeCell ref="EM3:EN3"/>
    <mergeCell ref="EO3:EP3"/>
    <mergeCell ref="DK7:DL7"/>
    <mergeCell ref="DM7:DN7"/>
    <mergeCell ref="DO7:DP7"/>
    <mergeCell ref="DQ7:DR7"/>
    <mergeCell ref="DS7:DT7"/>
    <mergeCell ref="DU7:DV7"/>
    <mergeCell ref="DW7:DX7"/>
    <mergeCell ref="DY7:DZ7"/>
    <mergeCell ref="EA7:EB7"/>
    <mergeCell ref="EC7:ED7"/>
    <mergeCell ref="EE7:EF7"/>
    <mergeCell ref="EG7:EH7"/>
    <mergeCell ref="EI7:EJ7"/>
    <mergeCell ref="EK7:EL7"/>
    <mergeCell ref="EM7:EN7"/>
    <mergeCell ref="EC6:ED6"/>
    <mergeCell ref="EE6:EF6"/>
    <mergeCell ref="ES3:ET3"/>
    <mergeCell ref="EU3:EV3"/>
    <mergeCell ref="EW3:EX3"/>
    <mergeCell ref="EY3:EZ3"/>
    <mergeCell ref="FA3:FB3"/>
    <mergeCell ref="FC3:FD3"/>
    <mergeCell ref="FE3:FF3"/>
    <mergeCell ref="FG3:FH3"/>
    <mergeCell ref="FI3:FJ3"/>
    <mergeCell ref="FK3:FL3"/>
    <mergeCell ref="FM3:FN3"/>
    <mergeCell ref="DK4:DL4"/>
    <mergeCell ref="DM4:DN4"/>
    <mergeCell ref="DO4:DP4"/>
    <mergeCell ref="DQ4:DR4"/>
    <mergeCell ref="DS4:DT4"/>
    <mergeCell ref="DU4:DV4"/>
    <mergeCell ref="DW4:DX4"/>
    <mergeCell ref="DY4:DZ4"/>
    <mergeCell ref="EA4:EB4"/>
    <mergeCell ref="EC4:ED4"/>
    <mergeCell ref="EE4:EF4"/>
    <mergeCell ref="EG4:EH4"/>
    <mergeCell ref="EI4:EJ4"/>
    <mergeCell ref="EK4:EL4"/>
    <mergeCell ref="EM4:EN4"/>
    <mergeCell ref="EO4:EP4"/>
    <mergeCell ref="EQ4:ER4"/>
    <mergeCell ref="ES4:ET4"/>
    <mergeCell ref="EU4:EV4"/>
    <mergeCell ref="EW4:EX4"/>
    <mergeCell ref="EY4:EZ4"/>
    <mergeCell ref="FA4:FB4"/>
    <mergeCell ref="FC4:FD4"/>
    <mergeCell ref="FE4:FF4"/>
    <mergeCell ref="FG4:FH4"/>
    <mergeCell ref="FI4:FJ4"/>
    <mergeCell ref="FK4:FL4"/>
    <mergeCell ref="FM4:FN4"/>
    <mergeCell ref="DK5:DL5"/>
    <mergeCell ref="DM5:DN5"/>
    <mergeCell ref="DO5:DP5"/>
    <mergeCell ref="DQ5:DR5"/>
    <mergeCell ref="DS5:DT5"/>
    <mergeCell ref="DU5:DV5"/>
    <mergeCell ref="DW5:DX5"/>
    <mergeCell ref="DY5:DZ5"/>
    <mergeCell ref="EA5:EB5"/>
    <mergeCell ref="EC5:ED5"/>
    <mergeCell ref="EE5:EF5"/>
    <mergeCell ref="EG5:EH5"/>
    <mergeCell ref="EI5:EJ5"/>
    <mergeCell ref="EK5:EL5"/>
    <mergeCell ref="EM5:EN5"/>
    <mergeCell ref="EO5:EP5"/>
    <mergeCell ref="EQ5:ER5"/>
    <mergeCell ref="ES5:ET5"/>
    <mergeCell ref="EU5:EV5"/>
    <mergeCell ref="EW5:EX5"/>
    <mergeCell ref="EY5:EZ5"/>
    <mergeCell ref="FA5:FB5"/>
    <mergeCell ref="FC5:FD5"/>
    <mergeCell ref="FE5:FF5"/>
    <mergeCell ref="FG5:FH5"/>
    <mergeCell ref="EG6:EH6"/>
    <mergeCell ref="EI6:EJ6"/>
    <mergeCell ref="EK6:EL6"/>
    <mergeCell ref="EM6:EN6"/>
    <mergeCell ref="EO6:EP6"/>
    <mergeCell ref="EQ6:ER6"/>
    <mergeCell ref="ES6:ET6"/>
    <mergeCell ref="EU6:EV6"/>
    <mergeCell ref="EW6:EX6"/>
    <mergeCell ref="EY6:EZ6"/>
    <mergeCell ref="FA6:FB6"/>
    <mergeCell ref="FC6:FD6"/>
    <mergeCell ref="FE6:FF6"/>
    <mergeCell ref="FG6:FH6"/>
    <mergeCell ref="FI6:FJ6"/>
    <mergeCell ref="FK6:FL6"/>
    <mergeCell ref="FM6:FN6"/>
    <mergeCell ref="ES7:ET7"/>
    <mergeCell ref="EU7:EV7"/>
    <mergeCell ref="EW7:EX7"/>
    <mergeCell ref="EY7:EZ7"/>
    <mergeCell ref="FA7:FB7"/>
    <mergeCell ref="FC7:FD7"/>
    <mergeCell ref="FE7:FF7"/>
    <mergeCell ref="FG7:FH7"/>
    <mergeCell ref="FI7:FJ7"/>
    <mergeCell ref="FK7:FL7"/>
    <mergeCell ref="FM7:FN7"/>
    <mergeCell ref="DK8:DL8"/>
    <mergeCell ref="DM8:DN8"/>
    <mergeCell ref="DO8:DP8"/>
    <mergeCell ref="DQ8:DR8"/>
    <mergeCell ref="DS8:DT8"/>
    <mergeCell ref="DU8:DV8"/>
    <mergeCell ref="DW8:DX8"/>
    <mergeCell ref="DY8:DZ8"/>
    <mergeCell ref="EA8:EB8"/>
    <mergeCell ref="EC8:ED8"/>
    <mergeCell ref="EE8:EF8"/>
    <mergeCell ref="EG8:EH8"/>
    <mergeCell ref="EI8:EJ8"/>
    <mergeCell ref="EK8:EL8"/>
    <mergeCell ref="EM8:EN8"/>
    <mergeCell ref="EO8:EP8"/>
    <mergeCell ref="EQ8:ER8"/>
    <mergeCell ref="ES8:ET8"/>
    <mergeCell ref="EU8:EV8"/>
    <mergeCell ref="FG8:FH8"/>
    <mergeCell ref="FI8:FJ8"/>
    <mergeCell ref="FK8:FL8"/>
    <mergeCell ref="FM8:FN8"/>
    <mergeCell ref="DK9:DL9"/>
    <mergeCell ref="DM9:DN9"/>
    <mergeCell ref="DO9:DP9"/>
    <mergeCell ref="DQ9:DR9"/>
    <mergeCell ref="DS9:DT9"/>
    <mergeCell ref="DU9:DV9"/>
    <mergeCell ref="DW9:DX9"/>
    <mergeCell ref="DY9:DZ9"/>
    <mergeCell ref="EA9:EB9"/>
    <mergeCell ref="EC9:ED9"/>
    <mergeCell ref="EE9:EF9"/>
    <mergeCell ref="EG9:EH9"/>
    <mergeCell ref="EI9:EJ9"/>
    <mergeCell ref="EK9:EL9"/>
    <mergeCell ref="EM9:EN9"/>
    <mergeCell ref="EO9:EP9"/>
    <mergeCell ref="EQ9:ER9"/>
    <mergeCell ref="ES9:ET9"/>
    <mergeCell ref="EU9:EV9"/>
    <mergeCell ref="EW9:EX9"/>
    <mergeCell ref="EY9:EZ9"/>
    <mergeCell ref="FA9:FB9"/>
    <mergeCell ref="FC9:FD9"/>
    <mergeCell ref="FE9:FF9"/>
    <mergeCell ref="FG9:FH9"/>
    <mergeCell ref="FI9:FJ9"/>
    <mergeCell ref="FK9:FL9"/>
    <mergeCell ref="FM9:FN9"/>
    <mergeCell ref="EI10:EJ10"/>
    <mergeCell ref="EK10:EL10"/>
    <mergeCell ref="EM10:EN10"/>
    <mergeCell ref="EO10:EP10"/>
    <mergeCell ref="EQ10:ER10"/>
    <mergeCell ref="ES10:ET10"/>
    <mergeCell ref="EU10:EV10"/>
    <mergeCell ref="EW10:EX10"/>
    <mergeCell ref="EY10:EZ10"/>
    <mergeCell ref="FA10:FB10"/>
    <mergeCell ref="FC10:FD10"/>
    <mergeCell ref="FE10:FF10"/>
    <mergeCell ref="FG10:FH10"/>
    <mergeCell ref="FI10:FJ10"/>
    <mergeCell ref="FK10:FL10"/>
    <mergeCell ref="FM10:FN10"/>
    <mergeCell ref="DK11:DL11"/>
    <mergeCell ref="DM11:DN11"/>
    <mergeCell ref="DO11:DP11"/>
    <mergeCell ref="DQ11:DR11"/>
    <mergeCell ref="DS11:DT11"/>
    <mergeCell ref="DU11:DV11"/>
    <mergeCell ref="DW11:DX11"/>
    <mergeCell ref="DY11:DZ11"/>
    <mergeCell ref="EA11:EB11"/>
    <mergeCell ref="EC11:ED11"/>
    <mergeCell ref="EE11:EF11"/>
    <mergeCell ref="EG11:EH11"/>
    <mergeCell ref="EI11:EJ11"/>
    <mergeCell ref="EK11:EL11"/>
    <mergeCell ref="EM11:EN11"/>
    <mergeCell ref="EO11:EP11"/>
    <mergeCell ref="EQ11:ER11"/>
    <mergeCell ref="ES11:ET11"/>
    <mergeCell ref="EU11:EV11"/>
    <mergeCell ref="EW11:EX11"/>
    <mergeCell ref="EY11:EZ11"/>
    <mergeCell ref="FA11:FB11"/>
    <mergeCell ref="FC11:FD11"/>
    <mergeCell ref="FE11:FF11"/>
    <mergeCell ref="FG11:FH11"/>
    <mergeCell ref="FI11:FJ11"/>
    <mergeCell ref="FK11:FL11"/>
    <mergeCell ref="FM11:FN11"/>
    <mergeCell ref="DK12:DL12"/>
    <mergeCell ref="DM12:DN12"/>
    <mergeCell ref="DO12:DP12"/>
    <mergeCell ref="DQ12:DR12"/>
    <mergeCell ref="DS12:DT12"/>
    <mergeCell ref="DU12:DV12"/>
    <mergeCell ref="DW12:DX12"/>
    <mergeCell ref="DY12:DZ12"/>
    <mergeCell ref="EA12:EB12"/>
    <mergeCell ref="EC12:ED12"/>
    <mergeCell ref="EE12:EF12"/>
    <mergeCell ref="EG12:EH12"/>
    <mergeCell ref="EI12:EJ12"/>
    <mergeCell ref="EK12:EL12"/>
    <mergeCell ref="EM12:EN12"/>
    <mergeCell ref="EO12:EP12"/>
    <mergeCell ref="EQ12:ER12"/>
    <mergeCell ref="ES12:ET12"/>
    <mergeCell ref="EU12:EV12"/>
    <mergeCell ref="EW12:EX12"/>
    <mergeCell ref="EY12:EZ12"/>
    <mergeCell ref="FA12:FB12"/>
    <mergeCell ref="FC12:FD12"/>
    <mergeCell ref="FE12:FF12"/>
    <mergeCell ref="FG12:FH12"/>
    <mergeCell ref="FI12:FJ12"/>
    <mergeCell ref="FK12:FL12"/>
    <mergeCell ref="FM12:FN12"/>
    <mergeCell ref="DK13:DL13"/>
    <mergeCell ref="DM13:DN13"/>
    <mergeCell ref="DO13:DP13"/>
    <mergeCell ref="DQ13:DR13"/>
    <mergeCell ref="DS13:DT13"/>
    <mergeCell ref="DU13:DV13"/>
    <mergeCell ref="DW13:DX13"/>
    <mergeCell ref="DY13:DZ13"/>
    <mergeCell ref="EA13:EB13"/>
    <mergeCell ref="EC13:ED13"/>
    <mergeCell ref="EE13:EF13"/>
    <mergeCell ref="EG13:EH13"/>
    <mergeCell ref="EI13:EJ13"/>
    <mergeCell ref="EK13:EL13"/>
    <mergeCell ref="EM13:EN13"/>
    <mergeCell ref="EO13:EP13"/>
    <mergeCell ref="EQ13:ER13"/>
    <mergeCell ref="ES13:ET13"/>
    <mergeCell ref="EU13:EV13"/>
    <mergeCell ref="EW13:EX13"/>
    <mergeCell ref="EY13:EZ13"/>
    <mergeCell ref="FA13:FB13"/>
    <mergeCell ref="FC13:FD13"/>
    <mergeCell ref="FE13:FF13"/>
    <mergeCell ref="FG13:FH13"/>
    <mergeCell ref="FI13:FJ13"/>
    <mergeCell ref="FK13:FL13"/>
    <mergeCell ref="FM13:FN13"/>
    <mergeCell ref="DK14:DL14"/>
    <mergeCell ref="DM14:DN14"/>
    <mergeCell ref="DO14:DP14"/>
    <mergeCell ref="DQ14:DR14"/>
    <mergeCell ref="DS14:DT14"/>
    <mergeCell ref="DU14:DV14"/>
    <mergeCell ref="DW14:DX14"/>
    <mergeCell ref="DY14:DZ14"/>
    <mergeCell ref="EA14:EB14"/>
    <mergeCell ref="EC14:ED14"/>
    <mergeCell ref="EE14:EF14"/>
    <mergeCell ref="EG14:EH14"/>
    <mergeCell ref="EI14:EJ14"/>
    <mergeCell ref="EK14:EL14"/>
    <mergeCell ref="EM14:EN14"/>
    <mergeCell ref="EO14:EP14"/>
    <mergeCell ref="EQ14:ER14"/>
    <mergeCell ref="ES14:ET14"/>
    <mergeCell ref="EU14:EV14"/>
    <mergeCell ref="EW14:EX14"/>
    <mergeCell ref="EY14:EZ14"/>
    <mergeCell ref="FA14:FB14"/>
    <mergeCell ref="FC14:FD14"/>
    <mergeCell ref="FE14:FF14"/>
    <mergeCell ref="FG14:FH14"/>
    <mergeCell ref="FI14:FJ14"/>
    <mergeCell ref="FK14:FL14"/>
    <mergeCell ref="FM14:FN14"/>
    <mergeCell ref="DM15:DN15"/>
    <mergeCell ref="DO15:DP15"/>
    <mergeCell ref="DQ15:DR15"/>
    <mergeCell ref="DS15:DT15"/>
    <mergeCell ref="DU15:DV15"/>
    <mergeCell ref="DW15:DX15"/>
    <mergeCell ref="DY15:DZ15"/>
    <mergeCell ref="EA15:EB15"/>
    <mergeCell ref="EC15:ED15"/>
    <mergeCell ref="EE15:EF15"/>
    <mergeCell ref="EG15:EH15"/>
    <mergeCell ref="EI15:EJ15"/>
    <mergeCell ref="EK15:EL15"/>
    <mergeCell ref="EM15:EN15"/>
    <mergeCell ref="EO15:EP15"/>
    <mergeCell ref="EQ15:ER15"/>
    <mergeCell ref="ES15:ET15"/>
    <mergeCell ref="EU15:EV15"/>
    <mergeCell ref="EW15:EX15"/>
    <mergeCell ref="EY15:EZ15"/>
    <mergeCell ref="FA15:FB15"/>
    <mergeCell ref="FC15:FD15"/>
    <mergeCell ref="FE15:FF15"/>
    <mergeCell ref="FG15:FH15"/>
    <mergeCell ref="FI15:FJ15"/>
    <mergeCell ref="FK15:FL15"/>
    <mergeCell ref="FM15:FN15"/>
    <mergeCell ref="DK16:DL16"/>
    <mergeCell ref="DM16:DN16"/>
    <mergeCell ref="DO16:DP16"/>
    <mergeCell ref="DQ16:DR16"/>
    <mergeCell ref="DS16:DT16"/>
    <mergeCell ref="DU16:DV16"/>
    <mergeCell ref="DW16:DX16"/>
    <mergeCell ref="DY16:DZ16"/>
    <mergeCell ref="EA16:EB16"/>
    <mergeCell ref="EC16:ED16"/>
    <mergeCell ref="EE16:EF16"/>
    <mergeCell ref="EG16:EH16"/>
    <mergeCell ref="EI16:EJ16"/>
    <mergeCell ref="EK16:EL16"/>
    <mergeCell ref="EM16:EN16"/>
    <mergeCell ref="EO16:EP16"/>
    <mergeCell ref="EQ16:ER16"/>
    <mergeCell ref="ES16:ET16"/>
    <mergeCell ref="EU16:EV16"/>
    <mergeCell ref="EW16:EX16"/>
    <mergeCell ref="EY16:EZ16"/>
    <mergeCell ref="FA16:FB16"/>
    <mergeCell ref="FC16:FD16"/>
    <mergeCell ref="FE16:FF16"/>
    <mergeCell ref="FG16:FH16"/>
    <mergeCell ref="FI16:FJ16"/>
    <mergeCell ref="FK16:FL16"/>
    <mergeCell ref="FM16:FN16"/>
    <mergeCell ref="DK17:DL17"/>
    <mergeCell ref="DM17:DN17"/>
    <mergeCell ref="DO17:DP17"/>
    <mergeCell ref="DQ17:DR17"/>
    <mergeCell ref="DS17:DT17"/>
    <mergeCell ref="DU17:DV17"/>
    <mergeCell ref="DW17:DX17"/>
    <mergeCell ref="DY17:DZ17"/>
    <mergeCell ref="EA17:EB17"/>
    <mergeCell ref="EC17:ED17"/>
    <mergeCell ref="EE17:EF17"/>
    <mergeCell ref="EG17:EH17"/>
    <mergeCell ref="EI17:EJ17"/>
    <mergeCell ref="EK17:EL17"/>
    <mergeCell ref="EM17:EN17"/>
    <mergeCell ref="EO17:EP17"/>
    <mergeCell ref="EQ17:ER17"/>
    <mergeCell ref="ES17:ET17"/>
    <mergeCell ref="EU17:EV17"/>
    <mergeCell ref="EW17:EX17"/>
    <mergeCell ref="EY17:EZ17"/>
    <mergeCell ref="FA17:FB17"/>
    <mergeCell ref="FC17:FD17"/>
    <mergeCell ref="FE17:FF17"/>
    <mergeCell ref="FG17:FH17"/>
    <mergeCell ref="FI17:FJ17"/>
    <mergeCell ref="FK17:FL17"/>
    <mergeCell ref="FM17:FN17"/>
    <mergeCell ref="DK18:DL18"/>
    <mergeCell ref="DM18:DN18"/>
    <mergeCell ref="DO18:DP18"/>
    <mergeCell ref="DQ18:DR18"/>
    <mergeCell ref="DS18:DT18"/>
    <mergeCell ref="DU18:DV18"/>
    <mergeCell ref="DW18:DX18"/>
    <mergeCell ref="DY18:DZ18"/>
    <mergeCell ref="EA18:EB18"/>
    <mergeCell ref="EC18:ED18"/>
    <mergeCell ref="EE18:EF18"/>
    <mergeCell ref="EG18:EH18"/>
    <mergeCell ref="EI18:EJ18"/>
    <mergeCell ref="EK18:EL18"/>
    <mergeCell ref="EM18:EN18"/>
    <mergeCell ref="EO18:EP18"/>
    <mergeCell ref="EQ18:ER18"/>
    <mergeCell ref="ES18:ET18"/>
    <mergeCell ref="EU18:EV18"/>
    <mergeCell ref="EW18:EX18"/>
    <mergeCell ref="EY18:EZ18"/>
    <mergeCell ref="FA18:FB18"/>
    <mergeCell ref="FC18:FD18"/>
    <mergeCell ref="FE18:FF18"/>
    <mergeCell ref="FG18:FH18"/>
    <mergeCell ref="FI18:FJ18"/>
    <mergeCell ref="FK18:FL18"/>
    <mergeCell ref="FM18:FN18"/>
    <mergeCell ref="DM19:DN19"/>
    <mergeCell ref="DO19:DP19"/>
    <mergeCell ref="DQ19:DR19"/>
    <mergeCell ref="DS19:DT19"/>
    <mergeCell ref="DU19:DV19"/>
    <mergeCell ref="DW19:DX19"/>
    <mergeCell ref="DY19:DZ19"/>
    <mergeCell ref="EA19:EB19"/>
    <mergeCell ref="EC19:ED19"/>
    <mergeCell ref="EE19:EF19"/>
    <mergeCell ref="EG19:EH19"/>
    <mergeCell ref="EI19:EJ19"/>
    <mergeCell ref="EK19:EL19"/>
    <mergeCell ref="EM19:EN19"/>
    <mergeCell ref="EO19:EP19"/>
    <mergeCell ref="EQ19:ER19"/>
    <mergeCell ref="ES19:ET19"/>
    <mergeCell ref="EU19:EV19"/>
    <mergeCell ref="EW19:EX19"/>
    <mergeCell ref="EY19:EZ19"/>
    <mergeCell ref="FA19:FB19"/>
    <mergeCell ref="FC19:FD19"/>
    <mergeCell ref="FE19:FF19"/>
    <mergeCell ref="FG19:FH19"/>
    <mergeCell ref="FI19:FJ19"/>
    <mergeCell ref="FK19:FL19"/>
    <mergeCell ref="FM19:FN19"/>
    <mergeCell ref="DK20:DL20"/>
    <mergeCell ref="DM20:DN20"/>
    <mergeCell ref="DO20:DP20"/>
    <mergeCell ref="DQ20:DR20"/>
    <mergeCell ref="DS20:DT20"/>
    <mergeCell ref="DU20:DV20"/>
    <mergeCell ref="DW20:DX20"/>
    <mergeCell ref="DY20:DZ20"/>
    <mergeCell ref="EA20:EB20"/>
    <mergeCell ref="EC20:ED20"/>
    <mergeCell ref="EE20:EF20"/>
    <mergeCell ref="EG20:EH20"/>
    <mergeCell ref="EI20:EJ20"/>
    <mergeCell ref="EK20:EL20"/>
    <mergeCell ref="EM20:EN20"/>
    <mergeCell ref="EO20:EP20"/>
    <mergeCell ref="EQ20:ER20"/>
    <mergeCell ref="ES20:ET20"/>
    <mergeCell ref="EU20:EV20"/>
    <mergeCell ref="EW20:EX20"/>
    <mergeCell ref="EY20:EZ20"/>
    <mergeCell ref="FA20:FB20"/>
    <mergeCell ref="FC20:FD20"/>
    <mergeCell ref="FE20:FF20"/>
    <mergeCell ref="FG20:FH20"/>
    <mergeCell ref="FI20:FJ20"/>
    <mergeCell ref="FK20:FL20"/>
    <mergeCell ref="FM20:FN20"/>
    <mergeCell ref="DK21:DL21"/>
    <mergeCell ref="DM21:DN21"/>
    <mergeCell ref="DO21:DP21"/>
    <mergeCell ref="DQ21:DR21"/>
    <mergeCell ref="DS21:DT21"/>
    <mergeCell ref="DU21:DV21"/>
    <mergeCell ref="DW21:DX21"/>
    <mergeCell ref="DY21:DZ21"/>
    <mergeCell ref="EA21:EB21"/>
    <mergeCell ref="EC21:ED21"/>
    <mergeCell ref="EE21:EF21"/>
    <mergeCell ref="EG21:EH21"/>
    <mergeCell ref="EI21:EJ21"/>
    <mergeCell ref="EK21:EL21"/>
    <mergeCell ref="EM21:EN21"/>
    <mergeCell ref="EO21:EP21"/>
    <mergeCell ref="EQ21:ER21"/>
    <mergeCell ref="ES21:ET21"/>
    <mergeCell ref="EU21:EV21"/>
    <mergeCell ref="EW21:EX21"/>
    <mergeCell ref="EY21:EZ21"/>
    <mergeCell ref="FA21:FB21"/>
    <mergeCell ref="FC21:FD21"/>
    <mergeCell ref="FE21:FF21"/>
    <mergeCell ref="FG21:FH21"/>
    <mergeCell ref="FI21:FJ21"/>
    <mergeCell ref="FK21:FL21"/>
    <mergeCell ref="FM21:FN21"/>
    <mergeCell ref="DK22:DL22"/>
    <mergeCell ref="DM22:DN22"/>
    <mergeCell ref="DO22:DP22"/>
    <mergeCell ref="DQ22:DR22"/>
    <mergeCell ref="DS22:DT22"/>
    <mergeCell ref="DU22:DV22"/>
    <mergeCell ref="DW22:DX22"/>
    <mergeCell ref="DY22:DZ22"/>
    <mergeCell ref="EA22:EB22"/>
    <mergeCell ref="EC22:ED22"/>
    <mergeCell ref="EE22:EF22"/>
    <mergeCell ref="EG22:EH22"/>
    <mergeCell ref="EI22:EJ22"/>
    <mergeCell ref="EK22:EL22"/>
    <mergeCell ref="EM22:EN22"/>
    <mergeCell ref="EO22:EP22"/>
    <mergeCell ref="EQ22:ER22"/>
    <mergeCell ref="ES22:ET22"/>
    <mergeCell ref="EU22:EV22"/>
    <mergeCell ref="EW22:EX22"/>
    <mergeCell ref="EY22:EZ22"/>
    <mergeCell ref="FA22:FB22"/>
    <mergeCell ref="FC22:FD22"/>
    <mergeCell ref="FE22:FF22"/>
    <mergeCell ref="FG22:FH22"/>
    <mergeCell ref="FI22:FJ22"/>
    <mergeCell ref="FK22:FL22"/>
    <mergeCell ref="FM22:FN22"/>
    <mergeCell ref="DM23:DN23"/>
    <mergeCell ref="DO23:DP23"/>
    <mergeCell ref="DQ23:DR23"/>
    <mergeCell ref="DS23:DT23"/>
    <mergeCell ref="DU23:DV23"/>
    <mergeCell ref="DW23:DX23"/>
    <mergeCell ref="DY23:DZ23"/>
    <mergeCell ref="EA23:EB23"/>
    <mergeCell ref="EC23:ED23"/>
    <mergeCell ref="EE23:EF23"/>
    <mergeCell ref="EG23:EH23"/>
    <mergeCell ref="EI23:EJ23"/>
    <mergeCell ref="EK23:EL23"/>
    <mergeCell ref="EM23:EN23"/>
    <mergeCell ref="EO23:EP23"/>
    <mergeCell ref="EQ23:ER23"/>
    <mergeCell ref="ES23:ET23"/>
    <mergeCell ref="EU23:EV23"/>
    <mergeCell ref="EW23:EX23"/>
    <mergeCell ref="EY23:EZ23"/>
    <mergeCell ref="FA23:FB23"/>
    <mergeCell ref="FC23:FD23"/>
    <mergeCell ref="FE23:FF23"/>
    <mergeCell ref="FG23:FH23"/>
    <mergeCell ref="FI23:FJ23"/>
    <mergeCell ref="FK23:FL23"/>
    <mergeCell ref="FM23:FN23"/>
    <mergeCell ref="DK24:DL24"/>
    <mergeCell ref="DM24:DN24"/>
    <mergeCell ref="DO24:DP24"/>
    <mergeCell ref="DQ24:DR24"/>
    <mergeCell ref="DS24:DT24"/>
    <mergeCell ref="DU24:DV24"/>
    <mergeCell ref="DW24:DX24"/>
    <mergeCell ref="DY24:DZ24"/>
    <mergeCell ref="EA24:EB24"/>
    <mergeCell ref="EC24:ED24"/>
    <mergeCell ref="EE24:EF24"/>
    <mergeCell ref="EG24:EH24"/>
    <mergeCell ref="EI24:EJ24"/>
    <mergeCell ref="EK24:EL24"/>
    <mergeCell ref="EM24:EN24"/>
    <mergeCell ref="EO24:EP24"/>
    <mergeCell ref="EQ24:ER24"/>
    <mergeCell ref="ES24:ET24"/>
    <mergeCell ref="EU24:EV24"/>
    <mergeCell ref="EW24:EX24"/>
    <mergeCell ref="EY24:EZ24"/>
    <mergeCell ref="FA24:FB24"/>
    <mergeCell ref="FC24:FD24"/>
    <mergeCell ref="FE24:FF24"/>
    <mergeCell ref="FG24:FH24"/>
    <mergeCell ref="FI24:FJ24"/>
    <mergeCell ref="FK24:FL24"/>
    <mergeCell ref="FM24:FN24"/>
    <mergeCell ref="DK25:DL25"/>
    <mergeCell ref="DM25:DN25"/>
    <mergeCell ref="DO25:DP25"/>
    <mergeCell ref="DQ25:DR25"/>
    <mergeCell ref="DS25:DT25"/>
    <mergeCell ref="DU25:DV25"/>
    <mergeCell ref="DW25:DX25"/>
    <mergeCell ref="DY25:DZ25"/>
    <mergeCell ref="EA25:EB25"/>
    <mergeCell ref="EC25:ED25"/>
    <mergeCell ref="EE25:EF25"/>
    <mergeCell ref="EG25:EH25"/>
    <mergeCell ref="EI25:EJ25"/>
    <mergeCell ref="EK25:EL25"/>
    <mergeCell ref="EM25:EN25"/>
    <mergeCell ref="EO25:EP25"/>
    <mergeCell ref="EQ25:ER25"/>
    <mergeCell ref="ES25:ET25"/>
    <mergeCell ref="EU25:EV25"/>
    <mergeCell ref="EW25:EX25"/>
    <mergeCell ref="EY25:EZ25"/>
    <mergeCell ref="FA25:FB25"/>
    <mergeCell ref="FC25:FD25"/>
    <mergeCell ref="FE25:FF25"/>
    <mergeCell ref="FG25:FH25"/>
    <mergeCell ref="FI25:FJ25"/>
    <mergeCell ref="FK25:FL25"/>
    <mergeCell ref="FM25:FN25"/>
    <mergeCell ref="DK26:DL26"/>
    <mergeCell ref="DM26:DN26"/>
    <mergeCell ref="DO26:DP26"/>
    <mergeCell ref="DQ26:DR26"/>
    <mergeCell ref="DS26:DT26"/>
    <mergeCell ref="DU26:DV26"/>
    <mergeCell ref="DW26:DX26"/>
    <mergeCell ref="DY26:DZ26"/>
    <mergeCell ref="EA26:EB26"/>
    <mergeCell ref="EC26:ED26"/>
    <mergeCell ref="EE26:EF26"/>
    <mergeCell ref="EG26:EH26"/>
    <mergeCell ref="EI26:EJ26"/>
    <mergeCell ref="EK26:EL26"/>
    <mergeCell ref="EM26:EN26"/>
    <mergeCell ref="EO26:EP26"/>
    <mergeCell ref="EQ26:ER26"/>
    <mergeCell ref="ES26:ET26"/>
    <mergeCell ref="EU26:EV26"/>
    <mergeCell ref="EW26:EX26"/>
    <mergeCell ref="EY26:EZ26"/>
    <mergeCell ref="FA26:FB26"/>
    <mergeCell ref="FC26:FD26"/>
    <mergeCell ref="FE26:FF26"/>
    <mergeCell ref="FG26:FH26"/>
    <mergeCell ref="FI26:FJ26"/>
    <mergeCell ref="FK26:FL26"/>
    <mergeCell ref="FM26:FN26"/>
    <mergeCell ref="DM27:DN27"/>
    <mergeCell ref="DO27:DP27"/>
    <mergeCell ref="DQ27:DR27"/>
    <mergeCell ref="DS27:DT27"/>
    <mergeCell ref="DU27:DV27"/>
    <mergeCell ref="DW27:DX27"/>
    <mergeCell ref="DY27:DZ27"/>
    <mergeCell ref="EA27:EB27"/>
    <mergeCell ref="EC27:ED27"/>
    <mergeCell ref="EE27:EF27"/>
    <mergeCell ref="EG27:EH27"/>
    <mergeCell ref="EI27:EJ27"/>
    <mergeCell ref="EK27:EL27"/>
    <mergeCell ref="EM27:EN27"/>
    <mergeCell ref="EO27:EP27"/>
    <mergeCell ref="EQ27:ER27"/>
    <mergeCell ref="ES27:ET27"/>
    <mergeCell ref="EU27:EV27"/>
    <mergeCell ref="EW27:EX27"/>
    <mergeCell ref="EY27:EZ27"/>
    <mergeCell ref="FA27:FB27"/>
    <mergeCell ref="FC27:FD27"/>
    <mergeCell ref="FE27:FF27"/>
    <mergeCell ref="FG27:FH27"/>
    <mergeCell ref="FI27:FJ27"/>
    <mergeCell ref="FK27:FL27"/>
    <mergeCell ref="FM27:FN27"/>
    <mergeCell ref="DK28:DL28"/>
    <mergeCell ref="DM28:DN28"/>
    <mergeCell ref="DO28:DP28"/>
    <mergeCell ref="DQ28:DR28"/>
    <mergeCell ref="DS28:DT28"/>
    <mergeCell ref="DU28:DV28"/>
    <mergeCell ref="DW28:DX28"/>
    <mergeCell ref="DY28:DZ28"/>
    <mergeCell ref="EA28:EB28"/>
    <mergeCell ref="EC28:ED28"/>
    <mergeCell ref="EE28:EF28"/>
    <mergeCell ref="EG28:EH28"/>
    <mergeCell ref="EI28:EJ28"/>
    <mergeCell ref="EK28:EL28"/>
    <mergeCell ref="EM28:EN28"/>
    <mergeCell ref="EO28:EP28"/>
    <mergeCell ref="EQ28:ER28"/>
    <mergeCell ref="ES28:ET28"/>
    <mergeCell ref="EU28:EV28"/>
    <mergeCell ref="EW28:EX28"/>
    <mergeCell ref="EY28:EZ28"/>
    <mergeCell ref="FA28:FB28"/>
    <mergeCell ref="FC28:FD28"/>
    <mergeCell ref="FE28:FF28"/>
    <mergeCell ref="FG28:FH28"/>
    <mergeCell ref="FI28:FJ28"/>
    <mergeCell ref="FK28:FL28"/>
    <mergeCell ref="FM28:FN28"/>
    <mergeCell ref="DK30:DL30"/>
    <mergeCell ref="DM30:DN30"/>
    <mergeCell ref="DO30:DP30"/>
    <mergeCell ref="DQ30:DR30"/>
    <mergeCell ref="DS30:DT30"/>
    <mergeCell ref="DU30:DV30"/>
    <mergeCell ref="DW30:DX30"/>
    <mergeCell ref="DY30:DZ30"/>
    <mergeCell ref="EA30:EB30"/>
    <mergeCell ref="EC30:ED30"/>
    <mergeCell ref="EE30:EF30"/>
    <mergeCell ref="EG30:EH30"/>
    <mergeCell ref="EI30:EJ30"/>
    <mergeCell ref="EK30:EL30"/>
    <mergeCell ref="EM30:EN30"/>
    <mergeCell ref="EO30:EP30"/>
    <mergeCell ref="EQ30:ER30"/>
    <mergeCell ref="ES30:ET30"/>
    <mergeCell ref="EU30:EV30"/>
    <mergeCell ref="EW30:EX30"/>
    <mergeCell ref="EY30:EZ30"/>
    <mergeCell ref="FA30:FB30"/>
    <mergeCell ref="FC30:FD30"/>
    <mergeCell ref="FE30:FF30"/>
    <mergeCell ref="FG30:FH30"/>
    <mergeCell ref="FI30:FJ30"/>
    <mergeCell ref="FK30:FL30"/>
    <mergeCell ref="FM30:FN30"/>
    <mergeCell ref="DK31:DL31"/>
    <mergeCell ref="DM31:DN31"/>
    <mergeCell ref="DO31:DP31"/>
    <mergeCell ref="DQ31:DR31"/>
    <mergeCell ref="DS31:DT31"/>
    <mergeCell ref="DU31:DV31"/>
    <mergeCell ref="DW31:DX31"/>
    <mergeCell ref="DY31:DZ31"/>
    <mergeCell ref="EA31:EB31"/>
    <mergeCell ref="EC31:ED31"/>
    <mergeCell ref="EE31:EF31"/>
    <mergeCell ref="EG31:EH31"/>
    <mergeCell ref="EI31:EJ31"/>
    <mergeCell ref="EK31:EL31"/>
    <mergeCell ref="EM31:EN31"/>
    <mergeCell ref="EO31:EP31"/>
    <mergeCell ref="EQ31:ER31"/>
    <mergeCell ref="ES31:ET31"/>
    <mergeCell ref="EU31:EV31"/>
    <mergeCell ref="EW31:EX31"/>
    <mergeCell ref="EY31:EZ31"/>
    <mergeCell ref="FA31:FB31"/>
    <mergeCell ref="FC31:FD31"/>
    <mergeCell ref="FE31:FF31"/>
    <mergeCell ref="FG31:FH31"/>
    <mergeCell ref="FI31:FJ31"/>
    <mergeCell ref="FK31:FL31"/>
    <mergeCell ref="FM31:FN31"/>
    <mergeCell ref="DM32:DN32"/>
    <mergeCell ref="DO32:DP32"/>
    <mergeCell ref="DQ32:DR32"/>
    <mergeCell ref="DS32:DT32"/>
    <mergeCell ref="DU32:DV32"/>
    <mergeCell ref="DW32:DX32"/>
    <mergeCell ref="DY32:DZ32"/>
    <mergeCell ref="EA32:EB32"/>
    <mergeCell ref="EC32:ED32"/>
    <mergeCell ref="EE32:EF32"/>
    <mergeCell ref="EG32:EH32"/>
    <mergeCell ref="EI32:EJ32"/>
    <mergeCell ref="EK32:EL32"/>
    <mergeCell ref="EM32:EN32"/>
    <mergeCell ref="EO32:EP32"/>
    <mergeCell ref="EQ32:ER32"/>
    <mergeCell ref="ES32:ET32"/>
    <mergeCell ref="EU32:EV32"/>
    <mergeCell ref="EW32:EX32"/>
    <mergeCell ref="EY32:EZ32"/>
    <mergeCell ref="FA32:FB32"/>
    <mergeCell ref="FC32:FD32"/>
    <mergeCell ref="FE32:FF32"/>
    <mergeCell ref="FG32:FH32"/>
    <mergeCell ref="FI32:FJ32"/>
    <mergeCell ref="FK32:FL32"/>
    <mergeCell ref="FM32:FN32"/>
    <mergeCell ref="DK29:DL29"/>
    <mergeCell ref="DM29:DN29"/>
    <mergeCell ref="DO29:DP29"/>
    <mergeCell ref="DQ29:DR29"/>
    <mergeCell ref="DS29:DT29"/>
    <mergeCell ref="DU29:DV29"/>
    <mergeCell ref="DW29:DX29"/>
    <mergeCell ref="DY29:DZ29"/>
    <mergeCell ref="EA29:EB29"/>
    <mergeCell ref="EC29:ED29"/>
    <mergeCell ref="EE29:EF29"/>
    <mergeCell ref="EG29:EH29"/>
    <mergeCell ref="EI29:EJ29"/>
    <mergeCell ref="EK29:EL29"/>
    <mergeCell ref="EM29:EN29"/>
    <mergeCell ref="EO29:EP29"/>
    <mergeCell ref="EQ29:ER29"/>
    <mergeCell ref="ES29:ET29"/>
    <mergeCell ref="EU29:EV29"/>
    <mergeCell ref="EW29:EX29"/>
    <mergeCell ref="EY29:EZ29"/>
    <mergeCell ref="FA29:FB29"/>
    <mergeCell ref="FC29:FD29"/>
    <mergeCell ref="FE29:FF29"/>
    <mergeCell ref="FG29:FH29"/>
    <mergeCell ref="FI29:FJ29"/>
    <mergeCell ref="FK29:FL29"/>
    <mergeCell ref="FM29:FN29"/>
    <mergeCell ref="DK33:DL33"/>
    <mergeCell ref="DM33:DN33"/>
    <mergeCell ref="DO33:DP33"/>
    <mergeCell ref="DQ33:DR33"/>
    <mergeCell ref="DS33:DT33"/>
    <mergeCell ref="DU33:DV33"/>
    <mergeCell ref="DW33:DX33"/>
    <mergeCell ref="DY33:DZ33"/>
    <mergeCell ref="EA33:EB33"/>
    <mergeCell ref="EC33:ED33"/>
    <mergeCell ref="EE33:EF33"/>
    <mergeCell ref="EG33:EH33"/>
    <mergeCell ref="EI33:EJ33"/>
    <mergeCell ref="EK33:EL33"/>
    <mergeCell ref="EM33:EN33"/>
    <mergeCell ref="EO33:EP33"/>
    <mergeCell ref="EQ33:ER33"/>
    <mergeCell ref="ES33:ET33"/>
    <mergeCell ref="EU33:EV33"/>
    <mergeCell ref="EW33:EX33"/>
    <mergeCell ref="EY33:EZ33"/>
    <mergeCell ref="FA33:FB33"/>
    <mergeCell ref="FC33:FD33"/>
    <mergeCell ref="FE33:FF33"/>
    <mergeCell ref="FG33:FH33"/>
    <mergeCell ref="FI33:FJ33"/>
    <mergeCell ref="FK33:FL33"/>
    <mergeCell ref="FM33:FN33"/>
    <mergeCell ref="DK34:DL34"/>
    <mergeCell ref="DM34:DN34"/>
    <mergeCell ref="DO34:DP34"/>
    <mergeCell ref="DQ34:DR34"/>
    <mergeCell ref="DS34:DT34"/>
    <mergeCell ref="DU34:DV34"/>
    <mergeCell ref="DW34:DX34"/>
    <mergeCell ref="DY34:DZ34"/>
    <mergeCell ref="EA34:EB34"/>
    <mergeCell ref="EC34:ED34"/>
    <mergeCell ref="EE34:EF34"/>
    <mergeCell ref="EG34:EH34"/>
    <mergeCell ref="EI34:EJ34"/>
    <mergeCell ref="EK34:EL34"/>
    <mergeCell ref="EM34:EN34"/>
    <mergeCell ref="EO34:EP34"/>
    <mergeCell ref="EQ34:ER34"/>
    <mergeCell ref="ES34:ET34"/>
    <mergeCell ref="EU34:EV34"/>
    <mergeCell ref="EW34:EX34"/>
    <mergeCell ref="EY34:EZ34"/>
    <mergeCell ref="FA34:FB34"/>
    <mergeCell ref="FC34:FD34"/>
    <mergeCell ref="FE34:FF34"/>
    <mergeCell ref="FG34:FH34"/>
    <mergeCell ref="FI34:FJ34"/>
    <mergeCell ref="FK34:FL34"/>
    <mergeCell ref="FM34:FN34"/>
    <mergeCell ref="DM35:DN35"/>
    <mergeCell ref="DO35:DP35"/>
    <mergeCell ref="DQ35:DR35"/>
    <mergeCell ref="DS35:DT35"/>
    <mergeCell ref="DU35:DV35"/>
    <mergeCell ref="DW35:DX35"/>
    <mergeCell ref="DY35:DZ35"/>
    <mergeCell ref="EA35:EB35"/>
    <mergeCell ref="EC35:ED35"/>
    <mergeCell ref="EE35:EF35"/>
    <mergeCell ref="EG35:EH35"/>
    <mergeCell ref="EI35:EJ35"/>
    <mergeCell ref="EK35:EL35"/>
    <mergeCell ref="EM35:EN35"/>
    <mergeCell ref="EO35:EP35"/>
    <mergeCell ref="EQ35:ER35"/>
    <mergeCell ref="ES35:ET35"/>
    <mergeCell ref="EU35:EV35"/>
    <mergeCell ref="EW35:EX35"/>
    <mergeCell ref="EY35:EZ35"/>
    <mergeCell ref="FA35:FB35"/>
    <mergeCell ref="FC35:FD35"/>
    <mergeCell ref="FE35:FF35"/>
    <mergeCell ref="FG35:FH35"/>
    <mergeCell ref="FI35:FJ35"/>
    <mergeCell ref="FK35:FL35"/>
    <mergeCell ref="FM35:FN35"/>
    <mergeCell ref="DK36:DL36"/>
    <mergeCell ref="DM36:DN36"/>
    <mergeCell ref="DO36:DP36"/>
    <mergeCell ref="DQ36:DR36"/>
    <mergeCell ref="DS36:DT36"/>
    <mergeCell ref="DU36:DV36"/>
    <mergeCell ref="DW36:DX36"/>
    <mergeCell ref="DY36:DZ36"/>
    <mergeCell ref="EA36:EB36"/>
    <mergeCell ref="EC36:ED36"/>
    <mergeCell ref="EE36:EF36"/>
    <mergeCell ref="EG36:EH36"/>
    <mergeCell ref="EI36:EJ36"/>
    <mergeCell ref="EK36:EL36"/>
    <mergeCell ref="EM36:EN36"/>
    <mergeCell ref="EO36:EP36"/>
    <mergeCell ref="EQ36:ER36"/>
    <mergeCell ref="ES36:ET36"/>
    <mergeCell ref="EU36:EV36"/>
    <mergeCell ref="EW36:EX36"/>
    <mergeCell ref="EY36:EZ36"/>
    <mergeCell ref="FA36:FB36"/>
    <mergeCell ref="FC36:FD36"/>
    <mergeCell ref="FE36:FF36"/>
    <mergeCell ref="FG36:FH36"/>
    <mergeCell ref="FI36:FJ36"/>
    <mergeCell ref="FK36:FL36"/>
    <mergeCell ref="FM36:FN36"/>
    <mergeCell ref="DK37:DL37"/>
    <mergeCell ref="DM37:DN37"/>
    <mergeCell ref="DO37:DP37"/>
    <mergeCell ref="DQ37:DR37"/>
    <mergeCell ref="DS37:DT37"/>
    <mergeCell ref="DU37:DV37"/>
    <mergeCell ref="DW37:DX37"/>
    <mergeCell ref="DY37:DZ37"/>
    <mergeCell ref="EA37:EB37"/>
    <mergeCell ref="EC37:ED37"/>
    <mergeCell ref="EE37:EF37"/>
    <mergeCell ref="EG37:EH37"/>
    <mergeCell ref="EI37:EJ37"/>
    <mergeCell ref="EK37:EL37"/>
    <mergeCell ref="EM37:EN37"/>
    <mergeCell ref="EO37:EP37"/>
    <mergeCell ref="EQ37:ER37"/>
    <mergeCell ref="ES37:ET37"/>
    <mergeCell ref="EU37:EV37"/>
    <mergeCell ref="EW37:EX37"/>
    <mergeCell ref="EY37:EZ37"/>
    <mergeCell ref="FA37:FB37"/>
    <mergeCell ref="FC37:FD37"/>
    <mergeCell ref="FE37:FF37"/>
    <mergeCell ref="FG37:FH37"/>
    <mergeCell ref="FI37:FJ37"/>
    <mergeCell ref="FK37:FL37"/>
    <mergeCell ref="FM37:FN37"/>
    <mergeCell ref="DK38:DL38"/>
    <mergeCell ref="DM38:DN38"/>
    <mergeCell ref="DO38:DP38"/>
    <mergeCell ref="DQ38:DR38"/>
    <mergeCell ref="DS38:DT38"/>
    <mergeCell ref="DU38:DV38"/>
    <mergeCell ref="DW38:DX38"/>
    <mergeCell ref="DY38:DZ38"/>
    <mergeCell ref="EA38:EB38"/>
    <mergeCell ref="EC38:ED38"/>
    <mergeCell ref="EE38:EF38"/>
    <mergeCell ref="EG38:EH38"/>
    <mergeCell ref="EI38:EJ38"/>
    <mergeCell ref="EK38:EL38"/>
    <mergeCell ref="EM38:EN38"/>
    <mergeCell ref="EO38:EP38"/>
    <mergeCell ref="EQ38:ER38"/>
    <mergeCell ref="ES38:ET38"/>
    <mergeCell ref="EU38:EV38"/>
    <mergeCell ref="EW38:EX38"/>
    <mergeCell ref="EY38:EZ38"/>
    <mergeCell ref="FA38:FB38"/>
    <mergeCell ref="FC38:FD38"/>
    <mergeCell ref="FE38:FF38"/>
    <mergeCell ref="FG38:FH38"/>
    <mergeCell ref="FI38:FJ38"/>
    <mergeCell ref="FK38:FL38"/>
    <mergeCell ref="FM38:FN38"/>
    <mergeCell ref="DM39:DN39"/>
    <mergeCell ref="DO39:DP39"/>
    <mergeCell ref="DQ39:DR39"/>
    <mergeCell ref="DS39:DT39"/>
    <mergeCell ref="DU39:DV39"/>
    <mergeCell ref="DW39:DX39"/>
    <mergeCell ref="DY39:DZ39"/>
    <mergeCell ref="EA39:EB39"/>
    <mergeCell ref="EC39:ED39"/>
    <mergeCell ref="EE39:EF39"/>
    <mergeCell ref="EG39:EH39"/>
    <mergeCell ref="EI39:EJ39"/>
    <mergeCell ref="EK39:EL39"/>
    <mergeCell ref="EM39:EN39"/>
    <mergeCell ref="EO39:EP39"/>
    <mergeCell ref="EQ39:ER39"/>
    <mergeCell ref="ES39:ET39"/>
    <mergeCell ref="EU39:EV39"/>
    <mergeCell ref="EW39:EX39"/>
    <mergeCell ref="EY39:EZ39"/>
    <mergeCell ref="FA39:FB39"/>
    <mergeCell ref="FC39:FD39"/>
    <mergeCell ref="FE39:FF39"/>
    <mergeCell ref="FG39:FH39"/>
    <mergeCell ref="FI39:FJ39"/>
    <mergeCell ref="FK39:FL39"/>
    <mergeCell ref="FM39:FN39"/>
    <mergeCell ref="DK40:DL40"/>
    <mergeCell ref="DM40:DN40"/>
    <mergeCell ref="DO40:DP40"/>
    <mergeCell ref="DQ40:DR40"/>
    <mergeCell ref="DS40:DT40"/>
    <mergeCell ref="DU40:DV40"/>
    <mergeCell ref="DW40:DX40"/>
    <mergeCell ref="DY40:DZ40"/>
    <mergeCell ref="EA40:EB40"/>
    <mergeCell ref="EC40:ED40"/>
    <mergeCell ref="EE40:EF40"/>
    <mergeCell ref="EG40:EH40"/>
    <mergeCell ref="EI40:EJ40"/>
    <mergeCell ref="EK40:EL40"/>
    <mergeCell ref="EM40:EN40"/>
    <mergeCell ref="EO40:EP40"/>
    <mergeCell ref="EQ40:ER40"/>
    <mergeCell ref="ES40:ET40"/>
    <mergeCell ref="EU40:EV40"/>
    <mergeCell ref="EW40:EX40"/>
    <mergeCell ref="EY40:EZ40"/>
    <mergeCell ref="FA40:FB40"/>
    <mergeCell ref="FC40:FD40"/>
    <mergeCell ref="FE40:FF40"/>
    <mergeCell ref="FG40:FH40"/>
    <mergeCell ref="FI40:FJ40"/>
    <mergeCell ref="FK40:FL40"/>
    <mergeCell ref="FM40:FN40"/>
    <mergeCell ref="DK41:DL41"/>
    <mergeCell ref="DM41:DN41"/>
    <mergeCell ref="DO41:DP41"/>
    <mergeCell ref="DQ41:DR41"/>
    <mergeCell ref="DS41:DT41"/>
    <mergeCell ref="DU41:DV41"/>
    <mergeCell ref="DW41:DX41"/>
    <mergeCell ref="DY41:DZ41"/>
    <mergeCell ref="EA41:EB41"/>
    <mergeCell ref="EC41:ED41"/>
    <mergeCell ref="EE41:EF41"/>
    <mergeCell ref="EG41:EH41"/>
    <mergeCell ref="EI41:EJ41"/>
    <mergeCell ref="EK41:EL41"/>
    <mergeCell ref="EM41:EN41"/>
    <mergeCell ref="EO41:EP41"/>
    <mergeCell ref="EQ41:ER41"/>
    <mergeCell ref="ES41:ET41"/>
    <mergeCell ref="EU41:EV41"/>
    <mergeCell ref="EW41:EX41"/>
    <mergeCell ref="EY41:EZ41"/>
    <mergeCell ref="FA41:FB41"/>
    <mergeCell ref="FC41:FD41"/>
    <mergeCell ref="FE41:FF41"/>
    <mergeCell ref="FG41:FH41"/>
    <mergeCell ref="FI41:FJ41"/>
    <mergeCell ref="FK41:FL41"/>
    <mergeCell ref="FM41:FN41"/>
    <mergeCell ref="DK42:DL42"/>
    <mergeCell ref="DM42:DN42"/>
    <mergeCell ref="DO42:DP42"/>
    <mergeCell ref="DQ42:DR42"/>
    <mergeCell ref="DS42:DT42"/>
    <mergeCell ref="DU42:DV42"/>
    <mergeCell ref="DW42:DX42"/>
    <mergeCell ref="DY42:DZ42"/>
    <mergeCell ref="EA42:EB42"/>
    <mergeCell ref="EC42:ED42"/>
    <mergeCell ref="EE42:EF42"/>
    <mergeCell ref="EG42:EH42"/>
    <mergeCell ref="EI42:EJ42"/>
    <mergeCell ref="EK42:EL42"/>
    <mergeCell ref="EM42:EN42"/>
    <mergeCell ref="EO42:EP42"/>
    <mergeCell ref="EQ42:ER42"/>
    <mergeCell ref="ES42:ET42"/>
    <mergeCell ref="EU42:EV42"/>
    <mergeCell ref="EW42:EX42"/>
    <mergeCell ref="EY42:EZ42"/>
    <mergeCell ref="FA42:FB42"/>
    <mergeCell ref="FC42:FD42"/>
    <mergeCell ref="FE42:FF42"/>
    <mergeCell ref="FG42:FH42"/>
    <mergeCell ref="FI42:FJ42"/>
    <mergeCell ref="FK42:FL42"/>
    <mergeCell ref="FM42:FN42"/>
    <mergeCell ref="DM43:DN43"/>
    <mergeCell ref="DO43:DP43"/>
    <mergeCell ref="DQ43:DR43"/>
    <mergeCell ref="DS43:DT43"/>
    <mergeCell ref="DU43:DV43"/>
    <mergeCell ref="DW43:DX43"/>
    <mergeCell ref="DY43:DZ43"/>
    <mergeCell ref="EA43:EB43"/>
    <mergeCell ref="EC43:ED43"/>
    <mergeCell ref="EE43:EF43"/>
    <mergeCell ref="EG43:EH43"/>
    <mergeCell ref="EI43:EJ43"/>
    <mergeCell ref="EK43:EL43"/>
    <mergeCell ref="EM43:EN43"/>
    <mergeCell ref="EO43:EP43"/>
    <mergeCell ref="EQ43:ER43"/>
    <mergeCell ref="ES43:ET43"/>
    <mergeCell ref="EU43:EV43"/>
    <mergeCell ref="EW43:EX43"/>
    <mergeCell ref="EY43:EZ43"/>
    <mergeCell ref="FA43:FB43"/>
    <mergeCell ref="FC43:FD43"/>
    <mergeCell ref="FE43:FF43"/>
    <mergeCell ref="FG43:FH43"/>
    <mergeCell ref="FI43:FJ43"/>
    <mergeCell ref="FK43:FL43"/>
    <mergeCell ref="FM43:FN43"/>
    <mergeCell ref="DK44:DL44"/>
    <mergeCell ref="DM44:DN44"/>
    <mergeCell ref="DO44:DP44"/>
    <mergeCell ref="DQ44:DR44"/>
    <mergeCell ref="DS44:DT44"/>
    <mergeCell ref="DU44:DV44"/>
    <mergeCell ref="DW44:DX44"/>
    <mergeCell ref="DY44:DZ44"/>
    <mergeCell ref="EA44:EB44"/>
    <mergeCell ref="EC44:ED44"/>
    <mergeCell ref="EE44:EF44"/>
    <mergeCell ref="EG44:EH44"/>
    <mergeCell ref="EI44:EJ44"/>
    <mergeCell ref="EK44:EL44"/>
    <mergeCell ref="EM44:EN44"/>
    <mergeCell ref="EO44:EP44"/>
    <mergeCell ref="EQ44:ER44"/>
    <mergeCell ref="ES44:ET44"/>
    <mergeCell ref="EU44:EV44"/>
    <mergeCell ref="EW44:EX44"/>
    <mergeCell ref="EY44:EZ44"/>
    <mergeCell ref="FA44:FB44"/>
    <mergeCell ref="FC44:FD44"/>
    <mergeCell ref="FE44:FF44"/>
    <mergeCell ref="FG44:FH44"/>
    <mergeCell ref="FI44:FJ44"/>
    <mergeCell ref="FK44:FL44"/>
    <mergeCell ref="FM44:FN44"/>
    <mergeCell ref="DK45:DL45"/>
    <mergeCell ref="DM45:DN45"/>
    <mergeCell ref="DO45:DP45"/>
    <mergeCell ref="DQ45:DR45"/>
    <mergeCell ref="DS45:DT45"/>
    <mergeCell ref="DU45:DV45"/>
    <mergeCell ref="DW45:DX45"/>
    <mergeCell ref="DY45:DZ45"/>
    <mergeCell ref="EA45:EB45"/>
    <mergeCell ref="EC45:ED45"/>
    <mergeCell ref="EE45:EF45"/>
    <mergeCell ref="EG45:EH45"/>
    <mergeCell ref="EI45:EJ45"/>
    <mergeCell ref="EK45:EL45"/>
    <mergeCell ref="EM45:EN45"/>
    <mergeCell ref="EO45:EP45"/>
    <mergeCell ref="EQ45:ER45"/>
    <mergeCell ref="ES45:ET45"/>
    <mergeCell ref="EU45:EV45"/>
    <mergeCell ref="EW45:EX45"/>
    <mergeCell ref="EY45:EZ45"/>
    <mergeCell ref="FA45:FB45"/>
    <mergeCell ref="FC45:FD45"/>
    <mergeCell ref="FE45:FF45"/>
    <mergeCell ref="FG45:FH45"/>
    <mergeCell ref="FI45:FJ45"/>
    <mergeCell ref="FK45:FL45"/>
    <mergeCell ref="FM45:FN45"/>
    <mergeCell ref="DK46:DL46"/>
    <mergeCell ref="DM46:DN46"/>
    <mergeCell ref="DO46:DP46"/>
    <mergeCell ref="DQ46:DR46"/>
    <mergeCell ref="DS46:DT46"/>
    <mergeCell ref="DU46:DV46"/>
    <mergeCell ref="DW46:DX46"/>
    <mergeCell ref="DY46:DZ46"/>
    <mergeCell ref="EA46:EB46"/>
    <mergeCell ref="EC46:ED46"/>
    <mergeCell ref="EE46:EF46"/>
    <mergeCell ref="EG46:EH46"/>
    <mergeCell ref="EI46:EJ46"/>
    <mergeCell ref="EK46:EL46"/>
    <mergeCell ref="EM46:EN46"/>
    <mergeCell ref="EO46:EP46"/>
    <mergeCell ref="EQ46:ER46"/>
    <mergeCell ref="ES46:ET46"/>
    <mergeCell ref="EU46:EV46"/>
    <mergeCell ref="EW46:EX46"/>
    <mergeCell ref="EY46:EZ46"/>
    <mergeCell ref="FA46:FB46"/>
    <mergeCell ref="FC46:FD46"/>
    <mergeCell ref="FE46:FF46"/>
    <mergeCell ref="FG46:FH46"/>
    <mergeCell ref="FI46:FJ46"/>
    <mergeCell ref="FK46:FL46"/>
    <mergeCell ref="FM46:FN46"/>
    <mergeCell ref="DM47:DN47"/>
    <mergeCell ref="DO47:DP47"/>
    <mergeCell ref="DQ47:DR47"/>
    <mergeCell ref="DS47:DT47"/>
    <mergeCell ref="DU47:DV47"/>
    <mergeCell ref="DW47:DX47"/>
    <mergeCell ref="DY47:DZ47"/>
    <mergeCell ref="EA47:EB47"/>
    <mergeCell ref="EC47:ED47"/>
    <mergeCell ref="EE47:EF47"/>
    <mergeCell ref="EG47:EH47"/>
    <mergeCell ref="EI47:EJ47"/>
    <mergeCell ref="EK47:EL47"/>
    <mergeCell ref="EM47:EN47"/>
    <mergeCell ref="EO47:EP47"/>
    <mergeCell ref="EQ47:ER47"/>
    <mergeCell ref="ES47:ET47"/>
    <mergeCell ref="EU47:EV47"/>
    <mergeCell ref="EW47:EX47"/>
    <mergeCell ref="EY47:EZ47"/>
    <mergeCell ref="FA47:FB47"/>
    <mergeCell ref="FC47:FD47"/>
    <mergeCell ref="FE47:FF47"/>
    <mergeCell ref="FG47:FH47"/>
    <mergeCell ref="FI47:FJ47"/>
    <mergeCell ref="FK47:FL47"/>
    <mergeCell ref="FM47:FN47"/>
    <mergeCell ref="DK48:DL48"/>
    <mergeCell ref="DM48:DN48"/>
    <mergeCell ref="DO48:DP48"/>
    <mergeCell ref="DQ48:DR48"/>
    <mergeCell ref="DS48:DT48"/>
    <mergeCell ref="DU48:DV48"/>
    <mergeCell ref="DW48:DX48"/>
    <mergeCell ref="DY48:DZ48"/>
    <mergeCell ref="EA48:EB48"/>
    <mergeCell ref="EC48:ED48"/>
    <mergeCell ref="EE48:EF48"/>
    <mergeCell ref="EG48:EH48"/>
    <mergeCell ref="EI48:EJ48"/>
    <mergeCell ref="EK48:EL48"/>
    <mergeCell ref="EM48:EN48"/>
    <mergeCell ref="EO48:EP48"/>
    <mergeCell ref="EQ48:ER48"/>
    <mergeCell ref="ES48:ET48"/>
    <mergeCell ref="EU48:EV48"/>
    <mergeCell ref="EW48:EX48"/>
    <mergeCell ref="EY48:EZ48"/>
    <mergeCell ref="FA48:FB48"/>
    <mergeCell ref="FC48:FD48"/>
    <mergeCell ref="FE48:FF48"/>
    <mergeCell ref="FG48:FH48"/>
    <mergeCell ref="FI48:FJ48"/>
    <mergeCell ref="FK48:FL48"/>
    <mergeCell ref="FM48:FN48"/>
    <mergeCell ref="DK49:DL49"/>
    <mergeCell ref="DM49:DN49"/>
    <mergeCell ref="DO49:DP49"/>
    <mergeCell ref="DQ49:DR49"/>
    <mergeCell ref="DS49:DT49"/>
    <mergeCell ref="DU49:DV49"/>
    <mergeCell ref="DW49:DX49"/>
    <mergeCell ref="DY49:DZ49"/>
    <mergeCell ref="EA49:EB49"/>
    <mergeCell ref="EC49:ED49"/>
    <mergeCell ref="EE49:EF49"/>
    <mergeCell ref="EG49:EH49"/>
    <mergeCell ref="EI49:EJ49"/>
    <mergeCell ref="EK49:EL49"/>
    <mergeCell ref="EM49:EN49"/>
    <mergeCell ref="EO49:EP49"/>
    <mergeCell ref="EQ49:ER49"/>
    <mergeCell ref="ES49:ET49"/>
    <mergeCell ref="EU49:EV49"/>
    <mergeCell ref="EW49:EX49"/>
    <mergeCell ref="EY49:EZ49"/>
    <mergeCell ref="FA49:FB49"/>
    <mergeCell ref="FC49:FD49"/>
    <mergeCell ref="FE49:FF49"/>
    <mergeCell ref="FG49:FH49"/>
    <mergeCell ref="DM51:DN51"/>
    <mergeCell ref="DO51:DP51"/>
    <mergeCell ref="DQ51:DR51"/>
    <mergeCell ref="DS51:DT51"/>
    <mergeCell ref="DU51:DV51"/>
    <mergeCell ref="DW51:DX51"/>
    <mergeCell ref="DY51:DZ51"/>
    <mergeCell ref="DM52:DN52"/>
    <mergeCell ref="DO52:DP52"/>
    <mergeCell ref="DQ52:DR52"/>
    <mergeCell ref="DS52:DT52"/>
    <mergeCell ref="DU52:DV52"/>
    <mergeCell ref="DW52:DX52"/>
    <mergeCell ref="DY52:DZ52"/>
    <mergeCell ref="DM53:DN53"/>
    <mergeCell ref="DO53:DP53"/>
    <mergeCell ref="DQ53:DR53"/>
    <mergeCell ref="DS53:DT53"/>
    <mergeCell ref="DU53:DV53"/>
    <mergeCell ref="DW53:DX53"/>
    <mergeCell ref="DY53:DZ53"/>
    <mergeCell ref="EA51:EB51"/>
    <mergeCell ref="EC51:ED51"/>
    <mergeCell ref="EE51:EF51"/>
    <mergeCell ref="EG51:EH51"/>
    <mergeCell ref="EI51:EJ51"/>
    <mergeCell ref="EK51:EL51"/>
    <mergeCell ref="EA52:EB52"/>
    <mergeCell ref="EC52:ED52"/>
    <mergeCell ref="EE52:EF52"/>
    <mergeCell ref="EG52:EH52"/>
    <mergeCell ref="EI52:EJ52"/>
    <mergeCell ref="EK52:EL52"/>
    <mergeCell ref="EA53:EB53"/>
    <mergeCell ref="EC53:ED53"/>
    <mergeCell ref="EE53:EF53"/>
    <mergeCell ref="EG53:EH53"/>
    <mergeCell ref="EI53:EJ53"/>
    <mergeCell ref="EK53:EL53"/>
    <mergeCell ref="EM51:EN51"/>
    <mergeCell ref="EM52:EN52"/>
    <mergeCell ref="EM53:EN53"/>
    <mergeCell ref="EO51:EP51"/>
    <mergeCell ref="EQ51:ER51"/>
    <mergeCell ref="ES51:ET51"/>
    <mergeCell ref="EU51:EV51"/>
    <mergeCell ref="EW51:EX51"/>
    <mergeCell ref="EY51:EZ51"/>
    <mergeCell ref="FA51:FB51"/>
    <mergeCell ref="EO52:EP52"/>
    <mergeCell ref="EQ52:ER52"/>
    <mergeCell ref="ES52:ET52"/>
    <mergeCell ref="EU52:EV52"/>
    <mergeCell ref="EW52:EX52"/>
    <mergeCell ref="EY52:EZ52"/>
    <mergeCell ref="FA52:FB52"/>
    <mergeCell ref="EO53:EP53"/>
    <mergeCell ref="EQ53:ER53"/>
    <mergeCell ref="ES53:ET53"/>
    <mergeCell ref="EU53:EV53"/>
    <mergeCell ref="EW53:EX53"/>
    <mergeCell ref="EY53:EZ53"/>
    <mergeCell ref="FA53:FB53"/>
    <mergeCell ref="FC51:FD51"/>
    <mergeCell ref="FE51:FF51"/>
    <mergeCell ref="FG51:FH51"/>
    <mergeCell ref="FI51:FJ51"/>
    <mergeCell ref="FK51:FL51"/>
    <mergeCell ref="FM51:FN51"/>
    <mergeCell ref="FC52:FD52"/>
    <mergeCell ref="FE52:FF52"/>
    <mergeCell ref="FG52:FH52"/>
    <mergeCell ref="FI52:FJ52"/>
    <mergeCell ref="FK52:FL52"/>
    <mergeCell ref="FM52:FN52"/>
    <mergeCell ref="FC53:FD53"/>
    <mergeCell ref="FE53:FF53"/>
    <mergeCell ref="FG53:FH53"/>
    <mergeCell ref="FI53:FJ53"/>
    <mergeCell ref="FK53:FL53"/>
    <mergeCell ref="FM53:FN53"/>
    <mergeCell ref="DM54:DN54"/>
    <mergeCell ref="DO54:DP54"/>
    <mergeCell ref="DQ54:DR54"/>
    <mergeCell ref="DS54:DT54"/>
    <mergeCell ref="DU54:DV54"/>
    <mergeCell ref="DW54:DX54"/>
    <mergeCell ref="DY54:DZ54"/>
    <mergeCell ref="EA54:EB54"/>
    <mergeCell ref="EC54:ED54"/>
    <mergeCell ref="EE54:EF54"/>
    <mergeCell ref="EG54:EH54"/>
    <mergeCell ref="EI54:EJ54"/>
    <mergeCell ref="EK54:EL54"/>
    <mergeCell ref="EM54:EN54"/>
    <mergeCell ref="EO54:EP54"/>
    <mergeCell ref="EQ54:ER54"/>
    <mergeCell ref="ES54:ET54"/>
    <mergeCell ref="EU54:EV54"/>
    <mergeCell ref="EW54:EX54"/>
    <mergeCell ref="EY54:EZ54"/>
    <mergeCell ref="FA54:FB54"/>
    <mergeCell ref="FC54:FD54"/>
    <mergeCell ref="FE54:FF54"/>
    <mergeCell ref="FG54:FH54"/>
    <mergeCell ref="FI54:FJ54"/>
    <mergeCell ref="FK54:FL54"/>
    <mergeCell ref="FM54:FN54"/>
    <mergeCell ref="DK55:DL55"/>
    <mergeCell ref="DM55:DN55"/>
    <mergeCell ref="DO55:DP55"/>
    <mergeCell ref="DQ55:DR55"/>
    <mergeCell ref="DS55:DT55"/>
    <mergeCell ref="DU55:DV55"/>
    <mergeCell ref="DW55:DX55"/>
    <mergeCell ref="DY55:DZ55"/>
    <mergeCell ref="EA55:EB55"/>
    <mergeCell ref="EC55:ED55"/>
    <mergeCell ref="EE55:EF55"/>
    <mergeCell ref="EG55:EH55"/>
    <mergeCell ref="EI55:EJ55"/>
    <mergeCell ref="EK55:EL55"/>
    <mergeCell ref="EM55:EN55"/>
    <mergeCell ref="EO55:EP55"/>
    <mergeCell ref="EQ55:ER55"/>
    <mergeCell ref="ES55:ET55"/>
    <mergeCell ref="EU55:EV55"/>
    <mergeCell ref="EW55:EX55"/>
    <mergeCell ref="EY55:EZ55"/>
    <mergeCell ref="FA55:FB55"/>
    <mergeCell ref="FC55:FD55"/>
    <mergeCell ref="FE55:FF55"/>
    <mergeCell ref="FG55:FH55"/>
    <mergeCell ref="FI55:FJ55"/>
    <mergeCell ref="FK55:FL55"/>
    <mergeCell ref="FM55:FN55"/>
    <mergeCell ref="DK56:DL56"/>
    <mergeCell ref="DM56:DN56"/>
    <mergeCell ref="DO56:DP56"/>
    <mergeCell ref="DQ56:DR56"/>
    <mergeCell ref="DS56:DT56"/>
    <mergeCell ref="DU56:DV56"/>
    <mergeCell ref="DW56:DX56"/>
    <mergeCell ref="DY56:DZ56"/>
    <mergeCell ref="EA56:EB56"/>
    <mergeCell ref="EC56:ED56"/>
    <mergeCell ref="EE56:EF56"/>
    <mergeCell ref="EG56:EH56"/>
    <mergeCell ref="EI56:EJ56"/>
    <mergeCell ref="EK56:EL56"/>
    <mergeCell ref="EM56:EN56"/>
    <mergeCell ref="EO56:EP56"/>
    <mergeCell ref="EQ56:ER56"/>
    <mergeCell ref="ES56:ET56"/>
    <mergeCell ref="EU56:EV56"/>
    <mergeCell ref="EW56:EX56"/>
    <mergeCell ref="EY56:EZ56"/>
    <mergeCell ref="FA56:FB56"/>
    <mergeCell ref="FC56:FD56"/>
    <mergeCell ref="FE56:FF56"/>
    <mergeCell ref="FG56:FH56"/>
    <mergeCell ref="FI56:FJ56"/>
    <mergeCell ref="FK56:FL56"/>
    <mergeCell ref="FM56:FN56"/>
    <mergeCell ref="DK57:DL57"/>
    <mergeCell ref="DM57:DN57"/>
    <mergeCell ref="DO57:DP57"/>
    <mergeCell ref="DQ57:DR57"/>
    <mergeCell ref="DS57:DT57"/>
    <mergeCell ref="DU57:DV57"/>
    <mergeCell ref="DW57:DX57"/>
    <mergeCell ref="DY57:DZ57"/>
    <mergeCell ref="EA57:EB57"/>
    <mergeCell ref="EC57:ED57"/>
    <mergeCell ref="EE57:EF57"/>
    <mergeCell ref="EG57:EH57"/>
    <mergeCell ref="EI57:EJ57"/>
    <mergeCell ref="EK57:EL57"/>
    <mergeCell ref="EM57:EN57"/>
    <mergeCell ref="EO57:EP57"/>
    <mergeCell ref="EQ57:ER57"/>
    <mergeCell ref="ES57:ET57"/>
    <mergeCell ref="EU57:EV57"/>
    <mergeCell ref="EW57:EX57"/>
    <mergeCell ref="EY57:EZ57"/>
    <mergeCell ref="FA57:FB57"/>
    <mergeCell ref="FC57:FD57"/>
    <mergeCell ref="FE57:FF57"/>
    <mergeCell ref="FG57:FH57"/>
    <mergeCell ref="FI57:FJ57"/>
    <mergeCell ref="FK57:FL57"/>
    <mergeCell ref="FM57:FN57"/>
    <mergeCell ref="DM58:DN58"/>
    <mergeCell ref="DO58:DP58"/>
    <mergeCell ref="DQ58:DR58"/>
    <mergeCell ref="DS58:DT58"/>
    <mergeCell ref="DU58:DV58"/>
    <mergeCell ref="DW58:DX58"/>
    <mergeCell ref="DY58:DZ58"/>
    <mergeCell ref="EA58:EB58"/>
    <mergeCell ref="EC58:ED58"/>
    <mergeCell ref="EE58:EF58"/>
    <mergeCell ref="EG58:EH58"/>
    <mergeCell ref="EI58:EJ58"/>
    <mergeCell ref="EK58:EL58"/>
    <mergeCell ref="EM58:EN58"/>
    <mergeCell ref="EO58:EP58"/>
    <mergeCell ref="EQ58:ER58"/>
    <mergeCell ref="ES58:ET58"/>
    <mergeCell ref="EU58:EV58"/>
    <mergeCell ref="EW58:EX58"/>
    <mergeCell ref="EY58:EZ58"/>
    <mergeCell ref="FA58:FB58"/>
    <mergeCell ref="FC58:FD58"/>
    <mergeCell ref="FE58:FF58"/>
    <mergeCell ref="FG58:FH58"/>
    <mergeCell ref="FI58:FJ58"/>
    <mergeCell ref="FK58:FL58"/>
    <mergeCell ref="FM58:FN58"/>
    <mergeCell ref="DK59:DL59"/>
    <mergeCell ref="DM59:DN59"/>
    <mergeCell ref="DO59:DP59"/>
    <mergeCell ref="DQ59:DR59"/>
    <mergeCell ref="DS59:DT59"/>
    <mergeCell ref="DU59:DV59"/>
    <mergeCell ref="DW59:DX59"/>
    <mergeCell ref="DY59:DZ59"/>
    <mergeCell ref="EA59:EB59"/>
    <mergeCell ref="EC59:ED59"/>
    <mergeCell ref="EE59:EF59"/>
    <mergeCell ref="EG59:EH59"/>
    <mergeCell ref="EI59:EJ59"/>
    <mergeCell ref="EK59:EL59"/>
    <mergeCell ref="EM59:EN59"/>
    <mergeCell ref="EO59:EP59"/>
    <mergeCell ref="EQ59:ER59"/>
    <mergeCell ref="ES59:ET59"/>
    <mergeCell ref="EU59:EV59"/>
    <mergeCell ref="EW59:EX59"/>
    <mergeCell ref="EY59:EZ59"/>
    <mergeCell ref="FA59:FB59"/>
    <mergeCell ref="FC59:FD59"/>
    <mergeCell ref="FE59:FF59"/>
    <mergeCell ref="FG59:FH59"/>
    <mergeCell ref="FI59:FJ59"/>
    <mergeCell ref="FK59:FL59"/>
    <mergeCell ref="FM59:FN59"/>
    <mergeCell ref="DK60:DL60"/>
    <mergeCell ref="DM60:DN60"/>
    <mergeCell ref="DO60:DP60"/>
    <mergeCell ref="DQ60:DR60"/>
    <mergeCell ref="DS60:DT60"/>
    <mergeCell ref="DU60:DV60"/>
    <mergeCell ref="DW60:DX60"/>
    <mergeCell ref="DY60:DZ60"/>
    <mergeCell ref="EA60:EB60"/>
    <mergeCell ref="EC60:ED60"/>
    <mergeCell ref="EE60:EF60"/>
    <mergeCell ref="EG60:EH60"/>
    <mergeCell ref="EI60:EJ60"/>
    <mergeCell ref="EK60:EL60"/>
    <mergeCell ref="EM60:EN60"/>
    <mergeCell ref="EO60:EP60"/>
    <mergeCell ref="EQ60:ER60"/>
    <mergeCell ref="ES60:ET60"/>
    <mergeCell ref="EU60:EV60"/>
    <mergeCell ref="EW60:EX60"/>
    <mergeCell ref="EY60:EZ60"/>
    <mergeCell ref="FA60:FB60"/>
    <mergeCell ref="FC60:FD60"/>
    <mergeCell ref="FE60:FF60"/>
    <mergeCell ref="FG60:FH60"/>
    <mergeCell ref="FI60:FJ60"/>
    <mergeCell ref="FK60:FL60"/>
    <mergeCell ref="FM60:FN60"/>
    <mergeCell ref="DK61:DL61"/>
    <mergeCell ref="DM61:DN61"/>
    <mergeCell ref="DO61:DP61"/>
    <mergeCell ref="DQ61:DR61"/>
    <mergeCell ref="DS61:DT61"/>
    <mergeCell ref="DU61:DV61"/>
    <mergeCell ref="DW61:DX61"/>
    <mergeCell ref="DY61:DZ61"/>
    <mergeCell ref="EA61:EB61"/>
    <mergeCell ref="EC61:ED61"/>
    <mergeCell ref="EE61:EF61"/>
    <mergeCell ref="EG61:EH61"/>
    <mergeCell ref="EI61:EJ61"/>
    <mergeCell ref="EK61:EL61"/>
    <mergeCell ref="EM61:EN61"/>
    <mergeCell ref="EO61:EP61"/>
    <mergeCell ref="EQ61:ER61"/>
    <mergeCell ref="ES61:ET61"/>
    <mergeCell ref="EU61:EV61"/>
    <mergeCell ref="EW61:EX61"/>
    <mergeCell ref="EY61:EZ61"/>
    <mergeCell ref="FA61:FB61"/>
    <mergeCell ref="FC61:FD61"/>
    <mergeCell ref="FE61:FF61"/>
    <mergeCell ref="FG61:FH61"/>
    <mergeCell ref="FI61:FJ61"/>
    <mergeCell ref="FK61:FL61"/>
    <mergeCell ref="FM61:FN61"/>
    <mergeCell ref="DM62:DN62"/>
    <mergeCell ref="DO62:DP62"/>
    <mergeCell ref="DQ62:DR62"/>
    <mergeCell ref="DS62:DT62"/>
    <mergeCell ref="DU62:DV62"/>
    <mergeCell ref="DW62:DX62"/>
    <mergeCell ref="DY62:DZ62"/>
    <mergeCell ref="EA62:EB62"/>
    <mergeCell ref="EC62:ED62"/>
    <mergeCell ref="EE62:EF62"/>
    <mergeCell ref="EG62:EH62"/>
    <mergeCell ref="EI62:EJ62"/>
    <mergeCell ref="EK62:EL62"/>
    <mergeCell ref="EM62:EN62"/>
    <mergeCell ref="EO62:EP62"/>
    <mergeCell ref="EQ62:ER62"/>
    <mergeCell ref="ES62:ET62"/>
    <mergeCell ref="EU62:EV62"/>
    <mergeCell ref="EW62:EX62"/>
    <mergeCell ref="EY62:EZ62"/>
    <mergeCell ref="FA62:FB62"/>
    <mergeCell ref="FC62:FD62"/>
    <mergeCell ref="FE62:FF62"/>
    <mergeCell ref="FG62:FH62"/>
    <mergeCell ref="FI62:FJ62"/>
    <mergeCell ref="FK62:FL62"/>
    <mergeCell ref="FM62:FN62"/>
    <mergeCell ref="DK63:DL63"/>
    <mergeCell ref="DM63:DN63"/>
    <mergeCell ref="DO63:DP63"/>
    <mergeCell ref="DQ63:DR63"/>
    <mergeCell ref="DS63:DT63"/>
    <mergeCell ref="DU63:DV63"/>
    <mergeCell ref="DW63:DX63"/>
    <mergeCell ref="DY63:DZ63"/>
    <mergeCell ref="EA63:EB63"/>
    <mergeCell ref="EC63:ED63"/>
    <mergeCell ref="EE63:EF63"/>
    <mergeCell ref="EG63:EH63"/>
    <mergeCell ref="EI63:EJ63"/>
    <mergeCell ref="EK63:EL63"/>
    <mergeCell ref="EM63:EN63"/>
    <mergeCell ref="EO63:EP63"/>
    <mergeCell ref="EQ63:ER63"/>
    <mergeCell ref="ES63:ET63"/>
    <mergeCell ref="EU63:EV63"/>
    <mergeCell ref="EW63:EX63"/>
    <mergeCell ref="EY63:EZ63"/>
    <mergeCell ref="FA63:FB63"/>
    <mergeCell ref="FC63:FD63"/>
    <mergeCell ref="FE63:FF63"/>
    <mergeCell ref="FG63:FH63"/>
    <mergeCell ref="FI63:FJ63"/>
    <mergeCell ref="FK63:FL63"/>
    <mergeCell ref="FM63:FN63"/>
    <mergeCell ref="DK64:DL64"/>
    <mergeCell ref="DM64:DN64"/>
    <mergeCell ref="DO64:DP64"/>
    <mergeCell ref="DQ64:DR64"/>
    <mergeCell ref="DS64:DT64"/>
    <mergeCell ref="DU64:DV64"/>
    <mergeCell ref="DW64:DX64"/>
    <mergeCell ref="DY64:DZ64"/>
    <mergeCell ref="EA64:EB64"/>
    <mergeCell ref="EC64:ED64"/>
    <mergeCell ref="EE64:EF64"/>
    <mergeCell ref="EG64:EH64"/>
    <mergeCell ref="EI64:EJ64"/>
    <mergeCell ref="EK64:EL64"/>
    <mergeCell ref="EM64:EN64"/>
    <mergeCell ref="EO64:EP64"/>
    <mergeCell ref="EQ64:ER64"/>
    <mergeCell ref="ES64:ET64"/>
    <mergeCell ref="EU64:EV64"/>
    <mergeCell ref="EW64:EX64"/>
    <mergeCell ref="EY64:EZ64"/>
    <mergeCell ref="FA64:FB64"/>
    <mergeCell ref="FC64:FD64"/>
    <mergeCell ref="FE64:FF64"/>
    <mergeCell ref="FG64:FH64"/>
    <mergeCell ref="FI64:FJ64"/>
    <mergeCell ref="FK64:FL64"/>
    <mergeCell ref="FM64:FN64"/>
    <mergeCell ref="DK65:DL65"/>
    <mergeCell ref="DM65:DN65"/>
    <mergeCell ref="DO65:DP65"/>
    <mergeCell ref="DQ65:DR65"/>
    <mergeCell ref="DS65:DT65"/>
    <mergeCell ref="DU65:DV65"/>
    <mergeCell ref="DW65:DX65"/>
    <mergeCell ref="DY65:DZ65"/>
    <mergeCell ref="EA65:EB65"/>
    <mergeCell ref="EC65:ED65"/>
    <mergeCell ref="EE65:EF65"/>
    <mergeCell ref="EG65:EH65"/>
    <mergeCell ref="EI65:EJ65"/>
    <mergeCell ref="EK65:EL65"/>
    <mergeCell ref="EM65:EN65"/>
    <mergeCell ref="EO65:EP65"/>
    <mergeCell ref="EQ65:ER65"/>
    <mergeCell ref="ES65:ET65"/>
    <mergeCell ref="EU65:EV65"/>
    <mergeCell ref="EW65:EX65"/>
    <mergeCell ref="EY65:EZ65"/>
    <mergeCell ref="FA65:FB65"/>
    <mergeCell ref="FC65:FD65"/>
    <mergeCell ref="FE65:FF65"/>
    <mergeCell ref="FG65:FH65"/>
    <mergeCell ref="FI65:FJ65"/>
    <mergeCell ref="FK65:FL65"/>
    <mergeCell ref="FM65:FN65"/>
    <mergeCell ref="DK66:DL66"/>
    <mergeCell ref="DM66:DN66"/>
    <mergeCell ref="DO66:DP66"/>
    <mergeCell ref="DQ66:DR66"/>
    <mergeCell ref="DS66:DT66"/>
    <mergeCell ref="DU66:DV66"/>
    <mergeCell ref="DW66:DX66"/>
    <mergeCell ref="DY66:DZ66"/>
    <mergeCell ref="EA66:EB66"/>
    <mergeCell ref="EC66:ED66"/>
    <mergeCell ref="EE66:EF66"/>
    <mergeCell ref="EG66:EH66"/>
    <mergeCell ref="EI66:EJ66"/>
    <mergeCell ref="EK66:EL66"/>
    <mergeCell ref="EM66:EN66"/>
    <mergeCell ref="EO66:EP66"/>
    <mergeCell ref="EQ66:ER66"/>
    <mergeCell ref="ES66:ET66"/>
    <mergeCell ref="EU66:EV66"/>
    <mergeCell ref="EW66:EX66"/>
    <mergeCell ref="EY66:EZ66"/>
    <mergeCell ref="FA66:FB66"/>
    <mergeCell ref="FC66:FD66"/>
    <mergeCell ref="FE66:FF66"/>
    <mergeCell ref="FG66:FH66"/>
    <mergeCell ref="FI66:FJ66"/>
    <mergeCell ref="FK66:FL66"/>
    <mergeCell ref="FM66:FN66"/>
    <mergeCell ref="DK67:DL67"/>
    <mergeCell ref="DM67:DN67"/>
    <mergeCell ref="DO67:DP67"/>
    <mergeCell ref="DQ67:DR67"/>
    <mergeCell ref="DS67:DT67"/>
    <mergeCell ref="DU67:DV67"/>
    <mergeCell ref="DW67:DX67"/>
    <mergeCell ref="DY67:DZ67"/>
    <mergeCell ref="EA67:EB67"/>
    <mergeCell ref="EC67:ED67"/>
    <mergeCell ref="EE67:EF67"/>
    <mergeCell ref="EG67:EH67"/>
    <mergeCell ref="EI67:EJ67"/>
    <mergeCell ref="EK67:EL67"/>
    <mergeCell ref="EM67:EN67"/>
    <mergeCell ref="EO67:EP67"/>
    <mergeCell ref="EQ67:ER67"/>
    <mergeCell ref="ES67:ET67"/>
    <mergeCell ref="EU67:EV67"/>
    <mergeCell ref="EW67:EX67"/>
    <mergeCell ref="EY67:EZ67"/>
    <mergeCell ref="FA67:FB67"/>
    <mergeCell ref="FC67:FD67"/>
    <mergeCell ref="FE67:FF67"/>
    <mergeCell ref="FG67:FH67"/>
    <mergeCell ref="FI67:FJ67"/>
    <mergeCell ref="FK67:FL67"/>
    <mergeCell ref="FM67:FN67"/>
    <mergeCell ref="DK68:DL68"/>
    <mergeCell ref="DM68:DN68"/>
    <mergeCell ref="DO68:DP68"/>
    <mergeCell ref="DQ68:DR68"/>
    <mergeCell ref="DS68:DT68"/>
    <mergeCell ref="DU68:DV68"/>
    <mergeCell ref="DW68:DX68"/>
    <mergeCell ref="DY68:DZ68"/>
    <mergeCell ref="EA68:EB68"/>
    <mergeCell ref="EC68:ED68"/>
    <mergeCell ref="EE68:EF68"/>
    <mergeCell ref="EG68:EH68"/>
    <mergeCell ref="EI68:EJ68"/>
    <mergeCell ref="EK68:EL68"/>
    <mergeCell ref="EM68:EN68"/>
    <mergeCell ref="EO68:EP68"/>
    <mergeCell ref="EQ68:ER68"/>
    <mergeCell ref="ES68:ET68"/>
    <mergeCell ref="EU68:EV68"/>
    <mergeCell ref="EW68:EX68"/>
    <mergeCell ref="EY68:EZ68"/>
    <mergeCell ref="FA68:FB68"/>
    <mergeCell ref="FC68:FD68"/>
    <mergeCell ref="FE68:FF68"/>
    <mergeCell ref="FG68:FH68"/>
    <mergeCell ref="FI68:FJ68"/>
    <mergeCell ref="FK68:FL68"/>
    <mergeCell ref="FM68:FN68"/>
    <mergeCell ref="DK69:DL69"/>
    <mergeCell ref="DM69:DN69"/>
    <mergeCell ref="DO69:DP69"/>
    <mergeCell ref="DQ69:DR69"/>
    <mergeCell ref="DS69:DT69"/>
    <mergeCell ref="DU69:DV69"/>
    <mergeCell ref="DW69:DX69"/>
    <mergeCell ref="DY69:DZ69"/>
    <mergeCell ref="EA69:EB69"/>
    <mergeCell ref="EC69:ED69"/>
    <mergeCell ref="EE69:EF69"/>
    <mergeCell ref="EG69:EH69"/>
    <mergeCell ref="EI69:EJ69"/>
    <mergeCell ref="EK69:EL69"/>
    <mergeCell ref="EM69:EN69"/>
    <mergeCell ref="EO69:EP69"/>
    <mergeCell ref="EQ69:ER69"/>
    <mergeCell ref="ES69:ET69"/>
    <mergeCell ref="EU69:EV69"/>
    <mergeCell ref="EW69:EX69"/>
    <mergeCell ref="EY69:EZ69"/>
    <mergeCell ref="FA69:FB69"/>
    <mergeCell ref="FC69:FD69"/>
    <mergeCell ref="FE69:FF69"/>
    <mergeCell ref="FG69:FH69"/>
    <mergeCell ref="FI69:FJ69"/>
    <mergeCell ref="FK69:FL69"/>
    <mergeCell ref="FM69:FN69"/>
    <mergeCell ref="DK70:DL70"/>
    <mergeCell ref="DM70:DN70"/>
    <mergeCell ref="DO70:DP70"/>
    <mergeCell ref="DQ70:DR70"/>
    <mergeCell ref="DS70:DT70"/>
    <mergeCell ref="DU70:DV70"/>
    <mergeCell ref="DW70:DX70"/>
    <mergeCell ref="DY70:DZ70"/>
    <mergeCell ref="EA70:EB70"/>
    <mergeCell ref="EC70:ED70"/>
    <mergeCell ref="EE70:EF70"/>
    <mergeCell ref="EG70:EH70"/>
    <mergeCell ref="EI70:EJ70"/>
    <mergeCell ref="EK70:EL70"/>
    <mergeCell ref="EM70:EN70"/>
    <mergeCell ref="EO70:EP70"/>
    <mergeCell ref="EQ70:ER70"/>
    <mergeCell ref="ES70:ET70"/>
    <mergeCell ref="EU70:EV70"/>
    <mergeCell ref="EW70:EX70"/>
    <mergeCell ref="EY70:EZ70"/>
    <mergeCell ref="FA70:FB70"/>
    <mergeCell ref="FC70:FD70"/>
    <mergeCell ref="FE70:FF70"/>
    <mergeCell ref="FG70:FH70"/>
    <mergeCell ref="FI70:FJ70"/>
    <mergeCell ref="FK70:FL70"/>
    <mergeCell ref="FM70:FN70"/>
    <mergeCell ref="DK71:DL71"/>
    <mergeCell ref="DM71:DN71"/>
    <mergeCell ref="DO71:DP71"/>
    <mergeCell ref="DQ71:DR71"/>
    <mergeCell ref="DS71:DT71"/>
    <mergeCell ref="DU71:DV71"/>
    <mergeCell ref="DW71:DX71"/>
    <mergeCell ref="DY71:DZ71"/>
    <mergeCell ref="EA71:EB71"/>
    <mergeCell ref="EC71:ED71"/>
    <mergeCell ref="EE71:EF71"/>
    <mergeCell ref="EG71:EH71"/>
    <mergeCell ref="EI71:EJ71"/>
    <mergeCell ref="EK71:EL71"/>
    <mergeCell ref="EM71:EN71"/>
    <mergeCell ref="EO71:EP71"/>
    <mergeCell ref="EQ71:ER71"/>
    <mergeCell ref="ES71:ET71"/>
    <mergeCell ref="EU71:EV71"/>
    <mergeCell ref="EW71:EX71"/>
    <mergeCell ref="EY71:EZ71"/>
    <mergeCell ref="FA71:FB71"/>
    <mergeCell ref="FC71:FD71"/>
    <mergeCell ref="FE71:FF71"/>
    <mergeCell ref="FG71:FH71"/>
    <mergeCell ref="FI71:FJ71"/>
    <mergeCell ref="FK71:FL71"/>
    <mergeCell ref="FM71:FN71"/>
    <mergeCell ref="DK72:DL72"/>
    <mergeCell ref="DM72:DN72"/>
    <mergeCell ref="DO72:DP72"/>
    <mergeCell ref="DQ72:DR72"/>
    <mergeCell ref="DS72:DT72"/>
    <mergeCell ref="DU72:DV72"/>
    <mergeCell ref="DW72:DX72"/>
    <mergeCell ref="DY72:DZ72"/>
    <mergeCell ref="EA72:EB72"/>
    <mergeCell ref="EC72:ED72"/>
    <mergeCell ref="EE72:EF72"/>
    <mergeCell ref="EG72:EH72"/>
    <mergeCell ref="EI72:EJ72"/>
    <mergeCell ref="EK72:EL72"/>
    <mergeCell ref="EM72:EN72"/>
    <mergeCell ref="EO72:EP72"/>
    <mergeCell ref="EQ72:ER72"/>
    <mergeCell ref="ES72:ET72"/>
    <mergeCell ref="EU72:EV72"/>
    <mergeCell ref="EW72:EX72"/>
    <mergeCell ref="EY72:EZ72"/>
    <mergeCell ref="FA72:FB72"/>
    <mergeCell ref="FC72:FD72"/>
    <mergeCell ref="FE72:FF72"/>
    <mergeCell ref="FG72:FH72"/>
    <mergeCell ref="FI72:FJ72"/>
    <mergeCell ref="FK72:FL72"/>
    <mergeCell ref="FM72:FN72"/>
    <mergeCell ref="DK73:DL73"/>
    <mergeCell ref="DM73:DN73"/>
    <mergeCell ref="DO73:DP73"/>
    <mergeCell ref="DQ73:DR73"/>
    <mergeCell ref="DS73:DT73"/>
    <mergeCell ref="DU73:DV73"/>
    <mergeCell ref="DW73:DX73"/>
    <mergeCell ref="DY73:DZ73"/>
    <mergeCell ref="EA73:EB73"/>
    <mergeCell ref="EC73:ED73"/>
    <mergeCell ref="EE73:EF73"/>
    <mergeCell ref="EG73:EH73"/>
    <mergeCell ref="EI73:EJ73"/>
    <mergeCell ref="EK73:EL73"/>
    <mergeCell ref="EM73:EN73"/>
    <mergeCell ref="EO73:EP73"/>
    <mergeCell ref="EQ73:ER73"/>
    <mergeCell ref="ES73:ET73"/>
    <mergeCell ref="EU73:EV73"/>
    <mergeCell ref="EW73:EX73"/>
    <mergeCell ref="EY73:EZ73"/>
    <mergeCell ref="FA73:FB73"/>
    <mergeCell ref="FC73:FD73"/>
    <mergeCell ref="FE73:FF73"/>
    <mergeCell ref="FG73:FH73"/>
    <mergeCell ref="FI73:FJ73"/>
    <mergeCell ref="FK73:FL73"/>
    <mergeCell ref="FM73:FN73"/>
    <mergeCell ref="DK74:DL74"/>
    <mergeCell ref="DM74:DN74"/>
    <mergeCell ref="DO74:DP74"/>
    <mergeCell ref="DQ74:DR74"/>
    <mergeCell ref="DS74:DT74"/>
    <mergeCell ref="DU74:DV74"/>
    <mergeCell ref="DW74:DX74"/>
    <mergeCell ref="DY74:DZ74"/>
    <mergeCell ref="EA74:EB74"/>
    <mergeCell ref="EC74:ED74"/>
    <mergeCell ref="EE74:EF74"/>
    <mergeCell ref="EG74:EH74"/>
    <mergeCell ref="EI74:EJ74"/>
    <mergeCell ref="EK74:EL74"/>
    <mergeCell ref="EM74:EN74"/>
    <mergeCell ref="EO74:EP74"/>
    <mergeCell ref="EQ74:ER74"/>
    <mergeCell ref="ES74:ET74"/>
    <mergeCell ref="EU74:EV74"/>
    <mergeCell ref="EW74:EX74"/>
    <mergeCell ref="EY74:EZ74"/>
    <mergeCell ref="FA74:FB74"/>
    <mergeCell ref="FC74:FD74"/>
    <mergeCell ref="FE74:FF74"/>
    <mergeCell ref="FG74:FH74"/>
    <mergeCell ref="FI74:FJ74"/>
    <mergeCell ref="FK74:FL74"/>
    <mergeCell ref="FM74:FN74"/>
    <mergeCell ref="DK75:DL75"/>
    <mergeCell ref="DM75:DN75"/>
    <mergeCell ref="DO75:DP75"/>
    <mergeCell ref="DQ75:DR75"/>
    <mergeCell ref="DS75:DT75"/>
    <mergeCell ref="DU75:DV75"/>
    <mergeCell ref="DW75:DX75"/>
    <mergeCell ref="DY75:DZ75"/>
    <mergeCell ref="EA75:EB75"/>
    <mergeCell ref="EC75:ED75"/>
    <mergeCell ref="EE75:EF75"/>
    <mergeCell ref="EG75:EH75"/>
    <mergeCell ref="EI75:EJ75"/>
    <mergeCell ref="EK75:EL75"/>
    <mergeCell ref="EM75:EN75"/>
    <mergeCell ref="EO75:EP75"/>
    <mergeCell ref="EQ75:ER75"/>
    <mergeCell ref="ES75:ET75"/>
    <mergeCell ref="EU75:EV75"/>
    <mergeCell ref="EW75:EX75"/>
    <mergeCell ref="EY75:EZ75"/>
    <mergeCell ref="FA75:FB75"/>
    <mergeCell ref="FC75:FD75"/>
    <mergeCell ref="FE75:FF75"/>
    <mergeCell ref="FG75:FH75"/>
    <mergeCell ref="FI75:FJ75"/>
    <mergeCell ref="FK75:FL75"/>
    <mergeCell ref="FM75:FN75"/>
    <mergeCell ref="DK76:DL76"/>
    <mergeCell ref="DM76:DN76"/>
    <mergeCell ref="DO76:DP76"/>
    <mergeCell ref="DQ76:DR76"/>
    <mergeCell ref="DS76:DT76"/>
    <mergeCell ref="DU76:DV76"/>
    <mergeCell ref="DW76:DX76"/>
    <mergeCell ref="DY76:DZ76"/>
    <mergeCell ref="EA76:EB76"/>
    <mergeCell ref="EC76:ED76"/>
    <mergeCell ref="EE76:EF76"/>
    <mergeCell ref="EG76:EH76"/>
    <mergeCell ref="EI76:EJ76"/>
    <mergeCell ref="EK76:EL76"/>
    <mergeCell ref="EM76:EN76"/>
    <mergeCell ref="EO76:EP76"/>
    <mergeCell ref="EQ76:ER76"/>
    <mergeCell ref="ES76:ET76"/>
    <mergeCell ref="EU76:EV76"/>
    <mergeCell ref="EW76:EX76"/>
    <mergeCell ref="EY76:EZ76"/>
    <mergeCell ref="FA76:FB76"/>
    <mergeCell ref="FC76:FD76"/>
    <mergeCell ref="FE76:FF76"/>
    <mergeCell ref="FG76:FH76"/>
    <mergeCell ref="FI76:FJ76"/>
    <mergeCell ref="FK76:FL76"/>
    <mergeCell ref="FM76:FN76"/>
    <mergeCell ref="DK77:DL77"/>
    <mergeCell ref="DM77:DN77"/>
    <mergeCell ref="DO77:DP77"/>
    <mergeCell ref="DQ77:DR77"/>
    <mergeCell ref="DS77:DT77"/>
    <mergeCell ref="DU77:DV77"/>
    <mergeCell ref="DW77:DX77"/>
    <mergeCell ref="DY77:DZ77"/>
    <mergeCell ref="EA77:EB77"/>
    <mergeCell ref="EC77:ED77"/>
    <mergeCell ref="EE77:EF77"/>
    <mergeCell ref="EG77:EH77"/>
    <mergeCell ref="EI77:EJ77"/>
    <mergeCell ref="EK77:EL77"/>
    <mergeCell ref="EM77:EN77"/>
    <mergeCell ref="EO77:EP77"/>
    <mergeCell ref="EQ77:ER77"/>
    <mergeCell ref="ES77:ET77"/>
    <mergeCell ref="EU77:EV77"/>
    <mergeCell ref="EW77:EX77"/>
    <mergeCell ref="EY77:EZ77"/>
    <mergeCell ref="FA77:FB77"/>
    <mergeCell ref="FC77:FD77"/>
    <mergeCell ref="FE77:FF77"/>
    <mergeCell ref="FG77:FH77"/>
    <mergeCell ref="FI77:FJ77"/>
    <mergeCell ref="FK77:FL77"/>
    <mergeCell ref="FM77:FN77"/>
    <mergeCell ref="DK78:DL78"/>
    <mergeCell ref="DM78:DN78"/>
    <mergeCell ref="DO78:DP78"/>
    <mergeCell ref="DQ78:DR78"/>
    <mergeCell ref="DS78:DT78"/>
    <mergeCell ref="DU78:DV78"/>
    <mergeCell ref="DW78:DX78"/>
    <mergeCell ref="DY78:DZ78"/>
    <mergeCell ref="EA78:EB78"/>
    <mergeCell ref="EC78:ED78"/>
    <mergeCell ref="EE78:EF78"/>
    <mergeCell ref="EG78:EH78"/>
    <mergeCell ref="EI78:EJ78"/>
    <mergeCell ref="EK78:EL78"/>
    <mergeCell ref="EM78:EN78"/>
    <mergeCell ref="EO78:EP78"/>
    <mergeCell ref="EQ78:ER78"/>
    <mergeCell ref="ES78:ET78"/>
    <mergeCell ref="EU78:EV78"/>
    <mergeCell ref="EW78:EX78"/>
    <mergeCell ref="EY78:EZ78"/>
    <mergeCell ref="FA78:FB78"/>
    <mergeCell ref="FC78:FD78"/>
    <mergeCell ref="FE78:FF78"/>
    <mergeCell ref="FG78:FH78"/>
    <mergeCell ref="FI78:FJ78"/>
    <mergeCell ref="FK78:FL78"/>
    <mergeCell ref="FM78:FN78"/>
    <mergeCell ref="DK79:DL79"/>
    <mergeCell ref="DM79:DN79"/>
    <mergeCell ref="DO79:DP79"/>
    <mergeCell ref="DQ79:DR79"/>
    <mergeCell ref="DS79:DT79"/>
    <mergeCell ref="DU79:DV79"/>
    <mergeCell ref="DW79:DX79"/>
    <mergeCell ref="DY79:DZ79"/>
    <mergeCell ref="EA79:EB79"/>
    <mergeCell ref="EC79:ED79"/>
    <mergeCell ref="EE79:EF79"/>
    <mergeCell ref="EG79:EH79"/>
    <mergeCell ref="EI79:EJ79"/>
    <mergeCell ref="EK79:EL79"/>
    <mergeCell ref="EM79:EN79"/>
    <mergeCell ref="EO79:EP79"/>
    <mergeCell ref="EQ79:ER79"/>
    <mergeCell ref="ES79:ET79"/>
    <mergeCell ref="EU79:EV79"/>
    <mergeCell ref="EW79:EX79"/>
    <mergeCell ref="EY79:EZ79"/>
    <mergeCell ref="FA79:FB79"/>
    <mergeCell ref="FC79:FD79"/>
    <mergeCell ref="FE79:FF79"/>
    <mergeCell ref="FG79:FH79"/>
    <mergeCell ref="FI79:FJ79"/>
    <mergeCell ref="FK79:FL79"/>
    <mergeCell ref="FM79:FN79"/>
    <mergeCell ref="DK80:DL80"/>
    <mergeCell ref="DM80:DN80"/>
    <mergeCell ref="DO80:DP80"/>
    <mergeCell ref="DQ80:DR80"/>
    <mergeCell ref="DS80:DT80"/>
    <mergeCell ref="DU80:DV80"/>
    <mergeCell ref="DW80:DX80"/>
    <mergeCell ref="DY80:DZ80"/>
    <mergeCell ref="EA80:EB80"/>
    <mergeCell ref="EC80:ED80"/>
    <mergeCell ref="EE80:EF80"/>
    <mergeCell ref="EG80:EH80"/>
    <mergeCell ref="EI80:EJ80"/>
    <mergeCell ref="EK80:EL80"/>
    <mergeCell ref="EM80:EN80"/>
    <mergeCell ref="EO80:EP80"/>
    <mergeCell ref="EQ80:ER80"/>
    <mergeCell ref="ES80:ET80"/>
    <mergeCell ref="EU80:EV80"/>
    <mergeCell ref="EW80:EX80"/>
    <mergeCell ref="EY80:EZ80"/>
    <mergeCell ref="FA80:FB80"/>
    <mergeCell ref="FC80:FD80"/>
    <mergeCell ref="FE80:FF80"/>
    <mergeCell ref="FG80:FH80"/>
    <mergeCell ref="FI80:FJ80"/>
    <mergeCell ref="FK80:FL80"/>
    <mergeCell ref="FM80:FN80"/>
    <mergeCell ref="DM82:DN82"/>
    <mergeCell ref="DO82:DP82"/>
    <mergeCell ref="DQ82:DR82"/>
    <mergeCell ref="DS82:DT82"/>
    <mergeCell ref="DU82:DV82"/>
    <mergeCell ref="DW82:DX82"/>
    <mergeCell ref="DY82:DZ82"/>
    <mergeCell ref="EA82:EB82"/>
    <mergeCell ref="EC82:ED82"/>
    <mergeCell ref="EE82:EF82"/>
    <mergeCell ref="EG82:EH82"/>
    <mergeCell ref="EI82:EJ82"/>
    <mergeCell ref="EK82:EL82"/>
    <mergeCell ref="EM82:EN82"/>
    <mergeCell ref="EO82:EP82"/>
    <mergeCell ref="EQ82:ER82"/>
    <mergeCell ref="ES82:ET82"/>
    <mergeCell ref="EU82:EV82"/>
    <mergeCell ref="EW82:EX82"/>
    <mergeCell ref="EY82:EZ82"/>
    <mergeCell ref="FA82:FB82"/>
    <mergeCell ref="FC82:FD82"/>
    <mergeCell ref="FE82:FF82"/>
    <mergeCell ref="FG82:FH82"/>
    <mergeCell ref="FI82:FJ82"/>
    <mergeCell ref="FK82:FL82"/>
    <mergeCell ref="FM82:FN82"/>
    <mergeCell ref="DK83:DL83"/>
    <mergeCell ref="DM83:DN83"/>
    <mergeCell ref="DO83:DP83"/>
    <mergeCell ref="DQ83:DR83"/>
    <mergeCell ref="DS83:DT83"/>
    <mergeCell ref="DU83:DV83"/>
    <mergeCell ref="DW83:DX83"/>
    <mergeCell ref="DY83:DZ83"/>
    <mergeCell ref="EA83:EB83"/>
    <mergeCell ref="EC83:ED83"/>
    <mergeCell ref="EE83:EF83"/>
    <mergeCell ref="EG83:EH83"/>
    <mergeCell ref="EI83:EJ83"/>
    <mergeCell ref="EK83:EL83"/>
    <mergeCell ref="EM83:EN83"/>
    <mergeCell ref="EO83:EP83"/>
    <mergeCell ref="EQ83:ER83"/>
    <mergeCell ref="ES83:ET83"/>
    <mergeCell ref="EU83:EV83"/>
    <mergeCell ref="EW83:EX83"/>
    <mergeCell ref="EY83:EZ83"/>
    <mergeCell ref="FA83:FB83"/>
    <mergeCell ref="FC83:FD83"/>
    <mergeCell ref="FE83:FF83"/>
    <mergeCell ref="FG83:FH83"/>
    <mergeCell ref="FI83:FJ83"/>
    <mergeCell ref="FK83:FL83"/>
    <mergeCell ref="FM83:FN83"/>
    <mergeCell ref="DK84:DL84"/>
    <mergeCell ref="DM84:DN84"/>
    <mergeCell ref="DO84:DP84"/>
    <mergeCell ref="DQ84:DR84"/>
    <mergeCell ref="DS84:DT84"/>
    <mergeCell ref="DU84:DV84"/>
    <mergeCell ref="DW84:DX84"/>
    <mergeCell ref="DY84:DZ84"/>
    <mergeCell ref="EA84:EB84"/>
    <mergeCell ref="EC84:ED84"/>
    <mergeCell ref="EE84:EF84"/>
    <mergeCell ref="EG84:EH84"/>
    <mergeCell ref="EI84:EJ84"/>
    <mergeCell ref="EK84:EL84"/>
    <mergeCell ref="EM84:EN84"/>
    <mergeCell ref="EO84:EP84"/>
    <mergeCell ref="EQ84:ER84"/>
    <mergeCell ref="ES84:ET84"/>
    <mergeCell ref="EU84:EV84"/>
    <mergeCell ref="EW84:EX84"/>
    <mergeCell ref="EY84:EZ84"/>
    <mergeCell ref="FA84:FB84"/>
    <mergeCell ref="FC84:FD84"/>
    <mergeCell ref="FE84:FF84"/>
    <mergeCell ref="FG84:FH84"/>
    <mergeCell ref="FI84:FJ84"/>
    <mergeCell ref="FK84:FL84"/>
    <mergeCell ref="FM84:FN84"/>
    <mergeCell ref="DK85:DL85"/>
    <mergeCell ref="DM85:DN85"/>
    <mergeCell ref="DO85:DP85"/>
    <mergeCell ref="DQ85:DR85"/>
    <mergeCell ref="DS85:DT85"/>
    <mergeCell ref="DU85:DV85"/>
    <mergeCell ref="DW85:DX85"/>
    <mergeCell ref="DY85:DZ85"/>
    <mergeCell ref="EA85:EB85"/>
    <mergeCell ref="EC85:ED85"/>
    <mergeCell ref="EE85:EF85"/>
    <mergeCell ref="EG85:EH85"/>
    <mergeCell ref="EI85:EJ85"/>
    <mergeCell ref="EK85:EL85"/>
    <mergeCell ref="EM85:EN85"/>
    <mergeCell ref="EO85:EP85"/>
    <mergeCell ref="EQ85:ER85"/>
    <mergeCell ref="ES85:ET85"/>
    <mergeCell ref="EU85:EV85"/>
    <mergeCell ref="EW85:EX85"/>
    <mergeCell ref="EY85:EZ85"/>
    <mergeCell ref="FA85:FB85"/>
    <mergeCell ref="FC85:FD85"/>
    <mergeCell ref="FE85:FF85"/>
    <mergeCell ref="FG85:FH85"/>
    <mergeCell ref="FI85:FJ85"/>
    <mergeCell ref="FK85:FL85"/>
    <mergeCell ref="FM85:FN85"/>
    <mergeCell ref="DK86:DL86"/>
    <mergeCell ref="DM86:DN86"/>
    <mergeCell ref="DO86:DP86"/>
    <mergeCell ref="DQ86:DR86"/>
    <mergeCell ref="DS86:DT86"/>
    <mergeCell ref="DU86:DV86"/>
    <mergeCell ref="DW86:DX86"/>
    <mergeCell ref="DY86:DZ86"/>
    <mergeCell ref="EA86:EB86"/>
    <mergeCell ref="EC86:ED86"/>
    <mergeCell ref="EE86:EF86"/>
    <mergeCell ref="EG86:EH86"/>
    <mergeCell ref="EI86:EJ86"/>
    <mergeCell ref="EK86:EL86"/>
    <mergeCell ref="EM86:EN86"/>
    <mergeCell ref="EO86:EP86"/>
    <mergeCell ref="EQ86:ER86"/>
    <mergeCell ref="ES86:ET86"/>
    <mergeCell ref="EU86:EV86"/>
    <mergeCell ref="EW86:EX86"/>
    <mergeCell ref="EY86:EZ86"/>
    <mergeCell ref="FA86:FB86"/>
    <mergeCell ref="FC86:FD86"/>
    <mergeCell ref="FE86:FF86"/>
    <mergeCell ref="FG86:FH86"/>
    <mergeCell ref="FI86:FJ86"/>
    <mergeCell ref="FK86:FL86"/>
    <mergeCell ref="FM86:FN86"/>
    <mergeCell ref="DK87:DL87"/>
    <mergeCell ref="DM87:DN87"/>
    <mergeCell ref="DO87:DP87"/>
    <mergeCell ref="DQ87:DR87"/>
    <mergeCell ref="DS87:DT87"/>
    <mergeCell ref="DU87:DV87"/>
    <mergeCell ref="DW87:DX87"/>
    <mergeCell ref="DY87:DZ87"/>
    <mergeCell ref="EA87:EB87"/>
    <mergeCell ref="EC87:ED87"/>
    <mergeCell ref="EE87:EF87"/>
    <mergeCell ref="EG87:EH87"/>
    <mergeCell ref="EI87:EJ87"/>
    <mergeCell ref="EK87:EL87"/>
    <mergeCell ref="EM87:EN87"/>
    <mergeCell ref="EO87:EP87"/>
    <mergeCell ref="EQ87:ER87"/>
    <mergeCell ref="ES87:ET87"/>
    <mergeCell ref="EU87:EV87"/>
    <mergeCell ref="EW87:EX87"/>
    <mergeCell ref="EY87:EZ87"/>
    <mergeCell ref="FA87:FB87"/>
    <mergeCell ref="FC87:FD87"/>
    <mergeCell ref="FE87:FF87"/>
    <mergeCell ref="FG87:FH87"/>
    <mergeCell ref="FI87:FJ87"/>
    <mergeCell ref="FK87:FL87"/>
    <mergeCell ref="FM87:FN87"/>
    <mergeCell ref="DK88:DL88"/>
    <mergeCell ref="DM88:DN88"/>
    <mergeCell ref="DO88:DP88"/>
    <mergeCell ref="DQ88:DR88"/>
    <mergeCell ref="DS88:DT88"/>
    <mergeCell ref="DU88:DV88"/>
    <mergeCell ref="DW88:DX88"/>
    <mergeCell ref="DY88:DZ88"/>
    <mergeCell ref="EA88:EB88"/>
    <mergeCell ref="EC88:ED88"/>
    <mergeCell ref="EE88:EF88"/>
    <mergeCell ref="EG88:EH88"/>
    <mergeCell ref="EI88:EJ88"/>
    <mergeCell ref="EK88:EL88"/>
    <mergeCell ref="EM88:EN88"/>
    <mergeCell ref="EO88:EP88"/>
    <mergeCell ref="EQ88:ER88"/>
    <mergeCell ref="ES88:ET88"/>
    <mergeCell ref="EU88:EV88"/>
    <mergeCell ref="EW88:EX88"/>
    <mergeCell ref="EY88:EZ88"/>
    <mergeCell ref="FA88:FB88"/>
    <mergeCell ref="FC88:FD88"/>
    <mergeCell ref="FE88:FF88"/>
    <mergeCell ref="FG88:FH88"/>
    <mergeCell ref="FI88:FJ88"/>
    <mergeCell ref="FK88:FL88"/>
    <mergeCell ref="FM88:FN88"/>
    <mergeCell ref="DK89:DL89"/>
    <mergeCell ref="DM89:DN89"/>
    <mergeCell ref="DO89:DP89"/>
    <mergeCell ref="DQ89:DR89"/>
    <mergeCell ref="DS89:DT89"/>
    <mergeCell ref="DU89:DV89"/>
    <mergeCell ref="DW89:DX89"/>
    <mergeCell ref="DY89:DZ89"/>
    <mergeCell ref="EA89:EB89"/>
    <mergeCell ref="EC89:ED89"/>
    <mergeCell ref="EE89:EF89"/>
    <mergeCell ref="EG89:EH89"/>
    <mergeCell ref="EI89:EJ89"/>
    <mergeCell ref="EK89:EL89"/>
    <mergeCell ref="EM89:EN89"/>
    <mergeCell ref="EO89:EP89"/>
    <mergeCell ref="EQ89:ER89"/>
    <mergeCell ref="ES89:ET89"/>
    <mergeCell ref="EU89:EV89"/>
    <mergeCell ref="EW89:EX89"/>
    <mergeCell ref="EY89:EZ89"/>
    <mergeCell ref="FA89:FB89"/>
    <mergeCell ref="FC89:FD89"/>
    <mergeCell ref="FE89:FF89"/>
    <mergeCell ref="FG89:FH89"/>
    <mergeCell ref="FI89:FJ89"/>
    <mergeCell ref="FK89:FL89"/>
    <mergeCell ref="FM89:FN89"/>
    <mergeCell ref="DK90:DL90"/>
    <mergeCell ref="DM90:DN90"/>
    <mergeCell ref="DO90:DP90"/>
    <mergeCell ref="DQ90:DR90"/>
    <mergeCell ref="DS90:DT90"/>
    <mergeCell ref="DU90:DV90"/>
    <mergeCell ref="DW90:DX90"/>
    <mergeCell ref="DY90:DZ90"/>
    <mergeCell ref="EA90:EB90"/>
    <mergeCell ref="EC90:ED90"/>
    <mergeCell ref="EE90:EF90"/>
    <mergeCell ref="EG90:EH90"/>
    <mergeCell ref="EI90:EJ90"/>
    <mergeCell ref="EK90:EL90"/>
    <mergeCell ref="EM90:EN90"/>
    <mergeCell ref="EO90:EP90"/>
    <mergeCell ref="EQ90:ER90"/>
    <mergeCell ref="ES90:ET90"/>
    <mergeCell ref="EU90:EV90"/>
    <mergeCell ref="EW90:EX90"/>
    <mergeCell ref="EY90:EZ90"/>
    <mergeCell ref="FA90:FB90"/>
    <mergeCell ref="FC90:FD90"/>
    <mergeCell ref="FE90:FF90"/>
    <mergeCell ref="FG90:FH90"/>
    <mergeCell ref="FI90:FJ90"/>
    <mergeCell ref="FK90:FL90"/>
    <mergeCell ref="FM90:FN90"/>
    <mergeCell ref="DK91:DL91"/>
    <mergeCell ref="DM91:DN91"/>
    <mergeCell ref="DO91:DP91"/>
    <mergeCell ref="DQ91:DR91"/>
    <mergeCell ref="DS91:DT91"/>
    <mergeCell ref="DU91:DV91"/>
    <mergeCell ref="DW91:DX91"/>
    <mergeCell ref="DY91:DZ91"/>
    <mergeCell ref="EA91:EB91"/>
    <mergeCell ref="EC91:ED91"/>
    <mergeCell ref="EE91:EF91"/>
    <mergeCell ref="EG91:EH91"/>
    <mergeCell ref="EI91:EJ91"/>
    <mergeCell ref="EK91:EL91"/>
    <mergeCell ref="EM91:EN91"/>
    <mergeCell ref="EO91:EP91"/>
    <mergeCell ref="EQ91:ER91"/>
    <mergeCell ref="ES91:ET91"/>
    <mergeCell ref="EU91:EV91"/>
    <mergeCell ref="EW91:EX91"/>
    <mergeCell ref="EY91:EZ91"/>
    <mergeCell ref="FA91:FB91"/>
    <mergeCell ref="FC91:FD91"/>
    <mergeCell ref="FE91:FF91"/>
    <mergeCell ref="FG91:FH91"/>
    <mergeCell ref="FI91:FJ91"/>
    <mergeCell ref="FK91:FL91"/>
    <mergeCell ref="FM91:FN91"/>
    <mergeCell ref="DK92:DL92"/>
    <mergeCell ref="DM92:DN92"/>
    <mergeCell ref="DO92:DP92"/>
    <mergeCell ref="DQ92:DR92"/>
    <mergeCell ref="DS92:DT92"/>
    <mergeCell ref="DU92:DV92"/>
    <mergeCell ref="DW92:DX92"/>
    <mergeCell ref="DY92:DZ92"/>
    <mergeCell ref="EA92:EB92"/>
    <mergeCell ref="EC92:ED92"/>
    <mergeCell ref="EE92:EF92"/>
    <mergeCell ref="EG92:EH92"/>
    <mergeCell ref="EI92:EJ92"/>
    <mergeCell ref="EK92:EL92"/>
    <mergeCell ref="EM92:EN92"/>
    <mergeCell ref="EO92:EP92"/>
    <mergeCell ref="EQ92:ER92"/>
    <mergeCell ref="ES92:ET92"/>
    <mergeCell ref="EU92:EV92"/>
    <mergeCell ref="EW92:EX92"/>
    <mergeCell ref="EY92:EZ92"/>
    <mergeCell ref="FA92:FB92"/>
    <mergeCell ref="FC92:FD92"/>
    <mergeCell ref="FE92:FF92"/>
    <mergeCell ref="FG92:FH92"/>
    <mergeCell ref="FI92:FJ92"/>
    <mergeCell ref="FK92:FL92"/>
    <mergeCell ref="FM92:FN92"/>
    <mergeCell ref="DM93:DN93"/>
    <mergeCell ref="DO93:DP93"/>
    <mergeCell ref="DQ93:DR93"/>
    <mergeCell ref="DS93:DT93"/>
    <mergeCell ref="DU93:DV93"/>
    <mergeCell ref="DW93:DX93"/>
    <mergeCell ref="DY93:DZ93"/>
    <mergeCell ref="EA93:EB93"/>
    <mergeCell ref="EC93:ED93"/>
    <mergeCell ref="EE93:EF93"/>
    <mergeCell ref="EG93:EH93"/>
    <mergeCell ref="EI93:EJ93"/>
    <mergeCell ref="EK93:EL93"/>
    <mergeCell ref="EM93:EN93"/>
    <mergeCell ref="EO93:EP93"/>
    <mergeCell ref="EQ93:ER93"/>
    <mergeCell ref="ES93:ET93"/>
    <mergeCell ref="EU93:EV93"/>
    <mergeCell ref="EW93:EX93"/>
    <mergeCell ref="EY93:EZ93"/>
    <mergeCell ref="FA93:FB93"/>
    <mergeCell ref="FC93:FD93"/>
    <mergeCell ref="FE93:FF93"/>
    <mergeCell ref="FG93:FH93"/>
    <mergeCell ref="FI93:FJ93"/>
    <mergeCell ref="FK93:FL93"/>
    <mergeCell ref="FM93:FN93"/>
    <mergeCell ref="DK94:DL94"/>
    <mergeCell ref="DM94:DN94"/>
    <mergeCell ref="DO94:DP94"/>
    <mergeCell ref="DQ94:DR94"/>
    <mergeCell ref="DS94:DT94"/>
    <mergeCell ref="DU94:DV94"/>
    <mergeCell ref="DW94:DX94"/>
    <mergeCell ref="DY94:DZ94"/>
    <mergeCell ref="EA94:EB94"/>
    <mergeCell ref="EC94:ED94"/>
    <mergeCell ref="EE94:EF94"/>
    <mergeCell ref="EG94:EH94"/>
    <mergeCell ref="EI94:EJ94"/>
    <mergeCell ref="EK94:EL94"/>
    <mergeCell ref="EM94:EN94"/>
    <mergeCell ref="EO94:EP94"/>
    <mergeCell ref="EQ94:ER94"/>
    <mergeCell ref="ES94:ET94"/>
    <mergeCell ref="EU94:EV94"/>
    <mergeCell ref="EW94:EX94"/>
    <mergeCell ref="EY94:EZ94"/>
    <mergeCell ref="FA94:FB94"/>
    <mergeCell ref="FC94:FD94"/>
    <mergeCell ref="FE94:FF94"/>
    <mergeCell ref="FG94:FH94"/>
    <mergeCell ref="FI94:FJ94"/>
    <mergeCell ref="FK94:FL94"/>
    <mergeCell ref="FM94:FN94"/>
    <mergeCell ref="DK93:DL93"/>
    <mergeCell ref="DK95:DL95"/>
    <mergeCell ref="DM95:DN95"/>
    <mergeCell ref="DO95:DP95"/>
    <mergeCell ref="DQ95:DR95"/>
    <mergeCell ref="DS95:DT95"/>
    <mergeCell ref="DU95:DV95"/>
    <mergeCell ref="DW95:DX95"/>
    <mergeCell ref="DY95:DZ95"/>
    <mergeCell ref="EA95:EB95"/>
    <mergeCell ref="EC95:ED95"/>
    <mergeCell ref="EE95:EF95"/>
    <mergeCell ref="EG95:EH95"/>
    <mergeCell ref="EI95:EJ95"/>
    <mergeCell ref="EK95:EL95"/>
    <mergeCell ref="EM95:EN95"/>
    <mergeCell ref="EO95:EP95"/>
    <mergeCell ref="EQ95:ER95"/>
    <mergeCell ref="ES95:ET95"/>
    <mergeCell ref="EU95:EV95"/>
    <mergeCell ref="EW95:EX95"/>
    <mergeCell ref="EY95:EZ95"/>
    <mergeCell ref="FA95:FB95"/>
    <mergeCell ref="FC95:FD95"/>
    <mergeCell ref="FE95:FF95"/>
    <mergeCell ref="FG95:FH95"/>
    <mergeCell ref="FI95:FJ95"/>
    <mergeCell ref="FK95:FL95"/>
    <mergeCell ref="FM95:FN95"/>
    <mergeCell ref="DK96:DL96"/>
    <mergeCell ref="DM96:DN96"/>
    <mergeCell ref="DO96:DP96"/>
    <mergeCell ref="DQ96:DR96"/>
    <mergeCell ref="DS96:DT96"/>
    <mergeCell ref="DU96:DV96"/>
    <mergeCell ref="DW96:DX96"/>
    <mergeCell ref="DY96:DZ96"/>
    <mergeCell ref="EA96:EB96"/>
    <mergeCell ref="EC96:ED96"/>
    <mergeCell ref="EE96:EF96"/>
    <mergeCell ref="EG96:EH96"/>
    <mergeCell ref="EI96:EJ96"/>
    <mergeCell ref="EK96:EL96"/>
    <mergeCell ref="EM96:EN96"/>
    <mergeCell ref="EO96:EP96"/>
    <mergeCell ref="EQ96:ER96"/>
    <mergeCell ref="ES96:ET96"/>
    <mergeCell ref="EU96:EV96"/>
    <mergeCell ref="EW96:EX96"/>
    <mergeCell ref="EY96:EZ96"/>
    <mergeCell ref="FA96:FB96"/>
    <mergeCell ref="FC96:FD96"/>
    <mergeCell ref="FE96:FF96"/>
    <mergeCell ref="FG96:FH96"/>
    <mergeCell ref="FI96:FJ96"/>
    <mergeCell ref="FK96:FL96"/>
    <mergeCell ref="FM96:FN96"/>
    <mergeCell ref="DK97:DL97"/>
    <mergeCell ref="DM97:DN97"/>
    <mergeCell ref="DO97:DP97"/>
    <mergeCell ref="DQ97:DR97"/>
    <mergeCell ref="DS97:DT97"/>
    <mergeCell ref="DU97:DV97"/>
    <mergeCell ref="DW97:DX97"/>
    <mergeCell ref="DY97:DZ97"/>
    <mergeCell ref="EA97:EB97"/>
    <mergeCell ref="EC97:ED97"/>
    <mergeCell ref="EE97:EF97"/>
    <mergeCell ref="EG97:EH97"/>
    <mergeCell ref="EI97:EJ97"/>
    <mergeCell ref="EK97:EL97"/>
    <mergeCell ref="EM97:EN97"/>
    <mergeCell ref="EO97:EP97"/>
    <mergeCell ref="EQ97:ER97"/>
    <mergeCell ref="ES97:ET97"/>
    <mergeCell ref="EU97:EV97"/>
    <mergeCell ref="EW97:EX97"/>
    <mergeCell ref="EY97:EZ97"/>
    <mergeCell ref="FA97:FB97"/>
    <mergeCell ref="FC97:FD97"/>
    <mergeCell ref="FE97:FF97"/>
    <mergeCell ref="FG97:FH97"/>
    <mergeCell ref="FI97:FJ97"/>
    <mergeCell ref="FK97:FL97"/>
    <mergeCell ref="FM97:FN97"/>
    <mergeCell ref="DK98:DL98"/>
    <mergeCell ref="DM98:DN98"/>
    <mergeCell ref="DO98:DP98"/>
    <mergeCell ref="DQ98:DR98"/>
    <mergeCell ref="DS98:DT98"/>
    <mergeCell ref="DU98:DV98"/>
    <mergeCell ref="DW98:DX98"/>
    <mergeCell ref="DY98:DZ98"/>
    <mergeCell ref="EA98:EB98"/>
    <mergeCell ref="EC98:ED98"/>
    <mergeCell ref="EE98:EF98"/>
    <mergeCell ref="EG98:EH98"/>
    <mergeCell ref="EI98:EJ98"/>
    <mergeCell ref="EK98:EL98"/>
    <mergeCell ref="EM98:EN98"/>
    <mergeCell ref="EO98:EP98"/>
    <mergeCell ref="EQ98:ER98"/>
    <mergeCell ref="ES98:ET98"/>
    <mergeCell ref="EU98:EV98"/>
    <mergeCell ref="EW98:EX98"/>
    <mergeCell ref="EY98:EZ98"/>
    <mergeCell ref="FA98:FB98"/>
    <mergeCell ref="FC98:FD98"/>
    <mergeCell ref="FE98:FF98"/>
    <mergeCell ref="FG98:FH98"/>
    <mergeCell ref="FI98:FJ98"/>
    <mergeCell ref="FK98:FL98"/>
    <mergeCell ref="FM98:FN98"/>
    <mergeCell ref="DK99:DL99"/>
    <mergeCell ref="DM99:DN99"/>
    <mergeCell ref="DO99:DP99"/>
    <mergeCell ref="DQ99:DR99"/>
    <mergeCell ref="DS99:DT99"/>
    <mergeCell ref="DU99:DV99"/>
    <mergeCell ref="DW99:DX99"/>
    <mergeCell ref="DY99:DZ99"/>
    <mergeCell ref="EA99:EB99"/>
    <mergeCell ref="EC99:ED99"/>
    <mergeCell ref="EE99:EF99"/>
    <mergeCell ref="EG99:EH99"/>
    <mergeCell ref="EI99:EJ99"/>
    <mergeCell ref="EK99:EL99"/>
    <mergeCell ref="EM99:EN99"/>
    <mergeCell ref="EO99:EP99"/>
    <mergeCell ref="EQ99:ER99"/>
    <mergeCell ref="ES99:ET99"/>
    <mergeCell ref="EU99:EV99"/>
    <mergeCell ref="EW99:EX99"/>
    <mergeCell ref="EY99:EZ99"/>
    <mergeCell ref="FA99:FB99"/>
    <mergeCell ref="FC99:FD99"/>
    <mergeCell ref="FE99:FF99"/>
    <mergeCell ref="FG99:FH99"/>
    <mergeCell ref="FI99:FJ99"/>
    <mergeCell ref="FK99:FL99"/>
    <mergeCell ref="FM99:FN99"/>
    <mergeCell ref="DK100:DL100"/>
    <mergeCell ref="DM100:DN100"/>
    <mergeCell ref="DO100:DP100"/>
    <mergeCell ref="DQ100:DR100"/>
    <mergeCell ref="DS100:DT100"/>
    <mergeCell ref="DU100:DV100"/>
    <mergeCell ref="DW100:DX100"/>
    <mergeCell ref="DY100:DZ100"/>
    <mergeCell ref="EA100:EB100"/>
    <mergeCell ref="EC100:ED100"/>
    <mergeCell ref="EE100:EF100"/>
    <mergeCell ref="EG100:EH100"/>
    <mergeCell ref="EI100:EJ100"/>
    <mergeCell ref="EK100:EL100"/>
    <mergeCell ref="EM100:EN100"/>
    <mergeCell ref="EO100:EP100"/>
    <mergeCell ref="EQ100:ER100"/>
    <mergeCell ref="ES100:ET100"/>
    <mergeCell ref="EU100:EV100"/>
    <mergeCell ref="EW100:EX100"/>
    <mergeCell ref="EY100:EZ100"/>
    <mergeCell ref="FA100:FB100"/>
    <mergeCell ref="FC100:FD100"/>
    <mergeCell ref="FE100:FF100"/>
    <mergeCell ref="FG100:FH100"/>
    <mergeCell ref="FI100:FJ100"/>
    <mergeCell ref="FK100:FL100"/>
    <mergeCell ref="FM100:FN100"/>
    <mergeCell ref="DK101:DL101"/>
    <mergeCell ref="DM101:DN101"/>
    <mergeCell ref="DO101:DP101"/>
    <mergeCell ref="DQ101:DR101"/>
    <mergeCell ref="DS101:DT101"/>
    <mergeCell ref="DU101:DV101"/>
    <mergeCell ref="DW101:DX101"/>
    <mergeCell ref="DY101:DZ101"/>
    <mergeCell ref="EA101:EB101"/>
    <mergeCell ref="EC101:ED101"/>
    <mergeCell ref="EE101:EF101"/>
    <mergeCell ref="EG101:EH101"/>
    <mergeCell ref="EI101:EJ101"/>
    <mergeCell ref="EK101:EL101"/>
    <mergeCell ref="EM101:EN101"/>
    <mergeCell ref="EO101:EP101"/>
    <mergeCell ref="EQ101:ER101"/>
    <mergeCell ref="ES101:ET101"/>
    <mergeCell ref="EU101:EV101"/>
    <mergeCell ref="EW101:EX101"/>
    <mergeCell ref="EY101:EZ101"/>
    <mergeCell ref="FA101:FB101"/>
    <mergeCell ref="FC101:FD101"/>
    <mergeCell ref="FE101:FF101"/>
    <mergeCell ref="FG101:FH101"/>
    <mergeCell ref="FI101:FJ101"/>
    <mergeCell ref="FK101:FL101"/>
    <mergeCell ref="FM101:FN101"/>
    <mergeCell ref="DK102:DL102"/>
    <mergeCell ref="DM102:DN102"/>
    <mergeCell ref="DO102:DP102"/>
    <mergeCell ref="DQ102:DR102"/>
    <mergeCell ref="DS102:DT102"/>
    <mergeCell ref="DU102:DV102"/>
    <mergeCell ref="DW102:DX102"/>
    <mergeCell ref="DY102:DZ102"/>
    <mergeCell ref="EA102:EB102"/>
    <mergeCell ref="EC102:ED102"/>
    <mergeCell ref="EE102:EF102"/>
    <mergeCell ref="EG102:EH102"/>
    <mergeCell ref="EI102:EJ102"/>
    <mergeCell ref="EK102:EL102"/>
    <mergeCell ref="EM102:EN102"/>
    <mergeCell ref="EO102:EP102"/>
    <mergeCell ref="EQ102:ER102"/>
    <mergeCell ref="ES102:ET102"/>
    <mergeCell ref="EU102:EV102"/>
    <mergeCell ref="EW102:EX102"/>
    <mergeCell ref="EY102:EZ102"/>
    <mergeCell ref="FA102:FB102"/>
    <mergeCell ref="FC102:FD102"/>
    <mergeCell ref="FE102:FF102"/>
    <mergeCell ref="FG102:FH102"/>
    <mergeCell ref="FI102:FJ102"/>
    <mergeCell ref="FK102:FL102"/>
    <mergeCell ref="FM102:FN102"/>
    <mergeCell ref="DK103:DL103"/>
    <mergeCell ref="DM103:DN103"/>
    <mergeCell ref="DO103:DP103"/>
    <mergeCell ref="DQ103:DR103"/>
    <mergeCell ref="DS103:DT103"/>
    <mergeCell ref="DU103:DV103"/>
    <mergeCell ref="DW103:DX103"/>
    <mergeCell ref="DY103:DZ103"/>
    <mergeCell ref="EA103:EB103"/>
    <mergeCell ref="EC103:ED103"/>
    <mergeCell ref="EE103:EF103"/>
    <mergeCell ref="EG103:EH103"/>
    <mergeCell ref="EI103:EJ103"/>
    <mergeCell ref="EK103:EL103"/>
    <mergeCell ref="EM103:EN103"/>
    <mergeCell ref="EO103:EP103"/>
    <mergeCell ref="EQ103:ER103"/>
    <mergeCell ref="ES103:ET103"/>
    <mergeCell ref="EU103:EV103"/>
    <mergeCell ref="EW103:EX103"/>
    <mergeCell ref="EY103:EZ103"/>
    <mergeCell ref="FA103:FB103"/>
    <mergeCell ref="FC103:FD103"/>
    <mergeCell ref="FE103:FF103"/>
    <mergeCell ref="FG103:FH103"/>
    <mergeCell ref="FI103:FJ103"/>
    <mergeCell ref="FK103:FL103"/>
    <mergeCell ref="FM103:FN103"/>
    <mergeCell ref="DK104:DL104"/>
    <mergeCell ref="DM104:DN104"/>
    <mergeCell ref="DO104:DP104"/>
    <mergeCell ref="DQ104:DR104"/>
    <mergeCell ref="DS104:DT104"/>
    <mergeCell ref="DU104:DV104"/>
    <mergeCell ref="DW104:DX104"/>
    <mergeCell ref="DY104:DZ104"/>
    <mergeCell ref="EA104:EB104"/>
    <mergeCell ref="EC104:ED104"/>
    <mergeCell ref="EE104:EF104"/>
    <mergeCell ref="EG104:EH104"/>
    <mergeCell ref="EI104:EJ104"/>
    <mergeCell ref="EK104:EL104"/>
    <mergeCell ref="EM104:EN104"/>
    <mergeCell ref="EO104:EP104"/>
    <mergeCell ref="EQ104:ER104"/>
    <mergeCell ref="ES104:ET104"/>
    <mergeCell ref="EU104:EV104"/>
    <mergeCell ref="EW104:EX104"/>
    <mergeCell ref="EY104:EZ104"/>
    <mergeCell ref="FA104:FB104"/>
    <mergeCell ref="FC104:FD104"/>
    <mergeCell ref="FE104:FF104"/>
    <mergeCell ref="FG104:FH104"/>
    <mergeCell ref="FI104:FJ104"/>
    <mergeCell ref="FK104:FL104"/>
    <mergeCell ref="FM104:FN104"/>
    <mergeCell ref="DK105:DL105"/>
    <mergeCell ref="DM105:DN105"/>
    <mergeCell ref="DO105:DP105"/>
    <mergeCell ref="DQ105:DR105"/>
    <mergeCell ref="DS105:DT105"/>
    <mergeCell ref="DU105:DV105"/>
    <mergeCell ref="DW105:DX105"/>
    <mergeCell ref="DY105:DZ105"/>
    <mergeCell ref="EA105:EB105"/>
    <mergeCell ref="EC105:ED105"/>
    <mergeCell ref="EE105:EF105"/>
    <mergeCell ref="EG105:EH105"/>
    <mergeCell ref="EI105:EJ105"/>
    <mergeCell ref="EK105:EL105"/>
    <mergeCell ref="EM105:EN105"/>
    <mergeCell ref="EO105:EP105"/>
    <mergeCell ref="EQ105:ER105"/>
    <mergeCell ref="ES105:ET105"/>
    <mergeCell ref="EU105:EV105"/>
    <mergeCell ref="EW105:EX105"/>
    <mergeCell ref="EY105:EZ105"/>
    <mergeCell ref="FA105:FB105"/>
    <mergeCell ref="FC105:FD105"/>
    <mergeCell ref="FE105:FF105"/>
    <mergeCell ref="FG105:FH105"/>
    <mergeCell ref="FI105:FJ105"/>
    <mergeCell ref="FK105:FL105"/>
    <mergeCell ref="FM105:FN105"/>
    <mergeCell ref="DK106:DL106"/>
    <mergeCell ref="DM106:DN106"/>
    <mergeCell ref="DO106:DP106"/>
    <mergeCell ref="DQ106:DR106"/>
    <mergeCell ref="DS106:DT106"/>
    <mergeCell ref="DU106:DV106"/>
    <mergeCell ref="DW106:DX106"/>
    <mergeCell ref="DY106:DZ106"/>
    <mergeCell ref="EA106:EB106"/>
    <mergeCell ref="EC106:ED106"/>
    <mergeCell ref="EE106:EF106"/>
    <mergeCell ref="EG106:EH106"/>
    <mergeCell ref="EI106:EJ106"/>
    <mergeCell ref="EK106:EL106"/>
    <mergeCell ref="EM106:EN106"/>
    <mergeCell ref="EO106:EP106"/>
    <mergeCell ref="EQ106:ER106"/>
    <mergeCell ref="ES106:ET106"/>
    <mergeCell ref="EU106:EV106"/>
    <mergeCell ref="EW106:EX106"/>
    <mergeCell ref="EY106:EZ106"/>
    <mergeCell ref="FA106:FB106"/>
    <mergeCell ref="FC106:FD106"/>
    <mergeCell ref="FE106:FF106"/>
    <mergeCell ref="FG106:FH106"/>
    <mergeCell ref="FI106:FJ106"/>
    <mergeCell ref="FK106:FL106"/>
    <mergeCell ref="FM106:FN106"/>
    <mergeCell ref="DM107:DN107"/>
    <mergeCell ref="DO107:DP107"/>
    <mergeCell ref="DQ107:DR107"/>
    <mergeCell ref="DS107:DT107"/>
    <mergeCell ref="DU107:DV107"/>
    <mergeCell ref="DW107:DX107"/>
    <mergeCell ref="DY107:DZ107"/>
    <mergeCell ref="EA107:EB107"/>
    <mergeCell ref="EC107:ED107"/>
    <mergeCell ref="EE107:EF107"/>
    <mergeCell ref="EG107:EH107"/>
    <mergeCell ref="EI107:EJ107"/>
    <mergeCell ref="EK107:EL107"/>
    <mergeCell ref="EM107:EN107"/>
    <mergeCell ref="EO107:EP107"/>
    <mergeCell ref="EQ107:ER107"/>
    <mergeCell ref="ES107:ET107"/>
    <mergeCell ref="EU107:EV107"/>
    <mergeCell ref="EW107:EX107"/>
    <mergeCell ref="EY107:EZ107"/>
    <mergeCell ref="FA107:FB107"/>
    <mergeCell ref="FC107:FD107"/>
    <mergeCell ref="FE107:FF107"/>
    <mergeCell ref="FG107:FH107"/>
    <mergeCell ref="FI107:FJ107"/>
    <mergeCell ref="FK107:FL107"/>
    <mergeCell ref="FM107:FN107"/>
    <mergeCell ref="DK108:DL108"/>
    <mergeCell ref="DM108:DN108"/>
    <mergeCell ref="DO108:DP108"/>
    <mergeCell ref="DQ108:DR108"/>
    <mergeCell ref="DS108:DT108"/>
    <mergeCell ref="DU108:DV108"/>
    <mergeCell ref="DW108:DX108"/>
    <mergeCell ref="DY108:DZ108"/>
    <mergeCell ref="EA108:EB108"/>
    <mergeCell ref="EC108:ED108"/>
    <mergeCell ref="EE108:EF108"/>
    <mergeCell ref="EG108:EH108"/>
    <mergeCell ref="EI108:EJ108"/>
    <mergeCell ref="EK108:EL108"/>
    <mergeCell ref="EM108:EN108"/>
    <mergeCell ref="EO108:EP108"/>
    <mergeCell ref="EQ108:ER108"/>
    <mergeCell ref="ES108:ET108"/>
    <mergeCell ref="EU108:EV108"/>
    <mergeCell ref="EW108:EX108"/>
    <mergeCell ref="EY108:EZ108"/>
    <mergeCell ref="FA108:FB108"/>
    <mergeCell ref="FC108:FD108"/>
    <mergeCell ref="FE108:FF108"/>
    <mergeCell ref="FG108:FH108"/>
    <mergeCell ref="FI108:FJ108"/>
    <mergeCell ref="FK108:FL108"/>
    <mergeCell ref="FM108:FN108"/>
    <mergeCell ref="DK109:DL109"/>
    <mergeCell ref="DM109:DN109"/>
    <mergeCell ref="DO109:DP109"/>
    <mergeCell ref="DQ109:DR109"/>
    <mergeCell ref="DS109:DT109"/>
    <mergeCell ref="DU109:DV109"/>
    <mergeCell ref="DW109:DX109"/>
    <mergeCell ref="DY109:DZ109"/>
    <mergeCell ref="EA109:EB109"/>
    <mergeCell ref="EC109:ED109"/>
    <mergeCell ref="EE109:EF109"/>
    <mergeCell ref="EG109:EH109"/>
    <mergeCell ref="EI109:EJ109"/>
    <mergeCell ref="EK109:EL109"/>
    <mergeCell ref="EM109:EN109"/>
    <mergeCell ref="EO109:EP109"/>
    <mergeCell ref="EQ109:ER109"/>
    <mergeCell ref="ES109:ET109"/>
    <mergeCell ref="EU109:EV109"/>
    <mergeCell ref="EW109:EX109"/>
    <mergeCell ref="EY109:EZ109"/>
    <mergeCell ref="FA109:FB109"/>
    <mergeCell ref="FC109:FD109"/>
    <mergeCell ref="FE109:FF109"/>
    <mergeCell ref="FG109:FH109"/>
    <mergeCell ref="FI109:FJ109"/>
    <mergeCell ref="FK109:FL109"/>
    <mergeCell ref="FM109:FN109"/>
    <mergeCell ref="DK110:DL110"/>
    <mergeCell ref="DM110:DN110"/>
    <mergeCell ref="DO110:DP110"/>
    <mergeCell ref="DQ110:DR110"/>
    <mergeCell ref="DS110:DT110"/>
    <mergeCell ref="DU110:DV110"/>
    <mergeCell ref="DW110:DX110"/>
    <mergeCell ref="DY110:DZ110"/>
    <mergeCell ref="EA110:EB110"/>
    <mergeCell ref="EC110:ED110"/>
    <mergeCell ref="EE110:EF110"/>
    <mergeCell ref="EG110:EH110"/>
    <mergeCell ref="EI110:EJ110"/>
    <mergeCell ref="EK110:EL110"/>
    <mergeCell ref="EM110:EN110"/>
    <mergeCell ref="EO110:EP110"/>
    <mergeCell ref="EQ110:ER110"/>
    <mergeCell ref="ES110:ET110"/>
    <mergeCell ref="EU110:EV110"/>
    <mergeCell ref="EW110:EX110"/>
    <mergeCell ref="EY110:EZ110"/>
    <mergeCell ref="FA110:FB110"/>
    <mergeCell ref="FC110:FD110"/>
    <mergeCell ref="FE110:FF110"/>
    <mergeCell ref="FG110:FH110"/>
    <mergeCell ref="FI110:FJ110"/>
    <mergeCell ref="FK110:FL110"/>
    <mergeCell ref="FM110:FN110"/>
    <mergeCell ref="ES111:ET111"/>
    <mergeCell ref="EU111:EV111"/>
    <mergeCell ref="EW111:EX111"/>
    <mergeCell ref="EY111:EZ111"/>
    <mergeCell ref="FA111:FB111"/>
    <mergeCell ref="FC111:FD111"/>
    <mergeCell ref="FE111:FF111"/>
    <mergeCell ref="FG111:FH111"/>
    <mergeCell ref="FI111:FJ111"/>
    <mergeCell ref="FK111:FL111"/>
    <mergeCell ref="FM111:FN111"/>
    <mergeCell ref="DK111:DL111"/>
    <mergeCell ref="DM111:DN111"/>
    <mergeCell ref="DO111:DP111"/>
    <mergeCell ref="DQ111:DR111"/>
    <mergeCell ref="DS111:DT111"/>
    <mergeCell ref="DU111:DV111"/>
    <mergeCell ref="DW111:DX111"/>
    <mergeCell ref="DY111:DZ111"/>
    <mergeCell ref="EA111:EB111"/>
    <mergeCell ref="EC111:ED111"/>
    <mergeCell ref="EE111:EF111"/>
    <mergeCell ref="EG111:EH111"/>
    <mergeCell ref="EI111:EJ111"/>
    <mergeCell ref="EK111:EL111"/>
    <mergeCell ref="EM111:EN111"/>
    <mergeCell ref="EO111:EP111"/>
    <mergeCell ref="EQ111:ER111"/>
  </mergeCells>
  <phoneticPr fontId="16" type="noConversion"/>
  <dataValidations count="5">
    <dataValidation type="list" allowBlank="1" showInputMessage="1" showErrorMessage="1" sqref="CA2:CB2" xr:uid="{00000000-0002-0000-0500-000000000000}">
      <formula1>$GR$1:$GR$2</formula1>
    </dataValidation>
    <dataValidation errorStyle="warning" showErrorMessage="1" errorTitle="填入數字範圍有誤" error="數字介於 0~23.5" sqref="AE26 AE5 AG5 AI5 AK5 AM5 AO5 AQ5 AS5 AU5 AW5 AY5 BA5 BC5 BE5 BG5 BI5 BK5 BM5 BO5 BQ5 BS5 BU5 BW5 BY5 CA5 CC5 Y51 AA51 AC5 C5 E5 G5 I5 K5 M5 O5 Q5 S5 U5 W5 Y5 AA5 AE8 AG8 AI8 AK8 CM82 CO82 C13:FN13 AG44 CQ82 CI82 AE35 CU82 AE17 CW82 DY66 C19:FN19 AE11 AE32 C43:FN43 DI82 CS82 CG82 DW82 C80:FP80 AE82 FO7:FP8 AG82 AI82 AK82 AM82 AO82 AQ82 AS82 AU82 AW82 AY82 BA82 BC82 BE82 BG82 BI82 BK82 BM82 BO82 BQ82 BS82 BU82 BW82 BY82 CA82 CC82 CE82 DA82 DC82 AC51 C51 E51 G51 I51 K51 M51 O51 Q51 S51 U51 W51 CE5 CG5 CI5 CK5 CM5 CO5 CQ5 CS5 CU5 CW5 CY5 DA5 DC5 DE5 DG5 DI5 FO10:FP11 AG17 AI17 AK17 AM17 AO17 AQ17 AS17 AU17 AW17 AY17 AC20 C20 E20 G20 I20 K20 M20 O20 Q20 S20 U20 W20 Y20 AA20 BA17 AC8 C8 E8 G8 I8 K8 M8 O8 Q8 S8 U8 W8 Y8 AA8 AI44 BC17 BE17 BG17 BI17 BK17 BM17 BO17 BQ17 BS17 BU17 BW17 BY17 CA17 CC17 C22:FN22 AM8 FO13:FP14 DY69 DY72 DY75 DY78 EE54 EE57 EE60 EE63 EE66 EE69 EE72 EE75 EE78 EG54 EG57 EG60 EG63 EG66 EG69 EG72 EG75 EG78 EI54 EI57 EI60 AC11 C11 E11 G11 I11 K11 M11 O11 Q11 S11 U11 W11 Y11 AA11 AE38 EI63 EI66 EI69 EI72 EI75 EI78 EK54 EK57 EK60 EK63 EK66 EK69 EK72 EK75 EK78 AE14 FO16:FP17 AG11 AI11 AK11 AM11 AO11 AQ11 AS11 AU11 AW11 AY11 BA11 BC11 BE11 BG11 BI11 BK11 BM11 BO11 BQ11 BS11 BU11 BW11 BY11 CA11 CC11 AC14 C14 E14 G14 I14 K14 M14 O14 Q14 S14 U14 W14 Y14 AA14 C10:FN10 CE11 CG11 CI11 CK11 CM11 CO11 CQ11 CS11 CU11 CW11 CY11 DA11 DC11 DE11 DG11 C16:FN16 DE82 AG14 AI14 AK14 AM14 AO14 AQ14 AS14 AU14 AW14 AY14 BA14 BC14 BE14 BG14 BI14 BK14 BM14 BO14 BQ14 BS14 BU14 BW14 BY14 CA14 CC14 AC17 C17 E17 G17 I17 K17 M17 O17 Q17 S17 U17 W17 Y17 AA17 CE14 CG14 CI14 CK14 CM14 CO14 CQ14 CS14 CU14 CW14 CY14 DA14 DC14 DE14 DG14 DI14 FO37:FP38 AG32 AI32 AK32 AM32 AO32 AQ32 AS32 AU32 AW32 AY32 BA32 BC32 BE32 BG32 BI32 BK32 BM32 BO32 BQ32 BS32 BU32 BW32 BY32 CA32 CC32 AC35 C35 E35 G35 I35 K35 M35 O35 Q35 S35 U35 W35 Y35 AA35 DY63 CE32 CG32 CI32 CK32 CM32 CO32 CQ32 CS32 CU32 CW32 CY32 DA32 DC32 DE32 DG32 C37:FN37 FO40:FP41 AG35 AI35 AK35 AM35 AO35 AQ35 AS35 AU35 AW35 AY35 BA35 BC35 BE35 BG35 BI35 BK35 BM35 BO35 BQ35 BS35 BU35 BW35 BY35 CA35 CC35 AC38 C38 E38 G38 I38 K38 M38 O38 Q38 S38 U38 W38 Y38 AA38 C28:FN28 CE35 CG35 CI35 CK35 CM35 CO35 CQ35 CS35 CU35 CW35 CY35 DA35 DC35 DE35 DG35 DI35 FO43:FP44 AG38 AI38 AK38 AM38 AO38 AQ38 AS38 AU38 AW38 AY38 BA38 BC38 BE38 BG38 BI38 BK38 BM38 BO38 BQ38 BS38 BU38 BW38 BY38 CA38 CC38 AC41 C41 E41 G41 I41 K41 M41 O41 Q41 S41 U41 W41 Y41 AA41 C25:FN25 CE38 CG38 CI38 CK38 CM38 CO38 CQ38 CS38 CU38 CW38 CY38 DA38 DC38 DE38 DG38 DI38 FO46:FP47 AE41 AG41 AI41 AK41 AM41 AO41 AQ41 AS41 AU41 AW41 AY41 BA41 BC41 BE41 BG41 BI41 BK41 BM41 BO41 BQ41 BS41 BU41 BW41 BY41 CA41 AC44 C44 E44 G44 I44 K44 M44 O44 Q44 S44 U44 W44 Y44 AA44 DI32 CC41 CE41 CG41 CI41 CK41 CM41 CO41 CQ41 CS41 CU41 CW41 CY41 DA41 DC41 DE41 DG41 DI41 DG82 AK44 AM44 AO44 AQ44 AS44 AU44 AW44 AY44 BA44 BC44 BE44 BG44 BI44 BK44 BM44 BO44 BQ44 BS44 BU44 BW44 BY44 CA44 CC44 CE44 CG44 CI44 AC47 C47 E47 G47 I47 K47 M47 O47 Q47 S47 U47 W47 Y47 AA47 CK44 CM44 CO44 CQ44 CS44 CU44 CW44 CY44 DA44 DC44 DE44 DG44 DI44 FM44 DK44 C53:AD66 FO53:FP66 FM82 EW82 EY82 FA82 FC82 FE82 FG82 FI82 FK82 AE84:FN84 EA82 EC82 CK82 DK82 CY82 DM82 DO82 DQ82 DS82 DU82 DY82 EE82 EG82 EI82 EK82 EM82 EO82 EQ82 ES85 ES88 ES91 ES94 ES97 ES100 ES103 ES106 ES109 EU85 EU88 EU91 EU94 EU97 C68:AD69 FO68:FP69 EU100 EU103 EU106 EU109 CM85 CM88 CM91 CM94 CM97 CM100 CM103 CM106 CM109 CO85 CO88 CO91 CO94 CO97 CO100 CO103 CO106 CO109 CQ85 CQ88 CQ91 CQ94 CQ97 CQ100 CQ103 CQ106 CQ109 CI85 CI88 CI91 CI94 CI97 CI100 CI103 CI106 CI109 CU85 CU88 C71:AD72 FO71:FP72 CU91 CU94 CU97 CU100 CU103 CU106 CU109 CW85 CW88 CW91 CW94 CW97 CW100 CW103 CW106 CW109 DI85 DI88 DI91 DI94 DI97 DI100 DI103 DI106 DI109 CS85 CS88 CS91 CS94 CS97 CS100 CS103 CS106 CS109 CG85 CG88 CG91 CG94 CG97 CG100 CG103 CG106 C74:AD75 FO74:FP75 CG109 DW85 DW88 DW91 DW94 DW97 DW100 DW103 DW106 DW109 AE85 AE88 AE91 AE94 AE97 AE100 AE103 AE106 AE109 AG85 AG88 AG91 AG94 AG97 AG100 AG103 AG106 AG109 AI85 AI88 AI91 AI94 AI97 AI100 AI103 AI106 AI109 AK85 AK88 AK91 AK94 AK97 C77:AD78 FO77:FP78 AK100 AK103 AK106 AK109 AM85 AM88 AM91 AM94 AM97 AM100 AM103 AM106 AM109 AO85 AO88 AO91 AO94 AO97 AO100 AO103 AO106 AO109 AQ85 AQ88 AQ91 AQ94 AQ97 AQ100 AQ103 AQ106 AQ109 AS85 AS88 AS91 AS94 AS97 AS100 AS103 AS106 AS109 AU85 AU88 AG26 AU91 AU94 AU97 AU100 AU103 AU106 AU109 AW85 AW88 AW91 AW94 AW97 AW100 AW103 AW106 AW109 AY85 AY88 AY91 AY94 AY97 AY100 AY103 AY106 AY109 BA85 BA88 BA91 BA94 BA97 BA100 BA103 BA106 BA109 BC85 BC88 BC91 BC94 BC97 BC100 BC103 BC106 AE29 AG29 AI29 AK29 AM29 AO29 AQ29 AS29 AU29 AW29 AY29 BA29 BC29 BE29 BG29 BI29 BK29 BM29 BO29 BQ29 BS29 BU29 BW29 BY29 CA29 CC29 CE29 FM32 DK32 DM32 DO32 DQ32 DS32 DU32 DW32 DY32 EA32 EC32 EE32 EG32 EI32 EK32 EM32 EO32 EQ32 ES32 EU32 EW32 EY32 FA32 FC32 FE32 FG32 FI32 FM35 DK35 DM35 DO35 DQ35 DS35 DU35 DW35 DY35 EA35 EC35 EE35 EG35 EI35 EK35 EM35 EO35 EQ35 ES35 EU35 EW35 EY35 FA35 FC35 FE35 FG35 C40:FN40 FM38 DK38 DM38 DO38 DQ38 DS38 DU38 DW38 DY38 EA38 EC38 EE38 EG38 EI38 EK38 EM38 EO38 EQ38 ES38 EU38 EW38 EY38 FA38 FC38 FE38 FG38 FI38 FM41 DK41 DM41 DO41 DQ41 DS41 DU41 DW41 DY41 EA41 EC41 EE41 EG41 EI41 EK41 EM41 EO41 EQ41 ES41 EU41 EW41 EY41 FA41 FC41 FE41 FG41 C46:FN46 DM44 DO44 DQ44 DS44 DU44 DW44 DY44 EA44 EC44 EE44 EG44 EI44 EK44 BC109 BE85 BE88 BE91 BE94 BE97 BE100 BE103 BE106 BE109 BG85 BG88 BG91 BG94 BG97 BG100 BG103 BG106 BG109 BI85 BI88 BI91 BI94 BI97 BI100 BI103 BI106 BI109 BK85 BK88 BK91 BK94 BK97 BK100 BK103 BK106 BK109 BM85 BM88 BM91 BM94 BM97 BM100 BM103 BM106 BM109 BO85 BO88 BO91 BO94 BO97 BO100 BO103 BO106 BO109 BQ85 BQ88 BQ91 BQ94 BQ97 BQ100 BQ103 BQ106 BQ109 BS85 BS88 EU51 CE17 FO34:FP35 CG29 CI29 CK29 CM29 CO29 CQ29 CS29 CU29 CW29 CY29 DA29 DC29 DE29 DG29 DI29 FM29 DK29 DM29 DO29 DQ29 DS29 DU29 DW29 DY29 EA29 EC29 AC32 C32 E32 G32 I32 K32 M32 O32 Q32 S32 U32 W32 Y32 AA32 EE29 EG29 EI29 EK29 EM29 EO29 EQ29 ES29 EU29 EW29 EY29 FA29 FC29 FE29 FG29 FO22:FP23 FI29 EM54 AE20 AG20 AI20 AK20 AM20 AO20 AQ20 AS20 AU20 AW20 AY20 BA20 BC20 BE20 BG20 BI20 BK20 BM20 BO20 BQ20 BS20 BU20 BW20 BY20 CA20 CC20 CE20 AC23 C23 E23 G23 I23 K23 M23 O23 Q23 S23 U23 W23 Y23 AA23 CG20 CI20 CK20 CM20 CO20 CQ20 CS20 CU20 CW20 CY20 DA20 DC20 DE20 DG20 DI20 DI11 FO25:FP26 AE23 AG23 AI23 AK23 AM23 AO23 AQ23 AS23 AU23 AW23 AY23 BA23 BC23 BE23 BG23 BI23 BK23 BM23 BO23 BQ23 BS23 BU23 BW23 BY23 CA23 CC23 CE23 AC26 C26 E26 G26 I26 K26 M26 O26 Q26 S26 U26 W26 Y26 AA26 CG23 CI23 CK23 CM23 CO23 CQ23 CS23 CU23 CW23 CY23 DA23 DC23 DE23 DG23 DI23 FO28:FP29 BS91 AI26 AK26 AM26 AO26 AQ26 AS26 AU26 AW26 AY26 BA26 BC26 BE26 BG26 BI26 BK26 BM26 BO26 BQ26 BS26 BU26 BW26 BY26 CA26 CC26 CE26 CG26 CI26 AC29 C29 E29 G29 I29 K29 M29 O29 Q29 S29 U29 W29 Y29 AA29 CK26 CM26 CO26 CQ26 CS26 CU26 CW26 CY26 DA26 DC26 DE26 DG26 DI26 FM26 C31:FN31 FO31:FP32 FO19:FP20 CG17 CI17 CK17 CM17 CO17 CQ17 CS17 CU17 CW17 CY17 DA17 DC17 DE17 DG17 DI17 AO8 AQ8 AS8 AU8 AW8 AY8 BA8 BC8 BE8 BG8 BI8 BK8 BM8 BO8 BQ8 BS8 BU8 BW8 BY8 CA8 CC8 CE8 CG8 CI8 CK8 CM8 CO8 CQ8 CS8 CU8 CW8 CY8 DA8 DC8 DE8 DG8 DI8 BS94 BS97 BS100 BS103 BS106 BS109 EM44 EO44 EQ44 ES44 EU44 EW44 EY44 FA44 FC44 FE44 FG44 FI44 C49:FP49 BU85 BU88 BU91 BU94 BU97 BU100 BU103 BU106 BU109 BW85 BW88 BW91 BW94 BW97 BW100 BW103 BW106 BW109 BY85 BY88 BY91 BY94 FO51:FP51 BY97 BY100 BY103 BY106 BY109 CA85 CA88 CA91 CA94 CA97 CA100 CA103 CA106 CA109 CC85 CC88 CC91 CC94 CC97 CC100 CC103 CC106 CC109 CE85 CE88 CE91 CE94 CE97 CE100 CE103 CE106 CE109 DA85 DA88 DA91 DA94 DA97 DA100 DA103 DA106 DA109 DC85 DC88 DC91 DC94 DC97 DC100 DC103 FK44 DC106 DC109 DE85 DE88 DE91 DE94 DE97 DE100 DE103 DE106 DE109 DG85 DG88 DG91 DG94 DG97 DG100 DG103 DG106 DG109 FM85 FM88 FM91 FM94 FM97 FM100 FM103 FM106 FM109 EW85 EW88 EW91 EW94 EW97 EW100 EW103 EW106 EW109 EY85 EY88 EY91 EY94 EY97 EY100 EY103 EY106 EY109 FA85 FA88 FA91 FA94 FA97 FA100 FA103 FA106 FA109 FC85 FC88 FC91 FC94 FC97 FC100 FC103 FC106 FC109 FE85 FE88 FE91 FE94 FE97 FE100 FE103 FE106 FE109 FG85 FG88 FG91 FG94 FG97 FG100 FG103 FG106 FG109 FI85 FI88 FI91 FI94 FI97 FI100 FI103 FI106 FI109 FK85 FK88 FK91 FK94 FK97 FK100 FK103 FK106 FK109 AE87:FN87 AE90:FN90 AE93:FN93 AE96:FN96 AE99:FN99 AE102:FN102 AE105:FN105 AE108:FN108 AE111:FN111 EA85 EA88 EA91 EA94 EA97 EA100 EA103 EA106 EA109 EC85 EC88 EC91 EC94 EC97 EC100 EC103 EC106 EC109 CK85 CK88 CK91 CK94 CK97 CK100 CK103 CK106 CK109 DK85 DK88 DK91 DK94 DK97 DK100 DK103 DK106 DK109 CY85 CY88 CY91 CY94 CY97 CY100 CY103 CY106 CY109 DM85 DM88 DM91 DM94 DM97 DM100 DM103 DM106 DM109 DO85 DO88 DO91 DO94 DO97 DO100 DO103 DO106 DO109 DQ85 DQ88 DQ91 DQ94 DQ97 DQ100 DQ103 DQ106 DQ109 DS85 DS88 DS91 DS94 DS97 DS100 DS103 DS106 DS109 DU85 DU88 DU91 DU94 DU97 DU100 DU103 DU106 DU109 DY85 DY88 DY91 DY94 DY97 DY100 DY103 DY106 DY109 EE85 EE88 EE91 EE94 EE97 EE100 FI41 EE103 EE106 EE109 EG85 EG88 EG91 EG94 EG97 EG100 EG103 EG106 EG109 EI85 EI88 EI91 EI94 EI97 EI100 EI103 EI106 EI109 EK85 EK88 EK91 EK94 EK97 EK100 EK103 EK106 EK109 EM85 EM88 EM91 EM94 EM97 EM100 EM103 EM106 EM109 EO85 EO88 EO91 EO94 FI35 FM5 FM11 EO97 FK41 EM57 DK26 FM8 EO100 FK38 FK32 FK35 EO103 FK29 EO106 EO109 EQ85 EQ88 EQ91 EQ94 EQ97 EQ100 EQ103 EQ106 EQ109 FM14 FM17 FM20 FM23 DM26 FO5 DK5 DM5 DO5 DQ5 DS5 DU5 DW5 DY5 EA5 EC5 EE5 EG5 EI5 EK5 EM5 EO5 EQ5 ES5 EU5 EW5 EY5 FA5 FC5 FE5 FG5 FI5 FK5 EM60 EM63 EM66 EM69 EM72 EM75 EM78 EO54 EO57 EO60 EO63 EO66 EO69 EO72 EO75 EO78 EQ54 EQ57 EQ60 EQ63 EQ66 EQ69 EQ72 EQ75 EQ78 ES51 C7:FN7 DK8 DM8 DO8 DQ8 DS8 DU8 DW8 DY8 EA8 EC8 EE8 EG8 EI8 EK8 EM8 EO8 EQ8 ES8 EU8 EW8 EY8 FA8 FC8 FE8 FG8 FI8 FK8 DK11 DM11 DO11 DQ11 DS11 DU11 DW11 DY11 EA11 EC11 EE11 EG11 EI11 EK11 EM11 EO11 EQ11 ES11 EU11 EW11 EY11 FA11 FC11 FE11 FG11 FI11 FK11 DK14 DM14 DO14 DQ14 DS14 DU14 DW14 DY14 EA14 EC14 EE14 EG14 EI14 EK14 EM14 EO14 EQ14 ES14 EU14 EW14 EY14 FA14 FC14 FE14 FG14 FI14 FK14 DK17 DM17 DO17 DQ17 DS17 DU17 DW17 DY17 EA17 EC17 EE17 EG17 EI17 EK17 EM17 EO17 EQ17 ES17 EU17 EW17 EY17 FA17 FC17 FE17 FG17 FI17 FK17 DK20 DM20 DO20 DQ20 DS20 DU20 DW20 DY20 EA20 EC20 EE20 EG20 EI20 EK20 EM20 EO20 EQ20 ES20 EU20 EW20 EY20 FA20 FC20 FE20 FG20 FI20 FK20 DK23 DM23 DO23 DQ23 DS23 DU23 DW23 DY23 EA23 EC23 EE23 EG23 EI23 EK23 EM23 EO23 EQ23 ES23 EU23 EW23 EY23 FA23 FC23 FE23 FG23 FI23 FK23 DO26 DQ26 DS26 DU26 DW26 DY26 EA26 EC26 EE26 EG26 EI26 EK26 EM26 EO26 EQ26 ES26 EU26 EW26 EY26 FA26 FC26 FE26 FG26 FI26 FK26 ES82 EU82 CM51 CO51 CQ51 CI51 CU51 CW51 DI51 CS51 CG51 DW51 AE51 AG51 AI51 AK51 AM51 AO51 AQ51 AS51 AU51 AW51 AY51 BA51 BC51 BE51 BG51 BI51 BK51 BM51 BO51 BQ51 BS51 BU51 BW51 BY51 CA51 CC51 CE51 DA51 DC51 DE51 DG51 FM51 EW51 EY51 FA51 FC51 FE51 FG51 FI51 FK51 AE53:FN53 EA51 EC51 CK51 DK51 CY51 DM51 DO51 DQ51 DS51 DU51 DY51 EE51 EG51 EI51 EK51 EM51 EO51 EQ51 ES54 ES57 ES60 ES63 ES66 ES69 ES72 ES75 ES78 EU54 EU57 EU60 EU63 EU66 EU69 EU72 EU75 EU78 CM54 CM57 CM60 CM63 CM66 CM69 CM72 CM75 CM78 CO54 CO57 CO60 CO63 CO66 CO69 CO72 CO75 CO78 CQ54 CQ57 CQ60 CQ63 CQ66 CQ69 CQ72 CQ75 CQ78 CI54 CI57 CI60 CI63 CI66 CI69 CI72 CI75 CI78 CU54 CU57 CU60 CU63 CU66 CU69 CU72 CU75 CU78 CW54 CW57 CW60 CW63 CW66 CW69 CW72 CW75 CW78 DI54 DI57 DI60 DI63 DI66 DI69 DI72 DI75 DI78 CS54 CS57 CS60 CS63 CS66 CS69 CS72 CS75 CS78 CG54 CG57 CG60 CG63 CG66 CG69 CG72 CG75 CG78 DW54 DW57 DW60 DW63 DW66 DW69 DW72 DW75 DW78 AE54 AE57 AE60 AE63 AE66 AE69 AE72 AE75 AE78 AG54 AG57 AG60 AG63 AG66 AG69 AG72 AG75 AG78 AI54 AI57 AI60 AI63 AI66 AI69 AI72 AI75 AI78 AK54 AK57 AK60 AK63 AK66 AK69 AK72 AK75 AK78 AM54 AM57 AM60 AM63 AM66 AM69 AM72 AM75 AM78 AO54 AO57 AO60 AO63 AO66 AO69 AO72 AO75 AO78 AQ54 AQ57 AQ60 AQ63 AQ66 AQ69 AQ72 AQ75 AQ78 AS54 AS57 AS60 AS63 AS66 AS69 AS72 AS75 AS78 AU54 AU57 AU60 AU63 AU66 AU69 AU72 AU75 AU78 AW54 AW57 AW60 AW63 AW66 AW69 AW72 AW75 AW78 AY54 AY57 AY60 AY63 AY66 AY69 AY72 AY75 AY78 BA54 BA57 BA60 BA63 BA66 BA69 BA72 BA75 BA78 BC54 BC57 BC60 BC63 BC66 BC69 BC72 BC75 BC78 BE54 BE57 BE60 BE63 BE66 BE69 BE72 BE75 BE78 BG54 BG57 BG60 BG63 BG66 BG69 BG72 BG75 BG78 BI54 BI57 BI60 BI63 BI66 BI69 BI72 BI75 BI78 BK54 BK57 BK60 BK63 BK66 BK69 BK72 BK75 BK78 BM54 BM57 BM60 BM63 BM66 BM69 BM72 BM75 BM78 BO54 BO57 BO60 BO63 BO66 BO69 BO72 BO75 BO78 BQ54 BQ57 BQ60 BQ63 BQ66 BQ69 BQ72 BQ75 BQ78 BS54 BS57 BS60 BS63 BS66 BS69 BS72 BS75 BS78 BU54 BU57 BU60 BU63 BU66 BU69 BU72 BU75 BU78 BW54 BW57 BW60 BW63 BW66 BW69 BW72 BW75 BW78 BY54 BY57 BY60 BY63 BY66 BY69 BY72 BY75 BY78 CA54 CA57 CA60 CA63 CA66 CA69 CA72 CA75 CA78 CC54 CC57 CC60 CC63 CC66 CC69 CC72 CC75 CC78 CE54 CE57 CE60 CE63 CE66 CE69 CE72 CE75 CE78 DA54 DA57 DA60 DA63 DA66 DA69 DA72 DA75 DA78 DC54 DC57 DC60 DC63 DC66 DC69 DC72 DC75 DC78 DE54 DE57 DE60 DE63 DE66 DE69 DE72 DE75 DE78 DG54 DG57 DG60 DG63 DG66 DG69 DG72 DG75 DG78 FM54 FM57 FM60 FM63 FM66 FM69 FM72 FM75 FM78 EW54 EW57 EW60 EW63 EW66 EW69 EW72 EW75 EW78 EY54 EY57 EY60 EY63 EY66 EY69 EY72 EY75 EY78 FA54 FA57 FA60 FA63 FA66 FA69 FA72 FA75 FA78 FC54 FC57 FC60 FC63 FC66 FC69 FC72 FC75 FC78 FE54 FE57 FE60 FE63 FE66 FE69 FE72 FE75 FE78 FG54 FG57 FG60 FG63 FG66 FG69 FG72 FG75 FG78 FI54 FI57 FI60 FI63 FI66 FI69 FI72 FI75 FI78 FK54 FK57 FK60 FK63 FK66 FK69 FK72 FK75 FK78 AE56:FN56 AE59:FN59 AE62:FN62 AE65:FN65 AE68:FN68 AE71:FN71 AE74:FN74 AE77:FN77 EA54 EA57 EA60 EA63 EA66 EA69 EA72 EA75 EA78 EC54 EC57 EC60 EC63 EC66 EC69 EC72 EC75 EC78 CK54 CK57 CK60 CK63 CK66 CK69 CK72 CK75 CK78 DK54 DK57 DK60 DK63 DK66 DK69 DK72 DK75 DK78 CY54 CY57 CY60 CY63 CY66 CY69 CY72 CY75 CY78 DM54 DM57 DM60 DM63 DM66 DM69 DM72 DM75 DM78 DO54 DO57 DO60 DO63 DO66 DO69 DO72 DO75 DO78 DQ54 DQ57 DQ60 DQ63 DQ66 DQ69 DQ72 DQ75 DQ78 DS54 DS57 DS60 DS63 DS66 DS69 DS72 DS75 DS78 DU54 DU57 DU60 DU63 DU66 DU69 DU72 DU75 DU78 DY54 DY57 DY60 C34:FN34 AE44 AE47 AG47 AI47 AK47 AM47 AO47 AQ47 AS47 AU47 AW47 AY47 BA47 BC47 BE47 BG47 BI47 BK47 BM47 BO47 BQ47 BS47 BU47 BW47 BY47 CA47 CC47 CE47 CG47 CI47 CK47 CM47 CO47 CQ47 CS47 CU47 CW47 CY47 DA47 DC47 DE47 DG47 DI47 FM47 DK47 DM47 DO47 DQ47 DS47 DU47 DW47 DY47 EA47 EC47 EE47 EG47 EI47 EK47 EM47 EO47 EQ47 ES47 EU47 EW47 EY47 FA47 FC47 FE47 FG47 FI47 FK47" xr:uid="{00000000-0002-0000-0500-000001000000}"/>
    <dataValidation type="decimal" errorStyle="warning" showErrorMessage="1" errorTitle="填入數字範圍有誤" error="數字介於 0~23.5" sqref="AE6 AG6 AI6 AK6 AM6 AO6 AQ6 AS6 AU6 AW6 AY6 BA6 BC6 BE6 BG6 BI6 BK6 BM6 BO6 BQ6 BS6 BU6 BW6 BY6 CA6 CC6 W52 Y52 AA52 C104:AE104 AC6 C6 E6 G6 I6 K6 M6 O6 Q6 S6 U6 W6 Y6 AA6 AE9 AG9 AI9 AK9 AM9 AO9 AE33 FO76:FP76 FO73:FP73 FO70:FP70 FO67:FP67 EM83 AE42 C107:AE107 C86:AE86 C83:AE83 EA83 AG33 FO83:FP83 FO79:FP79 AE15 AI33 AS83 AE18 DG70 CI83 AE12 AE36 AE39 CG83 FM95 FM98 FM101 FM104 FM107 FM6 AE45 AG45 AI45 AK45 AM45 AO45 AQ45 AY83 BA83 BC83 BE83 AU83 AW83 BG83 BI83 BK83 BM83 BO83 BQ83 BS83 BU83 BW83 BY83 CA83 CC83 CE83 FM110 CW83 AC52 C52 E52 G52 I52 K52 M52 O52 Q52 S52 U52 CE6 CG6 CI6 CK6 CM6 CO6 CQ6 CS6 CU6 CW6 CY6 DA6 DC6 DE6 DG6 DI6 DG73 AG18 AI18 AK18 AM18 AO18 AQ18 AS18 AU18 AW18 AY18 BA18 AC21 C21 E21 G21 I21 K21 M21 O21 Q21 S21 U21 W21 Y21 AA21 AC9 C9 E9 G9 I9 K9 M9 O9 Q9 S9 U9 W9 Y9 AA9 BC18 BE18 BG18 BI18 BK18 BM18 BO18 BQ18 BS18 BU18 BW18 BY18 CA18 CC18 FM18 CE18 AQ9 DG76 DG79 DK55 DK58 DK61 DK64 DK67 DK70 DK73 DK76 DK79 FA55 FA58 FA61 FA64 FA67 FA70 FA73 FA76 FA79 FC55 FC58 FC61 FC64 FC67 AC12 C12 E12 G12 I12 K12 M12 O12 Q12 S12 U12 W12 Y12 AA12 FC70 FC73 FC76 FC79 FE55 FE58 FE61 FE64 FE67 FE70 FE73 FE76 FE79 FG55 FG58 FG61 AG12 AI12 AK12 AM12 AO12 AQ12 AS12 AU12 AW12 AY12 BA12 BC12 BE12 BG12 BI12 BK12 BM12 BO12 BQ12 BS12 BU12 BW12 BY12 CA12 CC12 FM12 AC15 C15 E15 G15 I15 K15 M15 O15 Q15 S15 U15 W15 Y15 AA15 CE12 CG12 CI12 CK12 CM12 CO12 CQ12 CS12 CU12 CW12 CY12 DA12 DC12 DE12 DG12 DI12 AE30 AG15 AI15 AK15 AM15 AO15 AQ15 AS15 AU15 AW15 AY15 BA15 BC15 BE15 BG15 BI15 BK15 BM15 BO15 BQ15 BS15 BU15 BW15 BY15 CA15 CC15 AC18 C18 E18 G18 I18 K18 M18 O18 Q18 S18 U18 W18 Y18 AA18 FM15 CE15 CG15 CI15 CK15 CM15 CO15 CQ15 CS15 CU15 CW15 CY15 DA15 DC15 DE15 DG15 AK33 AM33 AO33 AQ33 AS33 AU33 AW33 AY33 BA33 BC33 BE33 BG33 BI33 BK33 BM33 BO33 BQ33 BS33 BU33 BW33 BY33 CA33 CC33 FM33 CE33 CG33 AC36 C36 E36 G36 I36 K36 M36 O36 Q36 S36 U36 W36 Y36 AA36 CI33 CK33 CM33 CO33 CQ33 CS33 CU33 CW33 CY33 DA33 DC33 DE33 DG33 DI33 DK33 DM33 AG36 AI36 AK36 AM36 AO36 AQ36 AS36 AU36 AW36 AY36 BA36 BC36 BE36 BG36 BI36 BK36 BM36 BO36 BQ36 BS36 BU36 BW36 BY36 CA36 CC36 FM36 AC39 C39 E39 G39 I39 K39 M39 O39 Q39 S39 U39 W39 Y39 AA39 CE36 CG36 CI36 CK36 CM36 CO36 CQ36 CS36 CU36 CW36 CY36 DA36 DC36 DE36 DG36 DI36 AG39 AI39 AK39 AM39 AO39 AQ39 AS39 AU39 AW39 AY39 BA39 BC39 BE39 BG39 BI39 BK39 BM39 BO39 BQ39 BS39 BU39 BW39 BY39 CA39 CC39 FM39 AC42 C42 E42 G42 I42 K42 M42 O42 Q42 S42 U42 W42 Y42 AA42 CE39 CG39 CI39 CK39 CM39 CO39 CQ39 CS39 CU39 CW39 CY39 DA39 DC39 DE39 DG39 DI39 AG42 AI42 AK42 AM42 AO42 AQ42 AS42 AU42 AW42 AY42 BA42 BC42 BE42 BG42 BI42 BK42 BM42 BO42 BQ42 BS42 BU42 BW42 BY42 CA42 CC42 FM42 AC45 C45 E45 G45 I45 K45 M45 O45 Q45 S45 U45 W45 Y45 AA45 CE42 CG42 CI42 CK42 CM42 CO42 CQ42 CS42 CU42 CW42 CY42 DA42 DC42 DE42 DG42 DI42 AS45 AU45 AW45 AY45 BA45 BC45 BE45 BG45 BI45 BK45 BM45 BO45 BQ45 BS45 BU45 BW45 BY45 CA45 CC45 FM45 CE45 CG45 CI45 CK45 CM45 CO45 CQ45 AC48 C48 E48 G48 I48 K48 M48 O48 Q48 S48 U48 W48 Y48 AA48 CS45 CU45 CW45 CY45 DA45 DC45 DE45 DG45 DI45 AG83 AI83 AK83 AM83 AO83 AQ83 DM83 DO83 DQ83 DS83 DU83 DY83 EO83 EQ83 ES83 EU83 EW83 EY83 CK83 CM83 CO83 CQ83 CS83 CU83 DI83 DW83 CY83 DA83 DC83 DE83 DG83 DK83 FA83 FC83 FE83 FG83 FI83 FK83 FM83 C110:AE110 AE92 AE95 AE98 AE101 EA86 EA89 EA92 EA95 EA98 EA101 EA104 EA107 EA110 EC86 EC89 EC92 EC95 EC98 EC101 EC104 EC107 EC110 EE86 EE89 EE92 EE95 EE98 EE101 EE104 EE107 EE110 EG86 EG89 EG92 EG95 EG98 EG101 EG104 EG107 EG110 EI86 EI89 EI92 EI95 EI98 EI101 EI104 EI107 EI110 EK86 EK89 EK92 EK95 EK98 EK101 EK104 EK107 EK110 EM86 EM89 EM92 EM95 EM98 EM101 EM104 EM107 EM110 AS86 AS89 AS92 AS95 AS98 AS101 AS104 AS107 AS110 CI86 CI89 CI92 CI95 CI98 CI101 CI104 CI107 CI110 CG86 CG89 CG92 CG95 CG98 CG101 CG104 CG107 CG110 AY86 AY89 AY92 AY95 AY98 AY101 AY104 AY107 AY110 BA86 BA89 BA92 BA95 BA98 BA101 BA104 BA107 BA110 BC86 BC89 BC92 BC95 BC98 BC101 BC104 BC107 BC110 BE86 BE89 BE92 BE95 BE98 BE101 BE104 BE107 BE110 AU86 AU89 AU92 AU95 AU98 AU101 AU104 AU107 AU110 AW86 AW89 AW92 AW95 AW98 AW101 AW104 AW107 AW110 BG86 BG89 BG92 BG95 BG98 BG101 BG104 BG107 BG110 BI86 BI89 BI92 BI95 BI98 BI101 BI104 BI107 BI110 BK86 BK89 BK92 BK95 BK98 BK101 BK104 BK107 BK110 BM86 BM89 DO33 BM92 BM95 BM98 BM101 BM104 BM107 BM110 BO86 BO89 BO92 BO95 BO98 BO101 BO104 BO107 BO110 BQ86 BQ89 BQ92 BQ95 BQ98 BQ101 BQ104 BQ107 BQ110 BS86 BS89 BS92 BS95 BS98 BS101 BS104 BS107 BS110 BU86 BU89 BU92 BU95 BU98 BU101 FO86:FP86 DQ33 DS33 DU33 DW33 DY33 EA33 EC33 EE33 EG33 EI33 EK33 EM33 EO33 EQ33 ES33 EU33 EW33 EY33 FA33 FC33 FE33 FG33 FI33 FO39:FP39 DK36 DM36 DO36 DQ36 DS36 DU36 DW36 DY36 EA36 EC36 EE36 EG36 EI36 EK36 EM36 EO36 EQ36 FO89:FP89 ES36 EU36 EW36 EY36 FA36 FC36 FE36 FG36 FI36 FK36 FO42:FP42 DK39 DM39 DO39 DQ39 DS39 DU39 DW39 DY39 EA39 EC39 EE39 EG39 EI39 EK39 EM39 EO39 EQ39 ES39 EU39 EW39 EY39 FA39 FC39 FE39 FG39 FI39 FK39 FO45:FP45 DK42 DM42 FO104:FP104 DO42 DQ42 DS42 DU42 DW42 DY42 EA42 EC42 EE42 EG42 EI42 EK42 EM42 EO42 EQ42 ES42 EU42 EW42 EY42 FA42 FC42 FE42 FG42 FI42 FK42 FO48:FP48 DK45 DM45 DO45 DQ45 DS45 DU45 DW45 DY45 EA45 EC45 EE45 EG45 EI45 EK45 BU104 FO107:FP107 BU107 BU110 BW86 BW89 BW92 BW95 BW98 BW101 BW104 BW107 BW110 BY86 BY89 BY92 BY95 BY98 BY101 BY104 BY107 BY110 CA86 CA89 CA92 CA95 CA98 CA101 CA104 CA107 CA110 CC86 CC89 EC83 EE83 EG83 EI83 EK83 CC92 CC95 CC98 CC101 CC104 FO110:FP110 CC107 CC110 CE86 CE89 CE92 CE95 CE98 CE101 CE104 CE107 CE110 CW86 CW89 CW92 CW95 CW98 CW101 CW104 CW107 CW110 AG86 AG89 AG92 AG95 AG98 AG101 AG104 AG107 AG110 AI86 AI89 AI92 AI95 AI98 AI101 AI104 AI107 AI110 AK86 AK89 AK92 AG30 AE27 AI30 AK30 AM30 AO30 AQ30 AS30 AU30 AW30 AY30 BA30 BC30 BE30 BG30 BI30 BK30 BM30 BO30 BQ30 BS30 BU30 BW30 BY30 CA30 CC30 FM30 AC33 C33 E33 G33 I33 K33 M33 O33 Q33 S33 U33 W33 Y33 AA33 CE30 CG30 CI30 CK30 CM30 CO30 CQ30 CS30 CU30 CW30 CY30 DA30 DC30 DE30 DG30 DI30 AE21 CG18 AG21 AI21 AK21 AM21 AO21 AQ21 AS21 AU21 AW21 AY21 BA21 BC21 BE21 BG21 BI21 BK21 BM21 BO21 BQ21 BS21 BU21 BW21 BY21 CA21 CC21 AC24 C24 E24 G24 I24 K24 M24 O24 Q24 S24 U24 W24 Y24 AA24 FM21 CE21 CG21 CI21 CK21 CM21 CO21 CQ21 CS21 CU21 CW21 CY21 DA21 DC21 DE21 DG21 AE24 DI21 AG24 AI24 AK24 AM24 AO24 AQ24 AS24 AU24 AW24 AY24 BA24 BC24 BE24 BG24 BI24 BK24 BM24 BO24 BQ24 BS24 BU24 BW24 BY24 CA24 CC24 AC27 C27 E27 G27 I27 K27 M27 O27 Q27 S27 U27 W27 Y27 AA27 FM24 CE24 CG24 CI24 CK24 CM24 CO24 CQ24 CS24 CU24 CW24 CY24 DA24 DC24 DE24 DG24 AG27 DI24 AI27 AK27 AM27 AO27 AQ27 AS27 AU27 AW27 AY27 BA27 BC27 BE27 BG27 BI27 BK27 BM27 BO27 BQ27 BS27 BU27 BW27 BY27 CA27 CC27 FM27 AC30 C30 E30 G30 I30 K30 M30 O30 Q30 S30 U30 W30 Y30 AA30 CE27 CG27 CI27 CK27 CM27 CO27 CQ27 CS27 CU27 CW27 CY27 DA27 DC27 DE27 DG27 DI27 CI18 DI15 CK18 CM18 CO18 CQ18 CS18 CU18 CW18 CY18 DA18 DC18 DE18 DG18 DI18 AS9 AU9 AW9 AY9 BA9 BC9 BE9 BG9 BI9 BK9 BM9 BO9 BQ9 BS9 BU9 BW9 BY9 CA9 CC9 FM9 CE9 CG9 CI9 CK9 CM9 CO9 CQ9 CS9 CU9 CW9 CY9 DA9 DC9 DE9 DG9 DI9 AK95 AK98 AK101 AK104 AK107 AK110 EM45 EO45 EQ45 ES45 EU45 EW45 EY45 FA45 FC45 FE45 FG45 FI45 FK45 AM86 AM89 AM92 AM95 AM98 AM101 AM104 AM107 AM110 AO86 AO89 AO92 AO95 AO98 AO101 AO104 AO107 AO110 AQ86 AQ89 AQ92 AQ95 FO52:FP52 AQ98 AQ101 AQ104 AQ107 AQ110 DM86 DM89 DM92 DM95 DM98 DM101 DM104 DM107 DM110 DO86 DO89 DO92 DO95 DO98 DO101 DO104 DO107 DO110 DQ86 DQ89 DQ92 DQ95 DQ98 DQ101 DQ104 DQ107 DQ110 DS86 DS89 DS92 DS95 DS98 DS101 DS104 DS107 DS110 DU86 DU89 DU92 DU95 DU98 DU101 DU104 C89:AE89 DU107 DU110 DY86 DY89 DY92 DY95 DY98 DY101 DY104 DY107 DY110 EO86 EO89 EO92 EO95 EO98 EO101 EO104 EO107 EO110 EQ86 EQ89 EQ92 EQ95 EQ98 EQ101 EQ104 EQ107 EQ110 ES86 ES89 ES92 ES95 ES98 ES101 ES104 ES107 ES110 EU86 EU89 EU92 EU95 EU98 EU101 EU104 EU107 EU110 EW86 EW89 EW92 EW95 EW98 EW101 EW104 EW107 EW110 EY86 EY89 EY92 EY95 EY98 EY101 EY104 EY107 EY110 CK86 CK89 CK92 CK95 CK98 C67:AE67 CK101 CK104 CK107 CK110 CM86 CM89 CM92 CM95 CM98 CM101 CM104 CM107 CM110 CO86 CO89 CO92 CO95 CO98 CO101 CO104 CO107 CO110 CQ86 CQ89 CQ92 CQ95 CQ98 C70:AE70 CQ101 CQ104 CQ107 CQ110 CS86 CS89 CS92 CS95 CS98 CS101 CS104 CS107 CS110 CU86 CU89 CU92 CU95 CU98 CU101 CU104 CU107 CU110 DI86 DI89 DI92 DI95 DI98 C73:AE73 DI101 DI104 DI107 DI110 DW86 DW89 DW92 DW95 DW98 DW101 DW104 DW107 DW110 CY86 CY89 CY92 CY95 CY98 CY101 CY104 CY107 CY110 DA86 DA89 DA92 DA95 DA98 C76:AE76 DA101 DA104 DA107 DA110 DC86 DC89 DC92 DC95 DC98 DC101 DC104 DC107 DC110 DE86 DE89 DE92 DE95 DE98 DE101 DE104 DE107 DE110 DG86 DG89 DG92 DG95 DG98 C79:AE79 DG101 DG104 DG107 DG110 DK86 DK89 DK92 DK95 DK98 DK101 DK104 DK107 DK110 FA86 FA89 FA92 FA95 FA98 FA101 FA104 FA107 FA110 FC86 FC89 FC92 FC95 FC98 FC101 FC104 FC107 FC110 FE86 FE89 FE92 FE95 FE98 FE101 FE104 FE107 FE110 FG86 FG89 FG92 FG95 FG98 FG101 FG104 FG107 FG110 FI86 FI89 FI92 FI95 FI98 FI101 FI104 FI107 FI110 FK86 FK89 FK92 FK95 FK98 FK101 FK104 FK107 FK110 C50:FP50 C81:FP81 FM86 FM89 FM92 FO6 DK6 DM6 DO6 DQ6 DS6 DU6 DW6 DY6 EA6 EC6 EE6 EG6 EI6 EK6 EM6 EO6 EQ6 ES6 EU6 EW6 EY6 FA6 FC6 FE6 FG6 FI6 FK6 FO9:FP9 FG64 FG67 FG70 FG73 FG76 FG79 FI55 FI58 FI61 FI64 FI67 FI70 FI73 FI76 FI79 FK55 FK58 FK61 FK64 FK67 FK70 FK73 FK76 FK79 FM55 FM58 FM61 FO12:FP12 DK9 DM9 DO9 DQ9 DS9 DU9 DW9 DY9 EA9 EC9 EE9 EG9 EI9 EK9 EM9 EO9 EQ9 ES9 EU9 EW9 EY9 FA9 FC9 FE9 FG9 FI9 FK9 FO15:FP15 DK12 DM12 DO12 DQ12 DS12 DU12 DW12 DY12 EA12 EC12 EE12 EG12 EI12 EK12 EM12 EO12 EQ12 ES12 EU12 EW12 EY12 FA12 FC12 FE12 FG12 FI12 FK12 FO18:FP18 DK15 DM15 DO15 DQ15 DS15 DU15 DW15 DY15 EA15 EC15 EE15 EG15 EI15 EK15 EM15 EO15 EQ15 ES15 EU15 EW15 EY15 FA15 FC15 FE15 FG15 FI15 FK15 FO21:FP21 DK18 DM18 DO18 DQ18 DS18 DU18 DW18 DY18 EA18 EC18 EE18 EG18 EI18 EK18 EM18 EO18 EQ18 ES18 EU18 EW18 EY18 FA18 FC18 FE18 FG18 FI18 FK18 FO24:FP24 DK21 DM21 DO21 DQ21 DS21 DU21 DW21 DY21 EA21 EC21 EE21 EG21 EI21 EK21 EM21 EO21 EQ21 ES21 EU21 EW21 EY21 FA21 FC21 FE21 FG21 FI21 FK21 FO27:FP27 DK24 DM24 DO24 DQ24 DS24 DU24 DW24 DY24 EA24 EC24 EE24 EG24 EI24 EK24 EM24 EO24 EQ24 ES24 EU24 EW24 EY24 FA24 FC24 FE24 FG24 FI24 FK24 FO30:FP30 DK27 DM27 DO27 DQ27 DS27 DU27 DW27 DY27 EA27 EC27 EE27 EG27 EI27 EK27 EM27 EO27 EQ27 ES27 EU27 EW27 EY27 FA27 FC27 FE27 FG27 FI27 FK27 FO33:FP33 DK30 DM30 DO30 DQ30 DS30 DU30 DW30 DY30 EA30 EC30 EE30 EG30 EI30 EK30 EM30 EO30 EQ30 ES30 EU30 EW30 EY30 FA30 FC30 FE30 FG30 FI30 FK30 FO36:FP36 FK33 EM52 AE55 AE52 EA52 AS52 CI52 CG52 FM64 FM67 FM70 FM73 FM76 AY52 BA52 BC52 BE52 AU52 AW52 BG52 BI52 BK52 BM52 BO52 BQ52 BS52 BU52 BW52 BY52 CA52 CC52 CE52 FM79 CW52 AG52 AI52 AK52 AM52 AO52 AQ52 DM52 DO52 DQ52 DS52 DU52 DY52 EO52 EQ52 ES52 EU52 EW52 EY52 CK52 CM52 CO52 CQ52 CS52 CU52 DI52 DW52 CY52 DA52 DC52 DE52 DG52 DK52 FA52 FC52 FE52 FG52 FI52 FK52 FM52 AE61 AE64 EA55 EA58 EA61 EA64 EA67 EA70 EA73 EA76 EA79 EC55 EC58 EC61 EC64 EC67 EC70 EC73 EC76 EC79 EE55 EE58 EE61 EE64 EE67 EE70 EE73 EE76 EE79 EG55 EG58 EG61 EG64 EG67 EG70 EG73 EG76 EG79 EI55 EI58 EI61 EI64 EI67 EI70 EI73 EI76 EI79 EK55 EK58 EK61 EK64 EK67 EK70 EK73 EK76 EK79 EM55 EM58 EM61 EM64 EM67 EM70 EM73 EM76 EM79 AS55 AS58 AS61 AS64 AS67 AS70 AS73 AS76 AS79 CI55 CI58 CI61 CI64 CI67 CI70 CI73 CI76 CI79 CG55 CG58 CG61 CG64 CG67 CG70 CG73 CG76 CG79 AY55 AY58 AY61 AY64 AY67 AY70 AY73 AY76 AY79 BA55 BA58 BA61 BA64 BA67 BA70 BA73 BA76 BA79 BC55 BC58 BC61 BC64 BC67 BC70 BC73 BC76 BC79 BE55 BE58 BE61 BE64 BE67 BE70 BE73 BE76 BE79 AU55 AU58 AU61 AU64 AU67 AU70 AU73 AU76 AU79 AW55 AW58 AW61 AW64 AW67 AW70 AW73 AW76 AW79 BG55 BG58 BG61 BG64 BG67 BG70 BG73 BG76 BG79 BI55 BI58 BI61 BI64 BI67 BI70 BI73 BI76 BI79 BK55 BK58 BK61 BK64 BK67 BK70 BK73 BK76 BK79 BM55 BM58 BM61 BM64 BM67 BM70 BM73 BM76 BM79 BO55 BO58 BO61 BO64 BO67 BO70 BO73 BO76 BO79 BQ55 BQ58 BQ61 BQ64 BQ67 BQ70 BQ73 BQ76 BQ79 BS55 BS58 BS61 BS64 BS67 BS70 BS73 BS76 BS79 BU55 BU58 BU61 BU64 BU67 BU70 BU73 BU76 BU79 BW55 BW58 BW61 BW64 BW67 BW70 BW73 BW76 BW79 BY55 BY58 BY61 BY64 BY67 BY70 BY73 BY76 BY79 CA55 CA58 CA61 CA64 CA67 CA70 CA73 CA76 CA79 CC55 CC58 EC52 EE52 EG52 EI52 EK52 CC61 CC64 CC67 CC70 CC73 CC76 CC79 CE55 CE58 CE61 CE64 CE67 CE70 CE73 CE76 CE79 CW55 CW58 CW61 CW64 CW67 CW70 CW73 CW76 CW79 AG55 AG58 AG61 AG64 AG67 AG70 AG73 AG76 AG79 AI55 AI58 AI61 AI64 AI67 AI70 AI73 AI76 AI79 AK55 AK58 AK61 AK64 AK67 AK70 AK73 AK76 AK79 AM55 AM58 AM61 AM64 AM67 AM70 AM73 AM76 AM79 AO55 AO58 AO61 AO64 AO67 AO70 AO73 AO76 AO79 AQ55 AQ58 AQ61 AQ64 AQ67 AQ70 AQ73 AQ76 AQ79 DM55 DM58 DM61 DM64 DM67 DM70 DM73 DM76 DM79 DO55 DO58 DO61 DO64 DO67 DO70 DO73 DO76 DO79 DQ55 DQ58 DQ61 DQ64 DQ67 DQ70 DQ73 DQ76 DQ79 DS55 DS58 DS61 DS64 DS67 DS70 DS73 DS76 DS79 DU55 DU58 DU61 DU64 DU67 DU70 DU73 AE58 DU76 DU79 DY55 DY58 DY61 DY64 DY67 DY70 DY73 DY76 DY79 EO55 EO58 EO61 EO64 EO67 EO70 EO73 EO76 EO79 EQ55 EQ58 EQ61 EQ64 EQ67 EQ70 EQ73 EQ76 EQ79 ES55 ES58 ES61 ES64 ES67 ES70 ES73 ES76 ES79 EU55 EU58 EU61 EU64 EU67 EU70 EU73 EU76 EU79 EW55 EW58 EW61 EW64 EW67 EW70 EW73 EW76 EW79 EY55 EY58 EY61 EY64 EY67 EY70 EY73 EY76 EY79 CK55 CK58 CK61 CK64 CK67 CK70 CK73 CK76 CK79 CM55 CM58 CM61 CM64 CM67 CM70 CM73 CM76 CM79 CO55 CO58 CO61 CO64 CO67 CO70 CO73 CO76 CO79 CQ55 CQ58 CQ61 CQ64 CQ67 CQ70 CQ73 CQ76 CQ79 CS55 CS58 CS61 CS64 CS67 CS70 CS73 CS76 CS79 CU55 CU58 CU61 CU64 CU67 CU70 CU73 CU76 CU79 DI55 DI58 DI61 DI64 DI67 DI70 DI73 DI76 DI79 DW55 DW58 DW61 DW64 DW67 DW70 DW73 DW76 DW79 CY55 CY58 CY61 CY64 CY67 CY70 CY73 CY76 CY79 DA55 DA58 DA61 DA64 DA67 DA70 DA73 DA76 DA79 DC55 DC58 DC61 DC64 DC67 DC70 DC73 DC76 DC79 DE55 DE58 DE61 DE64 DE67 DE70 DE73 DE76 DE79 DG55 DG58 DG61 DG64 DG67 AE48 AG48 AI48 AK48 AM48 AO48 AQ48 AS48 AU48 AW48 AY48 BA48 BC48 BE48 BG48 BI48 BK48 BM48 BO48 BQ48 BS48 BU48 BW48 BY48 CA48 CC48 FM48 CE48 CG48 CI48 CK48 CM48 CO48 CQ48 CS48 CU48 CW48 CY48 DA48 DC48 DE48 DG48 DI48 DK48 DM48 DO48 DQ48 DS48 DU48 DW48 DY48 EA48 EC48 EE48 EG48 EI48 EK48 EM48 EO48 EQ48 ES48 EU48 EW48 EY48 FA48 FC48 FE48 FG48 FI48 FK48" xr:uid="{00000000-0002-0000-0500-000002000000}">
      <formula1>0</formula1>
      <formula2>23.5</formula2>
    </dataValidation>
    <dataValidation type="decimal" errorStyle="warning" showErrorMessage="1" errorTitle="填入數字範圍有誤" error="數字介於 0~24" sqref="FO109:FP109 FO106:FP106 FO85:FP85 FO82:FP82 FO103:FP103 FO88:FP88 C82:AD82 C85:AD85 C88:AD88 C103:AD103 C106:AD106 C109:AD109" xr:uid="{00000000-0002-0000-0500-000003000000}">
      <formula1>7</formula1>
      <formula2>24</formula2>
    </dataValidation>
    <dataValidation type="list" allowBlank="1" showInputMessage="1" showErrorMessage="1" sqref="A30:B31 A95:B96 A92:B93 A89:B90 A86:B87 A110:B111 A107:B108 A104:B105 A101:B102 A83:B84 A98:B99 A61:B62 A58:B59 A55:B56 A52:B53 A79:B80 A76:B77 A73:B74 A70:B71 A67:B68 A64:B65 A27:B28 A24:B25 A21:B22 A18:B19 A15:B16 A33:B34 A48:B49 A45:B46 A42:B43 A39:B40 A36:B37 A6:B7 A12:B13 A9:B10" xr:uid="{00000000-0002-0000-0500-000004000000}">
      <formula1>$GE$5:$GE$44</formula1>
    </dataValidation>
  </dataValidations>
  <printOptions horizontalCentered="1" verticalCentered="1"/>
  <pageMargins left="0" right="0" top="0.19685039370078741" bottom="0.19685039370078741" header="0.51181102362204722" footer="0.51181102362204722"/>
  <pageSetup paperSize="9" scale="73" orientation="portrait" horizontalDpi="4294967293" verticalDpi="360"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pageSetUpPr fitToPage="1"/>
  </sheetPr>
  <dimension ref="A1:BI295"/>
  <sheetViews>
    <sheetView view="pageBreakPreview" zoomScale="75" zoomScaleNormal="75" zoomScaleSheetLayoutView="75" workbookViewId="0">
      <pane xSplit="2" ySplit="4" topLeftCell="C11" activePane="bottomRight" state="frozen"/>
      <selection pane="topRight" activeCell="A2" sqref="A2:D2"/>
      <selection pane="bottomLeft" activeCell="A2" sqref="A2:D2"/>
      <selection pane="bottomRight" activeCell="U104" sqref="A102:XFD104"/>
    </sheetView>
  </sheetViews>
  <sheetFormatPr defaultColWidth="8.375" defaultRowHeight="18" customHeight="1"/>
  <cols>
    <col min="1" max="9" width="6.625" style="118" customWidth="1"/>
    <col min="10" max="11" width="6.625" style="155" customWidth="1"/>
    <col min="12" max="20" width="6.62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
        <v>65</v>
      </c>
      <c r="B2" s="454"/>
      <c r="C2" s="454"/>
      <c r="D2" s="454"/>
      <c r="E2" s="455" t="s">
        <v>11</v>
      </c>
      <c r="F2" s="456"/>
      <c r="G2" s="457" t="s">
        <v>12</v>
      </c>
      <c r="H2" s="458"/>
      <c r="I2" s="458"/>
      <c r="J2" s="458"/>
      <c r="K2" s="458"/>
      <c r="L2" s="458"/>
      <c r="M2" s="458"/>
      <c r="N2" s="459"/>
      <c r="O2" s="119" t="s">
        <v>177</v>
      </c>
      <c r="P2" s="460">
        <v>45537</v>
      </c>
      <c r="Q2" s="460"/>
      <c r="R2" s="460"/>
      <c r="S2" s="120" t="s">
        <v>14</v>
      </c>
      <c r="T2" s="121">
        <f>P2+6</f>
        <v>45543</v>
      </c>
      <c r="AB2" s="116" t="s">
        <v>15</v>
      </c>
    </row>
    <row r="3" spans="1:30" ht="11.25" customHeight="1">
      <c r="A3" s="461" t="s">
        <v>16</v>
      </c>
      <c r="B3" s="122" t="s">
        <v>17</v>
      </c>
      <c r="C3" s="264">
        <f>月排班!AE3</f>
        <v>45537</v>
      </c>
      <c r="D3" s="265"/>
      <c r="E3" s="264">
        <f>月排班!AG3</f>
        <v>45538</v>
      </c>
      <c r="F3" s="265"/>
      <c r="G3" s="264">
        <f>月排班!AI3</f>
        <v>45539</v>
      </c>
      <c r="H3" s="265"/>
      <c r="I3" s="264">
        <f>月排班!AK3</f>
        <v>45540</v>
      </c>
      <c r="J3" s="265"/>
      <c r="K3" s="264">
        <f>月排班!AM3</f>
        <v>45541</v>
      </c>
      <c r="L3" s="265"/>
      <c r="M3" s="264">
        <f>月排班!AO3</f>
        <v>45542</v>
      </c>
      <c r="N3" s="265"/>
      <c r="O3" s="264">
        <f>月排班!AQ3</f>
        <v>45543</v>
      </c>
      <c r="P3" s="265"/>
      <c r="Q3" s="465" t="s">
        <v>18</v>
      </c>
      <c r="R3" s="466"/>
      <c r="S3" s="467" t="s">
        <v>19</v>
      </c>
      <c r="T3" s="468"/>
    </row>
    <row r="4" spans="1:30" ht="11.25" customHeight="1" thickBot="1">
      <c r="A4" s="462"/>
      <c r="B4" s="187" t="s">
        <v>20</v>
      </c>
      <c r="C4" s="264" t="str">
        <f>月排班!AE4</f>
        <v>一</v>
      </c>
      <c r="D4" s="265"/>
      <c r="E4" s="264" t="str">
        <f>月排班!AG4</f>
        <v>二</v>
      </c>
      <c r="F4" s="265"/>
      <c r="G4" s="264" t="str">
        <f>月排班!AI4</f>
        <v>三</v>
      </c>
      <c r="H4" s="265"/>
      <c r="I4" s="264" t="str">
        <f>月排班!AK4</f>
        <v>四</v>
      </c>
      <c r="J4" s="265"/>
      <c r="K4" s="264" t="str">
        <f>月排班!AM4</f>
        <v>五</v>
      </c>
      <c r="L4" s="265"/>
      <c r="M4" s="264" t="str">
        <f>月排班!AO4</f>
        <v>六</v>
      </c>
      <c r="N4" s="265"/>
      <c r="O4" s="264" t="str">
        <f>月排班!AQ4</f>
        <v>日</v>
      </c>
      <c r="P4" s="265"/>
      <c r="Q4" s="159" t="s">
        <v>28</v>
      </c>
      <c r="R4" s="159" t="s">
        <v>178</v>
      </c>
      <c r="S4" s="469"/>
      <c r="T4" s="470"/>
    </row>
    <row r="5" spans="1:30" ht="18.75" customHeight="1">
      <c r="A5" s="440" t="s">
        <v>30</v>
      </c>
      <c r="B5" s="441"/>
      <c r="C5" s="373" t="s">
        <v>270</v>
      </c>
      <c r="D5" s="374"/>
      <c r="E5" s="373" t="s">
        <v>271</v>
      </c>
      <c r="F5" s="374"/>
      <c r="G5" s="373" t="s">
        <v>271</v>
      </c>
      <c r="H5" s="374"/>
      <c r="I5" s="373" t="s">
        <v>271</v>
      </c>
      <c r="J5" s="374"/>
      <c r="K5" s="373" t="s">
        <v>270</v>
      </c>
      <c r="L5" s="374"/>
      <c r="M5" s="373" t="s">
        <v>260</v>
      </c>
      <c r="N5" s="374"/>
      <c r="O5" s="373" t="s">
        <v>271</v>
      </c>
      <c r="P5" s="374"/>
      <c r="Q5" s="53"/>
      <c r="R5" s="54"/>
      <c r="S5" s="445"/>
      <c r="T5" s="446"/>
    </row>
    <row r="6" spans="1:30" ht="11.25" customHeight="1" thickBot="1">
      <c r="A6" s="436" t="s">
        <v>31</v>
      </c>
      <c r="B6" s="437"/>
      <c r="C6" s="254" t="str">
        <f>VLOOKUP(C5,$Z$8:$AA$45,2,0)</f>
        <v>外場主任</v>
      </c>
      <c r="D6" s="255"/>
      <c r="E6" s="254" t="str">
        <f>VLOOKUP(E5,$Z$8:$AA$45,2,0)</f>
        <v>外場主任</v>
      </c>
      <c r="F6" s="255"/>
      <c r="G6" s="254" t="str">
        <f>VLOOKUP(G5,$Z$8:$AA$45,2,0)</f>
        <v>外場主任</v>
      </c>
      <c r="H6" s="255"/>
      <c r="I6" s="254" t="str">
        <f>VLOOKUP(I5,$Z$8:$AA$45,2,0)</f>
        <v>外場主任</v>
      </c>
      <c r="J6" s="255"/>
      <c r="K6" s="254" t="str">
        <f>VLOOKUP(K5,$Z$8:$AA$45,2,0)</f>
        <v>外場主任</v>
      </c>
      <c r="L6" s="255"/>
      <c r="M6" s="254" t="str">
        <f>VLOOKUP(M5,$Z$8:$AA$45,2,0)</f>
        <v>外場主任</v>
      </c>
      <c r="N6" s="255"/>
      <c r="O6" s="254" t="str">
        <f>VLOOKUP(O5,$Z$8:$AA$45,2,0)</f>
        <v>外場主任</v>
      </c>
      <c r="P6" s="255"/>
      <c r="Q6" s="70"/>
      <c r="R6" s="71"/>
      <c r="S6" s="438"/>
      <c r="T6" s="439"/>
    </row>
    <row r="7" spans="1:30" ht="18.75" customHeight="1">
      <c r="A7" s="434" t="s">
        <v>32</v>
      </c>
      <c r="B7" s="435"/>
      <c r="C7" s="373" t="s">
        <v>261</v>
      </c>
      <c r="D7" s="374"/>
      <c r="E7" s="373" t="s">
        <v>260</v>
      </c>
      <c r="F7" s="374"/>
      <c r="G7" s="373" t="s">
        <v>260</v>
      </c>
      <c r="H7" s="374"/>
      <c r="I7" s="373" t="s">
        <v>260</v>
      </c>
      <c r="J7" s="374"/>
      <c r="K7" s="373" t="s">
        <v>261</v>
      </c>
      <c r="L7" s="374"/>
      <c r="M7" s="373" t="s">
        <v>260</v>
      </c>
      <c r="N7" s="374"/>
      <c r="O7" s="373" t="s">
        <v>260</v>
      </c>
      <c r="P7" s="374"/>
      <c r="Q7" s="68"/>
      <c r="R7" s="69"/>
      <c r="S7" s="445"/>
      <c r="T7" s="446"/>
      <c r="Y7" s="116" t="s">
        <v>33</v>
      </c>
    </row>
    <row r="8" spans="1:30" ht="11.25" customHeight="1" thickBot="1">
      <c r="A8" s="448" t="s">
        <v>31</v>
      </c>
      <c r="B8" s="449"/>
      <c r="C8" s="254" t="str">
        <f>VLOOKUP(C7,$Z$8:$AA$45,2,0)</f>
        <v>外場主任</v>
      </c>
      <c r="D8" s="255"/>
      <c r="E8" s="254" t="str">
        <f>VLOOKUP(E7,$Z$8:$AA$45,2,0)</f>
        <v>外場主任</v>
      </c>
      <c r="F8" s="255"/>
      <c r="G8" s="254" t="str">
        <f>VLOOKUP(G7,$Z$8:$AA$45,2,0)</f>
        <v>外場主任</v>
      </c>
      <c r="H8" s="255"/>
      <c r="I8" s="254" t="str">
        <f>VLOOKUP(I7,$Z$8:$AA$45,2,0)</f>
        <v>外場主任</v>
      </c>
      <c r="J8" s="255"/>
      <c r="K8" s="254" t="str">
        <f>VLOOKUP(K7,$Z$8:$AA$45,2,0)</f>
        <v>外場主任</v>
      </c>
      <c r="L8" s="255"/>
      <c r="M8" s="254" t="str">
        <f>VLOOKUP(M7,$Z$8:$AA$45,2,0)</f>
        <v>外場主任</v>
      </c>
      <c r="N8" s="255"/>
      <c r="O8" s="254" t="str">
        <f>VLOOKUP(O7,$Z$8:$AA$45,2,0)</f>
        <v>外場主任</v>
      </c>
      <c r="P8" s="255"/>
      <c r="Q8" s="68"/>
      <c r="R8" s="69"/>
      <c r="S8" s="438"/>
      <c r="T8" s="439"/>
      <c r="Y8" s="160">
        <v>2</v>
      </c>
      <c r="Z8" s="161" t="str">
        <f t="shared" ref="Z8:Z43" si="0">HLOOKUP($Y$7,$A$12:$T$116,Y8,0)</f>
        <v>范庭瑋</v>
      </c>
      <c r="AA8" s="116" t="str">
        <f t="shared" ref="AA8:AA43" si="1">HLOOKUP($Y$7,$A$12:$P$116,Y8+1,0)</f>
        <v>外場主任</v>
      </c>
      <c r="AB8" s="116" t="s">
        <v>37</v>
      </c>
      <c r="AD8" s="118" t="s">
        <v>35</v>
      </c>
    </row>
    <row r="9" spans="1:30" ht="18.75" customHeight="1">
      <c r="A9" s="440" t="s">
        <v>36</v>
      </c>
      <c r="B9" s="441"/>
      <c r="C9" s="373" t="s">
        <v>261</v>
      </c>
      <c r="D9" s="374"/>
      <c r="E9" s="373" t="s">
        <v>272</v>
      </c>
      <c r="F9" s="374"/>
      <c r="G9" s="373" t="s">
        <v>260</v>
      </c>
      <c r="H9" s="374"/>
      <c r="I9" s="373" t="s">
        <v>272</v>
      </c>
      <c r="J9" s="374"/>
      <c r="K9" s="373" t="s">
        <v>261</v>
      </c>
      <c r="L9" s="374"/>
      <c r="M9" s="373" t="s">
        <v>260</v>
      </c>
      <c r="N9" s="374"/>
      <c r="O9" s="373" t="s">
        <v>260</v>
      </c>
      <c r="P9" s="374"/>
      <c r="Q9" s="53"/>
      <c r="R9" s="54"/>
      <c r="S9" s="445"/>
      <c r="T9" s="446"/>
      <c r="Y9" s="162">
        <f>Y8+3</f>
        <v>5</v>
      </c>
      <c r="Z9" s="163" t="str">
        <f t="shared" si="0"/>
        <v>黃凱玲</v>
      </c>
      <c r="AA9" s="116" t="str">
        <f t="shared" si="1"/>
        <v>外場主任</v>
      </c>
      <c r="AB9" s="116" t="s">
        <v>179</v>
      </c>
      <c r="AD9" s="118" t="s">
        <v>38</v>
      </c>
    </row>
    <row r="10" spans="1:30" ht="11.25" customHeight="1" thickBot="1">
      <c r="A10" s="436" t="s">
        <v>31</v>
      </c>
      <c r="B10" s="437"/>
      <c r="C10" s="254" t="str">
        <f>VLOOKUP(C9,$Z$8:$AA$45,2,0)</f>
        <v>外場主任</v>
      </c>
      <c r="D10" s="255"/>
      <c r="E10" s="254" t="str">
        <f>VLOOKUP(E9,$Z$8:$AA$45,2,0)</f>
        <v>外場主任</v>
      </c>
      <c r="F10" s="255"/>
      <c r="G10" s="254" t="str">
        <f>VLOOKUP(G9,$Z$8:$AA$45,2,0)</f>
        <v>外場主任</v>
      </c>
      <c r="H10" s="255"/>
      <c r="I10" s="254" t="str">
        <f>VLOOKUP(I9,$Z$8:$AA$45,2,0)</f>
        <v>外場主任</v>
      </c>
      <c r="J10" s="255"/>
      <c r="K10" s="254" t="str">
        <f>VLOOKUP(K9,$Z$8:$AA$45,2,0)</f>
        <v>外場主任</v>
      </c>
      <c r="L10" s="255"/>
      <c r="M10" s="254" t="str">
        <f>VLOOKUP(M9,$Z$8:$AA$45,2,0)</f>
        <v>外場主任</v>
      </c>
      <c r="N10" s="255"/>
      <c r="O10" s="254" t="str">
        <f>VLOOKUP(O9,$Z$8:$AA$45,2,0)</f>
        <v>外場主任</v>
      </c>
      <c r="P10" s="255"/>
      <c r="Q10" s="70"/>
      <c r="R10" s="71"/>
      <c r="S10" s="438"/>
      <c r="T10" s="439"/>
      <c r="Y10" s="162">
        <f t="shared" ref="Y10:Y55" si="2">Y9+3</f>
        <v>8</v>
      </c>
      <c r="Z10" s="163" t="str">
        <f t="shared" si="0"/>
        <v>吳珮如</v>
      </c>
      <c r="AA10" s="116" t="str">
        <f t="shared" si="1"/>
        <v>外場主任</v>
      </c>
      <c r="AB10" s="116" t="s">
        <v>47</v>
      </c>
      <c r="AD10" s="118" t="s">
        <v>180</v>
      </c>
    </row>
    <row r="11" spans="1:30" ht="18.75" customHeight="1">
      <c r="A11" s="434" t="s">
        <v>41</v>
      </c>
      <c r="B11" s="435"/>
      <c r="C11" s="373" t="s">
        <v>261</v>
      </c>
      <c r="D11" s="374"/>
      <c r="E11" s="373" t="s">
        <v>272</v>
      </c>
      <c r="F11" s="374"/>
      <c r="G11" s="373" t="s">
        <v>272</v>
      </c>
      <c r="H11" s="374"/>
      <c r="I11" s="373" t="s">
        <v>272</v>
      </c>
      <c r="J11" s="374"/>
      <c r="K11" s="373" t="s">
        <v>261</v>
      </c>
      <c r="L11" s="374"/>
      <c r="M11" s="373" t="s">
        <v>260</v>
      </c>
      <c r="N11" s="374"/>
      <c r="O11" s="373" t="s">
        <v>260</v>
      </c>
      <c r="P11" s="374"/>
      <c r="Q11" s="68"/>
      <c r="R11" s="69"/>
      <c r="S11" s="430"/>
      <c r="T11" s="431"/>
      <c r="Y11" s="162">
        <f t="shared" si="2"/>
        <v>11</v>
      </c>
      <c r="Z11" s="163" t="str">
        <f t="shared" si="0"/>
        <v>曾智聖</v>
      </c>
      <c r="AA11" s="116" t="str">
        <f t="shared" si="1"/>
        <v>外場正職</v>
      </c>
      <c r="AB11" s="116" t="s">
        <v>181</v>
      </c>
      <c r="AD11" s="118" t="s">
        <v>182</v>
      </c>
    </row>
    <row r="12" spans="1:30" ht="11.25" customHeight="1" thickBot="1">
      <c r="A12" s="432" t="s">
        <v>31</v>
      </c>
      <c r="B12" s="433"/>
      <c r="C12" s="254" t="str">
        <f>VLOOKUP(C11,$Z$8:$AA$45,2,0)</f>
        <v>外場主任</v>
      </c>
      <c r="D12" s="255"/>
      <c r="E12" s="254" t="str">
        <f>VLOOKUP(E11,$Z$8:$AA$45,2,0)</f>
        <v>外場主任</v>
      </c>
      <c r="F12" s="255"/>
      <c r="G12" s="254" t="str">
        <f>VLOOKUP(G11,$Z$8:$AA$45,2,0)</f>
        <v>外場主任</v>
      </c>
      <c r="H12" s="255"/>
      <c r="I12" s="254" t="str">
        <f>VLOOKUP(I11,$Z$8:$AA$45,2,0)</f>
        <v>外場主任</v>
      </c>
      <c r="J12" s="255"/>
      <c r="K12" s="254" t="str">
        <f>VLOOKUP(K11,$Z$8:$AA$45,2,0)</f>
        <v>外場主任</v>
      </c>
      <c r="L12" s="255"/>
      <c r="M12" s="254" t="str">
        <f>VLOOKUP(M11,$Z$8:$AA$45,2,0)</f>
        <v>外場主任</v>
      </c>
      <c r="N12" s="255"/>
      <c r="O12" s="254" t="str">
        <f>VLOOKUP(O11,$Z$8:$AA$45,2,0)</f>
        <v>外場主任</v>
      </c>
      <c r="P12" s="255"/>
      <c r="Q12" s="55"/>
      <c r="R12" s="56"/>
      <c r="S12" s="422"/>
      <c r="T12" s="423"/>
      <c r="Y12" s="162">
        <f t="shared" si="2"/>
        <v>14</v>
      </c>
      <c r="Z12" s="163" t="str">
        <f t="shared" si="0"/>
        <v>支援</v>
      </c>
      <c r="AA12" s="116">
        <f t="shared" si="1"/>
        <v>0</v>
      </c>
      <c r="AB12" s="116" t="s">
        <v>51</v>
      </c>
      <c r="AD12" s="118" t="s">
        <v>183</v>
      </c>
    </row>
    <row r="13" spans="1:30" ht="15.75" customHeight="1">
      <c r="A13" s="373" t="s">
        <v>260</v>
      </c>
      <c r="B13" s="374"/>
      <c r="C13" s="123"/>
      <c r="D13" s="123"/>
      <c r="E13" s="252">
        <v>10</v>
      </c>
      <c r="F13" s="252">
        <v>21</v>
      </c>
      <c r="G13" s="252">
        <v>11</v>
      </c>
      <c r="H13" s="252">
        <v>22</v>
      </c>
      <c r="I13" s="252">
        <v>12</v>
      </c>
      <c r="J13" s="252">
        <v>22</v>
      </c>
      <c r="K13" s="252"/>
      <c r="L13" s="252"/>
      <c r="M13" s="252">
        <v>10</v>
      </c>
      <c r="N13" s="252">
        <v>21</v>
      </c>
      <c r="O13" s="252">
        <v>12</v>
      </c>
      <c r="P13" s="252">
        <v>22</v>
      </c>
      <c r="Q13" s="563" t="s">
        <v>299</v>
      </c>
      <c r="R13" s="424">
        <f>D14+F14+H14+J14+L14+N14+P14</f>
        <v>42</v>
      </c>
      <c r="S13" s="381"/>
      <c r="T13" s="382"/>
      <c r="Y13" s="162">
        <f t="shared" si="2"/>
        <v>17</v>
      </c>
      <c r="Z13" s="163" t="str">
        <f t="shared" si="0"/>
        <v>支援</v>
      </c>
      <c r="AA13" s="116">
        <f t="shared" si="1"/>
        <v>0</v>
      </c>
      <c r="AB13" s="116" t="s">
        <v>184</v>
      </c>
      <c r="AD13" s="118" t="s">
        <v>185</v>
      </c>
    </row>
    <row r="14" spans="1:30" ht="9" customHeight="1" thickBot="1">
      <c r="A14" s="383" t="s">
        <v>40</v>
      </c>
      <c r="B14" s="384"/>
      <c r="C14" s="156"/>
      <c r="D14" s="58">
        <f>IF(C13="",0,IF(D13-C13&lt;=6,D13-C13,IF(D13-C13&gt;6,D13-C13-C14,0)))</f>
        <v>0</v>
      </c>
      <c r="E14" s="156">
        <v>3</v>
      </c>
      <c r="F14" s="58">
        <f>IF(E13="",0,IF(F13-E13&lt;=6,F13-E13,IF(F13-E13&gt;6,F13-E13-E14,0)))</f>
        <v>8</v>
      </c>
      <c r="G14" s="156">
        <v>2</v>
      </c>
      <c r="H14" s="58">
        <f>IF(G13="",0,IF(H13-G13&lt;=6,H13-G13,IF(H13-G13&gt;6,H13-G13-G14,0)))</f>
        <v>9</v>
      </c>
      <c r="I14" s="156">
        <v>2</v>
      </c>
      <c r="J14" s="58">
        <f>IF(I13="",0,IF(J13-I13&lt;=6,J13-I13,IF(J13-I13&gt;6,J13-I13-I14,0)))</f>
        <v>8</v>
      </c>
      <c r="K14" s="156"/>
      <c r="L14" s="58">
        <f>IF(K13="",0,IF(L13-K13&lt;=6,L13-K13,IF(L13-K13&gt;6,L13-K13-K14,0)))</f>
        <v>0</v>
      </c>
      <c r="M14" s="156">
        <v>2</v>
      </c>
      <c r="N14" s="58">
        <f>IF(M13="",0,IF(N13-M13&lt;=6,N13-M13,IF(N13-M13&gt;6,N13-M13-M14,0)))</f>
        <v>9</v>
      </c>
      <c r="O14" s="156">
        <v>2</v>
      </c>
      <c r="P14" s="58">
        <f>IF(O13="",0,IF(P13-O13&lt;=6,P13-O13,IF(P13-O13&gt;6,P13-O13-O14,0)))</f>
        <v>8</v>
      </c>
      <c r="Q14" s="564"/>
      <c r="R14" s="425"/>
      <c r="S14" s="566" t="s">
        <v>289</v>
      </c>
      <c r="T14" s="567"/>
      <c r="Y14" s="162">
        <f t="shared" si="2"/>
        <v>20</v>
      </c>
      <c r="Z14" s="163">
        <f t="shared" si="0"/>
        <v>0</v>
      </c>
      <c r="AA14" s="116">
        <f t="shared" si="1"/>
        <v>0</v>
      </c>
      <c r="AB14" s="116" t="s">
        <v>56</v>
      </c>
      <c r="AD14" s="118" t="s">
        <v>254</v>
      </c>
    </row>
    <row r="15" spans="1:30" ht="9" customHeight="1" thickTop="1" thickBot="1">
      <c r="A15" s="385"/>
      <c r="B15" s="386"/>
      <c r="C15" s="559"/>
      <c r="D15" s="560"/>
      <c r="E15" s="561" t="s">
        <v>276</v>
      </c>
      <c r="F15" s="562"/>
      <c r="G15" s="561" t="s">
        <v>277</v>
      </c>
      <c r="H15" s="562"/>
      <c r="I15" s="559" t="s">
        <v>279</v>
      </c>
      <c r="J15" s="560"/>
      <c r="K15" s="559"/>
      <c r="L15" s="560"/>
      <c r="M15" s="561" t="s">
        <v>276</v>
      </c>
      <c r="N15" s="562"/>
      <c r="O15" s="561" t="s">
        <v>279</v>
      </c>
      <c r="P15" s="562"/>
      <c r="Q15" s="565"/>
      <c r="R15" s="308"/>
      <c r="S15" s="396"/>
      <c r="T15" s="397"/>
      <c r="Y15" s="162">
        <f t="shared" si="2"/>
        <v>23</v>
      </c>
      <c r="Z15" s="163">
        <f t="shared" si="0"/>
        <v>0</v>
      </c>
      <c r="AA15" s="116">
        <f t="shared" si="1"/>
        <v>0</v>
      </c>
      <c r="AB15" s="116" t="s">
        <v>186</v>
      </c>
      <c r="AD15" s="118" t="s">
        <v>187</v>
      </c>
    </row>
    <row r="16" spans="1:30" ht="15.75" customHeight="1">
      <c r="A16" s="373" t="s">
        <v>261</v>
      </c>
      <c r="B16" s="374"/>
      <c r="C16" s="252">
        <v>10</v>
      </c>
      <c r="D16" s="252">
        <v>21</v>
      </c>
      <c r="E16" s="252">
        <v>11</v>
      </c>
      <c r="F16" s="252">
        <v>22</v>
      </c>
      <c r="G16" s="252"/>
      <c r="H16" s="252"/>
      <c r="I16" s="252">
        <v>10</v>
      </c>
      <c r="J16" s="252">
        <v>21</v>
      </c>
      <c r="K16" s="252">
        <v>11</v>
      </c>
      <c r="L16" s="252">
        <v>22</v>
      </c>
      <c r="M16" s="252">
        <v>12</v>
      </c>
      <c r="N16" s="252">
        <v>22</v>
      </c>
      <c r="O16" s="252"/>
      <c r="P16" s="252"/>
      <c r="Q16" s="563" t="s">
        <v>299</v>
      </c>
      <c r="R16" s="410">
        <f>D17+F17+H17+J17+L17+N17+P17</f>
        <v>42</v>
      </c>
      <c r="S16" s="381" t="s">
        <v>290</v>
      </c>
      <c r="T16" s="382"/>
      <c r="Y16" s="162">
        <f t="shared" si="2"/>
        <v>26</v>
      </c>
      <c r="Z16" s="163">
        <f t="shared" si="0"/>
        <v>0</v>
      </c>
      <c r="AA16" s="116">
        <f t="shared" si="1"/>
        <v>0</v>
      </c>
      <c r="AB16" s="116" t="s">
        <v>63</v>
      </c>
      <c r="AD16" s="118" t="s">
        <v>255</v>
      </c>
    </row>
    <row r="17" spans="1:30" ht="9" customHeight="1" thickBot="1">
      <c r="A17" s="383" t="s">
        <v>40</v>
      </c>
      <c r="B17" s="384"/>
      <c r="C17" s="156">
        <v>3</v>
      </c>
      <c r="D17" s="58">
        <f>IF(C16="",0,IF(D16-C16&lt;=6,D16-C16,IF(D16-C16&gt;6,D16-C16-C17,0)))</f>
        <v>8</v>
      </c>
      <c r="E17" s="156">
        <v>2</v>
      </c>
      <c r="F17" s="58">
        <f>IF(E16="",0,IF(F16-E16&lt;=6,F16-E16,IF(F16-E16&gt;6,F16-E16-E17,0)))</f>
        <v>9</v>
      </c>
      <c r="G17" s="156"/>
      <c r="H17" s="58">
        <f>IF(G16="",0,IF(H16-G16&lt;=6,H16-G16,IF(H16-G16&gt;6,H16-G16-G17,0)))</f>
        <v>0</v>
      </c>
      <c r="I17" s="156">
        <v>3</v>
      </c>
      <c r="J17" s="58">
        <f>IF(I16="",0,IF(J16-I16&lt;=6,J16-I16,IF(J16-I16&gt;6,J16-I16-I17,0)))</f>
        <v>8</v>
      </c>
      <c r="K17" s="156">
        <v>2</v>
      </c>
      <c r="L17" s="58">
        <f>IF(K16="",0,IF(L16-K16&lt;=6,L16-K16,IF(L16-K16&gt;6,L16-K16-K17,0)))</f>
        <v>9</v>
      </c>
      <c r="M17" s="156">
        <v>2</v>
      </c>
      <c r="N17" s="58">
        <f>IF(M16="",0,IF(N16-M16&lt;=6,N16-M16,IF(N16-M16&gt;6,N16-M16-M17,0)))</f>
        <v>8</v>
      </c>
      <c r="O17" s="156"/>
      <c r="P17" s="58">
        <f>IF(O16="",0,IF(P16-O16&lt;=6,P16-O16,IF(P16-O16&gt;6,P16-O16-O17,0)))</f>
        <v>0</v>
      </c>
      <c r="Q17" s="564"/>
      <c r="R17" s="411"/>
      <c r="S17" s="568" t="s">
        <v>291</v>
      </c>
      <c r="T17" s="569"/>
      <c r="Y17" s="162">
        <f t="shared" si="2"/>
        <v>29</v>
      </c>
      <c r="Z17" s="165">
        <f t="shared" si="0"/>
        <v>0</v>
      </c>
      <c r="AA17" s="116">
        <f t="shared" si="1"/>
        <v>0</v>
      </c>
      <c r="AB17" s="116" t="s">
        <v>65</v>
      </c>
      <c r="AD17" s="118" t="s">
        <v>141</v>
      </c>
    </row>
    <row r="18" spans="1:30" ht="9" customHeight="1" thickTop="1" thickBot="1">
      <c r="A18" s="385"/>
      <c r="B18" s="386"/>
      <c r="C18" s="561" t="s">
        <v>276</v>
      </c>
      <c r="D18" s="562"/>
      <c r="E18" s="561" t="s">
        <v>277</v>
      </c>
      <c r="F18" s="562"/>
      <c r="G18" s="559"/>
      <c r="H18" s="560"/>
      <c r="I18" s="561" t="s">
        <v>276</v>
      </c>
      <c r="J18" s="562"/>
      <c r="K18" s="561" t="s">
        <v>277</v>
      </c>
      <c r="L18" s="562"/>
      <c r="M18" s="561" t="s">
        <v>279</v>
      </c>
      <c r="N18" s="562"/>
      <c r="O18" s="559"/>
      <c r="P18" s="560"/>
      <c r="Q18" s="565"/>
      <c r="R18" s="412"/>
      <c r="S18" s="389"/>
      <c r="T18" s="390"/>
      <c r="Y18" s="162">
        <f t="shared" si="2"/>
        <v>32</v>
      </c>
      <c r="Z18" s="161">
        <f t="shared" si="0"/>
        <v>0</v>
      </c>
      <c r="AA18" s="116">
        <f t="shared" si="1"/>
        <v>0</v>
      </c>
      <c r="AB18" s="116" t="s">
        <v>68</v>
      </c>
      <c r="AD18" s="118" t="s">
        <v>143</v>
      </c>
    </row>
    <row r="19" spans="1:30" ht="15.75" customHeight="1">
      <c r="A19" s="373" t="s">
        <v>262</v>
      </c>
      <c r="B19" s="374"/>
      <c r="C19" s="252">
        <v>11</v>
      </c>
      <c r="D19" s="252">
        <v>22</v>
      </c>
      <c r="E19" s="252">
        <v>12</v>
      </c>
      <c r="F19" s="252">
        <v>22</v>
      </c>
      <c r="G19" s="252">
        <v>10</v>
      </c>
      <c r="H19" s="252">
        <v>21</v>
      </c>
      <c r="I19" s="252"/>
      <c r="J19" s="252"/>
      <c r="K19" s="252">
        <v>12</v>
      </c>
      <c r="L19" s="252">
        <v>22</v>
      </c>
      <c r="M19" s="252">
        <v>11</v>
      </c>
      <c r="N19" s="252">
        <v>22</v>
      </c>
      <c r="O19" s="252">
        <v>11</v>
      </c>
      <c r="P19" s="252">
        <v>22</v>
      </c>
      <c r="Q19" s="375">
        <v>1</v>
      </c>
      <c r="R19" s="410">
        <f>D20+F20+H20+J20+L20+N20+P20</f>
        <v>51</v>
      </c>
      <c r="S19" s="381"/>
      <c r="T19" s="382"/>
      <c r="Y19" s="162">
        <f t="shared" si="2"/>
        <v>35</v>
      </c>
      <c r="Z19" s="163">
        <f t="shared" si="0"/>
        <v>0</v>
      </c>
      <c r="AA19" s="116">
        <f t="shared" si="1"/>
        <v>0</v>
      </c>
      <c r="AB19" s="116" t="s">
        <v>69</v>
      </c>
      <c r="AD19" s="118" t="s">
        <v>144</v>
      </c>
    </row>
    <row r="20" spans="1:30" ht="9" customHeight="1" thickBot="1">
      <c r="A20" s="383" t="s">
        <v>40</v>
      </c>
      <c r="B20" s="384"/>
      <c r="C20" s="156">
        <v>2</v>
      </c>
      <c r="D20" s="58">
        <f>IF(C19="",0,IF(D19-C19&lt;=6,D19-C19,IF(D19-C19&gt;6,D19-C19-C20,0)))</f>
        <v>9</v>
      </c>
      <c r="E20" s="156">
        <v>2</v>
      </c>
      <c r="F20" s="58">
        <f>IF(E19="",0,IF(F19-E19&lt;=6,F19-E19,IF(F19-E19&gt;6,F19-E19-E20,0)))</f>
        <v>8</v>
      </c>
      <c r="G20" s="156">
        <v>3</v>
      </c>
      <c r="H20" s="58">
        <f>IF(G19="",0,IF(H19-G19&lt;=6,H19-G19,IF(H19-G19&gt;6,H19-G19-G20,0)))</f>
        <v>8</v>
      </c>
      <c r="I20" s="156"/>
      <c r="J20" s="58">
        <f>IF(I19="",0,IF(J19-I19&lt;=6,J19-I19,IF(J19-I19&gt;6,J19-I19-I20,0)))</f>
        <v>0</v>
      </c>
      <c r="K20" s="156">
        <v>2</v>
      </c>
      <c r="L20" s="58">
        <f>IF(K19="",0,IF(L19-K19&lt;=6,L19-K19,IF(L19-K19&gt;6,L19-K19-K20,0)))</f>
        <v>8</v>
      </c>
      <c r="M20" s="156">
        <v>2</v>
      </c>
      <c r="N20" s="58">
        <f>IF(M19="",0,IF(N19-M19&lt;=6,N19-M19,IF(N19-M19&gt;6,N19-M19-M20,0)))</f>
        <v>9</v>
      </c>
      <c r="O20" s="156">
        <v>2</v>
      </c>
      <c r="P20" s="58">
        <f>IF(O19="",0,IF(P19-O19&lt;=6,P19-O19,IF(P19-O19&gt;6,P19-O19-O20,0)))</f>
        <v>9</v>
      </c>
      <c r="Q20" s="564"/>
      <c r="R20" s="411"/>
      <c r="S20" s="568" t="s">
        <v>292</v>
      </c>
      <c r="T20" s="569"/>
      <c r="Y20" s="162">
        <f t="shared" si="2"/>
        <v>38</v>
      </c>
      <c r="Z20" s="163">
        <f t="shared" si="0"/>
        <v>0</v>
      </c>
      <c r="AA20" s="116">
        <f t="shared" si="1"/>
        <v>0</v>
      </c>
      <c r="AB20" s="116" t="s">
        <v>70</v>
      </c>
      <c r="AD20" s="118" t="s">
        <v>146</v>
      </c>
    </row>
    <row r="21" spans="1:30" ht="9" customHeight="1" thickTop="1" thickBot="1">
      <c r="A21" s="385"/>
      <c r="B21" s="386"/>
      <c r="C21" s="561" t="s">
        <v>277</v>
      </c>
      <c r="D21" s="562"/>
      <c r="E21" s="559" t="s">
        <v>279</v>
      </c>
      <c r="F21" s="560"/>
      <c r="G21" s="561" t="s">
        <v>276</v>
      </c>
      <c r="H21" s="562"/>
      <c r="I21" s="559"/>
      <c r="J21" s="560"/>
      <c r="K21" s="559" t="s">
        <v>279</v>
      </c>
      <c r="L21" s="560"/>
      <c r="M21" s="561" t="s">
        <v>280</v>
      </c>
      <c r="N21" s="562"/>
      <c r="O21" s="561" t="s">
        <v>277</v>
      </c>
      <c r="P21" s="562"/>
      <c r="Q21" s="565"/>
      <c r="R21" s="412"/>
      <c r="S21" s="389"/>
      <c r="T21" s="390"/>
      <c r="Y21" s="162">
        <f t="shared" si="2"/>
        <v>41</v>
      </c>
      <c r="Z21" s="163">
        <f t="shared" si="0"/>
        <v>0</v>
      </c>
      <c r="AA21" s="116">
        <f t="shared" si="1"/>
        <v>0</v>
      </c>
      <c r="AB21" s="116" t="s">
        <v>72</v>
      </c>
      <c r="AD21" s="118" t="s">
        <v>148</v>
      </c>
    </row>
    <row r="22" spans="1:30" ht="15.75" customHeight="1">
      <c r="A22" s="373" t="s">
        <v>263</v>
      </c>
      <c r="B22" s="374"/>
      <c r="C22" s="252">
        <v>12</v>
      </c>
      <c r="D22" s="252">
        <v>22</v>
      </c>
      <c r="E22" s="252"/>
      <c r="F22" s="252"/>
      <c r="G22" s="252">
        <v>12</v>
      </c>
      <c r="H22" s="252">
        <v>22</v>
      </c>
      <c r="I22" s="252">
        <v>11</v>
      </c>
      <c r="J22" s="252">
        <v>22</v>
      </c>
      <c r="K22" s="252"/>
      <c r="L22" s="252"/>
      <c r="M22" s="252"/>
      <c r="N22" s="252"/>
      <c r="O22" s="252">
        <v>10</v>
      </c>
      <c r="P22" s="252">
        <v>21</v>
      </c>
      <c r="Q22" s="563" t="s">
        <v>300</v>
      </c>
      <c r="R22" s="410">
        <f>D23+F23+H23+J23+L23+N23+P23</f>
        <v>33</v>
      </c>
      <c r="S22" s="381"/>
      <c r="T22" s="382"/>
      <c r="Y22" s="162">
        <f t="shared" si="2"/>
        <v>44</v>
      </c>
      <c r="Z22" s="163">
        <f t="shared" si="0"/>
        <v>0</v>
      </c>
      <c r="AA22" s="116">
        <f t="shared" si="1"/>
        <v>0</v>
      </c>
      <c r="AB22" s="116" t="s">
        <v>188</v>
      </c>
      <c r="AD22" s="118" t="s">
        <v>149</v>
      </c>
    </row>
    <row r="23" spans="1:30" ht="9" customHeight="1" thickBot="1">
      <c r="A23" s="383" t="s">
        <v>43</v>
      </c>
      <c r="B23" s="384"/>
      <c r="C23" s="156">
        <v>2</v>
      </c>
      <c r="D23" s="58">
        <f>IF(C22="",0,IF(D22-C22&lt;=6,D22-C22,IF(D22-C22&gt;6,D22-C22-C23,0)))</f>
        <v>8</v>
      </c>
      <c r="E23" s="156">
        <v>0</v>
      </c>
      <c r="F23" s="58">
        <f>IF(E22="",0,IF(F22-E22&lt;=6,F22-E22,IF(F22-E22&gt;6,F22-E22-E23,0)))</f>
        <v>0</v>
      </c>
      <c r="G23" s="156">
        <v>2</v>
      </c>
      <c r="H23" s="58">
        <f>IF(G22="",0,IF(H22-G22&lt;=6,H22-G22,IF(H22-G22&gt;6,H22-G22-G23,0)))</f>
        <v>8</v>
      </c>
      <c r="I23" s="156">
        <v>2</v>
      </c>
      <c r="J23" s="58">
        <f>IF(I22="",0,IF(J22-I22&lt;=6,J22-I22,IF(J22-I22&gt;6,J22-I22-I23,0)))</f>
        <v>9</v>
      </c>
      <c r="K23" s="156">
        <v>0</v>
      </c>
      <c r="L23" s="58">
        <f>IF(K22="",0,IF(L22-K22&lt;=6,L22-K22,IF(L22-K22&gt;6,L22-K22-K23,0)))</f>
        <v>0</v>
      </c>
      <c r="M23" s="156"/>
      <c r="N23" s="58">
        <f>IF(M22="",0,IF(N22-M22&lt;=6,N22-M22,IF(N22-M22&gt;6,N22-M22-M23,0)))</f>
        <v>0</v>
      </c>
      <c r="O23" s="156">
        <v>3</v>
      </c>
      <c r="P23" s="58">
        <f>IF(O22="",0,IF(P22-O22&lt;=6,P22-O22,IF(P22-O22&gt;6,P22-O22-O23,0)))</f>
        <v>8</v>
      </c>
      <c r="Q23" s="564"/>
      <c r="R23" s="411"/>
      <c r="S23" s="568" t="s">
        <v>293</v>
      </c>
      <c r="T23" s="569"/>
      <c r="Y23" s="162">
        <v>48</v>
      </c>
      <c r="Z23" s="165">
        <f t="shared" si="0"/>
        <v>0</v>
      </c>
      <c r="AA23" s="116">
        <f t="shared" si="1"/>
        <v>0</v>
      </c>
      <c r="AB23" s="116" t="s">
        <v>10</v>
      </c>
      <c r="AD23" s="118" t="s">
        <v>189</v>
      </c>
    </row>
    <row r="24" spans="1:30" ht="9" customHeight="1" thickTop="1" thickBot="1">
      <c r="A24" s="385"/>
      <c r="B24" s="386"/>
      <c r="C24" s="559" t="s">
        <v>279</v>
      </c>
      <c r="D24" s="560"/>
      <c r="E24" s="559" t="s">
        <v>281</v>
      </c>
      <c r="F24" s="560"/>
      <c r="G24" s="559" t="s">
        <v>278</v>
      </c>
      <c r="H24" s="560"/>
      <c r="I24" s="561" t="s">
        <v>282</v>
      </c>
      <c r="J24" s="562"/>
      <c r="K24" s="559"/>
      <c r="L24" s="560"/>
      <c r="M24" s="559"/>
      <c r="N24" s="560"/>
      <c r="O24" s="559" t="s">
        <v>298</v>
      </c>
      <c r="P24" s="560"/>
      <c r="Q24" s="565"/>
      <c r="R24" s="412"/>
      <c r="S24" s="389"/>
      <c r="T24" s="390"/>
      <c r="Y24" s="162">
        <f t="shared" si="2"/>
        <v>51</v>
      </c>
      <c r="Z24" s="116">
        <f t="shared" si="0"/>
        <v>0</v>
      </c>
      <c r="AA24" s="116">
        <f t="shared" si="1"/>
        <v>0</v>
      </c>
      <c r="AB24" s="116" t="s">
        <v>74</v>
      </c>
      <c r="AD24" s="118" t="s">
        <v>190</v>
      </c>
    </row>
    <row r="25" spans="1:30" ht="15.75" customHeight="1">
      <c r="A25" s="373" t="s">
        <v>268</v>
      </c>
      <c r="B25" s="374"/>
      <c r="C25" s="123"/>
      <c r="D25" s="123"/>
      <c r="E25" s="123"/>
      <c r="F25" s="123"/>
      <c r="G25" s="123"/>
      <c r="H25" s="123"/>
      <c r="I25" s="123"/>
      <c r="J25" s="123"/>
      <c r="K25" s="123">
        <v>11.5</v>
      </c>
      <c r="L25" s="123">
        <v>21.5</v>
      </c>
      <c r="M25" s="123">
        <v>11.5</v>
      </c>
      <c r="N25" s="123">
        <v>21.5</v>
      </c>
      <c r="O25" s="123">
        <v>11.5</v>
      </c>
      <c r="P25" s="123">
        <v>21.5</v>
      </c>
      <c r="Q25" s="563"/>
      <c r="R25" s="410">
        <f>D26+F26+H26+J26+L26+N26+P26</f>
        <v>24</v>
      </c>
      <c r="S25" s="381"/>
      <c r="T25" s="382"/>
      <c r="Y25" s="162">
        <f t="shared" si="2"/>
        <v>54</v>
      </c>
      <c r="Z25" s="116">
        <f t="shared" si="0"/>
        <v>0</v>
      </c>
      <c r="AA25" s="116">
        <f t="shared" si="1"/>
        <v>0</v>
      </c>
      <c r="AB25" s="116" t="s">
        <v>191</v>
      </c>
      <c r="AD25" s="116" t="s">
        <v>40</v>
      </c>
    </row>
    <row r="26" spans="1:30" ht="9" customHeight="1" thickBot="1">
      <c r="A26" s="383"/>
      <c r="B26" s="384"/>
      <c r="C26" s="156">
        <v>0</v>
      </c>
      <c r="D26" s="58">
        <f>IF(C25="",0,IF(D25-C25&lt;=6,D25-C25,IF(D25-C25&gt;6,D25-C25-C26,0)))</f>
        <v>0</v>
      </c>
      <c r="E26" s="156">
        <v>0</v>
      </c>
      <c r="F26" s="58">
        <f>IF(E25="",0,IF(F25-E25&lt;=6,F25-E25,IF(F25-E25&gt;6,F25-E25-E26,0)))</f>
        <v>0</v>
      </c>
      <c r="G26" s="156"/>
      <c r="H26" s="58">
        <f>IF(G25="",0,IF(H25-G25&lt;=6,H25-G25,IF(H25-G25&gt;6,H25-G25-G26,0)))</f>
        <v>0</v>
      </c>
      <c r="I26" s="156">
        <v>0</v>
      </c>
      <c r="J26" s="58">
        <f>IF(I25="",0,IF(J25-I25&lt;=6,J25-I25,IF(J25-I25&gt;6,J25-I25-I26,0)))</f>
        <v>0</v>
      </c>
      <c r="K26" s="156">
        <v>2</v>
      </c>
      <c r="L26" s="58">
        <f>IF(K25="",0,IF(L25-K25&lt;=6,L25-K25,IF(L25-K25&gt;6,L25-K25-K26,0)))</f>
        <v>8</v>
      </c>
      <c r="M26" s="156">
        <v>2</v>
      </c>
      <c r="N26" s="58">
        <f>IF(M25="",0,IF(N25-M25&lt;=6,N25-M25,IF(N25-M25&gt;6,N25-M25-M26,0)))</f>
        <v>8</v>
      </c>
      <c r="O26" s="156">
        <v>2</v>
      </c>
      <c r="P26" s="58">
        <f>IF(O25="",0,IF(P25-O25&lt;=6,P25-O25,IF(P25-O25&gt;6,P25-O25-O26,0)))</f>
        <v>8</v>
      </c>
      <c r="Q26" s="564"/>
      <c r="R26" s="411"/>
      <c r="S26" s="387"/>
      <c r="T26" s="388"/>
      <c r="Y26" s="162">
        <f t="shared" si="2"/>
        <v>57</v>
      </c>
      <c r="Z26" s="116">
        <f t="shared" si="0"/>
        <v>0</v>
      </c>
      <c r="AA26" s="116">
        <f t="shared" si="1"/>
        <v>0</v>
      </c>
      <c r="AB26" s="116" t="s">
        <v>192</v>
      </c>
      <c r="AD26" s="116" t="s">
        <v>43</v>
      </c>
    </row>
    <row r="27" spans="1:30" ht="9" customHeight="1" thickTop="1" thickBot="1">
      <c r="A27" s="385"/>
      <c r="B27" s="386"/>
      <c r="C27" s="559"/>
      <c r="D27" s="560"/>
      <c r="E27" s="559"/>
      <c r="F27" s="560"/>
      <c r="G27" s="559"/>
      <c r="H27" s="560"/>
      <c r="I27" s="559"/>
      <c r="J27" s="560"/>
      <c r="K27" s="559" t="s">
        <v>273</v>
      </c>
      <c r="L27" s="560"/>
      <c r="M27" s="559" t="s">
        <v>273</v>
      </c>
      <c r="N27" s="560"/>
      <c r="O27" s="559" t="s">
        <v>274</v>
      </c>
      <c r="P27" s="560"/>
      <c r="Q27" s="565"/>
      <c r="R27" s="412"/>
      <c r="S27" s="389"/>
      <c r="T27" s="390"/>
      <c r="Y27" s="162">
        <f t="shared" si="2"/>
        <v>60</v>
      </c>
      <c r="Z27" s="116">
        <f t="shared" si="0"/>
        <v>0</v>
      </c>
      <c r="AA27" s="116">
        <f t="shared" si="1"/>
        <v>0</v>
      </c>
      <c r="AB27" s="116" t="s">
        <v>193</v>
      </c>
      <c r="AD27" s="116" t="s">
        <v>256</v>
      </c>
    </row>
    <row r="28" spans="1:30" ht="15.75" customHeight="1">
      <c r="A28" s="373" t="s">
        <v>269</v>
      </c>
      <c r="B28" s="374"/>
      <c r="C28" s="123"/>
      <c r="D28" s="123"/>
      <c r="E28" s="123"/>
      <c r="F28" s="123"/>
      <c r="G28" s="123"/>
      <c r="H28" s="123"/>
      <c r="I28" s="123"/>
      <c r="J28" s="123"/>
      <c r="K28" s="123"/>
      <c r="L28" s="123"/>
      <c r="M28" s="123"/>
      <c r="N28" s="123"/>
      <c r="O28" s="123">
        <v>12</v>
      </c>
      <c r="P28" s="123">
        <v>22</v>
      </c>
      <c r="Q28" s="563"/>
      <c r="R28" s="410">
        <f>D29+F29+H29+J29+L29+N29+P29</f>
        <v>8</v>
      </c>
      <c r="S28" s="381"/>
      <c r="T28" s="382"/>
      <c r="Y28" s="162">
        <f t="shared" si="2"/>
        <v>63</v>
      </c>
      <c r="Z28" s="116">
        <f t="shared" si="0"/>
        <v>0</v>
      </c>
      <c r="AA28" s="116">
        <f t="shared" si="1"/>
        <v>0</v>
      </c>
      <c r="AB28" s="116" t="s">
        <v>194</v>
      </c>
      <c r="AD28" s="116" t="s">
        <v>48</v>
      </c>
    </row>
    <row r="29" spans="1:30" ht="9" customHeight="1" thickBot="1">
      <c r="A29" s="383"/>
      <c r="B29" s="384"/>
      <c r="C29" s="156">
        <v>0</v>
      </c>
      <c r="D29" s="58">
        <f>IF(C28="",0,IF(D28-C28&lt;=6,D28-C28,IF(D28-C28&gt;6,D28-C28-C29,0)))</f>
        <v>0</v>
      </c>
      <c r="E29" s="156">
        <v>0</v>
      </c>
      <c r="F29" s="58">
        <f>IF(E28="",0,IF(F28-E28&lt;=6,F28-E28,IF(F28-E28&gt;6,F28-E28-E29,0)))</f>
        <v>0</v>
      </c>
      <c r="G29" s="156"/>
      <c r="H29" s="58">
        <f>IF(G28="",0,IF(H28-G28&lt;=6,H28-G28,IF(H28-G28&gt;6,H28-G28-G29,0)))</f>
        <v>0</v>
      </c>
      <c r="I29" s="156">
        <v>0</v>
      </c>
      <c r="J29" s="58">
        <f>IF(I28="",0,IF(J28-I28&lt;=6,J28-I28,IF(J28-I28&gt;6,J28-I28-I29,0)))</f>
        <v>0</v>
      </c>
      <c r="K29" s="156">
        <v>0</v>
      </c>
      <c r="L29" s="58">
        <f>IF(K28="",0,IF(L28-K28&lt;=6,L28-K28,IF(L28-K28&gt;6,L28-K28-K29,0)))</f>
        <v>0</v>
      </c>
      <c r="M29" s="156">
        <v>0</v>
      </c>
      <c r="N29" s="58">
        <f>IF(M28="",0,IF(N28-M28&lt;=6,N28-M28,IF(N28-M28&gt;6,N28-M28-M29,0)))</f>
        <v>0</v>
      </c>
      <c r="O29" s="156">
        <v>2</v>
      </c>
      <c r="P29" s="58">
        <f>IF(O28="",0,IF(P28-O28&lt;=6,P28-O28,IF(P28-O28&gt;6,P28-O28-O29,0)))</f>
        <v>8</v>
      </c>
      <c r="Q29" s="564"/>
      <c r="R29" s="411"/>
      <c r="S29" s="387"/>
      <c r="T29" s="388"/>
      <c r="Y29" s="162">
        <f t="shared" si="2"/>
        <v>66</v>
      </c>
      <c r="Z29" s="116">
        <f t="shared" si="0"/>
        <v>0</v>
      </c>
      <c r="AA29" s="116">
        <f t="shared" si="1"/>
        <v>0</v>
      </c>
      <c r="AB29" s="116" t="s">
        <v>195</v>
      </c>
      <c r="AD29" s="116" t="s">
        <v>257</v>
      </c>
    </row>
    <row r="30" spans="1:30" ht="9" customHeight="1" thickTop="1" thickBot="1">
      <c r="A30" s="385"/>
      <c r="B30" s="386"/>
      <c r="C30" s="559"/>
      <c r="D30" s="560"/>
      <c r="E30" s="559"/>
      <c r="F30" s="560"/>
      <c r="G30" s="559"/>
      <c r="H30" s="560"/>
      <c r="I30" s="559"/>
      <c r="J30" s="560"/>
      <c r="K30" s="559"/>
      <c r="L30" s="560"/>
      <c r="M30" s="559"/>
      <c r="N30" s="560"/>
      <c r="O30" s="559" t="s">
        <v>275</v>
      </c>
      <c r="P30" s="560"/>
      <c r="Q30" s="565"/>
      <c r="R30" s="412"/>
      <c r="S30" s="389"/>
      <c r="T30" s="390"/>
      <c r="Y30" s="162">
        <f t="shared" si="2"/>
        <v>69</v>
      </c>
      <c r="Z30" s="116">
        <f t="shared" si="0"/>
        <v>0</v>
      </c>
      <c r="AA30" s="116">
        <f t="shared" si="1"/>
        <v>0</v>
      </c>
      <c r="AB30" s="116" t="s">
        <v>196</v>
      </c>
      <c r="AD30" s="116" t="s">
        <v>52</v>
      </c>
    </row>
    <row r="31" spans="1:30" ht="15.75" hidden="1" customHeight="1">
      <c r="A31" s="373"/>
      <c r="B31" s="374"/>
      <c r="C31" s="123"/>
      <c r="D31" s="123"/>
      <c r="E31" s="123"/>
      <c r="F31" s="123"/>
      <c r="G31" s="123"/>
      <c r="H31" s="123"/>
      <c r="I31" s="123"/>
      <c r="J31" s="123"/>
      <c r="K31" s="123"/>
      <c r="L31" s="123"/>
      <c r="M31" s="123"/>
      <c r="N31" s="123"/>
      <c r="O31" s="123"/>
      <c r="P31" s="123"/>
      <c r="Q31" s="375"/>
      <c r="R31" s="410">
        <f>D32+F32+H32+J32+L32+N32+P32</f>
        <v>0</v>
      </c>
      <c r="S31" s="381"/>
      <c r="T31" s="382"/>
      <c r="Y31" s="162">
        <f t="shared" si="2"/>
        <v>72</v>
      </c>
      <c r="Z31" s="116">
        <f t="shared" si="0"/>
        <v>0</v>
      </c>
      <c r="AA31" s="116">
        <f t="shared" si="1"/>
        <v>0</v>
      </c>
      <c r="AB31" s="116" t="s">
        <v>197</v>
      </c>
      <c r="AD31" s="116" t="s">
        <v>55</v>
      </c>
    </row>
    <row r="32" spans="1:30" ht="9" hidden="1" customHeight="1" thickBot="1">
      <c r="A32" s="383"/>
      <c r="B32" s="384"/>
      <c r="C32" s="156">
        <v>0</v>
      </c>
      <c r="D32" s="58">
        <f>IF(C31="",0,IF(D31-C31&lt;=6,D31-C31,IF(D31-C31&gt;6,D31-C31-C32,0)))</f>
        <v>0</v>
      </c>
      <c r="E32" s="156">
        <v>0</v>
      </c>
      <c r="F32" s="58">
        <f>IF(E31="",0,IF(F31-E31&lt;=6,F31-E31,IF(F31-E31&gt;6,F31-E31-E32,0)))</f>
        <v>0</v>
      </c>
      <c r="G32" s="156">
        <v>0</v>
      </c>
      <c r="H32" s="58">
        <f>IF(G31="",0,IF(H31-G31&lt;=6,H31-G31,IF(H31-G31&gt;6,H31-G31-G32,0)))</f>
        <v>0</v>
      </c>
      <c r="I32" s="156">
        <v>0</v>
      </c>
      <c r="J32" s="58">
        <f>IF(I31="",0,IF(J31-I31&lt;=6,J31-I31,IF(J31-I31&gt;6,J31-I31-I32,0)))</f>
        <v>0</v>
      </c>
      <c r="K32" s="156">
        <v>0</v>
      </c>
      <c r="L32" s="58">
        <f>IF(K31="",0,IF(L31-K31&lt;=6,L31-K31,IF(L31-K31&gt;6,L31-K31-K32,0)))</f>
        <v>0</v>
      </c>
      <c r="M32" s="156">
        <v>0</v>
      </c>
      <c r="N32" s="58">
        <f>IF(M31="",0,IF(N31-M31&lt;=6,N31-M31,IF(N31-M31&gt;6,N31-M31-M32,0)))</f>
        <v>0</v>
      </c>
      <c r="O32" s="156">
        <v>0</v>
      </c>
      <c r="P32" s="58">
        <f>IF(O31="",0,IF(P31-O31&lt;=6,P31-O31,IF(P31-O31&gt;6,P31-O31-O32,0)))</f>
        <v>0</v>
      </c>
      <c r="Q32" s="376"/>
      <c r="R32" s="411"/>
      <c r="S32" s="387"/>
      <c r="T32" s="388"/>
      <c r="Y32" s="162">
        <f t="shared" si="2"/>
        <v>75</v>
      </c>
      <c r="Z32" s="116">
        <f t="shared" si="0"/>
        <v>0</v>
      </c>
      <c r="AA32" s="116">
        <f t="shared" si="1"/>
        <v>0</v>
      </c>
      <c r="AB32" s="116" t="s">
        <v>198</v>
      </c>
      <c r="AD32" s="116" t="s">
        <v>57</v>
      </c>
    </row>
    <row r="33" spans="1:30" ht="9" hidden="1" customHeight="1" thickTop="1" thickBot="1">
      <c r="A33" s="385"/>
      <c r="B33" s="386"/>
      <c r="C33" s="559"/>
      <c r="D33" s="560"/>
      <c r="E33" s="559"/>
      <c r="F33" s="560"/>
      <c r="G33" s="559"/>
      <c r="H33" s="560"/>
      <c r="I33" s="559"/>
      <c r="J33" s="560"/>
      <c r="K33" s="559"/>
      <c r="L33" s="560"/>
      <c r="M33" s="559"/>
      <c r="N33" s="560"/>
      <c r="O33" s="559"/>
      <c r="P33" s="560"/>
      <c r="Q33" s="377"/>
      <c r="R33" s="412"/>
      <c r="S33" s="389"/>
      <c r="T33" s="390"/>
      <c r="Y33" s="162">
        <v>79</v>
      </c>
      <c r="Z33" s="116" t="str">
        <f t="shared" si="0"/>
        <v>黃世耀</v>
      </c>
      <c r="AA33" s="116" t="str">
        <f t="shared" si="1"/>
        <v>外場假日工讀</v>
      </c>
      <c r="AB33" s="116" t="s">
        <v>199</v>
      </c>
      <c r="AD33" s="116" t="s">
        <v>59</v>
      </c>
    </row>
    <row r="34" spans="1:30" ht="15.75" hidden="1" customHeight="1">
      <c r="A34" s="373"/>
      <c r="B34" s="374"/>
      <c r="C34" s="123"/>
      <c r="D34" s="123"/>
      <c r="E34" s="123"/>
      <c r="F34" s="123"/>
      <c r="G34" s="123"/>
      <c r="H34" s="123"/>
      <c r="I34" s="123"/>
      <c r="J34" s="123"/>
      <c r="K34" s="123"/>
      <c r="L34" s="123"/>
      <c r="M34" s="123"/>
      <c r="N34" s="123"/>
      <c r="O34" s="123"/>
      <c r="P34" s="123"/>
      <c r="Q34" s="375"/>
      <c r="R34" s="410">
        <f>D35+F35+H35+J35+L35+N35+P35</f>
        <v>0</v>
      </c>
      <c r="S34" s="381"/>
      <c r="T34" s="382"/>
      <c r="Y34" s="162">
        <f t="shared" si="2"/>
        <v>82</v>
      </c>
      <c r="Z34" s="116" t="str">
        <f t="shared" si="0"/>
        <v>張子柔</v>
      </c>
      <c r="AA34" s="116" t="str">
        <f t="shared" si="1"/>
        <v>外場晚班工讀</v>
      </c>
      <c r="AB34" s="116" t="s">
        <v>200</v>
      </c>
      <c r="AD34" s="116" t="s">
        <v>62</v>
      </c>
    </row>
    <row r="35" spans="1:30" ht="9" hidden="1" customHeight="1" thickBot="1">
      <c r="A35" s="383"/>
      <c r="B35" s="384"/>
      <c r="C35" s="156">
        <v>0</v>
      </c>
      <c r="D35" s="58">
        <f>IF(C34="",0,IF(D34-C34&lt;=6,D34-C34,IF(D34-C34&gt;6,D34-C34-C35,0)))</f>
        <v>0</v>
      </c>
      <c r="E35" s="156">
        <v>0</v>
      </c>
      <c r="F35" s="58">
        <f>IF(E34="",0,IF(F34-E34&lt;=6,F34-E34,IF(F34-E34&gt;6,F34-E34-E35,0)))</f>
        <v>0</v>
      </c>
      <c r="G35" s="156">
        <v>0</v>
      </c>
      <c r="H35" s="58">
        <f>IF(G34="",0,IF(H34-G34&lt;=6,H34-G34,IF(H34-G34&gt;6,H34-G34-G35,0)))</f>
        <v>0</v>
      </c>
      <c r="I35" s="156">
        <v>0</v>
      </c>
      <c r="J35" s="58">
        <f>IF(I34="",0,IF(J34-I34&lt;=6,J34-I34,IF(J34-I34&gt;6,J34-I34-I35,0)))</f>
        <v>0</v>
      </c>
      <c r="K35" s="156">
        <v>0</v>
      </c>
      <c r="L35" s="58">
        <f>IF(K34="",0,IF(L34-K34&lt;=6,L34-K34,IF(L34-K34&gt;6,L34-K34-K35,0)))</f>
        <v>0</v>
      </c>
      <c r="M35" s="156">
        <v>0</v>
      </c>
      <c r="N35" s="58">
        <f>IF(M34="",0,IF(N34-M34&lt;=6,N34-M34,IF(N34-M34&gt;6,N34-M34-M35,0)))</f>
        <v>0</v>
      </c>
      <c r="O35" s="156">
        <v>0</v>
      </c>
      <c r="P35" s="58">
        <f>IF(O34="",0,IF(P34-O34&lt;=6,P34-O34,IF(P34-O34&gt;6,P34-O34-O35,0)))</f>
        <v>0</v>
      </c>
      <c r="Q35" s="376"/>
      <c r="R35" s="411"/>
      <c r="S35" s="387"/>
      <c r="T35" s="388"/>
      <c r="Y35" s="162">
        <f t="shared" si="2"/>
        <v>85</v>
      </c>
      <c r="Z35" s="116" t="str">
        <f t="shared" si="0"/>
        <v>蔡昀軒</v>
      </c>
      <c r="AA35" s="116" t="str">
        <f t="shared" si="1"/>
        <v>外場晚班工讀</v>
      </c>
      <c r="AB35" s="116" t="s">
        <v>201</v>
      </c>
      <c r="AD35" s="116" t="s">
        <v>64</v>
      </c>
    </row>
    <row r="36" spans="1:30" ht="9" hidden="1" customHeight="1" thickTop="1" thickBot="1">
      <c r="A36" s="385"/>
      <c r="B36" s="386"/>
      <c r="C36" s="559"/>
      <c r="D36" s="560"/>
      <c r="E36" s="559"/>
      <c r="F36" s="560"/>
      <c r="G36" s="559"/>
      <c r="H36" s="560"/>
      <c r="I36" s="559"/>
      <c r="J36" s="560"/>
      <c r="K36" s="559"/>
      <c r="L36" s="560"/>
      <c r="M36" s="559"/>
      <c r="N36" s="560"/>
      <c r="O36" s="559"/>
      <c r="P36" s="560"/>
      <c r="Q36" s="377"/>
      <c r="R36" s="412"/>
      <c r="S36" s="389"/>
      <c r="T36" s="390"/>
      <c r="Y36" s="162">
        <f t="shared" si="2"/>
        <v>88</v>
      </c>
      <c r="Z36" s="116" t="str">
        <f t="shared" si="0"/>
        <v>陳怡伶</v>
      </c>
      <c r="AA36" s="116" t="str">
        <f t="shared" si="1"/>
        <v>外場晚班工讀</v>
      </c>
      <c r="AB36" s="116" t="s">
        <v>202</v>
      </c>
      <c r="AD36" s="116" t="s">
        <v>66</v>
      </c>
    </row>
    <row r="37" spans="1:30" ht="15.75" hidden="1" customHeight="1">
      <c r="A37" s="373"/>
      <c r="B37" s="374"/>
      <c r="C37" s="123"/>
      <c r="D37" s="123"/>
      <c r="E37" s="123"/>
      <c r="F37" s="123"/>
      <c r="G37" s="123"/>
      <c r="H37" s="123"/>
      <c r="I37" s="123"/>
      <c r="J37" s="123"/>
      <c r="K37" s="123"/>
      <c r="L37" s="123"/>
      <c r="M37" s="123"/>
      <c r="N37" s="123"/>
      <c r="O37" s="123"/>
      <c r="P37" s="123"/>
      <c r="Q37" s="375"/>
      <c r="R37" s="410">
        <f>D38+F38+H38+J38+L38+N38+P38</f>
        <v>0</v>
      </c>
      <c r="S37" s="381"/>
      <c r="T37" s="382"/>
      <c r="Y37" s="162">
        <f t="shared" si="2"/>
        <v>91</v>
      </c>
      <c r="Z37" s="116" t="str">
        <f t="shared" si="0"/>
        <v>蔡佾玲</v>
      </c>
      <c r="AA37" s="116" t="str">
        <f t="shared" si="1"/>
        <v>外場假日工讀</v>
      </c>
      <c r="AB37" s="116" t="s">
        <v>203</v>
      </c>
    </row>
    <row r="38" spans="1:30" ht="9" hidden="1" customHeight="1" thickBot="1">
      <c r="A38" s="383"/>
      <c r="B38" s="384"/>
      <c r="C38" s="156">
        <v>0</v>
      </c>
      <c r="D38" s="58">
        <f>IF(C37="",0,IF(D37-C37&lt;=6,D37-C37,IF(D37-C37&gt;6,D37-C37-C38,0)))</f>
        <v>0</v>
      </c>
      <c r="E38" s="156">
        <v>0</v>
      </c>
      <c r="F38" s="58">
        <f>IF(E37="",0,IF(F37-E37&lt;=6,F37-E37,IF(F37-E37&gt;6,F37-E37-E38,0)))</f>
        <v>0</v>
      </c>
      <c r="G38" s="156">
        <v>0</v>
      </c>
      <c r="H38" s="58">
        <f>IF(G37="",0,IF(H37-G37&lt;=6,H37-G37,IF(H37-G37&gt;6,H37-G37-G38,0)))</f>
        <v>0</v>
      </c>
      <c r="I38" s="156">
        <v>0</v>
      </c>
      <c r="J38" s="58">
        <f>IF(I37="",0,IF(J37-I37&lt;=6,J37-I37,IF(J37-I37&gt;6,J37-I37-I38,0)))</f>
        <v>0</v>
      </c>
      <c r="K38" s="156">
        <v>0</v>
      </c>
      <c r="L38" s="58">
        <f>IF(K37="",0,IF(L37-K37&lt;=6,L37-K37,IF(L37-K37&gt;6,L37-K37-K38,0)))</f>
        <v>0</v>
      </c>
      <c r="M38" s="156">
        <v>0</v>
      </c>
      <c r="N38" s="58">
        <f>IF(M37="",0,IF(N37-M37&lt;=6,N37-M37,IF(N37-M37&gt;6,N37-M37-M38,0)))</f>
        <v>0</v>
      </c>
      <c r="O38" s="156">
        <v>0</v>
      </c>
      <c r="P38" s="58">
        <f>IF(O37="",0,IF(P37-O37&lt;=6,P37-O37,IF(P37-O37&gt;6,P37-O37-O38,0)))</f>
        <v>0</v>
      </c>
      <c r="Q38" s="376"/>
      <c r="R38" s="411"/>
      <c r="S38" s="387"/>
      <c r="T38" s="388"/>
      <c r="Y38" s="162">
        <f t="shared" si="2"/>
        <v>94</v>
      </c>
      <c r="Z38" s="116" t="str">
        <f t="shared" si="0"/>
        <v>許哲崎</v>
      </c>
      <c r="AA38" s="116" t="str">
        <f t="shared" si="1"/>
        <v>外場假日工讀</v>
      </c>
      <c r="AB38" s="116" t="s">
        <v>204</v>
      </c>
    </row>
    <row r="39" spans="1:30" ht="9" hidden="1" customHeight="1" thickTop="1" thickBot="1">
      <c r="A39" s="385"/>
      <c r="B39" s="386"/>
      <c r="C39" s="559"/>
      <c r="D39" s="560"/>
      <c r="E39" s="559"/>
      <c r="F39" s="560"/>
      <c r="G39" s="559"/>
      <c r="H39" s="560"/>
      <c r="I39" s="559"/>
      <c r="J39" s="560"/>
      <c r="K39" s="559"/>
      <c r="L39" s="560"/>
      <c r="M39" s="559"/>
      <c r="N39" s="560"/>
      <c r="O39" s="559"/>
      <c r="P39" s="560"/>
      <c r="Q39" s="377"/>
      <c r="R39" s="412"/>
      <c r="S39" s="389"/>
      <c r="T39" s="390"/>
      <c r="Y39" s="162">
        <f t="shared" si="2"/>
        <v>97</v>
      </c>
      <c r="Z39" s="116">
        <f t="shared" si="0"/>
        <v>0</v>
      </c>
      <c r="AA39" s="116">
        <f t="shared" si="1"/>
        <v>0</v>
      </c>
      <c r="AB39" s="116" t="s">
        <v>205</v>
      </c>
    </row>
    <row r="40" spans="1:30" ht="15.75" hidden="1" customHeight="1">
      <c r="A40" s="373"/>
      <c r="B40" s="374"/>
      <c r="C40" s="123"/>
      <c r="D40" s="123"/>
      <c r="E40" s="123"/>
      <c r="F40" s="123"/>
      <c r="G40" s="123"/>
      <c r="H40" s="123"/>
      <c r="I40" s="123"/>
      <c r="J40" s="123"/>
      <c r="K40" s="123"/>
      <c r="L40" s="123"/>
      <c r="M40" s="123"/>
      <c r="N40" s="123"/>
      <c r="O40" s="123"/>
      <c r="P40" s="123"/>
      <c r="Q40" s="375"/>
      <c r="R40" s="410">
        <f>D41+F41+H41+J41+L41+N41+P41</f>
        <v>0</v>
      </c>
      <c r="S40" s="381"/>
      <c r="T40" s="382"/>
      <c r="Y40" s="162">
        <f t="shared" si="2"/>
        <v>100</v>
      </c>
      <c r="Z40" s="116">
        <f t="shared" si="0"/>
        <v>0</v>
      </c>
      <c r="AA40" s="116">
        <f t="shared" si="1"/>
        <v>0</v>
      </c>
      <c r="AB40" s="116" t="s">
        <v>206</v>
      </c>
    </row>
    <row r="41" spans="1:30" ht="9" hidden="1" customHeight="1" thickBot="1">
      <c r="A41" s="383"/>
      <c r="B41" s="384"/>
      <c r="C41" s="156">
        <v>0</v>
      </c>
      <c r="D41" s="58">
        <f>IF(C40="",0,IF(D40-C40&lt;=6,D40-C40,IF(D40-C40&gt;6,D40-C40-C41,0)))</f>
        <v>0</v>
      </c>
      <c r="E41" s="156">
        <v>0</v>
      </c>
      <c r="F41" s="58">
        <f>IF(E40="",0,IF(F40-E40&lt;=6,F40-E40,IF(F40-E40&gt;6,F40-E40-E41,0)))</f>
        <v>0</v>
      </c>
      <c r="G41" s="156">
        <v>0</v>
      </c>
      <c r="H41" s="58">
        <f>IF(G40="",0,IF(H40-G40&lt;=6,H40-G40,IF(H40-G40&gt;6,H40-G40-G41,0)))</f>
        <v>0</v>
      </c>
      <c r="I41" s="156">
        <v>0</v>
      </c>
      <c r="J41" s="58">
        <f>IF(I40="",0,IF(J40-I40&lt;=6,J40-I40,IF(J40-I40&gt;6,J40-I40-I41,0)))</f>
        <v>0</v>
      </c>
      <c r="K41" s="156">
        <v>0</v>
      </c>
      <c r="L41" s="58">
        <f>IF(K40="",0,IF(L40-K40&lt;=6,L40-K40,IF(L40-K40&gt;6,L40-K40-K41,0)))</f>
        <v>0</v>
      </c>
      <c r="M41" s="156">
        <v>0</v>
      </c>
      <c r="N41" s="58">
        <f>IF(M40="",0,IF(N40-M40&lt;=6,N40-M40,IF(N40-M40&gt;6,N40-M40-M41,0)))</f>
        <v>0</v>
      </c>
      <c r="O41" s="156">
        <v>0</v>
      </c>
      <c r="P41" s="58">
        <f>IF(O40="",0,IF(P40-O40&lt;=6,P40-O40,IF(P40-O40&gt;6,P40-O40-O41,0)))</f>
        <v>0</v>
      </c>
      <c r="Q41" s="376"/>
      <c r="R41" s="411"/>
      <c r="S41" s="387"/>
      <c r="T41" s="388"/>
      <c r="Y41" s="162">
        <f t="shared" si="2"/>
        <v>103</v>
      </c>
      <c r="Z41" s="116">
        <f t="shared" si="0"/>
        <v>0</v>
      </c>
      <c r="AA41" s="116">
        <f t="shared" si="1"/>
        <v>0</v>
      </c>
      <c r="AB41" s="116" t="s">
        <v>207</v>
      </c>
    </row>
    <row r="42" spans="1:30" ht="9" hidden="1" customHeight="1" thickTop="1" thickBot="1">
      <c r="A42" s="385"/>
      <c r="B42" s="386"/>
      <c r="C42" s="559"/>
      <c r="D42" s="560"/>
      <c r="E42" s="559"/>
      <c r="F42" s="560"/>
      <c r="G42" s="559"/>
      <c r="H42" s="560"/>
      <c r="I42" s="559"/>
      <c r="J42" s="560"/>
      <c r="K42" s="559"/>
      <c r="L42" s="560"/>
      <c r="M42" s="559"/>
      <c r="N42" s="560"/>
      <c r="O42" s="559"/>
      <c r="P42" s="560"/>
      <c r="Q42" s="377"/>
      <c r="R42" s="412"/>
      <c r="S42" s="389"/>
      <c r="T42" s="390"/>
      <c r="Y42" s="162">
        <f t="shared" si="2"/>
        <v>106</v>
      </c>
      <c r="Z42" s="116" t="e">
        <f t="shared" si="0"/>
        <v>#REF!</v>
      </c>
      <c r="AA42" s="116" t="e">
        <f t="shared" si="1"/>
        <v>#REF!</v>
      </c>
      <c r="AB42" s="116" t="s">
        <v>208</v>
      </c>
    </row>
    <row r="43" spans="1:30" ht="15.75" hidden="1" customHeight="1">
      <c r="A43" s="373"/>
      <c r="B43" s="374"/>
      <c r="C43" s="123"/>
      <c r="D43" s="123"/>
      <c r="E43" s="123"/>
      <c r="F43" s="123"/>
      <c r="G43" s="123"/>
      <c r="H43" s="123"/>
      <c r="I43" s="123"/>
      <c r="J43" s="123"/>
      <c r="K43" s="123"/>
      <c r="L43" s="123"/>
      <c r="M43" s="123"/>
      <c r="N43" s="123"/>
      <c r="O43" s="123"/>
      <c r="P43" s="123"/>
      <c r="Q43" s="375"/>
      <c r="R43" s="410">
        <f>D44+F44+H44+J44+L44+N44+P44</f>
        <v>0</v>
      </c>
      <c r="S43" s="381"/>
      <c r="T43" s="382"/>
      <c r="Y43" s="162">
        <f t="shared" si="2"/>
        <v>109</v>
      </c>
      <c r="Z43" s="116" t="e">
        <f t="shared" si="0"/>
        <v>#REF!</v>
      </c>
      <c r="AA43" s="116" t="e">
        <f t="shared" si="1"/>
        <v>#REF!</v>
      </c>
      <c r="AB43" s="116" t="s">
        <v>209</v>
      </c>
    </row>
    <row r="44" spans="1:30" ht="9" hidden="1" customHeight="1" thickBot="1">
      <c r="A44" s="383"/>
      <c r="B44" s="384"/>
      <c r="C44" s="156">
        <v>0</v>
      </c>
      <c r="D44" s="58">
        <f>IF(C43="",0,IF(D43-C43&lt;=6,D43-C43,IF(D43-C43&gt;6,D43-C43-C44,0)))</f>
        <v>0</v>
      </c>
      <c r="E44" s="156">
        <v>0</v>
      </c>
      <c r="F44" s="58">
        <f>IF(E43="",0,IF(F43-E43&lt;=6,F43-E43,IF(F43-E43&gt;6,F43-E43-E44,0)))</f>
        <v>0</v>
      </c>
      <c r="G44" s="156">
        <v>0</v>
      </c>
      <c r="H44" s="58">
        <f>IF(G43="",0,IF(H43-G43&lt;=6,H43-G43,IF(H43-G43&gt;6,H43-G43-G44,0)))</f>
        <v>0</v>
      </c>
      <c r="I44" s="156">
        <v>0</v>
      </c>
      <c r="J44" s="58">
        <f>IF(I43="",0,IF(J43-I43&lt;=6,J43-I43,IF(J43-I43&gt;6,J43-I43-I44,0)))</f>
        <v>0</v>
      </c>
      <c r="K44" s="156">
        <v>0</v>
      </c>
      <c r="L44" s="58">
        <f>IF(K43="",0,IF(L43-K43&lt;=6,L43-K43,IF(L43-K43&gt;6,L43-K43-K44,0)))</f>
        <v>0</v>
      </c>
      <c r="M44" s="156">
        <v>0</v>
      </c>
      <c r="N44" s="58">
        <f>IF(M43="",0,IF(N43-M43&lt;=6,N43-M43,IF(N43-M43&gt;6,N43-M43-M44,0)))</f>
        <v>0</v>
      </c>
      <c r="O44" s="156">
        <v>0</v>
      </c>
      <c r="P44" s="58">
        <f>IF(O43="",0,IF(P43-O43&lt;=6,P43-O43,IF(P43-O43&gt;6,P43-O43-O44,0)))</f>
        <v>0</v>
      </c>
      <c r="Q44" s="376"/>
      <c r="R44" s="411"/>
      <c r="S44" s="387"/>
      <c r="T44" s="388"/>
      <c r="Y44" s="162">
        <f t="shared" si="2"/>
        <v>112</v>
      </c>
      <c r="AB44" s="116" t="s">
        <v>210</v>
      </c>
    </row>
    <row r="45" spans="1:30" ht="9" hidden="1" customHeight="1" thickTop="1" thickBot="1">
      <c r="A45" s="385"/>
      <c r="B45" s="386"/>
      <c r="C45" s="559"/>
      <c r="D45" s="560"/>
      <c r="E45" s="559"/>
      <c r="F45" s="560"/>
      <c r="G45" s="559"/>
      <c r="H45" s="560"/>
      <c r="I45" s="559"/>
      <c r="J45" s="560"/>
      <c r="K45" s="559"/>
      <c r="L45" s="560"/>
      <c r="M45" s="559"/>
      <c r="N45" s="560"/>
      <c r="O45" s="559"/>
      <c r="P45" s="560"/>
      <c r="Q45" s="377"/>
      <c r="R45" s="412"/>
      <c r="S45" s="389"/>
      <c r="T45" s="390"/>
      <c r="Y45" s="162">
        <f t="shared" si="2"/>
        <v>115</v>
      </c>
      <c r="AB45" s="116" t="s">
        <v>211</v>
      </c>
    </row>
    <row r="46" spans="1:30" ht="15.75" hidden="1" customHeight="1">
      <c r="A46" s="373"/>
      <c r="B46" s="374"/>
      <c r="C46" s="123"/>
      <c r="D46" s="123"/>
      <c r="E46" s="123"/>
      <c r="F46" s="123"/>
      <c r="G46" s="123"/>
      <c r="H46" s="123"/>
      <c r="I46" s="123"/>
      <c r="J46" s="123"/>
      <c r="K46" s="123"/>
      <c r="L46" s="123"/>
      <c r="M46" s="123"/>
      <c r="N46" s="123"/>
      <c r="O46" s="123"/>
      <c r="P46" s="123"/>
      <c r="Q46" s="375"/>
      <c r="R46" s="410">
        <f>D47+F47+H47+J47+L47+N47+P47</f>
        <v>0</v>
      </c>
      <c r="S46" s="381"/>
      <c r="T46" s="382"/>
      <c r="Y46" s="162">
        <f t="shared" si="2"/>
        <v>118</v>
      </c>
      <c r="AB46" s="116" t="s">
        <v>212</v>
      </c>
    </row>
    <row r="47" spans="1:30" ht="9" hidden="1" customHeight="1" thickBot="1">
      <c r="A47" s="383"/>
      <c r="B47" s="384"/>
      <c r="C47" s="156">
        <v>0</v>
      </c>
      <c r="D47" s="58">
        <f>IF(C46="",0,IF(D46-C46&lt;=6,D46-C46,IF(D46-C46&gt;6,D46-C46-C47,0)))</f>
        <v>0</v>
      </c>
      <c r="E47" s="156">
        <v>0</v>
      </c>
      <c r="F47" s="58">
        <f>IF(E46="",0,IF(F46-E46&lt;=6,F46-E46,IF(F46-E46&gt;6,F46-E46-E47,0)))</f>
        <v>0</v>
      </c>
      <c r="G47" s="156">
        <v>0</v>
      </c>
      <c r="H47" s="58">
        <f>IF(G46="",0,IF(H46-G46&lt;=6,H46-G46,IF(H46-G46&gt;6,H46-G46-G47,0)))</f>
        <v>0</v>
      </c>
      <c r="I47" s="156">
        <v>0</v>
      </c>
      <c r="J47" s="58">
        <f>IF(I46="",0,IF(J46-I46&lt;=6,J46-I46,IF(J46-I46&gt;6,J46-I46-I47,0)))</f>
        <v>0</v>
      </c>
      <c r="K47" s="156">
        <v>0</v>
      </c>
      <c r="L47" s="58">
        <f>IF(K46="",0,IF(L46-K46&lt;=6,L46-K46,IF(L46-K46&gt;6,L46-K46-K47,0)))</f>
        <v>0</v>
      </c>
      <c r="M47" s="156">
        <v>0</v>
      </c>
      <c r="N47" s="58">
        <f>IF(M46="",0,IF(N46-M46&lt;=6,N46-M46,IF(N46-M46&gt;6,N46-M46-M47,0)))</f>
        <v>0</v>
      </c>
      <c r="O47" s="156">
        <v>0</v>
      </c>
      <c r="P47" s="58">
        <f>IF(O46="",0,IF(P46-O46&lt;=6,P46-O46,IF(P46-O46&gt;6,P46-O46-O47,0)))</f>
        <v>0</v>
      </c>
      <c r="Q47" s="376"/>
      <c r="R47" s="411"/>
      <c r="S47" s="394"/>
      <c r="T47" s="395"/>
      <c r="Y47" s="162">
        <f t="shared" si="2"/>
        <v>121</v>
      </c>
      <c r="AB47" s="116" t="s">
        <v>213</v>
      </c>
    </row>
    <row r="48" spans="1:30" ht="9" hidden="1" customHeight="1" thickTop="1" thickBot="1">
      <c r="A48" s="385"/>
      <c r="B48" s="386"/>
      <c r="C48" s="559"/>
      <c r="D48" s="560"/>
      <c r="E48" s="559"/>
      <c r="F48" s="560"/>
      <c r="G48" s="559"/>
      <c r="H48" s="560"/>
      <c r="I48" s="559"/>
      <c r="J48" s="560"/>
      <c r="K48" s="559"/>
      <c r="L48" s="560"/>
      <c r="M48" s="559"/>
      <c r="N48" s="560"/>
      <c r="O48" s="559"/>
      <c r="P48" s="560"/>
      <c r="Q48" s="377"/>
      <c r="R48" s="412"/>
      <c r="S48" s="396"/>
      <c r="T48" s="397"/>
      <c r="Y48" s="162">
        <f t="shared" si="2"/>
        <v>124</v>
      </c>
      <c r="AB48" s="116" t="s">
        <v>214</v>
      </c>
    </row>
    <row r="49" spans="1:28" ht="15.75" hidden="1" customHeight="1">
      <c r="A49" s="373"/>
      <c r="B49" s="374"/>
      <c r="C49" s="123"/>
      <c r="D49" s="123"/>
      <c r="E49" s="123"/>
      <c r="F49" s="123"/>
      <c r="G49" s="123"/>
      <c r="H49" s="123"/>
      <c r="I49" s="123"/>
      <c r="J49" s="123"/>
      <c r="K49" s="123"/>
      <c r="L49" s="123"/>
      <c r="M49" s="123"/>
      <c r="N49" s="123"/>
      <c r="O49" s="123"/>
      <c r="P49" s="123"/>
      <c r="Q49" s="375"/>
      <c r="R49" s="410">
        <f>D50+F50+H50+J50+L50+N50+P50</f>
        <v>0</v>
      </c>
      <c r="S49" s="381"/>
      <c r="T49" s="382"/>
      <c r="Y49" s="162">
        <f t="shared" si="2"/>
        <v>127</v>
      </c>
      <c r="AB49" s="116" t="s">
        <v>215</v>
      </c>
    </row>
    <row r="50" spans="1:28" ht="9" hidden="1" customHeight="1" thickBot="1">
      <c r="A50" s="383"/>
      <c r="B50" s="384"/>
      <c r="C50" s="156">
        <v>0</v>
      </c>
      <c r="D50" s="58">
        <f>IF(C49="",0,IF(D49-C49&lt;=6,D49-C49,IF(D49-C49&gt;6,D49-C49-C50,0)))</f>
        <v>0</v>
      </c>
      <c r="E50" s="156">
        <v>0</v>
      </c>
      <c r="F50" s="58">
        <f>IF(E49="",0,IF(F49-E49&lt;=6,F49-E49,IF(F49-E49&gt;6,F49-E49-E50,0)))</f>
        <v>0</v>
      </c>
      <c r="G50" s="156">
        <v>0</v>
      </c>
      <c r="H50" s="58">
        <f>IF(G49="",0,IF(H49-G49&lt;=6,H49-G49,IF(H49-G49&gt;6,H49-G49-G50,0)))</f>
        <v>0</v>
      </c>
      <c r="I50" s="156">
        <v>0</v>
      </c>
      <c r="J50" s="58">
        <f>IF(I49="",0,IF(J49-I49&lt;=6,J49-I49,IF(J49-I49&gt;6,J49-I49-I50,0)))</f>
        <v>0</v>
      </c>
      <c r="K50" s="156">
        <v>0</v>
      </c>
      <c r="L50" s="58">
        <f>IF(K49="",0,IF(L49-K49&lt;=6,L49-K49,IF(L49-K49&gt;6,L49-K49-K50,0)))</f>
        <v>0</v>
      </c>
      <c r="M50" s="156">
        <v>0</v>
      </c>
      <c r="N50" s="58">
        <f>IF(M49="",0,IF(N49-M49&lt;=6,N49-M49,IF(N49-M49&gt;6,N49-M49-M50,0)))</f>
        <v>0</v>
      </c>
      <c r="O50" s="156">
        <v>0</v>
      </c>
      <c r="P50" s="58">
        <f>IF(O49="",0,IF(P49-O49&lt;=6,P49-O49,IF(P49-O49&gt;6,P49-O49-O50,0)))</f>
        <v>0</v>
      </c>
      <c r="Q50" s="376"/>
      <c r="R50" s="411"/>
      <c r="S50" s="394"/>
      <c r="T50" s="395"/>
      <c r="Y50" s="162">
        <f t="shared" si="2"/>
        <v>130</v>
      </c>
      <c r="AB50" s="116" t="s">
        <v>216</v>
      </c>
    </row>
    <row r="51" spans="1:28" ht="9" hidden="1" customHeight="1" thickTop="1" thickBot="1">
      <c r="A51" s="385"/>
      <c r="B51" s="386"/>
      <c r="C51" s="559"/>
      <c r="D51" s="560"/>
      <c r="E51" s="559"/>
      <c r="F51" s="560"/>
      <c r="G51" s="559"/>
      <c r="H51" s="560"/>
      <c r="I51" s="559"/>
      <c r="J51" s="560"/>
      <c r="K51" s="559"/>
      <c r="L51" s="560"/>
      <c r="M51" s="559"/>
      <c r="N51" s="560"/>
      <c r="O51" s="559"/>
      <c r="P51" s="560"/>
      <c r="Q51" s="377"/>
      <c r="R51" s="412"/>
      <c r="S51" s="396"/>
      <c r="T51" s="397"/>
      <c r="Y51" s="162">
        <f t="shared" si="2"/>
        <v>133</v>
      </c>
      <c r="AB51" s="116" t="s">
        <v>217</v>
      </c>
    </row>
    <row r="52" spans="1:28" ht="15.75" hidden="1" customHeight="1">
      <c r="A52" s="373"/>
      <c r="B52" s="374"/>
      <c r="C52" s="123"/>
      <c r="D52" s="123"/>
      <c r="E52" s="123"/>
      <c r="F52" s="123"/>
      <c r="G52" s="123"/>
      <c r="H52" s="123"/>
      <c r="I52" s="123"/>
      <c r="J52" s="123"/>
      <c r="K52" s="123"/>
      <c r="L52" s="123"/>
      <c r="M52" s="123"/>
      <c r="N52" s="123"/>
      <c r="O52" s="123"/>
      <c r="P52" s="123"/>
      <c r="Q52" s="375"/>
      <c r="R52" s="410">
        <f>D53+F53+H53+J53+L53+N53+P53</f>
        <v>0</v>
      </c>
      <c r="S52" s="381"/>
      <c r="T52" s="382"/>
      <c r="Y52" s="162">
        <f t="shared" si="2"/>
        <v>136</v>
      </c>
      <c r="AB52" s="116" t="s">
        <v>218</v>
      </c>
    </row>
    <row r="53" spans="1:28" ht="9" hidden="1" customHeight="1" thickBot="1">
      <c r="A53" s="383"/>
      <c r="B53" s="384"/>
      <c r="C53" s="156">
        <v>0</v>
      </c>
      <c r="D53" s="58">
        <f>IF(C52="",0,IF(D52-C52&lt;=6,D52-C52,IF(D52-C52&gt;6,D52-C52-C53,0)))</f>
        <v>0</v>
      </c>
      <c r="E53" s="156">
        <v>0</v>
      </c>
      <c r="F53" s="58">
        <f>IF(E52="",0,IF(F52-E52&lt;=6,F52-E52,IF(F52-E52&gt;6,F52-E52-E53,0)))</f>
        <v>0</v>
      </c>
      <c r="G53" s="156">
        <v>0</v>
      </c>
      <c r="H53" s="58">
        <f>IF(G52="",0,IF(H52-G52&lt;=6,H52-G52,IF(H52-G52&gt;6,H52-G52-G53,0)))</f>
        <v>0</v>
      </c>
      <c r="I53" s="156">
        <v>0</v>
      </c>
      <c r="J53" s="58">
        <f>IF(I52="",0,IF(J52-I52&lt;=6,J52-I52,IF(J52-I52&gt;6,J52-I52-I53,0)))</f>
        <v>0</v>
      </c>
      <c r="K53" s="156">
        <v>0</v>
      </c>
      <c r="L53" s="58">
        <f>IF(K52="",0,IF(L52-K52&lt;=6,L52-K52,IF(L52-K52&gt;6,L52-K52-K53,0)))</f>
        <v>0</v>
      </c>
      <c r="M53" s="156">
        <v>0</v>
      </c>
      <c r="N53" s="58">
        <f>IF(M52="",0,IF(N52-M52&lt;=6,N52-M52,IF(N52-M52&gt;6,N52-M52-M53,0)))</f>
        <v>0</v>
      </c>
      <c r="O53" s="156">
        <v>0</v>
      </c>
      <c r="P53" s="58">
        <f>IF(O52="",0,IF(P52-O52&lt;=6,P52-O52,IF(P52-O52&gt;6,P52-O52-O53,0)))</f>
        <v>0</v>
      </c>
      <c r="Q53" s="376"/>
      <c r="R53" s="411"/>
      <c r="S53" s="394"/>
      <c r="T53" s="395"/>
      <c r="Y53" s="162">
        <f t="shared" si="2"/>
        <v>139</v>
      </c>
      <c r="AB53" s="116" t="s">
        <v>258</v>
      </c>
    </row>
    <row r="54" spans="1:28" ht="9" hidden="1" customHeight="1" thickTop="1" thickBot="1">
      <c r="A54" s="385"/>
      <c r="B54" s="386"/>
      <c r="C54" s="559"/>
      <c r="D54" s="560"/>
      <c r="E54" s="559"/>
      <c r="F54" s="560"/>
      <c r="G54" s="559"/>
      <c r="H54" s="560"/>
      <c r="I54" s="559"/>
      <c r="J54" s="560"/>
      <c r="K54" s="559"/>
      <c r="L54" s="560"/>
      <c r="M54" s="559"/>
      <c r="N54" s="560"/>
      <c r="O54" s="559"/>
      <c r="P54" s="560"/>
      <c r="Q54" s="377"/>
      <c r="R54" s="412"/>
      <c r="S54" s="396"/>
      <c r="T54" s="397"/>
      <c r="Y54" s="162">
        <f t="shared" si="2"/>
        <v>142</v>
      </c>
      <c r="AB54" s="116" t="s">
        <v>259</v>
      </c>
    </row>
    <row r="55" spans="1:28" ht="15.75" hidden="1" customHeight="1">
      <c r="A55" s="373"/>
      <c r="B55" s="374"/>
      <c r="C55" s="123"/>
      <c r="D55" s="123"/>
      <c r="E55" s="123"/>
      <c r="F55" s="123"/>
      <c r="G55" s="123"/>
      <c r="H55" s="123"/>
      <c r="I55" s="123"/>
      <c r="J55" s="123"/>
      <c r="K55" s="123"/>
      <c r="L55" s="123"/>
      <c r="M55" s="123"/>
      <c r="N55" s="123"/>
      <c r="O55" s="123"/>
      <c r="P55" s="123"/>
      <c r="Q55" s="375"/>
      <c r="R55" s="410">
        <f>D56+F56+H56+J56+L56+N56+P56</f>
        <v>0</v>
      </c>
      <c r="S55" s="381"/>
      <c r="T55" s="382"/>
      <c r="Y55" s="162">
        <f t="shared" si="2"/>
        <v>145</v>
      </c>
    </row>
    <row r="56" spans="1:28" ht="9" hidden="1" customHeight="1" thickBot="1">
      <c r="A56" s="383"/>
      <c r="B56" s="384"/>
      <c r="C56" s="156">
        <v>0</v>
      </c>
      <c r="D56" s="58">
        <f>IF(C55="",0,IF(D55-C55&lt;=6,D55-C55,IF(D55-C55&gt;6,D55-C55-C56,0)))</f>
        <v>0</v>
      </c>
      <c r="E56" s="156">
        <v>0</v>
      </c>
      <c r="F56" s="58">
        <f>IF(E55="",0,IF(F55-E55&lt;=6,F55-E55,IF(F55-E55&gt;6,F55-E55-E56,0)))</f>
        <v>0</v>
      </c>
      <c r="G56" s="156">
        <v>0</v>
      </c>
      <c r="H56" s="58">
        <f>IF(G55="",0,IF(H55-G55&lt;=6,H55-G55,IF(H55-G55&gt;6,H55-G55-G56,0)))</f>
        <v>0</v>
      </c>
      <c r="I56" s="156">
        <v>0</v>
      </c>
      <c r="J56" s="58">
        <f>IF(I55="",0,IF(J55-I55&lt;=6,J55-I55,IF(J55-I55&gt;6,J55-I55-I56,0)))</f>
        <v>0</v>
      </c>
      <c r="K56" s="156">
        <v>0</v>
      </c>
      <c r="L56" s="58">
        <f>IF(K55="",0,IF(L55-K55&lt;=6,L55-K55,IF(L55-K55&gt;6,L55-K55-K56,0)))</f>
        <v>0</v>
      </c>
      <c r="M56" s="156">
        <v>0</v>
      </c>
      <c r="N56" s="58">
        <f>IF(M55="",0,IF(N55-M55&lt;=6,N55-M55,IF(N55-M55&gt;6,N55-M55-M56,0)))</f>
        <v>0</v>
      </c>
      <c r="O56" s="156">
        <v>0</v>
      </c>
      <c r="P56" s="58">
        <f>IF(O55="",0,IF(P55-O55&lt;=6,P55-O55,IF(P55-O55&gt;6,P55-O55-O56,0)))</f>
        <v>0</v>
      </c>
      <c r="Q56" s="376"/>
      <c r="R56" s="411"/>
      <c r="S56" s="394"/>
      <c r="T56" s="395"/>
    </row>
    <row r="57" spans="1:28" ht="9" hidden="1" customHeight="1" thickTop="1" thickBot="1">
      <c r="A57" s="385"/>
      <c r="B57" s="386"/>
      <c r="C57" s="559"/>
      <c r="D57" s="560"/>
      <c r="E57" s="559"/>
      <c r="F57" s="560"/>
      <c r="G57" s="559"/>
      <c r="H57" s="560"/>
      <c r="I57" s="559"/>
      <c r="J57" s="560"/>
      <c r="K57" s="559"/>
      <c r="L57" s="560"/>
      <c r="M57" s="559"/>
      <c r="N57" s="560"/>
      <c r="O57" s="559"/>
      <c r="P57" s="560"/>
      <c r="Q57" s="377"/>
      <c r="R57" s="412"/>
      <c r="S57" s="396"/>
      <c r="T57" s="397"/>
    </row>
    <row r="58" spans="1:28" ht="11.25" hidden="1" customHeight="1" thickBot="1">
      <c r="A58" s="417" t="s">
        <v>80</v>
      </c>
      <c r="B58" s="418"/>
      <c r="C58" s="419"/>
      <c r="D58" s="570"/>
      <c r="E58" s="570"/>
      <c r="F58" s="570"/>
      <c r="G58" s="570"/>
      <c r="H58" s="570"/>
      <c r="I58" s="570"/>
      <c r="J58" s="570"/>
      <c r="K58" s="570"/>
      <c r="L58" s="570"/>
      <c r="M58" s="570"/>
      <c r="N58" s="570"/>
      <c r="O58" s="570"/>
      <c r="P58" s="571"/>
      <c r="Q58" s="80" t="s">
        <v>81</v>
      </c>
      <c r="R58" s="80" t="s">
        <v>82</v>
      </c>
      <c r="S58" s="419"/>
      <c r="T58" s="421"/>
    </row>
    <row r="59" spans="1:28" ht="15.75" hidden="1" customHeight="1">
      <c r="A59" s="373"/>
      <c r="B59" s="374"/>
      <c r="C59" s="123"/>
      <c r="D59" s="124"/>
      <c r="E59" s="123"/>
      <c r="F59" s="124"/>
      <c r="G59" s="123"/>
      <c r="H59" s="124"/>
      <c r="I59" s="123"/>
      <c r="J59" s="124"/>
      <c r="K59" s="123"/>
      <c r="L59" s="124"/>
      <c r="M59" s="123"/>
      <c r="N59" s="124"/>
      <c r="O59" s="123"/>
      <c r="P59" s="124"/>
      <c r="Q59" s="376"/>
      <c r="R59" s="379">
        <f>D60+F60+H60+J60+L60+N60+P60</f>
        <v>0</v>
      </c>
      <c r="S59" s="398"/>
      <c r="T59" s="399"/>
    </row>
    <row r="60" spans="1:28" ht="9" hidden="1" customHeight="1" thickBot="1">
      <c r="A60" s="383"/>
      <c r="B60" s="384"/>
      <c r="C60" s="156"/>
      <c r="D60" s="58">
        <f>IF(C59="",0,D59-C59-C60)</f>
        <v>0</v>
      </c>
      <c r="E60" s="156"/>
      <c r="F60" s="58">
        <f>IF(E59="",0,F59-E59-E60)</f>
        <v>0</v>
      </c>
      <c r="G60" s="156"/>
      <c r="H60" s="58">
        <f>IF(G59="",0,H59-G59-G60)</f>
        <v>0</v>
      </c>
      <c r="I60" s="156"/>
      <c r="J60" s="58">
        <f>IF(I59="",0,J59-I59-I60)</f>
        <v>0</v>
      </c>
      <c r="K60" s="156"/>
      <c r="L60" s="58">
        <f>IF(K59="",0,L59-K59-K60)</f>
        <v>0</v>
      </c>
      <c r="M60" s="156"/>
      <c r="N60" s="58">
        <f>IF(M59="",0,N59-M59-M60)</f>
        <v>0</v>
      </c>
      <c r="O60" s="156"/>
      <c r="P60" s="58">
        <f>IF(O59="",0,P59-O59-O60)</f>
        <v>0</v>
      </c>
      <c r="Q60" s="376"/>
      <c r="R60" s="379"/>
      <c r="S60" s="387"/>
      <c r="T60" s="388"/>
    </row>
    <row r="61" spans="1:28" ht="9" hidden="1" customHeight="1" thickTop="1" thickBot="1">
      <c r="A61" s="385"/>
      <c r="B61" s="386"/>
      <c r="C61" s="559"/>
      <c r="D61" s="560"/>
      <c r="E61" s="559"/>
      <c r="F61" s="560"/>
      <c r="G61" s="559"/>
      <c r="H61" s="560"/>
      <c r="I61" s="559"/>
      <c r="J61" s="560"/>
      <c r="K61" s="559"/>
      <c r="L61" s="560"/>
      <c r="M61" s="559"/>
      <c r="N61" s="560"/>
      <c r="O61" s="559"/>
      <c r="P61" s="560"/>
      <c r="Q61" s="376"/>
      <c r="R61" s="379"/>
      <c r="S61" s="389"/>
      <c r="T61" s="390"/>
    </row>
    <row r="62" spans="1:28" ht="15.75" hidden="1" customHeight="1">
      <c r="A62" s="373"/>
      <c r="B62" s="374"/>
      <c r="C62" s="123"/>
      <c r="D62" s="124"/>
      <c r="E62" s="123"/>
      <c r="F62" s="124"/>
      <c r="G62" s="123"/>
      <c r="H62" s="124"/>
      <c r="I62" s="123"/>
      <c r="J62" s="124"/>
      <c r="K62" s="123"/>
      <c r="L62" s="124"/>
      <c r="M62" s="123"/>
      <c r="N62" s="124"/>
      <c r="O62" s="123"/>
      <c r="P62" s="124"/>
      <c r="Q62" s="375"/>
      <c r="R62" s="378">
        <f>D63+F63+H63+J63+L63+N63+P63</f>
        <v>0</v>
      </c>
      <c r="S62" s="393"/>
      <c r="T62" s="382"/>
    </row>
    <row r="63" spans="1:28" ht="9" hidden="1" customHeight="1" thickBot="1">
      <c r="A63" s="383"/>
      <c r="B63" s="384"/>
      <c r="C63" s="156"/>
      <c r="D63" s="58">
        <f>IF(C62="",0,D62-C62-C63)</f>
        <v>0</v>
      </c>
      <c r="E63" s="156"/>
      <c r="F63" s="58">
        <f>IF(E62="",0,F62-E62-E63)</f>
        <v>0</v>
      </c>
      <c r="G63" s="156"/>
      <c r="H63" s="58">
        <f>IF(G62="",0,H62-G62-G63)</f>
        <v>0</v>
      </c>
      <c r="I63" s="156"/>
      <c r="J63" s="58">
        <f>IF(I62="",0,J62-I62-I63)</f>
        <v>0</v>
      </c>
      <c r="K63" s="156"/>
      <c r="L63" s="58">
        <f>IF(K62="",0,L62-K62-K63)</f>
        <v>0</v>
      </c>
      <c r="M63" s="156"/>
      <c r="N63" s="58">
        <f>IF(M62="",0,N62-M62-M63)</f>
        <v>0</v>
      </c>
      <c r="O63" s="156"/>
      <c r="P63" s="58">
        <f>IF(O62="",0,P62-O62-O63)</f>
        <v>0</v>
      </c>
      <c r="Q63" s="376"/>
      <c r="R63" s="379"/>
      <c r="S63" s="387"/>
      <c r="T63" s="388"/>
    </row>
    <row r="64" spans="1:28" ht="9" hidden="1" customHeight="1" thickTop="1" thickBot="1">
      <c r="A64" s="385"/>
      <c r="B64" s="386"/>
      <c r="C64" s="559"/>
      <c r="D64" s="560"/>
      <c r="E64" s="559"/>
      <c r="F64" s="560"/>
      <c r="G64" s="559"/>
      <c r="H64" s="560"/>
      <c r="I64" s="559"/>
      <c r="J64" s="560"/>
      <c r="K64" s="559"/>
      <c r="L64" s="560"/>
      <c r="M64" s="559"/>
      <c r="N64" s="560"/>
      <c r="O64" s="559"/>
      <c r="P64" s="560"/>
      <c r="Q64" s="377"/>
      <c r="R64" s="380"/>
      <c r="S64" s="389"/>
      <c r="T64" s="390"/>
    </row>
    <row r="65" spans="1:29" ht="15.75" hidden="1" customHeight="1">
      <c r="A65" s="373"/>
      <c r="B65" s="374"/>
      <c r="C65" s="123"/>
      <c r="D65" s="124"/>
      <c r="E65" s="123"/>
      <c r="F65" s="124"/>
      <c r="G65" s="123"/>
      <c r="H65" s="124"/>
      <c r="I65" s="123"/>
      <c r="J65" s="124"/>
      <c r="K65" s="123"/>
      <c r="L65" s="124"/>
      <c r="M65" s="123"/>
      <c r="N65" s="124"/>
      <c r="O65" s="123"/>
      <c r="P65" s="124"/>
      <c r="Q65" s="375"/>
      <c r="R65" s="378">
        <f>D66+F66+H66+J66+L66+N66+P66</f>
        <v>0</v>
      </c>
      <c r="S65" s="393"/>
      <c r="T65" s="382"/>
    </row>
    <row r="66" spans="1:29" ht="9" hidden="1" customHeight="1" thickBot="1">
      <c r="A66" s="383"/>
      <c r="B66" s="384"/>
      <c r="C66" s="156"/>
      <c r="D66" s="58">
        <f>IF(C65="",0,D65-C65-C66)</f>
        <v>0</v>
      </c>
      <c r="E66" s="156"/>
      <c r="F66" s="58">
        <f>IF(E65="",0,F65-E65-E66)</f>
        <v>0</v>
      </c>
      <c r="G66" s="156"/>
      <c r="H66" s="58">
        <f>IF(G65="",0,H65-G65-G66)</f>
        <v>0</v>
      </c>
      <c r="I66" s="156"/>
      <c r="J66" s="58">
        <f>IF(I65="",0,J65-I65-I66)</f>
        <v>0</v>
      </c>
      <c r="K66" s="156"/>
      <c r="L66" s="58">
        <f>IF(K65="",0,L65-K65-K66)</f>
        <v>0</v>
      </c>
      <c r="M66" s="156"/>
      <c r="N66" s="58">
        <f>IF(M65="",0,N65-M65-M66)</f>
        <v>0</v>
      </c>
      <c r="O66" s="156"/>
      <c r="P66" s="58">
        <f>IF(O65="",0,P65-O65-O66)</f>
        <v>0</v>
      </c>
      <c r="Q66" s="376"/>
      <c r="R66" s="379"/>
      <c r="S66" s="387"/>
      <c r="T66" s="388"/>
    </row>
    <row r="67" spans="1:29" ht="9" hidden="1" customHeight="1" thickTop="1" thickBot="1">
      <c r="A67" s="385"/>
      <c r="B67" s="386"/>
      <c r="C67" s="559"/>
      <c r="D67" s="560"/>
      <c r="E67" s="559"/>
      <c r="F67" s="560"/>
      <c r="G67" s="559"/>
      <c r="H67" s="560"/>
      <c r="I67" s="559"/>
      <c r="J67" s="560"/>
      <c r="K67" s="559"/>
      <c r="L67" s="560"/>
      <c r="M67" s="559"/>
      <c r="N67" s="560"/>
      <c r="O67" s="559"/>
      <c r="P67" s="560"/>
      <c r="Q67" s="377"/>
      <c r="R67" s="380"/>
      <c r="S67" s="389"/>
      <c r="T67" s="390"/>
    </row>
    <row r="68" spans="1:29" ht="15.75" hidden="1" customHeight="1">
      <c r="A68" s="373"/>
      <c r="B68" s="374"/>
      <c r="C68" s="123"/>
      <c r="D68" s="124"/>
      <c r="E68" s="123"/>
      <c r="F68" s="124"/>
      <c r="G68" s="123"/>
      <c r="H68" s="124"/>
      <c r="I68" s="123"/>
      <c r="J68" s="124"/>
      <c r="K68" s="123"/>
      <c r="L68" s="124"/>
      <c r="M68" s="123"/>
      <c r="N68" s="124"/>
      <c r="O68" s="123"/>
      <c r="P68" s="124"/>
      <c r="Q68" s="375"/>
      <c r="R68" s="378">
        <f>D69+F69+H69+J69+L69+N69+P69</f>
        <v>0</v>
      </c>
      <c r="S68" s="393"/>
      <c r="T68" s="382"/>
    </row>
    <row r="69" spans="1:29" ht="9" hidden="1" customHeight="1" thickBot="1">
      <c r="A69" s="383"/>
      <c r="B69" s="384"/>
      <c r="C69" s="156"/>
      <c r="D69" s="58">
        <f>IF(C68="",0,D68-C68-C69)</f>
        <v>0</v>
      </c>
      <c r="E69" s="156"/>
      <c r="F69" s="58">
        <f>IF(E68="",0,F68-E68-E69)</f>
        <v>0</v>
      </c>
      <c r="G69" s="156"/>
      <c r="H69" s="58">
        <f>IF(G68="",0,H68-G68-G69)</f>
        <v>0</v>
      </c>
      <c r="I69" s="156"/>
      <c r="J69" s="58">
        <f>IF(I68="",0,J68-I68-I69)</f>
        <v>0</v>
      </c>
      <c r="K69" s="156"/>
      <c r="L69" s="58">
        <f>IF(K68="",0,L68-K68-K69)</f>
        <v>0</v>
      </c>
      <c r="M69" s="156"/>
      <c r="N69" s="58">
        <f>IF(M68="",0,N68-M68-M69)</f>
        <v>0</v>
      </c>
      <c r="O69" s="156"/>
      <c r="P69" s="58">
        <f>IF(O68="",0,P68-O68-O69)</f>
        <v>0</v>
      </c>
      <c r="Q69" s="376"/>
      <c r="R69" s="379"/>
      <c r="S69" s="387"/>
      <c r="T69" s="388"/>
    </row>
    <row r="70" spans="1:29" ht="9" hidden="1" customHeight="1" thickTop="1" thickBot="1">
      <c r="A70" s="385"/>
      <c r="B70" s="386"/>
      <c r="C70" s="559"/>
      <c r="D70" s="560"/>
      <c r="E70" s="559"/>
      <c r="F70" s="560"/>
      <c r="G70" s="559"/>
      <c r="H70" s="560"/>
      <c r="I70" s="559"/>
      <c r="J70" s="560"/>
      <c r="K70" s="559"/>
      <c r="L70" s="560"/>
      <c r="M70" s="559"/>
      <c r="N70" s="560"/>
      <c r="O70" s="559"/>
      <c r="P70" s="560"/>
      <c r="Q70" s="377"/>
      <c r="R70" s="380"/>
      <c r="S70" s="389"/>
      <c r="T70" s="390"/>
    </row>
    <row r="71" spans="1:29" ht="15.75" hidden="1" customHeight="1">
      <c r="A71" s="373"/>
      <c r="B71" s="374"/>
      <c r="C71" s="123"/>
      <c r="D71" s="124"/>
      <c r="E71" s="123"/>
      <c r="F71" s="124"/>
      <c r="G71" s="123"/>
      <c r="H71" s="124"/>
      <c r="I71" s="123"/>
      <c r="J71" s="124"/>
      <c r="K71" s="123"/>
      <c r="L71" s="124"/>
      <c r="M71" s="123"/>
      <c r="N71" s="124"/>
      <c r="O71" s="123"/>
      <c r="P71" s="124"/>
      <c r="Q71" s="375"/>
      <c r="R71" s="378">
        <f>D72+F72+H72+J72+L72+N72+P72</f>
        <v>0</v>
      </c>
      <c r="S71" s="393"/>
      <c r="T71" s="382"/>
    </row>
    <row r="72" spans="1:29" ht="9" hidden="1" customHeight="1" thickBot="1">
      <c r="A72" s="383"/>
      <c r="B72" s="384"/>
      <c r="C72" s="156"/>
      <c r="D72" s="58">
        <f>IF(C71="",0,D71-C71-C72)</f>
        <v>0</v>
      </c>
      <c r="E72" s="156"/>
      <c r="F72" s="58">
        <f>IF(E71="",0,F71-E71-E72)</f>
        <v>0</v>
      </c>
      <c r="G72" s="156"/>
      <c r="H72" s="58">
        <f>IF(G71="",0,H71-G71-G72)</f>
        <v>0</v>
      </c>
      <c r="I72" s="156"/>
      <c r="J72" s="58">
        <f>IF(I71="",0,J71-I71-I72)</f>
        <v>0</v>
      </c>
      <c r="K72" s="156"/>
      <c r="L72" s="58">
        <f>IF(K71="",0,L71-K71-K72)</f>
        <v>0</v>
      </c>
      <c r="M72" s="156"/>
      <c r="N72" s="58">
        <f>IF(M71="",0,N71-M71-M72)</f>
        <v>0</v>
      </c>
      <c r="O72" s="156"/>
      <c r="P72" s="58">
        <f>IF(O71="",0,P71-O71-O72)</f>
        <v>0</v>
      </c>
      <c r="Q72" s="376"/>
      <c r="R72" s="379"/>
      <c r="S72" s="387"/>
      <c r="T72" s="388"/>
    </row>
    <row r="73" spans="1:29" ht="9" hidden="1" customHeight="1" thickTop="1" thickBot="1">
      <c r="A73" s="385"/>
      <c r="B73" s="386"/>
      <c r="C73" s="559"/>
      <c r="D73" s="560"/>
      <c r="E73" s="559"/>
      <c r="F73" s="560"/>
      <c r="G73" s="559"/>
      <c r="H73" s="560"/>
      <c r="I73" s="559"/>
      <c r="J73" s="560"/>
      <c r="K73" s="559"/>
      <c r="L73" s="560"/>
      <c r="M73" s="559"/>
      <c r="N73" s="560"/>
      <c r="O73" s="559"/>
      <c r="P73" s="560"/>
      <c r="Q73" s="377"/>
      <c r="R73" s="380"/>
      <c r="S73" s="389"/>
      <c r="T73" s="390"/>
    </row>
    <row r="74" spans="1:29" ht="15.75" hidden="1" customHeight="1">
      <c r="A74" s="373"/>
      <c r="B74" s="374"/>
      <c r="C74" s="123"/>
      <c r="D74" s="124"/>
      <c r="E74" s="123"/>
      <c r="F74" s="124"/>
      <c r="G74" s="123"/>
      <c r="H74" s="124"/>
      <c r="I74" s="123"/>
      <c r="J74" s="124"/>
      <c r="K74" s="123"/>
      <c r="L74" s="124"/>
      <c r="M74" s="123"/>
      <c r="N74" s="124"/>
      <c r="O74" s="123"/>
      <c r="P74" s="124"/>
      <c r="Q74" s="375"/>
      <c r="R74" s="378">
        <f>D75+F75+H75+J75+L75+N75+P75</f>
        <v>0</v>
      </c>
      <c r="S74" s="393"/>
      <c r="T74" s="382"/>
    </row>
    <row r="75" spans="1:29" ht="9" hidden="1" customHeight="1" thickBot="1">
      <c r="A75" s="383"/>
      <c r="B75" s="384"/>
      <c r="C75" s="156"/>
      <c r="D75" s="58">
        <f>IF(C74="",0,D74-C74-C75)</f>
        <v>0</v>
      </c>
      <c r="E75" s="156"/>
      <c r="F75" s="58">
        <f>IF(E74="",0,F74-E74-E75)</f>
        <v>0</v>
      </c>
      <c r="G75" s="156"/>
      <c r="H75" s="58">
        <f>IF(G74="",0,H74-G74-G75)</f>
        <v>0</v>
      </c>
      <c r="I75" s="156"/>
      <c r="J75" s="58">
        <f>IF(I74="",0,J74-I74-I75)</f>
        <v>0</v>
      </c>
      <c r="K75" s="156"/>
      <c r="L75" s="58">
        <f>IF(K74="",0,L74-K74-K75)</f>
        <v>0</v>
      </c>
      <c r="M75" s="156"/>
      <c r="N75" s="58">
        <f>IF(M74="",0,N74-M74-M75)</f>
        <v>0</v>
      </c>
      <c r="O75" s="156"/>
      <c r="P75" s="58">
        <f>IF(O74="",0,P74-O74-O75)</f>
        <v>0</v>
      </c>
      <c r="Q75" s="376"/>
      <c r="R75" s="379"/>
      <c r="S75" s="387"/>
      <c r="T75" s="388"/>
    </row>
    <row r="76" spans="1:29" ht="9" hidden="1" customHeight="1" thickTop="1" thickBot="1">
      <c r="A76" s="385"/>
      <c r="B76" s="386"/>
      <c r="C76" s="559"/>
      <c r="D76" s="560"/>
      <c r="E76" s="559"/>
      <c r="F76" s="560"/>
      <c r="G76" s="559"/>
      <c r="H76" s="560"/>
      <c r="I76" s="559"/>
      <c r="J76" s="560"/>
      <c r="K76" s="559"/>
      <c r="L76" s="560"/>
      <c r="M76" s="559"/>
      <c r="N76" s="560"/>
      <c r="O76" s="559"/>
      <c r="P76" s="560"/>
      <c r="Q76" s="377"/>
      <c r="R76" s="380"/>
      <c r="S76" s="389"/>
      <c r="T76" s="390"/>
    </row>
    <row r="77" spans="1:29" ht="15.75" hidden="1" customHeight="1">
      <c r="A77" s="373"/>
      <c r="B77" s="374"/>
      <c r="C77" s="123"/>
      <c r="D77" s="124"/>
      <c r="E77" s="123"/>
      <c r="F77" s="124"/>
      <c r="G77" s="123"/>
      <c r="H77" s="124"/>
      <c r="I77" s="123"/>
      <c r="J77" s="124"/>
      <c r="K77" s="123"/>
      <c r="L77" s="124"/>
      <c r="M77" s="123"/>
      <c r="N77" s="124"/>
      <c r="O77" s="123"/>
      <c r="P77" s="124"/>
      <c r="Q77" s="375"/>
      <c r="R77" s="378">
        <f>D78+F78+H78+J78+L78+N78+P78</f>
        <v>0</v>
      </c>
      <c r="S77" s="381"/>
      <c r="T77" s="382"/>
    </row>
    <row r="78" spans="1:29" ht="9" hidden="1" customHeight="1" thickBot="1">
      <c r="A78" s="383"/>
      <c r="B78" s="384"/>
      <c r="C78" s="156"/>
      <c r="D78" s="58">
        <f>IF(C77="",0,D77-C77-C78)</f>
        <v>0</v>
      </c>
      <c r="E78" s="156"/>
      <c r="F78" s="58">
        <f>IF(E77="",0,F77-E77-E78)</f>
        <v>0</v>
      </c>
      <c r="G78" s="156"/>
      <c r="H78" s="58">
        <f>IF(G77="",0,H77-G77-G78)</f>
        <v>0</v>
      </c>
      <c r="I78" s="156"/>
      <c r="J78" s="58">
        <f>IF(I77="",0,J77-I77-I78)</f>
        <v>0</v>
      </c>
      <c r="K78" s="156"/>
      <c r="L78" s="58">
        <f>IF(K77="",0,L77-K77-K78)</f>
        <v>0</v>
      </c>
      <c r="M78" s="156"/>
      <c r="N78" s="58">
        <f>IF(M77="",0,N77-M77-M78)</f>
        <v>0</v>
      </c>
      <c r="O78" s="156"/>
      <c r="P78" s="58">
        <f>IF(O77="",0,P77-O77-O78)</f>
        <v>0</v>
      </c>
      <c r="Q78" s="376"/>
      <c r="R78" s="379"/>
      <c r="S78" s="387"/>
      <c r="T78" s="388"/>
    </row>
    <row r="79" spans="1:29" ht="9" hidden="1" customHeight="1" thickTop="1" thickBot="1">
      <c r="A79" s="385"/>
      <c r="B79" s="386"/>
      <c r="C79" s="559"/>
      <c r="D79" s="560"/>
      <c r="E79" s="559"/>
      <c r="F79" s="560"/>
      <c r="G79" s="559"/>
      <c r="H79" s="560"/>
      <c r="I79" s="559"/>
      <c r="J79" s="560"/>
      <c r="K79" s="559"/>
      <c r="L79" s="560"/>
      <c r="M79" s="559"/>
      <c r="N79" s="560"/>
      <c r="O79" s="559"/>
      <c r="P79" s="560"/>
      <c r="Q79" s="377"/>
      <c r="R79" s="380"/>
      <c r="S79" s="389"/>
      <c r="T79" s="390"/>
      <c r="AC79" s="349"/>
    </row>
    <row r="80" spans="1:29" ht="15.75" hidden="1" customHeight="1">
      <c r="A80" s="373"/>
      <c r="B80" s="374"/>
      <c r="C80" s="123"/>
      <c r="D80" s="124"/>
      <c r="E80" s="123"/>
      <c r="F80" s="124"/>
      <c r="G80" s="123"/>
      <c r="H80" s="124"/>
      <c r="I80" s="123"/>
      <c r="J80" s="124"/>
      <c r="K80" s="123"/>
      <c r="L80" s="124"/>
      <c r="M80" s="123"/>
      <c r="N80" s="124"/>
      <c r="O80" s="123"/>
      <c r="P80" s="124"/>
      <c r="Q80" s="375"/>
      <c r="R80" s="378">
        <f>D81+F81+H81+J81+L81+N81+P81</f>
        <v>0</v>
      </c>
      <c r="S80" s="381"/>
      <c r="T80" s="382"/>
      <c r="AC80" s="349"/>
    </row>
    <row r="81" spans="1:31" ht="9" hidden="1" customHeight="1" thickBot="1">
      <c r="A81" s="383"/>
      <c r="B81" s="384"/>
      <c r="C81" s="156"/>
      <c r="D81" s="58">
        <f>IF(C80="",0,D80-C80-C81)</f>
        <v>0</v>
      </c>
      <c r="E81" s="156"/>
      <c r="F81" s="58">
        <f>IF(E80="",0,F80-E80-E81)</f>
        <v>0</v>
      </c>
      <c r="G81" s="156"/>
      <c r="H81" s="58">
        <f>IF(G80="",0,H80-G80-G81)</f>
        <v>0</v>
      </c>
      <c r="I81" s="156"/>
      <c r="J81" s="58">
        <f>IF(I80="",0,J80-I80-I81)</f>
        <v>0</v>
      </c>
      <c r="K81" s="156"/>
      <c r="L81" s="58">
        <f>IF(K80="",0,L80-K80-K81)</f>
        <v>0</v>
      </c>
      <c r="M81" s="156"/>
      <c r="N81" s="58">
        <f>IF(M80="",0,N80-M80-M81)</f>
        <v>0</v>
      </c>
      <c r="O81" s="156"/>
      <c r="P81" s="58">
        <f>IF(O80="",0,P80-O80-O81)</f>
        <v>0</v>
      </c>
      <c r="Q81" s="376"/>
      <c r="R81" s="379"/>
      <c r="S81" s="387"/>
      <c r="T81" s="388"/>
    </row>
    <row r="82" spans="1:31" ht="9" hidden="1" customHeight="1" thickTop="1" thickBot="1">
      <c r="A82" s="385"/>
      <c r="B82" s="386"/>
      <c r="C82" s="559"/>
      <c r="D82" s="560"/>
      <c r="E82" s="559"/>
      <c r="F82" s="560"/>
      <c r="G82" s="559"/>
      <c r="H82" s="560"/>
      <c r="I82" s="559"/>
      <c r="J82" s="560"/>
      <c r="K82" s="559"/>
      <c r="L82" s="560"/>
      <c r="M82" s="559"/>
      <c r="N82" s="560"/>
      <c r="O82" s="559"/>
      <c r="P82" s="560"/>
      <c r="Q82" s="377"/>
      <c r="R82" s="380"/>
      <c r="S82" s="389"/>
      <c r="T82" s="390"/>
    </row>
    <row r="83" spans="1:31" ht="15.75" hidden="1" customHeight="1">
      <c r="A83" s="373"/>
      <c r="B83" s="374"/>
      <c r="C83" s="123"/>
      <c r="D83" s="124"/>
      <c r="E83" s="123"/>
      <c r="F83" s="124"/>
      <c r="G83" s="123"/>
      <c r="H83" s="124"/>
      <c r="I83" s="123"/>
      <c r="J83" s="124"/>
      <c r="K83" s="123"/>
      <c r="L83" s="124"/>
      <c r="M83" s="123"/>
      <c r="N83" s="124"/>
      <c r="O83" s="123"/>
      <c r="P83" s="124"/>
      <c r="Q83" s="375"/>
      <c r="R83" s="378">
        <f>D84+F84+H84+J84+L84+N84+P84</f>
        <v>0</v>
      </c>
      <c r="S83" s="381"/>
      <c r="T83" s="382"/>
    </row>
    <row r="84" spans="1:31" ht="9" hidden="1" customHeight="1" thickBot="1">
      <c r="A84" s="383"/>
      <c r="B84" s="384"/>
      <c r="C84" s="156"/>
      <c r="D84" s="58">
        <f>IF(C83="",0,D83-C83-C84)</f>
        <v>0</v>
      </c>
      <c r="E84" s="156"/>
      <c r="F84" s="58">
        <f>IF(E83="",0,F83-E83-E84)</f>
        <v>0</v>
      </c>
      <c r="G84" s="156"/>
      <c r="H84" s="58">
        <f>IF(G83="",0,H83-G83-G84)</f>
        <v>0</v>
      </c>
      <c r="I84" s="156"/>
      <c r="J84" s="58">
        <f>IF(I83="",0,J83-I83-I84)</f>
        <v>0</v>
      </c>
      <c r="K84" s="156"/>
      <c r="L84" s="58">
        <f>IF(K83="",0,L83-K83-K84)</f>
        <v>0</v>
      </c>
      <c r="M84" s="156"/>
      <c r="N84" s="58">
        <f>IF(M83="",0,N83-M83-M84)</f>
        <v>0</v>
      </c>
      <c r="O84" s="156"/>
      <c r="P84" s="58">
        <f>IF(O83="",0,P83-O83-O84)</f>
        <v>0</v>
      </c>
      <c r="Q84" s="376"/>
      <c r="R84" s="379"/>
      <c r="S84" s="387"/>
      <c r="T84" s="388"/>
    </row>
    <row r="85" spans="1:31" ht="9" hidden="1" customHeight="1" thickTop="1" thickBot="1">
      <c r="A85" s="385"/>
      <c r="B85" s="386"/>
      <c r="C85" s="559"/>
      <c r="D85" s="560"/>
      <c r="E85" s="559"/>
      <c r="F85" s="560"/>
      <c r="G85" s="559"/>
      <c r="H85" s="560"/>
      <c r="I85" s="559"/>
      <c r="J85" s="560"/>
      <c r="K85" s="559"/>
      <c r="L85" s="560"/>
      <c r="M85" s="559"/>
      <c r="N85" s="560"/>
      <c r="O85" s="559"/>
      <c r="P85" s="560"/>
      <c r="Q85" s="377"/>
      <c r="R85" s="380"/>
      <c r="S85" s="389"/>
      <c r="T85" s="390"/>
    </row>
    <row r="86" spans="1:31" ht="15.75" hidden="1" customHeight="1">
      <c r="A86" s="373"/>
      <c r="B86" s="374"/>
      <c r="C86" s="123"/>
      <c r="D86" s="124"/>
      <c r="E86" s="123"/>
      <c r="F86" s="124"/>
      <c r="G86" s="123"/>
      <c r="H86" s="124"/>
      <c r="I86" s="123"/>
      <c r="J86" s="124"/>
      <c r="K86" s="123"/>
      <c r="L86" s="124"/>
      <c r="M86" s="123"/>
      <c r="N86" s="124"/>
      <c r="O86" s="123"/>
      <c r="P86" s="124"/>
      <c r="Q86" s="375"/>
      <c r="R86" s="378">
        <f>D87+F87+H87+J87+L87+N87+P87</f>
        <v>0</v>
      </c>
      <c r="S86" s="381"/>
      <c r="T86" s="382"/>
    </row>
    <row r="87" spans="1:31" ht="9" hidden="1" customHeight="1" thickBot="1">
      <c r="A87" s="383"/>
      <c r="B87" s="384"/>
      <c r="C87" s="156"/>
      <c r="D87" s="58">
        <f>IF(C86="",0,D86-C86-C87)</f>
        <v>0</v>
      </c>
      <c r="E87" s="156"/>
      <c r="F87" s="58">
        <f>IF(E86="",0,F86-E86-E87)</f>
        <v>0</v>
      </c>
      <c r="G87" s="156"/>
      <c r="H87" s="58">
        <f>IF(G86="",0,H86-G86-G87)</f>
        <v>0</v>
      </c>
      <c r="I87" s="156"/>
      <c r="J87" s="58">
        <f>IF(I86="",0,J86-I86-I87)</f>
        <v>0</v>
      </c>
      <c r="K87" s="156"/>
      <c r="L87" s="58">
        <f>IF(K86="",0,L86-K86-K87)</f>
        <v>0</v>
      </c>
      <c r="M87" s="156"/>
      <c r="N87" s="58">
        <f>IF(M86="",0,N86-M86-M87)</f>
        <v>0</v>
      </c>
      <c r="O87" s="156"/>
      <c r="P87" s="58">
        <f>IF(O86="",0,P86-O86-O87)</f>
        <v>0</v>
      </c>
      <c r="Q87" s="376"/>
      <c r="R87" s="379"/>
      <c r="S87" s="387"/>
      <c r="T87" s="388"/>
    </row>
    <row r="88" spans="1:31" ht="15.75" hidden="1" customHeight="1" thickTop="1" thickBot="1">
      <c r="A88" s="385"/>
      <c r="B88" s="386"/>
      <c r="C88" s="559"/>
      <c r="D88" s="560"/>
      <c r="E88" s="559"/>
      <c r="F88" s="560"/>
      <c r="G88" s="559"/>
      <c r="H88" s="560"/>
      <c r="I88" s="559"/>
      <c r="J88" s="560"/>
      <c r="K88" s="559"/>
      <c r="L88" s="560"/>
      <c r="M88" s="559"/>
      <c r="N88" s="560"/>
      <c r="O88" s="559"/>
      <c r="P88" s="560"/>
      <c r="Q88" s="376"/>
      <c r="R88" s="379"/>
      <c r="S88" s="387"/>
      <c r="T88" s="388"/>
    </row>
    <row r="89" spans="1:31" ht="11.25" customHeight="1" thickBot="1">
      <c r="A89" s="404" t="s">
        <v>83</v>
      </c>
      <c r="B89" s="405"/>
      <c r="C89" s="406"/>
      <c r="D89" s="407"/>
      <c r="E89" s="407"/>
      <c r="F89" s="407"/>
      <c r="G89" s="407"/>
      <c r="H89" s="407"/>
      <c r="I89" s="407"/>
      <c r="J89" s="407"/>
      <c r="K89" s="407"/>
      <c r="L89" s="407"/>
      <c r="M89" s="407"/>
      <c r="N89" s="407"/>
      <c r="O89" s="407"/>
      <c r="P89" s="408"/>
      <c r="Q89" s="158" t="s">
        <v>84</v>
      </c>
      <c r="R89" s="158" t="s">
        <v>85</v>
      </c>
      <c r="S89" s="406"/>
      <c r="T89" s="409"/>
    </row>
    <row r="90" spans="1:31" ht="15.75" customHeight="1">
      <c r="A90" s="373" t="s">
        <v>264</v>
      </c>
      <c r="B90" s="374"/>
      <c r="C90" s="123"/>
      <c r="D90" s="124"/>
      <c r="E90" s="123"/>
      <c r="F90" s="124"/>
      <c r="G90" s="252">
        <v>12</v>
      </c>
      <c r="H90" s="253">
        <v>22</v>
      </c>
      <c r="I90" s="252">
        <v>12</v>
      </c>
      <c r="J90" s="253">
        <v>22</v>
      </c>
      <c r="K90" s="252">
        <v>10</v>
      </c>
      <c r="L90" s="253">
        <v>21</v>
      </c>
      <c r="M90" s="252"/>
      <c r="N90" s="253"/>
      <c r="O90" s="252">
        <v>18</v>
      </c>
      <c r="P90" s="253">
        <v>22</v>
      </c>
      <c r="Q90" s="376"/>
      <c r="R90" s="379">
        <f>D91+F91+H91+J91+L91+N91+P91</f>
        <v>28</v>
      </c>
      <c r="S90" s="572" t="s">
        <v>294</v>
      </c>
      <c r="T90" s="382"/>
    </row>
    <row r="91" spans="1:31" ht="9" customHeight="1" thickBot="1">
      <c r="A91" s="383" t="s">
        <v>62</v>
      </c>
      <c r="B91" s="384"/>
      <c r="C91" s="156"/>
      <c r="D91" s="58">
        <f>IF(C90="",0,D90-C90-C91)</f>
        <v>0</v>
      </c>
      <c r="E91" s="156"/>
      <c r="F91" s="58">
        <f>IF(E90="",0,F90-E90-E91)</f>
        <v>0</v>
      </c>
      <c r="G91" s="156">
        <v>2</v>
      </c>
      <c r="H91" s="58">
        <f>IF(G90="",0,H90-G90-G91)</f>
        <v>8</v>
      </c>
      <c r="I91" s="156">
        <v>2</v>
      </c>
      <c r="J91" s="58">
        <f>IF(I90="",0,J90-I90-I91)</f>
        <v>8</v>
      </c>
      <c r="K91" s="156">
        <v>3</v>
      </c>
      <c r="L91" s="58">
        <f>IF(K90="",0,L90-K90-K91)</f>
        <v>8</v>
      </c>
      <c r="M91" s="156"/>
      <c r="N91" s="58">
        <f>IF(M90="",0,N90-M90-M91)</f>
        <v>0</v>
      </c>
      <c r="O91" s="156"/>
      <c r="P91" s="58">
        <f>IF(O90="",0,P90-O90-O91)</f>
        <v>4</v>
      </c>
      <c r="Q91" s="376"/>
      <c r="R91" s="379"/>
      <c r="S91" s="387"/>
      <c r="T91" s="388"/>
    </row>
    <row r="92" spans="1:31" ht="9" customHeight="1" thickTop="1" thickBot="1">
      <c r="A92" s="385"/>
      <c r="B92" s="386"/>
      <c r="C92" s="559"/>
      <c r="D92" s="560"/>
      <c r="E92" s="559"/>
      <c r="F92" s="560"/>
      <c r="G92" s="561" t="s">
        <v>283</v>
      </c>
      <c r="H92" s="562"/>
      <c r="I92" s="561" t="s">
        <v>283</v>
      </c>
      <c r="J92" s="562"/>
      <c r="K92" s="561" t="s">
        <v>276</v>
      </c>
      <c r="L92" s="562"/>
      <c r="M92" s="559"/>
      <c r="N92" s="560"/>
      <c r="O92" s="559"/>
      <c r="P92" s="560"/>
      <c r="Q92" s="376"/>
      <c r="R92" s="379"/>
      <c r="S92" s="389"/>
      <c r="T92" s="390"/>
    </row>
    <row r="93" spans="1:31" ht="15.75" customHeight="1">
      <c r="A93" s="373" t="s">
        <v>265</v>
      </c>
      <c r="B93" s="374"/>
      <c r="C93" s="123"/>
      <c r="D93" s="124"/>
      <c r="E93" s="123"/>
      <c r="F93" s="124"/>
      <c r="G93" s="123"/>
      <c r="H93" s="124"/>
      <c r="I93" s="123"/>
      <c r="J93" s="124"/>
      <c r="K93" s="123"/>
      <c r="L93" s="124"/>
      <c r="M93" s="252">
        <v>12.5</v>
      </c>
      <c r="N93" s="253">
        <v>22</v>
      </c>
      <c r="O93" s="123">
        <v>11</v>
      </c>
      <c r="P93" s="124">
        <v>14.5</v>
      </c>
      <c r="Q93" s="375"/>
      <c r="R93" s="378">
        <f>D94+F94+H94+J94+L94+N94+P94</f>
        <v>11</v>
      </c>
      <c r="S93" s="393" t="s">
        <v>295</v>
      </c>
      <c r="T93" s="382"/>
    </row>
    <row r="94" spans="1:31" ht="9" customHeight="1" thickBot="1">
      <c r="A94" s="383" t="s">
        <v>59</v>
      </c>
      <c r="B94" s="384"/>
      <c r="C94" s="156"/>
      <c r="D94" s="58">
        <f>IF(C93="",0,D93-C93-C94)</f>
        <v>0</v>
      </c>
      <c r="E94" s="156"/>
      <c r="F94" s="58">
        <f>IF(E93="",0,F93-E93-E94)</f>
        <v>0</v>
      </c>
      <c r="G94" s="156"/>
      <c r="H94" s="58">
        <f>IF(G93="",0,H93-G93-G94)</f>
        <v>0</v>
      </c>
      <c r="I94" s="156"/>
      <c r="J94" s="58">
        <f>IF(I93="",0,J93-I93-I94)</f>
        <v>0</v>
      </c>
      <c r="K94" s="156"/>
      <c r="L94" s="58">
        <f>IF(K93="",0,L93-K93-K94)</f>
        <v>0</v>
      </c>
      <c r="M94" s="156">
        <v>2</v>
      </c>
      <c r="N94" s="58">
        <f>IF(M93="",0,N93-M93-M94)</f>
        <v>7.5</v>
      </c>
      <c r="O94" s="156"/>
      <c r="P94" s="58">
        <f>IF(O93="",0,P93-O93-O94)</f>
        <v>3.5</v>
      </c>
      <c r="Q94" s="376"/>
      <c r="R94" s="379"/>
      <c r="S94" s="387"/>
      <c r="T94" s="388"/>
      <c r="AC94" s="125"/>
      <c r="AE94" s="125"/>
    </row>
    <row r="95" spans="1:31" ht="9" customHeight="1" thickTop="1" thickBot="1">
      <c r="A95" s="385"/>
      <c r="B95" s="386"/>
      <c r="C95" s="559"/>
      <c r="D95" s="560"/>
      <c r="E95" s="559"/>
      <c r="F95" s="560"/>
      <c r="G95" s="559"/>
      <c r="H95" s="560"/>
      <c r="I95" s="559"/>
      <c r="J95" s="560"/>
      <c r="K95" s="559"/>
      <c r="L95" s="560"/>
      <c r="M95" s="561" t="s">
        <v>284</v>
      </c>
      <c r="N95" s="562"/>
      <c r="O95" s="559" t="s">
        <v>301</v>
      </c>
      <c r="P95" s="560"/>
      <c r="Q95" s="377"/>
      <c r="R95" s="380"/>
      <c r="S95" s="389"/>
      <c r="T95" s="390"/>
    </row>
    <row r="96" spans="1:31" ht="15.75" customHeight="1">
      <c r="A96" s="373" t="s">
        <v>266</v>
      </c>
      <c r="B96" s="374"/>
      <c r="C96" s="123">
        <v>18</v>
      </c>
      <c r="D96" s="124">
        <v>22</v>
      </c>
      <c r="E96" s="123">
        <v>18</v>
      </c>
      <c r="F96" s="124">
        <v>22</v>
      </c>
      <c r="G96" s="123"/>
      <c r="H96" s="124"/>
      <c r="I96" s="123"/>
      <c r="J96" s="124"/>
      <c r="K96" s="123">
        <v>18</v>
      </c>
      <c r="L96" s="124">
        <v>22</v>
      </c>
      <c r="M96" s="123">
        <v>12</v>
      </c>
      <c r="N96" s="124">
        <v>22</v>
      </c>
      <c r="O96" s="123"/>
      <c r="P96" s="124"/>
      <c r="Q96" s="375"/>
      <c r="R96" s="378">
        <f>D97+F97+H97+J97+L97+N97+P97</f>
        <v>20</v>
      </c>
      <c r="S96" s="381" t="s">
        <v>296</v>
      </c>
      <c r="T96" s="382"/>
    </row>
    <row r="97" spans="1:31" ht="9" customHeight="1" thickBot="1">
      <c r="A97" s="383" t="s">
        <v>59</v>
      </c>
      <c r="B97" s="384"/>
      <c r="C97" s="156"/>
      <c r="D97" s="58">
        <f>IF(C96="",0,D96-C96-C97)</f>
        <v>4</v>
      </c>
      <c r="E97" s="156"/>
      <c r="F97" s="58">
        <f>IF(E96="",0,F96-E96-E97)</f>
        <v>4</v>
      </c>
      <c r="G97" s="156"/>
      <c r="H97" s="58">
        <f>IF(G96="",0,H96-G96-G97)</f>
        <v>0</v>
      </c>
      <c r="I97" s="156"/>
      <c r="J97" s="58">
        <f>IF(I96="",0,J96-I96-I97)</f>
        <v>0</v>
      </c>
      <c r="K97" s="156"/>
      <c r="L97" s="58">
        <f>IF(K96="",0,L96-K96-K97)</f>
        <v>4</v>
      </c>
      <c r="M97" s="156">
        <v>2</v>
      </c>
      <c r="N97" s="58">
        <f>IF(M96="",0,N96-M96-M97)</f>
        <v>8</v>
      </c>
      <c r="O97" s="156"/>
      <c r="P97" s="58">
        <f>IF(O96="",0,P96-O96-O97)</f>
        <v>0</v>
      </c>
      <c r="Q97" s="376"/>
      <c r="R97" s="379"/>
      <c r="S97" s="394"/>
      <c r="T97" s="395"/>
      <c r="AC97" s="125"/>
      <c r="AD97" s="125"/>
      <c r="AE97" s="125"/>
    </row>
    <row r="98" spans="1:31" ht="9" customHeight="1" thickTop="1" thickBot="1">
      <c r="A98" s="385"/>
      <c r="B98" s="386"/>
      <c r="C98" s="559" t="s">
        <v>285</v>
      </c>
      <c r="D98" s="560"/>
      <c r="E98" s="559" t="s">
        <v>284</v>
      </c>
      <c r="F98" s="560"/>
      <c r="G98" s="559"/>
      <c r="H98" s="560"/>
      <c r="I98" s="559"/>
      <c r="J98" s="560"/>
      <c r="K98" s="559" t="s">
        <v>280</v>
      </c>
      <c r="L98" s="560"/>
      <c r="M98" s="559" t="s">
        <v>286</v>
      </c>
      <c r="N98" s="560"/>
      <c r="O98" s="559"/>
      <c r="P98" s="560"/>
      <c r="Q98" s="377"/>
      <c r="R98" s="380"/>
      <c r="S98" s="396"/>
      <c r="T98" s="397"/>
    </row>
    <row r="99" spans="1:31" ht="15.75" customHeight="1">
      <c r="A99" s="373" t="s">
        <v>267</v>
      </c>
      <c r="B99" s="374"/>
      <c r="C99" s="123"/>
      <c r="D99" s="124"/>
      <c r="E99" s="123"/>
      <c r="F99" s="124"/>
      <c r="G99" s="123"/>
      <c r="H99" s="124"/>
      <c r="I99" s="123"/>
      <c r="J99" s="124"/>
      <c r="K99" s="123"/>
      <c r="L99" s="124"/>
      <c r="M99" s="123">
        <v>11</v>
      </c>
      <c r="N99" s="124">
        <v>22</v>
      </c>
      <c r="O99" s="123">
        <v>12</v>
      </c>
      <c r="P99" s="124">
        <v>22</v>
      </c>
      <c r="Q99" s="375"/>
      <c r="R99" s="378">
        <f>D100+F100+H100+J100+L100+N100+P100</f>
        <v>17</v>
      </c>
      <c r="S99" s="393" t="s">
        <v>297</v>
      </c>
      <c r="T99" s="382"/>
    </row>
    <row r="100" spans="1:31" ht="9" customHeight="1" thickBot="1">
      <c r="A100" s="383" t="s">
        <v>59</v>
      </c>
      <c r="B100" s="384"/>
      <c r="C100" s="156"/>
      <c r="D100" s="58">
        <f>IF(C99="",0,D99-C99-C100)</f>
        <v>0</v>
      </c>
      <c r="E100" s="156"/>
      <c r="F100" s="58">
        <f>IF(E99="",0,F99-E99-E100)</f>
        <v>0</v>
      </c>
      <c r="G100" s="156"/>
      <c r="H100" s="58">
        <f>IF(G99="",0,H99-G99-G100)</f>
        <v>0</v>
      </c>
      <c r="I100" s="156"/>
      <c r="J100" s="58">
        <f>IF(I99="",0,J99-I99-I100)</f>
        <v>0</v>
      </c>
      <c r="K100" s="156"/>
      <c r="L100" s="58">
        <f>IF(K99="",0,L99-K99-K100)</f>
        <v>0</v>
      </c>
      <c r="M100" s="156">
        <v>2</v>
      </c>
      <c r="N100" s="58">
        <f>IF(M99="",0,N99-M99-M100)</f>
        <v>9</v>
      </c>
      <c r="O100" s="156">
        <v>2</v>
      </c>
      <c r="P100" s="58">
        <f>IF(O99="",0,P99-O99-O100)</f>
        <v>8</v>
      </c>
      <c r="Q100" s="376"/>
      <c r="R100" s="379"/>
      <c r="S100" s="387"/>
      <c r="T100" s="388"/>
      <c r="AC100" s="125"/>
      <c r="AD100" s="125"/>
      <c r="AE100" s="125"/>
    </row>
    <row r="101" spans="1:31" ht="9" customHeight="1" thickTop="1" thickBot="1">
      <c r="A101" s="385"/>
      <c r="B101" s="386"/>
      <c r="C101" s="559"/>
      <c r="D101" s="560"/>
      <c r="E101" s="559"/>
      <c r="F101" s="560"/>
      <c r="G101" s="559"/>
      <c r="H101" s="560"/>
      <c r="I101" s="559"/>
      <c r="J101" s="560"/>
      <c r="K101" s="559"/>
      <c r="L101" s="560"/>
      <c r="M101" s="559" t="s">
        <v>283</v>
      </c>
      <c r="N101" s="560"/>
      <c r="O101" s="559" t="s">
        <v>302</v>
      </c>
      <c r="P101" s="560"/>
      <c r="Q101" s="377"/>
      <c r="R101" s="380"/>
      <c r="S101" s="389"/>
      <c r="T101" s="390"/>
    </row>
    <row r="102" spans="1:31" ht="15.75" customHeight="1">
      <c r="A102" s="373" t="s">
        <v>348</v>
      </c>
      <c r="B102" s="374"/>
      <c r="C102" s="123"/>
      <c r="D102" s="124"/>
      <c r="E102" s="123"/>
      <c r="F102" s="124"/>
      <c r="G102" s="123"/>
      <c r="H102" s="124"/>
      <c r="I102" s="123"/>
      <c r="J102" s="124"/>
      <c r="K102" s="123"/>
      <c r="L102" s="124"/>
      <c r="M102" s="123"/>
      <c r="N102" s="124"/>
      <c r="O102" s="123"/>
      <c r="P102" s="124"/>
      <c r="Q102" s="375"/>
      <c r="R102" s="378">
        <f>D103+F103+H103+J103+L103+N103+P103</f>
        <v>0</v>
      </c>
      <c r="S102" s="381"/>
      <c r="T102" s="382"/>
    </row>
    <row r="103" spans="1:31" ht="9" customHeight="1" thickBot="1">
      <c r="A103" s="383" t="s">
        <v>62</v>
      </c>
      <c r="B103" s="384"/>
      <c r="C103" s="156"/>
      <c r="D103" s="58">
        <f>IF(C102="",0,D102-C102-C103)</f>
        <v>0</v>
      </c>
      <c r="E103" s="156"/>
      <c r="F103" s="58">
        <f>IF(E102="",0,F102-E102-E103)</f>
        <v>0</v>
      </c>
      <c r="G103" s="156"/>
      <c r="H103" s="58">
        <f>IF(G102="",0,H102-G102-G103)</f>
        <v>0</v>
      </c>
      <c r="I103" s="156"/>
      <c r="J103" s="58">
        <f>IF(I102="",0,J102-I102-I103)</f>
        <v>0</v>
      </c>
      <c r="K103" s="156"/>
      <c r="L103" s="58">
        <f>IF(K102="",0,L102-K102-K103)</f>
        <v>0</v>
      </c>
      <c r="M103" s="156"/>
      <c r="N103" s="58">
        <f>IF(M102="",0,N102-M102-M103)</f>
        <v>0</v>
      </c>
      <c r="O103" s="156"/>
      <c r="P103" s="58">
        <f>IF(O102="",0,P102-O102-O103)</f>
        <v>0</v>
      </c>
      <c r="Q103" s="376"/>
      <c r="R103" s="379"/>
      <c r="S103" s="394"/>
      <c r="T103" s="395"/>
      <c r="AD103" s="125"/>
    </row>
    <row r="104" spans="1:31" ht="9" customHeight="1" thickTop="1" thickBot="1">
      <c r="A104" s="385"/>
      <c r="B104" s="386"/>
      <c r="C104" s="559"/>
      <c r="D104" s="560"/>
      <c r="E104" s="559"/>
      <c r="F104" s="560"/>
      <c r="G104" s="559"/>
      <c r="H104" s="560"/>
      <c r="I104" s="559"/>
      <c r="J104" s="560"/>
      <c r="K104" s="559"/>
      <c r="L104" s="560"/>
      <c r="M104" s="559"/>
      <c r="N104" s="560"/>
      <c r="O104" s="559"/>
      <c r="P104" s="560"/>
      <c r="Q104" s="377"/>
      <c r="R104" s="380"/>
      <c r="S104" s="396"/>
      <c r="T104" s="397"/>
    </row>
    <row r="105" spans="1:31" ht="15.75" customHeight="1">
      <c r="A105" s="373" t="s">
        <v>347</v>
      </c>
      <c r="B105" s="374"/>
      <c r="C105" s="123"/>
      <c r="D105" s="124"/>
      <c r="E105" s="123"/>
      <c r="F105" s="124"/>
      <c r="G105" s="123"/>
      <c r="H105" s="124"/>
      <c r="I105" s="123"/>
      <c r="J105" s="124"/>
      <c r="K105" s="123"/>
      <c r="L105" s="124"/>
      <c r="M105" s="123"/>
      <c r="N105" s="124"/>
      <c r="O105" s="123"/>
      <c r="P105" s="124"/>
      <c r="Q105" s="375"/>
      <c r="R105" s="378">
        <f>D106+F106+H106+J106+L106+N106+P106</f>
        <v>0</v>
      </c>
      <c r="S105" s="381"/>
      <c r="T105" s="382"/>
    </row>
    <row r="106" spans="1:31" ht="9" customHeight="1" thickBot="1">
      <c r="A106" s="383" t="s">
        <v>62</v>
      </c>
      <c r="B106" s="384"/>
      <c r="C106" s="156"/>
      <c r="D106" s="58">
        <f>IF(C105="",0,D105-C105-C106)</f>
        <v>0</v>
      </c>
      <c r="E106" s="156"/>
      <c r="F106" s="58">
        <f>IF(E105="",0,F105-E105-E106)</f>
        <v>0</v>
      </c>
      <c r="G106" s="156"/>
      <c r="H106" s="58">
        <f>IF(G105="",0,H105-G105-G106)</f>
        <v>0</v>
      </c>
      <c r="I106" s="156"/>
      <c r="J106" s="58">
        <f>IF(I105="",0,J105-I105-I106)</f>
        <v>0</v>
      </c>
      <c r="K106" s="156"/>
      <c r="L106" s="58">
        <f>IF(K105="",0,L105-K105-K106)</f>
        <v>0</v>
      </c>
      <c r="M106" s="156"/>
      <c r="N106" s="58">
        <f>IF(M105="",0,N105-M105-M106)</f>
        <v>0</v>
      </c>
      <c r="O106" s="156"/>
      <c r="P106" s="58">
        <f>IF(O105="",0,P105-O105-O106)</f>
        <v>0</v>
      </c>
      <c r="Q106" s="376"/>
      <c r="R106" s="379"/>
      <c r="S106" s="394"/>
      <c r="T106" s="395"/>
    </row>
    <row r="107" spans="1:31" ht="9" customHeight="1" thickTop="1" thickBot="1">
      <c r="A107" s="385"/>
      <c r="B107" s="386"/>
      <c r="C107" s="559"/>
      <c r="D107" s="560"/>
      <c r="E107" s="559"/>
      <c r="F107" s="560"/>
      <c r="G107" s="559"/>
      <c r="H107" s="560"/>
      <c r="I107" s="559"/>
      <c r="J107" s="560"/>
      <c r="K107" s="559"/>
      <c r="L107" s="560"/>
      <c r="M107" s="559"/>
      <c r="N107" s="560"/>
      <c r="O107" s="559"/>
      <c r="P107" s="560"/>
      <c r="Q107" s="377"/>
      <c r="R107" s="380"/>
      <c r="S107" s="396"/>
      <c r="T107" s="397"/>
    </row>
    <row r="108" spans="1:31" ht="15.75" customHeight="1">
      <c r="A108" s="373"/>
      <c r="B108" s="374"/>
      <c r="C108" s="123"/>
      <c r="D108" s="124"/>
      <c r="E108" s="123"/>
      <c r="F108" s="124"/>
      <c r="G108" s="123"/>
      <c r="H108" s="124"/>
      <c r="I108" s="123"/>
      <c r="J108" s="124"/>
      <c r="K108" s="123"/>
      <c r="L108" s="124"/>
      <c r="M108" s="123"/>
      <c r="N108" s="124"/>
      <c r="O108" s="123"/>
      <c r="P108" s="124"/>
      <c r="Q108" s="375"/>
      <c r="R108" s="378">
        <f>D109+F109+H109+J109+L109+N109+P109</f>
        <v>0</v>
      </c>
      <c r="S108" s="381"/>
      <c r="T108" s="382"/>
    </row>
    <row r="109" spans="1:31" ht="9" customHeight="1" thickBot="1">
      <c r="A109" s="383"/>
      <c r="B109" s="384"/>
      <c r="C109" s="156"/>
      <c r="D109" s="58">
        <f>IF(C108="",0,D108-C108-C109)</f>
        <v>0</v>
      </c>
      <c r="E109" s="156"/>
      <c r="F109" s="58">
        <f>IF(E108="",0,F108-E108-E109)</f>
        <v>0</v>
      </c>
      <c r="G109" s="156"/>
      <c r="H109" s="58">
        <f>IF(G108="",0,H108-G108-G109)</f>
        <v>0</v>
      </c>
      <c r="I109" s="156"/>
      <c r="J109" s="58">
        <f>IF(I108="",0,J108-I108-I109)</f>
        <v>0</v>
      </c>
      <c r="K109" s="156"/>
      <c r="L109" s="58">
        <f>IF(K108="",0,L108-K108-K109)</f>
        <v>0</v>
      </c>
      <c r="M109" s="156"/>
      <c r="N109" s="58">
        <f>IF(M108="",0,N108-M108-M109)</f>
        <v>0</v>
      </c>
      <c r="O109" s="156"/>
      <c r="P109" s="58">
        <f>IF(O108="",0,P108-O108-O109)</f>
        <v>0</v>
      </c>
      <c r="Q109" s="376"/>
      <c r="R109" s="379"/>
      <c r="S109" s="394"/>
      <c r="T109" s="395"/>
    </row>
    <row r="110" spans="1:31" ht="9" customHeight="1" thickTop="1" thickBot="1">
      <c r="A110" s="385"/>
      <c r="B110" s="386"/>
      <c r="C110" s="559"/>
      <c r="D110" s="560"/>
      <c r="E110" s="559"/>
      <c r="F110" s="560"/>
      <c r="G110" s="559"/>
      <c r="H110" s="560"/>
      <c r="I110" s="559"/>
      <c r="J110" s="560"/>
      <c r="K110" s="559"/>
      <c r="L110" s="560"/>
      <c r="M110" s="559"/>
      <c r="N110" s="560"/>
      <c r="O110" s="559"/>
      <c r="P110" s="560"/>
      <c r="Q110" s="377"/>
      <c r="R110" s="380"/>
      <c r="S110" s="396"/>
      <c r="T110" s="397"/>
    </row>
    <row r="111" spans="1:31" ht="15.75" customHeight="1">
      <c r="A111" s="373"/>
      <c r="B111" s="374"/>
      <c r="C111" s="123"/>
      <c r="D111" s="124"/>
      <c r="E111" s="123"/>
      <c r="F111" s="124"/>
      <c r="G111" s="123"/>
      <c r="H111" s="124"/>
      <c r="I111" s="123"/>
      <c r="J111" s="124"/>
      <c r="K111" s="123"/>
      <c r="L111" s="124"/>
      <c r="M111" s="123"/>
      <c r="N111" s="124"/>
      <c r="O111" s="123"/>
      <c r="P111" s="124"/>
      <c r="Q111" s="375"/>
      <c r="R111" s="378">
        <f>D112+F112+H112+J112+L112+N112+P112</f>
        <v>0</v>
      </c>
      <c r="S111" s="381"/>
      <c r="T111" s="382"/>
    </row>
    <row r="112" spans="1:31" ht="9" customHeight="1" thickBot="1">
      <c r="A112" s="383"/>
      <c r="B112" s="384"/>
      <c r="C112" s="156"/>
      <c r="D112" s="58">
        <f>IF(C111="",0,D111-C111-C112)</f>
        <v>0</v>
      </c>
      <c r="E112" s="156"/>
      <c r="F112" s="58">
        <f>IF(E111="",0,F111-E111-E112)</f>
        <v>0</v>
      </c>
      <c r="G112" s="156"/>
      <c r="H112" s="58">
        <f>IF(G111="",0,H111-G111-G112)</f>
        <v>0</v>
      </c>
      <c r="I112" s="156"/>
      <c r="J112" s="58">
        <f>IF(I111="",0,J111-I111-I112)</f>
        <v>0</v>
      </c>
      <c r="K112" s="156"/>
      <c r="L112" s="58">
        <f>IF(K111="",0,L111-K111-K112)</f>
        <v>0</v>
      </c>
      <c r="M112" s="156"/>
      <c r="N112" s="58">
        <f>IF(M111="",0,N111-M111-M112)</f>
        <v>0</v>
      </c>
      <c r="O112" s="156"/>
      <c r="P112" s="58">
        <f>IF(O111="",0,P111-O111-O112)</f>
        <v>0</v>
      </c>
      <c r="Q112" s="376"/>
      <c r="R112" s="379"/>
      <c r="S112" s="387"/>
      <c r="T112" s="388"/>
    </row>
    <row r="113" spans="1:31" ht="9" customHeight="1" thickTop="1" thickBot="1">
      <c r="A113" s="385"/>
      <c r="B113" s="386"/>
      <c r="C113" s="559"/>
      <c r="D113" s="560"/>
      <c r="E113" s="559"/>
      <c r="F113" s="560"/>
      <c r="G113" s="559"/>
      <c r="H113" s="560"/>
      <c r="I113" s="559"/>
      <c r="J113" s="560"/>
      <c r="K113" s="559"/>
      <c r="L113" s="560"/>
      <c r="M113" s="559"/>
      <c r="N113" s="560"/>
      <c r="O113" s="559"/>
      <c r="P113" s="560"/>
      <c r="Q113" s="377"/>
      <c r="R113" s="380"/>
      <c r="S113" s="389"/>
      <c r="T113" s="390"/>
    </row>
    <row r="114" spans="1:31" ht="15.75" customHeight="1">
      <c r="A114" s="373"/>
      <c r="B114" s="374"/>
      <c r="C114" s="123"/>
      <c r="D114" s="124"/>
      <c r="E114" s="123"/>
      <c r="F114" s="124"/>
      <c r="G114" s="123"/>
      <c r="H114" s="124"/>
      <c r="I114" s="123"/>
      <c r="J114" s="124"/>
      <c r="K114" s="123"/>
      <c r="L114" s="124"/>
      <c r="M114" s="123"/>
      <c r="N114" s="124"/>
      <c r="O114" s="123"/>
      <c r="P114" s="124"/>
      <c r="Q114" s="375"/>
      <c r="R114" s="378">
        <f>D115+F115+H115+J115+L115+N115+P115</f>
        <v>0</v>
      </c>
      <c r="S114" s="393"/>
      <c r="T114" s="382"/>
    </row>
    <row r="115" spans="1:31" ht="9" customHeight="1" thickBot="1">
      <c r="A115" s="383"/>
      <c r="B115" s="384"/>
      <c r="C115" s="156"/>
      <c r="D115" s="58">
        <f>IF(C114="",0,D114-C114-C115)</f>
        <v>0</v>
      </c>
      <c r="E115" s="156"/>
      <c r="F115" s="58">
        <f>IF(E114="",0,F114-E114-E115)</f>
        <v>0</v>
      </c>
      <c r="G115" s="156"/>
      <c r="H115" s="58">
        <f>IF(G114="",0,H114-G114-G115)</f>
        <v>0</v>
      </c>
      <c r="I115" s="156"/>
      <c r="J115" s="58">
        <f>IF(I114="",0,J114-I114-I115)</f>
        <v>0</v>
      </c>
      <c r="K115" s="156"/>
      <c r="L115" s="58">
        <f>IF(K114="",0,L114-K114-K115)</f>
        <v>0</v>
      </c>
      <c r="M115" s="156"/>
      <c r="N115" s="58">
        <f>IF(M114="",0,N114-M114-M115)</f>
        <v>0</v>
      </c>
      <c r="O115" s="156"/>
      <c r="P115" s="58">
        <f>IF(O114="",0,P114-O114-O115)</f>
        <v>0</v>
      </c>
      <c r="Q115" s="376"/>
      <c r="R115" s="379"/>
      <c r="S115" s="387"/>
      <c r="T115" s="388"/>
      <c r="AC115" s="125"/>
      <c r="AE115" s="125"/>
    </row>
    <row r="116" spans="1:31" ht="9" customHeight="1" thickTop="1" thickBot="1">
      <c r="A116" s="385"/>
      <c r="B116" s="386"/>
      <c r="C116" s="559"/>
      <c r="D116" s="560"/>
      <c r="E116" s="559"/>
      <c r="F116" s="560"/>
      <c r="G116" s="559"/>
      <c r="H116" s="560"/>
      <c r="I116" s="559"/>
      <c r="J116" s="560"/>
      <c r="K116" s="559"/>
      <c r="L116" s="560"/>
      <c r="M116" s="559"/>
      <c r="N116" s="560"/>
      <c r="O116" s="559"/>
      <c r="P116" s="560"/>
      <c r="Q116" s="377"/>
      <c r="R116" s="380"/>
      <c r="S116" s="389"/>
      <c r="T116" s="390"/>
    </row>
    <row r="117" spans="1:31" ht="11.25" customHeight="1">
      <c r="A117" s="126"/>
      <c r="B117" s="166"/>
      <c r="C117" s="357" t="s">
        <v>21</v>
      </c>
      <c r="D117" s="358"/>
      <c r="E117" s="357" t="s">
        <v>22</v>
      </c>
      <c r="F117" s="358"/>
      <c r="G117" s="357" t="s">
        <v>23</v>
      </c>
      <c r="H117" s="358"/>
      <c r="I117" s="357" t="s">
        <v>24</v>
      </c>
      <c r="J117" s="358"/>
      <c r="K117" s="357" t="s">
        <v>25</v>
      </c>
      <c r="L117" s="358"/>
      <c r="M117" s="359" t="s">
        <v>26</v>
      </c>
      <c r="N117" s="360"/>
      <c r="O117" s="359" t="s">
        <v>27</v>
      </c>
      <c r="P117" s="360"/>
      <c r="Q117" s="361" t="s">
        <v>93</v>
      </c>
      <c r="R117" s="362"/>
      <c r="S117" s="362"/>
      <c r="T117" s="363"/>
    </row>
    <row r="118" spans="1:31" ht="11.25" customHeight="1">
      <c r="A118" s="364" t="s">
        <v>94</v>
      </c>
      <c r="B118" s="167" t="s">
        <v>95</v>
      </c>
      <c r="C118" s="367">
        <f>COUNTIFS(C$166:C$200,"&gt;0",C$166:C$200,"&lt;11")</f>
        <v>1</v>
      </c>
      <c r="D118" s="368"/>
      <c r="E118" s="367">
        <f>COUNTIFS(E$166:E$200,"&gt;0",E$166:E$200,"&lt;11")</f>
        <v>1</v>
      </c>
      <c r="F118" s="368"/>
      <c r="G118" s="367">
        <f>COUNTIFS(G$166:G$200,"&gt;0",G$166:G$200,"&lt;11")</f>
        <v>1</v>
      </c>
      <c r="H118" s="368"/>
      <c r="I118" s="367">
        <f>COUNTIFS(I$166:I$200,"&gt;0",I$166:I$200,"&lt;11")</f>
        <v>1</v>
      </c>
      <c r="J118" s="368"/>
      <c r="K118" s="367">
        <f>COUNTIFS(K$166:K$200,"&gt;0",K$166:K$200,"&lt;11")</f>
        <v>1</v>
      </c>
      <c r="L118" s="368"/>
      <c r="M118" s="367">
        <f>COUNTIFS(M$166:M$200,"&gt;0",M$166:M$200,"&lt;11")</f>
        <v>1</v>
      </c>
      <c r="N118" s="368"/>
      <c r="O118" s="367">
        <f>COUNTIFS(O$166:O$200,"&gt;0",O$166:O$200,"&lt;11")</f>
        <v>1</v>
      </c>
      <c r="P118" s="368"/>
      <c r="Q118" s="369" t="s">
        <v>96</v>
      </c>
      <c r="R118" s="370"/>
      <c r="S118" s="371" t="s">
        <v>97</v>
      </c>
      <c r="T118" s="372"/>
      <c r="AD118" s="125"/>
    </row>
    <row r="119" spans="1:31" ht="11.25" customHeight="1" thickBot="1">
      <c r="A119" s="365"/>
      <c r="B119" s="168" t="s">
        <v>98</v>
      </c>
      <c r="C119" s="345">
        <f>COUNTIFS(C$166:C$200,"&gt;0",C$166:C$200,"&lt;11.5")</f>
        <v>2</v>
      </c>
      <c r="D119" s="345"/>
      <c r="E119" s="345">
        <f>COUNTIFS(E$166:E$200,"&gt;0",E$166:E$200,"&lt;11.5")</f>
        <v>2</v>
      </c>
      <c r="F119" s="345"/>
      <c r="G119" s="345">
        <f>COUNTIFS(G$166:G$200,"&gt;0",G$166:G$200,"&lt;11.5")</f>
        <v>2</v>
      </c>
      <c r="H119" s="345"/>
      <c r="I119" s="345">
        <f>COUNTIFS(I$166:I$200,"&gt;0",I$166:I$200,"&lt;11.5")</f>
        <v>2</v>
      </c>
      <c r="J119" s="345"/>
      <c r="K119" s="345">
        <f>COUNTIFS(K$166:K$200,"&gt;0",K$166:K$200,"&lt;11.5")</f>
        <v>2</v>
      </c>
      <c r="L119" s="345"/>
      <c r="M119" s="345">
        <f>COUNTIFS(M$166:M$200,"&gt;0",M$166:M$200,"&lt;11.5")</f>
        <v>3</v>
      </c>
      <c r="N119" s="345"/>
      <c r="O119" s="345">
        <f>COUNTIFS(O$166:O$200,"&gt;0",O$166:O$200,"&lt;11.5")</f>
        <v>3</v>
      </c>
      <c r="P119" s="345"/>
      <c r="Q119" s="346" t="s">
        <v>99</v>
      </c>
      <c r="R119" s="347"/>
      <c r="S119" s="348" t="s">
        <v>100</v>
      </c>
      <c r="T119" s="349"/>
    </row>
    <row r="120" spans="1:31" ht="11.25" customHeight="1">
      <c r="A120" s="365"/>
      <c r="B120" s="170" t="s">
        <v>101</v>
      </c>
      <c r="C120" s="350">
        <f>COUNTIFS(C$166:C$200,"&gt;0",C$166:C$200,"&lt;12")</f>
        <v>2</v>
      </c>
      <c r="D120" s="350"/>
      <c r="E120" s="350">
        <f>COUNTIFS(E$166:E$200,"&gt;0",E$166:E$200,"&lt;12")</f>
        <v>2</v>
      </c>
      <c r="F120" s="350"/>
      <c r="G120" s="350">
        <f>COUNTIFS(G$166:G$200,"&gt;0",G$166:G$200,"&lt;12")</f>
        <v>2</v>
      </c>
      <c r="H120" s="350"/>
      <c r="I120" s="350">
        <f>COUNTIFS(I$166:I$200,"&gt;0",I$166:I$200,"&lt;12")</f>
        <v>2</v>
      </c>
      <c r="J120" s="350"/>
      <c r="K120" s="350">
        <f>COUNTIFS(K$166:K$200,"&gt;0",K$166:K$200,"&lt;12")</f>
        <v>3</v>
      </c>
      <c r="L120" s="350"/>
      <c r="M120" s="350">
        <f>COUNTIFS(M$166:M$200,"&gt;0",M$166:M$200,"&lt;12")</f>
        <v>4</v>
      </c>
      <c r="N120" s="350"/>
      <c r="O120" s="350">
        <f>COUNTIFS(O$166:O$200,"&gt;0",O$166:O$200,"&lt;12")</f>
        <v>4</v>
      </c>
      <c r="P120" s="351"/>
      <c r="Q120" s="352" t="s">
        <v>102</v>
      </c>
      <c r="R120" s="347"/>
      <c r="S120" s="348" t="s">
        <v>103</v>
      </c>
      <c r="T120" s="349"/>
    </row>
    <row r="121" spans="1:31" ht="11.25" customHeight="1" thickBot="1">
      <c r="A121" s="365"/>
      <c r="B121" s="171" t="s">
        <v>104</v>
      </c>
      <c r="C121" s="353">
        <f>COUNTIFS(C$166:C$200,"&gt;0",C$166:C$200,"&lt;=12")</f>
        <v>3</v>
      </c>
      <c r="D121" s="353"/>
      <c r="E121" s="353">
        <f>COUNTIFS(E$166:E$200,"&gt;0",E$166:E$200,"&lt;=12")</f>
        <v>3</v>
      </c>
      <c r="F121" s="353"/>
      <c r="G121" s="353">
        <f>COUNTIFS(G$166:G$200,"&gt;0",G$166:G$200,"&lt;=12")</f>
        <v>4</v>
      </c>
      <c r="H121" s="353"/>
      <c r="I121" s="353">
        <f>COUNTIFS(I$166:I$200,"&gt;0",I$166:I$200,"&lt;=12")</f>
        <v>4</v>
      </c>
      <c r="J121" s="353"/>
      <c r="K121" s="353">
        <f>COUNTIFS(K$166:K$200,"&gt;0",K$166:K$200,"&lt;=12")</f>
        <v>4</v>
      </c>
      <c r="L121" s="353"/>
      <c r="M121" s="353">
        <f>COUNTIFS(M$166:M$200,"&gt;0",M$166:M$200,"&lt;=12")</f>
        <v>6</v>
      </c>
      <c r="N121" s="353"/>
      <c r="O121" s="353">
        <f>COUNTIFS(O$166:O$200,"&gt;0",O$166:O$200,"&lt;=12")</f>
        <v>7</v>
      </c>
      <c r="P121" s="354"/>
      <c r="Q121" s="352" t="s">
        <v>105</v>
      </c>
      <c r="R121" s="347"/>
      <c r="S121" s="355" t="s">
        <v>106</v>
      </c>
      <c r="T121" s="356"/>
    </row>
    <row r="122" spans="1:31" ht="11.25" customHeight="1" thickBot="1">
      <c r="A122" s="365"/>
      <c r="B122" s="173" t="s">
        <v>107</v>
      </c>
      <c r="C122" s="338">
        <f>COUNTIFS(C$166:C$200,"&gt;0",C$166:C$200,"&lt;=17",D$166:D$200,"&gt;=18")</f>
        <v>3</v>
      </c>
      <c r="D122" s="338"/>
      <c r="E122" s="338">
        <f>COUNTIFS(E$166:E$200,"&gt;0",E$166:E$200,"&lt;=17",F$166:F$200,"&gt;=18")</f>
        <v>3</v>
      </c>
      <c r="F122" s="338"/>
      <c r="G122" s="338">
        <f>COUNTIFS(G$166:G$200,"&gt;0",G$166:G$200,"&lt;=17",H$166:H$200,"&gt;=18")</f>
        <v>4</v>
      </c>
      <c r="H122" s="338"/>
      <c r="I122" s="338">
        <f>COUNTIFS(I$166:I$200,"&gt;0",I$166:I$200,"&lt;=17",J$166:J$200,"&gt;=18")</f>
        <v>4</v>
      </c>
      <c r="J122" s="338"/>
      <c r="K122" s="338">
        <f>COUNTIFS(K$166:K$200,"&gt;0",K$166:K$200,"&lt;=17",L$166:L$200,"&gt;=18")</f>
        <v>4</v>
      </c>
      <c r="L122" s="338"/>
      <c r="M122" s="338">
        <f>COUNTIFS(M$166:M$200,"&gt;0",M$166:M$200,"&lt;=17",N$166:N$200,"&gt;=18")</f>
        <v>7</v>
      </c>
      <c r="N122" s="338"/>
      <c r="O122" s="338">
        <f>COUNTIFS(O$166:O$200,"&gt;0",O$166:O$200,"&lt;=17",P$166:P$200,"&gt;=18")</f>
        <v>6</v>
      </c>
      <c r="P122" s="338"/>
      <c r="Q122" s="339" t="s">
        <v>108</v>
      </c>
      <c r="R122" s="340"/>
      <c r="S122" s="340"/>
      <c r="T122" s="340"/>
    </row>
    <row r="123" spans="1:31" ht="11.25" customHeight="1">
      <c r="A123" s="365"/>
      <c r="B123" s="170" t="s">
        <v>109</v>
      </c>
      <c r="C123" s="337">
        <f>COUNTIFS(C$166:C$200,"&gt;0",D$166:D$200,"&gt;18")</f>
        <v>4</v>
      </c>
      <c r="D123" s="337"/>
      <c r="E123" s="337">
        <f>COUNTIFS(E$166:E$200,"&gt;0",F$166:F$200,"&gt;18")</f>
        <v>4</v>
      </c>
      <c r="F123" s="337"/>
      <c r="G123" s="337">
        <f>COUNTIFS(G$166:G$200,"&gt;0",H$166:H$200,"&gt;18")</f>
        <v>4</v>
      </c>
      <c r="H123" s="337"/>
      <c r="I123" s="337">
        <f>COUNTIFS(I$166:I$200,"&gt;0",J$166:J$200,"&gt;18")</f>
        <v>4</v>
      </c>
      <c r="J123" s="337"/>
      <c r="K123" s="337">
        <f>COUNTIFS(K$166:K$200,"&gt;0",L$166:L$200,"&gt;18")</f>
        <v>5</v>
      </c>
      <c r="L123" s="337"/>
      <c r="M123" s="337">
        <f>COUNTIFS(M$166:M$200,"&gt;0",N$166:N$200,"&gt;18")</f>
        <v>7</v>
      </c>
      <c r="N123" s="337"/>
      <c r="O123" s="337">
        <f>COUNTIFS(O$166:O$200,"&gt;0",P$166:P$200,"&gt;18")</f>
        <v>7</v>
      </c>
      <c r="P123" s="341"/>
      <c r="Q123" s="342" t="s">
        <v>110</v>
      </c>
      <c r="R123" s="343"/>
      <c r="S123" s="343"/>
      <c r="T123" s="344"/>
    </row>
    <row r="124" spans="1:31" ht="11.25" customHeight="1" thickBot="1">
      <c r="A124" s="365"/>
      <c r="B124" s="174" t="s">
        <v>111</v>
      </c>
      <c r="C124" s="335">
        <f>COUNTIFS(C$166:C$200,"&gt;0",D$166:D$200,"&gt;20")</f>
        <v>4</v>
      </c>
      <c r="D124" s="335"/>
      <c r="E124" s="335">
        <f>COUNTIFS(E$166:E$200,"&gt;0",F$166:F$200,"&gt;20")</f>
        <v>4</v>
      </c>
      <c r="F124" s="335"/>
      <c r="G124" s="335">
        <f>COUNTIFS(G$166:G$200,"&gt;0",H$166:H$200,"&gt;20")</f>
        <v>4</v>
      </c>
      <c r="H124" s="335"/>
      <c r="I124" s="335">
        <f>COUNTIFS(I$166:I$200,"&gt;0",J$166:J$200,"&gt;20")</f>
        <v>4</v>
      </c>
      <c r="J124" s="335"/>
      <c r="K124" s="335">
        <f>COUNTIFS(K$166:K$200,"&gt;0",L$166:L$200,"&gt;20")</f>
        <v>5</v>
      </c>
      <c r="L124" s="335"/>
      <c r="M124" s="335">
        <f>COUNTIFS(M$166:M$200,"&gt;0",N$166:N$200,"&gt;20")</f>
        <v>7</v>
      </c>
      <c r="N124" s="335"/>
      <c r="O124" s="335">
        <f>COUNTIFS(O$166:O$200,"&gt;0",P$166:P$200,"&gt;20")</f>
        <v>7</v>
      </c>
      <c r="P124" s="336"/>
      <c r="Q124" s="172"/>
      <c r="R124" s="169"/>
      <c r="S124" s="169"/>
      <c r="T124" s="175"/>
    </row>
    <row r="125" spans="1:31" ht="11.25" customHeight="1" thickBot="1">
      <c r="A125" s="366"/>
      <c r="B125" s="176" t="s">
        <v>112</v>
      </c>
      <c r="C125" s="274">
        <f>COUNTIF(D$166:D$200,"&gt;=22")</f>
        <v>3</v>
      </c>
      <c r="D125" s="275"/>
      <c r="E125" s="274">
        <f>COUNTIF(F$166:F$200,"&gt;=22")</f>
        <v>3</v>
      </c>
      <c r="F125" s="275"/>
      <c r="G125" s="274">
        <f>COUNTIF(H$166:H$200,"&gt;=22")</f>
        <v>3</v>
      </c>
      <c r="H125" s="275"/>
      <c r="I125" s="274">
        <f>COUNTIF(J$166:J$200,"&gt;=22")</f>
        <v>3</v>
      </c>
      <c r="J125" s="275"/>
      <c r="K125" s="274">
        <f>COUNTIF(L$166:L$200,"&gt;=22")</f>
        <v>3</v>
      </c>
      <c r="L125" s="275"/>
      <c r="M125" s="274">
        <f>COUNTIF(N$166:N$200,"&gt;=22")</f>
        <v>5</v>
      </c>
      <c r="N125" s="275"/>
      <c r="O125" s="274">
        <f>COUNTIF(P$166:P$200,"&gt;=22")</f>
        <v>5</v>
      </c>
      <c r="P125" s="275"/>
      <c r="Q125" s="177"/>
      <c r="R125" s="178"/>
      <c r="S125" s="178"/>
      <c r="T125" s="179"/>
    </row>
    <row r="126" spans="1:31" ht="11.25" customHeight="1" thickTop="1">
      <c r="A126" s="321" t="s">
        <v>113</v>
      </c>
      <c r="B126" s="322"/>
      <c r="C126" s="323"/>
      <c r="D126" s="324"/>
      <c r="E126" s="324"/>
      <c r="F126" s="324"/>
      <c r="G126" s="324"/>
      <c r="H126" s="324"/>
      <c r="I126" s="324"/>
      <c r="J126" s="324"/>
      <c r="K126" s="324"/>
      <c r="L126" s="324"/>
      <c r="M126" s="324"/>
      <c r="N126" s="324"/>
      <c r="O126" s="324"/>
      <c r="P126" s="324"/>
      <c r="Q126" s="324"/>
      <c r="R126" s="324"/>
      <c r="S126" s="324"/>
      <c r="T126" s="325"/>
    </row>
    <row r="127" spans="1:31" ht="11.25" customHeight="1">
      <c r="A127" s="326" t="s">
        <v>219</v>
      </c>
      <c r="B127" s="327"/>
      <c r="C127" s="327"/>
      <c r="D127" s="327"/>
      <c r="E127" s="327"/>
      <c r="F127" s="327"/>
      <c r="G127" s="327"/>
      <c r="H127" s="327"/>
      <c r="I127" s="327"/>
      <c r="J127" s="327"/>
      <c r="K127" s="327"/>
      <c r="L127" s="327"/>
      <c r="M127" s="327"/>
      <c r="N127" s="327"/>
      <c r="O127" s="327"/>
      <c r="P127" s="327"/>
      <c r="Q127" s="327"/>
      <c r="R127" s="327"/>
      <c r="S127" s="327"/>
      <c r="T127" s="328"/>
    </row>
    <row r="128" spans="1:31" ht="11.25" customHeight="1">
      <c r="A128" s="329" t="s">
        <v>220</v>
      </c>
      <c r="B128" s="330"/>
      <c r="C128" s="330"/>
      <c r="D128" s="330"/>
      <c r="E128" s="330"/>
      <c r="F128" s="330"/>
      <c r="G128" s="330"/>
      <c r="H128" s="330"/>
      <c r="I128" s="330"/>
      <c r="J128" s="330"/>
      <c r="K128" s="330"/>
      <c r="L128" s="330"/>
      <c r="M128" s="330"/>
      <c r="N128" s="330"/>
      <c r="O128" s="330"/>
      <c r="P128" s="330"/>
      <c r="Q128" s="330"/>
      <c r="R128" s="330"/>
      <c r="S128" s="330"/>
      <c r="T128" s="331"/>
    </row>
    <row r="129" spans="1:20" ht="11.25" customHeight="1">
      <c r="A129" s="332"/>
      <c r="B129" s="333"/>
      <c r="C129" s="333"/>
      <c r="D129" s="333"/>
      <c r="E129" s="333"/>
      <c r="F129" s="333"/>
      <c r="G129" s="333"/>
      <c r="H129" s="333"/>
      <c r="I129" s="333"/>
      <c r="J129" s="333"/>
      <c r="K129" s="333"/>
      <c r="L129" s="333"/>
      <c r="M129" s="333"/>
      <c r="N129" s="333"/>
      <c r="O129" s="333"/>
      <c r="P129" s="333"/>
      <c r="Q129" s="333"/>
      <c r="R129" s="333"/>
      <c r="S129" s="333"/>
      <c r="T129" s="334"/>
    </row>
    <row r="130" spans="1:20" ht="11.25" customHeight="1">
      <c r="A130" s="310"/>
      <c r="B130" s="311"/>
      <c r="C130" s="311"/>
      <c r="D130" s="311"/>
      <c r="E130" s="311"/>
      <c r="F130" s="311"/>
      <c r="G130" s="311"/>
      <c r="H130" s="311"/>
      <c r="I130" s="311"/>
      <c r="J130" s="311"/>
      <c r="K130" s="311"/>
      <c r="L130" s="311"/>
      <c r="M130" s="311"/>
      <c r="N130" s="311"/>
      <c r="O130" s="311"/>
      <c r="P130" s="311"/>
      <c r="Q130" s="311"/>
      <c r="R130" s="311"/>
      <c r="S130" s="311"/>
      <c r="T130" s="312"/>
    </row>
    <row r="131" spans="1:20" ht="11.25" customHeight="1" thickBot="1">
      <c r="A131" s="188" t="s">
        <v>114</v>
      </c>
      <c r="B131" s="313"/>
      <c r="C131" s="314"/>
      <c r="D131" s="314"/>
      <c r="E131" s="314"/>
      <c r="F131" s="314"/>
      <c r="G131" s="314"/>
      <c r="H131" s="314"/>
      <c r="I131" s="315"/>
      <c r="J131" s="186" t="s">
        <v>115</v>
      </c>
      <c r="K131" s="316"/>
      <c r="L131" s="316"/>
      <c r="M131" s="316"/>
      <c r="N131" s="316"/>
      <c r="O131" s="317" t="s">
        <v>116</v>
      </c>
      <c r="P131" s="317"/>
      <c r="Q131" s="317"/>
      <c r="R131" s="317"/>
      <c r="S131" s="317"/>
      <c r="T131" s="318"/>
    </row>
    <row r="132" spans="1:20" s="116" customFormat="1" ht="11.25" customHeight="1">
      <c r="A132" s="127"/>
      <c r="B132" s="127"/>
      <c r="C132" s="127"/>
      <c r="J132" s="128"/>
      <c r="K132" s="128"/>
    </row>
    <row r="133" spans="1:20" s="116" customFormat="1" ht="11.25" customHeight="1">
      <c r="A133" s="272" t="s">
        <v>17</v>
      </c>
      <c r="B133" s="273"/>
      <c r="C133" s="319">
        <f>C3</f>
        <v>45537</v>
      </c>
      <c r="D133" s="320"/>
      <c r="E133" s="319">
        <f>E3</f>
        <v>45538</v>
      </c>
      <c r="F133" s="320"/>
      <c r="G133" s="319">
        <f>G3</f>
        <v>45539</v>
      </c>
      <c r="H133" s="320"/>
      <c r="I133" s="319">
        <f>I3</f>
        <v>45540</v>
      </c>
      <c r="J133" s="320"/>
      <c r="K133" s="319">
        <f>K3</f>
        <v>45541</v>
      </c>
      <c r="L133" s="320"/>
      <c r="M133" s="319">
        <f>M3</f>
        <v>45542</v>
      </c>
      <c r="N133" s="320"/>
      <c r="O133" s="319">
        <f>O3</f>
        <v>45543</v>
      </c>
      <c r="P133" s="320"/>
      <c r="Q133" s="117"/>
      <c r="R133" s="117"/>
      <c r="S133" s="117"/>
      <c r="T133" s="117"/>
    </row>
    <row r="134" spans="1:20" s="116" customFormat="1" ht="11.25" customHeight="1" thickBot="1">
      <c r="A134" s="304" t="s">
        <v>20</v>
      </c>
      <c r="B134" s="305"/>
      <c r="C134" s="254" t="str">
        <f>C4</f>
        <v>一</v>
      </c>
      <c r="D134" s="255"/>
      <c r="E134" s="254" t="str">
        <f>E4</f>
        <v>二</v>
      </c>
      <c r="F134" s="255"/>
      <c r="G134" s="254" t="str">
        <f>G4</f>
        <v>三</v>
      </c>
      <c r="H134" s="255"/>
      <c r="I134" s="254" t="str">
        <f>I4</f>
        <v>四</v>
      </c>
      <c r="J134" s="255"/>
      <c r="K134" s="254" t="str">
        <f>K4</f>
        <v>五</v>
      </c>
      <c r="L134" s="255"/>
      <c r="M134" s="306" t="str">
        <f>M4</f>
        <v>六</v>
      </c>
      <c r="N134" s="307"/>
      <c r="O134" s="306" t="str">
        <f>O4</f>
        <v>日</v>
      </c>
      <c r="P134" s="307"/>
    </row>
    <row r="135" spans="1:20" s="116" customFormat="1" ht="11.25" customHeight="1">
      <c r="A135" s="129" t="s">
        <v>117</v>
      </c>
      <c r="B135" s="130"/>
      <c r="C135" s="131"/>
      <c r="D135" s="132"/>
      <c r="E135" s="131"/>
      <c r="F135" s="132"/>
      <c r="G135" s="131"/>
      <c r="H135" s="132"/>
      <c r="I135" s="131"/>
      <c r="J135" s="132"/>
      <c r="K135" s="131"/>
      <c r="L135" s="132"/>
      <c r="M135" s="131"/>
      <c r="N135" s="132"/>
      <c r="O135" s="131"/>
      <c r="P135" s="133"/>
      <c r="Q135" s="134">
        <f>SUM(C135,E135,G135,I135,K135,M135,O135)</f>
        <v>0</v>
      </c>
      <c r="R135" s="135"/>
      <c r="S135" s="136" t="s">
        <v>118</v>
      </c>
      <c r="T135" s="137"/>
    </row>
    <row r="136" spans="1:20" s="116" customFormat="1" ht="11.25" customHeight="1" thickBot="1">
      <c r="A136" s="138"/>
      <c r="B136" s="139" t="s">
        <v>119</v>
      </c>
      <c r="C136" s="140"/>
      <c r="D136" s="141"/>
      <c r="E136" s="140"/>
      <c r="F136" s="141"/>
      <c r="G136" s="140"/>
      <c r="H136" s="141"/>
      <c r="I136" s="140"/>
      <c r="J136" s="141"/>
      <c r="K136" s="140"/>
      <c r="L136" s="141"/>
      <c r="M136" s="140"/>
      <c r="N136" s="141"/>
      <c r="O136" s="140"/>
      <c r="P136" s="141"/>
      <c r="Q136" s="142" t="s">
        <v>120</v>
      </c>
      <c r="R136" s="308">
        <f>SUM(D136,F136,H136,J136,L136,N136,P136)</f>
        <v>0</v>
      </c>
      <c r="S136" s="309"/>
      <c r="T136" s="143"/>
    </row>
    <row r="137" spans="1:20" s="116" customFormat="1" ht="11.25" customHeight="1">
      <c r="A137" s="284" t="s">
        <v>121</v>
      </c>
      <c r="B137" s="273"/>
      <c r="C137" s="298">
        <f>D14+D17+D20+D23+D26+D29+D32+D35+D38+D41+D44+D47+D50+D53+D56</f>
        <v>25</v>
      </c>
      <c r="D137" s="299"/>
      <c r="E137" s="298">
        <f>F14+F17+F20+F23+F26+F29+F32+F35+F38+F41+F44+F47+F50+F53+F56</f>
        <v>25</v>
      </c>
      <c r="F137" s="299"/>
      <c r="G137" s="298">
        <f>H14+H17+H20+H23+H26+H29+H32+H35+H38+H41+H44+H47+H50+H53+H56</f>
        <v>25</v>
      </c>
      <c r="H137" s="299"/>
      <c r="I137" s="298">
        <f>J14+J17+J20+J23+J26+J29+J32+J35+J38+J41+J44+J47+J50+J53+J56</f>
        <v>25</v>
      </c>
      <c r="J137" s="299"/>
      <c r="K137" s="298">
        <f>L14+L17+L20+L23+L26+L29+L32+L35+L38+L41+L44+L47+L50+L53+L56</f>
        <v>25</v>
      </c>
      <c r="L137" s="299"/>
      <c r="M137" s="298">
        <f>N14+N17+N20+N23+N26+N29+N32+N35+N38+N41+N44+N47+N50+N53+N56</f>
        <v>34</v>
      </c>
      <c r="N137" s="299"/>
      <c r="O137" s="298">
        <f>P14+P17+P20+P23+P26+P29+P32+P35+P38+P41+P44+P47+P50+P53+P56</f>
        <v>41</v>
      </c>
      <c r="P137" s="299"/>
      <c r="Q137" s="302">
        <f>SUM(C137:P138)</f>
        <v>200</v>
      </c>
      <c r="R137" s="303"/>
      <c r="S137" s="276"/>
      <c r="T137" s="144"/>
    </row>
    <row r="138" spans="1:20" s="116" customFormat="1" ht="11.25" customHeight="1" thickBot="1">
      <c r="A138" s="285"/>
      <c r="B138" s="275"/>
      <c r="C138" s="300"/>
      <c r="D138" s="301"/>
      <c r="E138" s="300"/>
      <c r="F138" s="301"/>
      <c r="G138" s="300"/>
      <c r="H138" s="301"/>
      <c r="I138" s="300"/>
      <c r="J138" s="301"/>
      <c r="K138" s="300"/>
      <c r="L138" s="301"/>
      <c r="M138" s="300"/>
      <c r="N138" s="301"/>
      <c r="O138" s="300"/>
      <c r="P138" s="301"/>
      <c r="Q138" s="297"/>
      <c r="R138" s="283"/>
      <c r="S138" s="277"/>
      <c r="T138" s="145"/>
    </row>
    <row r="139" spans="1:20" s="116" customFormat="1" ht="11.25" customHeight="1" thickTop="1">
      <c r="A139" s="284" t="s">
        <v>122</v>
      </c>
      <c r="B139" s="273"/>
      <c r="C139" s="272" t="e">
        <f>D60+D63+D66+D69+D72+D75+D78+D81+D84+D87+D91+D94+D97+D100+#REF!+D103+D106+D109+D112+D115</f>
        <v>#REF!</v>
      </c>
      <c r="D139" s="273"/>
      <c r="E139" s="272" t="e">
        <f>F60+F63+F66+F69+F72+F75+F78+F81+F84+F87+F91+F94+F97+F100+#REF!+F103+F106+F109+F112+F115</f>
        <v>#REF!</v>
      </c>
      <c r="F139" s="273"/>
      <c r="G139" s="272" t="e">
        <f>H60+H63+H66+H69+H72+H75+H78+H81+H84+H87+H91+H94+H97+H100+#REF!+H103+H106+H109+H112+H115</f>
        <v>#REF!</v>
      </c>
      <c r="H139" s="273"/>
      <c r="I139" s="272" t="e">
        <f>J60+J63+J66+J69+J72+J75+J78+J81+J84+J87+J91+J94+J97+J100+#REF!+J103+J106+J109+J112+J115</f>
        <v>#REF!</v>
      </c>
      <c r="J139" s="273"/>
      <c r="K139" s="272" t="e">
        <f>L60+L63+L66+L69+L72+L75+L78+L81+L84+L87+L91+L94+L97+L100+#REF!+L103+L106+L109+L112+L115</f>
        <v>#REF!</v>
      </c>
      <c r="L139" s="273"/>
      <c r="M139" s="272" t="e">
        <f>N60+N63+N66+N69+N72+N75+N78+N81+N84+N87+N91+N94+N97+N100+#REF!+N103+N106+N109+N112+N115</f>
        <v>#REF!</v>
      </c>
      <c r="N139" s="273"/>
      <c r="O139" s="272" t="e">
        <f>P60+P63+P66+P69+P72+P75+P78+P81+P84+P87+P91+P94+P97+P100+#REF!+P103+P106+P109+P112+P115</f>
        <v>#REF!</v>
      </c>
      <c r="P139" s="273"/>
      <c r="Q139" s="296" t="e">
        <f>SUM(C139:P140)</f>
        <v>#REF!</v>
      </c>
      <c r="R139" s="281"/>
      <c r="S139" s="276"/>
      <c r="T139" s="144"/>
    </row>
    <row r="140" spans="1:20" s="116" customFormat="1" ht="11.25" customHeight="1" thickBot="1">
      <c r="A140" s="285"/>
      <c r="B140" s="275"/>
      <c r="C140" s="274"/>
      <c r="D140" s="275"/>
      <c r="E140" s="274"/>
      <c r="F140" s="275"/>
      <c r="G140" s="274"/>
      <c r="H140" s="275"/>
      <c r="I140" s="274"/>
      <c r="J140" s="275"/>
      <c r="K140" s="274"/>
      <c r="L140" s="275"/>
      <c r="M140" s="274"/>
      <c r="N140" s="275"/>
      <c r="O140" s="274"/>
      <c r="P140" s="275"/>
      <c r="Q140" s="297"/>
      <c r="R140" s="283"/>
      <c r="S140" s="277"/>
      <c r="T140" s="145"/>
    </row>
    <row r="141" spans="1:20" s="116" customFormat="1" ht="11.25" customHeight="1" thickTop="1">
      <c r="A141" s="284" t="s">
        <v>123</v>
      </c>
      <c r="B141" s="273"/>
      <c r="C141" s="272" t="e">
        <f>C137+C139</f>
        <v>#REF!</v>
      </c>
      <c r="D141" s="273"/>
      <c r="E141" s="272" t="e">
        <f>E137+E139</f>
        <v>#REF!</v>
      </c>
      <c r="F141" s="273"/>
      <c r="G141" s="272" t="e">
        <f>G137+G139</f>
        <v>#REF!</v>
      </c>
      <c r="H141" s="273"/>
      <c r="I141" s="272" t="e">
        <f>I137+I139</f>
        <v>#REF!</v>
      </c>
      <c r="J141" s="273"/>
      <c r="K141" s="272" t="e">
        <f>K137+K139</f>
        <v>#REF!</v>
      </c>
      <c r="L141" s="273"/>
      <c r="M141" s="272" t="e">
        <f>M137+M139</f>
        <v>#REF!</v>
      </c>
      <c r="N141" s="273"/>
      <c r="O141" s="272" t="e">
        <f>O137+O139</f>
        <v>#REF!</v>
      </c>
      <c r="P141" s="273"/>
      <c r="Q141" s="296" t="e">
        <f>SUM(C141:P142)</f>
        <v>#REF!</v>
      </c>
      <c r="R141" s="281"/>
      <c r="S141" s="276"/>
      <c r="T141" s="144"/>
    </row>
    <row r="142" spans="1:20" s="116" customFormat="1" ht="11.25" customHeight="1" thickBot="1">
      <c r="A142" s="285"/>
      <c r="B142" s="275"/>
      <c r="C142" s="272"/>
      <c r="D142" s="273"/>
      <c r="E142" s="272"/>
      <c r="F142" s="273"/>
      <c r="G142" s="272"/>
      <c r="H142" s="273"/>
      <c r="I142" s="272"/>
      <c r="J142" s="273"/>
      <c r="K142" s="272"/>
      <c r="L142" s="273"/>
      <c r="M142" s="272"/>
      <c r="N142" s="273"/>
      <c r="O142" s="272"/>
      <c r="P142" s="273"/>
      <c r="Q142" s="297"/>
      <c r="R142" s="283"/>
      <c r="S142" s="277"/>
      <c r="T142" s="145"/>
    </row>
    <row r="143" spans="1:20" s="116" customFormat="1" ht="11.25" customHeight="1" thickTop="1">
      <c r="A143" s="284" t="s">
        <v>124</v>
      </c>
      <c r="B143" s="286"/>
      <c r="C143" s="288">
        <f>$Q$149</f>
        <v>0</v>
      </c>
      <c r="D143" s="289"/>
      <c r="E143" s="288">
        <f>$Q$149</f>
        <v>0</v>
      </c>
      <c r="F143" s="289"/>
      <c r="G143" s="288">
        <f>$Q$149</f>
        <v>0</v>
      </c>
      <c r="H143" s="289"/>
      <c r="I143" s="288">
        <f>$Q$149</f>
        <v>0</v>
      </c>
      <c r="J143" s="289"/>
      <c r="K143" s="292">
        <f>Q151</f>
        <v>0</v>
      </c>
      <c r="L143" s="289"/>
      <c r="M143" s="292">
        <f>Q153</f>
        <v>0</v>
      </c>
      <c r="N143" s="289"/>
      <c r="O143" s="292">
        <f>Q153</f>
        <v>0</v>
      </c>
      <c r="P143" s="294"/>
      <c r="Q143" s="280">
        <f>SUM(C143:P144)</f>
        <v>0</v>
      </c>
      <c r="R143" s="281"/>
      <c r="S143" s="276"/>
      <c r="T143" s="144"/>
    </row>
    <row r="144" spans="1:20" s="116" customFormat="1" ht="11.25" customHeight="1" thickBot="1">
      <c r="A144" s="285"/>
      <c r="B144" s="287"/>
      <c r="C144" s="290"/>
      <c r="D144" s="291"/>
      <c r="E144" s="290"/>
      <c r="F144" s="291"/>
      <c r="G144" s="290"/>
      <c r="H144" s="291"/>
      <c r="I144" s="290"/>
      <c r="J144" s="291"/>
      <c r="K144" s="293"/>
      <c r="L144" s="291"/>
      <c r="M144" s="293"/>
      <c r="N144" s="291"/>
      <c r="O144" s="293"/>
      <c r="P144" s="295"/>
      <c r="Q144" s="282"/>
      <c r="R144" s="283"/>
      <c r="S144" s="277"/>
      <c r="T144" s="145"/>
    </row>
    <row r="145" spans="1:20" s="116" customFormat="1" ht="11.25" customHeight="1" thickTop="1">
      <c r="A145" s="284" t="s">
        <v>125</v>
      </c>
      <c r="B145" s="273"/>
      <c r="C145" s="272" t="e">
        <f>C141-C143</f>
        <v>#REF!</v>
      </c>
      <c r="D145" s="273"/>
      <c r="E145" s="272" t="e">
        <f>E141-E143</f>
        <v>#REF!</v>
      </c>
      <c r="F145" s="273"/>
      <c r="G145" s="272" t="e">
        <f>G141-G143</f>
        <v>#REF!</v>
      </c>
      <c r="H145" s="273"/>
      <c r="I145" s="272" t="e">
        <f>I141-I143</f>
        <v>#REF!</v>
      </c>
      <c r="J145" s="273"/>
      <c r="K145" s="272" t="e">
        <f>K141-K143</f>
        <v>#REF!</v>
      </c>
      <c r="L145" s="273"/>
      <c r="M145" s="272" t="e">
        <f>M141-M143</f>
        <v>#REF!</v>
      </c>
      <c r="N145" s="273"/>
      <c r="O145" s="272" t="e">
        <f>O141-O143</f>
        <v>#REF!</v>
      </c>
      <c r="P145" s="273"/>
      <c r="Q145" s="272" t="e">
        <f>Q141-Q143</f>
        <v>#REF!</v>
      </c>
      <c r="R145" s="273"/>
      <c r="S145" s="276"/>
      <c r="T145" s="144"/>
    </row>
    <row r="146" spans="1:20" s="116" customFormat="1" ht="11.25" customHeight="1" thickBot="1">
      <c r="A146" s="285"/>
      <c r="B146" s="275"/>
      <c r="C146" s="274"/>
      <c r="D146" s="275"/>
      <c r="E146" s="274"/>
      <c r="F146" s="275"/>
      <c r="G146" s="274"/>
      <c r="H146" s="275"/>
      <c r="I146" s="274"/>
      <c r="J146" s="275"/>
      <c r="K146" s="274"/>
      <c r="L146" s="275"/>
      <c r="M146" s="274"/>
      <c r="N146" s="275"/>
      <c r="O146" s="274"/>
      <c r="P146" s="275"/>
      <c r="Q146" s="274"/>
      <c r="R146" s="275"/>
      <c r="S146" s="277"/>
      <c r="T146" s="145"/>
    </row>
    <row r="147" spans="1:20" s="116" customFormat="1" ht="11.25" customHeight="1" thickTop="1" thickBot="1">
      <c r="J147" s="128"/>
      <c r="K147" s="128"/>
    </row>
    <row r="148" spans="1:20" s="116" customFormat="1" ht="11.25" customHeight="1">
      <c r="J148" s="128"/>
      <c r="K148" s="128"/>
      <c r="O148" s="256" t="s">
        <v>126</v>
      </c>
      <c r="P148" s="257"/>
      <c r="Q148" s="278"/>
      <c r="R148" s="279"/>
    </row>
    <row r="149" spans="1:20" s="116" customFormat="1" ht="11.25" customHeight="1">
      <c r="A149" s="259" t="s">
        <v>127</v>
      </c>
      <c r="B149" s="259"/>
      <c r="C149" s="184" t="s">
        <v>128</v>
      </c>
      <c r="D149" s="185" t="s">
        <v>129</v>
      </c>
      <c r="E149" s="184" t="s">
        <v>130</v>
      </c>
      <c r="G149" s="146" t="s">
        <v>131</v>
      </c>
      <c r="H149" s="184" t="s">
        <v>128</v>
      </c>
      <c r="I149" s="185" t="s">
        <v>129</v>
      </c>
      <c r="J149" s="184" t="s">
        <v>130</v>
      </c>
      <c r="K149" s="128"/>
      <c r="O149" s="258" t="s">
        <v>132</v>
      </c>
      <c r="P149" s="259"/>
      <c r="Q149" s="266"/>
      <c r="R149" s="267"/>
    </row>
    <row r="150" spans="1:20" s="116" customFormat="1" ht="11.25" customHeight="1">
      <c r="A150" s="147" t="s">
        <v>35</v>
      </c>
      <c r="B150" s="148"/>
      <c r="C150" s="149">
        <f t="shared" ref="C150:C161" si="3">COUNTIF($A$13:$B$130,A150)</f>
        <v>0</v>
      </c>
      <c r="D150" s="150"/>
      <c r="E150" s="149">
        <f>C150-D150</f>
        <v>0</v>
      </c>
      <c r="G150" s="149" t="s">
        <v>133</v>
      </c>
      <c r="H150" s="149">
        <f>SUM(C150:C157)+C160+C161</f>
        <v>0</v>
      </c>
      <c r="I150" s="151"/>
      <c r="J150" s="149">
        <f>H150-I150</f>
        <v>0</v>
      </c>
      <c r="K150" s="128"/>
      <c r="O150" s="258"/>
      <c r="P150" s="259"/>
      <c r="Q150" s="266"/>
      <c r="R150" s="267"/>
    </row>
    <row r="151" spans="1:20" s="116" customFormat="1" ht="11.25" customHeight="1">
      <c r="A151" s="147" t="s">
        <v>38</v>
      </c>
      <c r="B151" s="148"/>
      <c r="C151" s="149">
        <f t="shared" si="3"/>
        <v>0</v>
      </c>
      <c r="D151" s="150"/>
      <c r="E151" s="149">
        <f t="shared" ref="E151:E161" si="4">C151-D151</f>
        <v>0</v>
      </c>
      <c r="G151" s="149" t="s">
        <v>134</v>
      </c>
      <c r="H151" s="149">
        <f>SUM(C150:C156)+C158+C160+C161</f>
        <v>0</v>
      </c>
      <c r="I151" s="151"/>
      <c r="J151" s="149">
        <f>H151-I151</f>
        <v>0</v>
      </c>
      <c r="K151" s="128"/>
      <c r="O151" s="258" t="s">
        <v>135</v>
      </c>
      <c r="P151" s="259"/>
      <c r="Q151" s="266"/>
      <c r="R151" s="267"/>
    </row>
    <row r="152" spans="1:20" s="116" customFormat="1" ht="11.25" customHeight="1">
      <c r="A152" s="147" t="s">
        <v>136</v>
      </c>
      <c r="B152" s="148"/>
      <c r="C152" s="149">
        <f t="shared" si="3"/>
        <v>0</v>
      </c>
      <c r="D152" s="150"/>
      <c r="E152" s="149">
        <f t="shared" si="4"/>
        <v>0</v>
      </c>
      <c r="G152" s="149" t="s">
        <v>137</v>
      </c>
      <c r="H152" s="149">
        <f>SUM(C150:C161)</f>
        <v>0</v>
      </c>
      <c r="I152" s="151"/>
      <c r="J152" s="149">
        <f>H152-I152</f>
        <v>0</v>
      </c>
      <c r="K152" s="128"/>
      <c r="O152" s="258"/>
      <c r="P152" s="259"/>
      <c r="Q152" s="266"/>
      <c r="R152" s="267"/>
    </row>
    <row r="153" spans="1:20" s="116" customFormat="1" ht="11.25" customHeight="1">
      <c r="A153" s="147" t="s">
        <v>138</v>
      </c>
      <c r="B153" s="148"/>
      <c r="C153" s="149">
        <f t="shared" si="3"/>
        <v>0</v>
      </c>
      <c r="D153" s="150"/>
      <c r="E153" s="149">
        <f t="shared" si="4"/>
        <v>0</v>
      </c>
      <c r="J153" s="128"/>
      <c r="K153" s="128"/>
      <c r="O153" s="258" t="s">
        <v>139</v>
      </c>
      <c r="P153" s="259"/>
      <c r="Q153" s="266"/>
      <c r="R153" s="267"/>
    </row>
    <row r="154" spans="1:20" s="116" customFormat="1" ht="11.25" customHeight="1">
      <c r="A154" s="147" t="s">
        <v>140</v>
      </c>
      <c r="B154" s="148"/>
      <c r="C154" s="149">
        <f t="shared" si="3"/>
        <v>0</v>
      </c>
      <c r="D154" s="150"/>
      <c r="E154" s="149">
        <f t="shared" si="4"/>
        <v>0</v>
      </c>
      <c r="J154" s="128"/>
      <c r="K154" s="128"/>
      <c r="O154" s="258"/>
      <c r="P154" s="259"/>
      <c r="Q154" s="266"/>
      <c r="R154" s="267"/>
    </row>
    <row r="155" spans="1:20" s="116" customFormat="1" ht="11.25" customHeight="1">
      <c r="A155" s="147" t="s">
        <v>141</v>
      </c>
      <c r="B155" s="148"/>
      <c r="C155" s="149">
        <f t="shared" si="3"/>
        <v>0</v>
      </c>
      <c r="D155" s="150"/>
      <c r="E155" s="149">
        <f t="shared" si="4"/>
        <v>0</v>
      </c>
      <c r="J155" s="128"/>
      <c r="K155" s="128"/>
      <c r="O155" s="258" t="s">
        <v>142</v>
      </c>
      <c r="P155" s="259"/>
      <c r="Q155" s="268"/>
      <c r="R155" s="269"/>
    </row>
    <row r="156" spans="1:20" s="116" customFormat="1" ht="11.25" customHeight="1" thickBot="1">
      <c r="A156" s="147" t="s">
        <v>143</v>
      </c>
      <c r="B156" s="148"/>
      <c r="C156" s="149">
        <f t="shared" si="3"/>
        <v>0</v>
      </c>
      <c r="D156" s="150"/>
      <c r="E156" s="149">
        <f t="shared" si="4"/>
        <v>0</v>
      </c>
      <c r="J156" s="128"/>
      <c r="K156" s="128"/>
      <c r="O156" s="260"/>
      <c r="P156" s="261"/>
      <c r="Q156" s="270"/>
      <c r="R156" s="271"/>
    </row>
    <row r="157" spans="1:20" s="116" customFormat="1" ht="11.25" customHeight="1">
      <c r="A157" s="147" t="s">
        <v>144</v>
      </c>
      <c r="B157" s="148"/>
      <c r="C157" s="149">
        <f t="shared" si="3"/>
        <v>0</v>
      </c>
      <c r="D157" s="150"/>
      <c r="E157" s="149">
        <f t="shared" si="4"/>
        <v>0</v>
      </c>
      <c r="J157" s="128"/>
      <c r="K157" s="128"/>
      <c r="O157" s="256" t="s">
        <v>145</v>
      </c>
      <c r="P157" s="257"/>
      <c r="Q157" s="152"/>
      <c r="R157" s="153"/>
    </row>
    <row r="158" spans="1:20" s="116" customFormat="1" ht="11.25" customHeight="1">
      <c r="A158" s="147" t="s">
        <v>146</v>
      </c>
      <c r="B158" s="148"/>
      <c r="C158" s="149">
        <f t="shared" si="3"/>
        <v>0</v>
      </c>
      <c r="D158" s="151"/>
      <c r="E158" s="149">
        <f t="shared" si="4"/>
        <v>0</v>
      </c>
      <c r="J158" s="128"/>
      <c r="K158" s="128"/>
      <c r="O158" s="258" t="s">
        <v>147</v>
      </c>
      <c r="P158" s="259"/>
      <c r="Q158" s="259">
        <f>Q149*4+Q151+Q153*2</f>
        <v>0</v>
      </c>
      <c r="R158" s="262"/>
    </row>
    <row r="159" spans="1:20" s="116" customFormat="1" ht="11.25" customHeight="1" thickBot="1">
      <c r="A159" s="147" t="s">
        <v>148</v>
      </c>
      <c r="B159" s="148"/>
      <c r="C159" s="149">
        <f t="shared" si="3"/>
        <v>0</v>
      </c>
      <c r="D159" s="151"/>
      <c r="E159" s="149">
        <f t="shared" si="4"/>
        <v>0</v>
      </c>
      <c r="J159" s="128"/>
      <c r="K159" s="128"/>
      <c r="O159" s="260"/>
      <c r="P159" s="261"/>
      <c r="Q159" s="261"/>
      <c r="R159" s="263"/>
    </row>
    <row r="160" spans="1:20" s="116" customFormat="1" ht="11.25" customHeight="1">
      <c r="A160" s="147" t="s">
        <v>149</v>
      </c>
      <c r="B160" s="148"/>
      <c r="C160" s="149">
        <f t="shared" si="3"/>
        <v>0</v>
      </c>
      <c r="D160" s="151"/>
      <c r="E160" s="149">
        <f t="shared" si="4"/>
        <v>0</v>
      </c>
      <c r="J160" s="128"/>
      <c r="K160" s="128"/>
    </row>
    <row r="161" spans="1:16" s="116" customFormat="1" ht="11.25" customHeight="1">
      <c r="A161" s="147" t="s">
        <v>150</v>
      </c>
      <c r="B161" s="148"/>
      <c r="C161" s="149">
        <f t="shared" si="3"/>
        <v>0</v>
      </c>
      <c r="D161" s="151"/>
      <c r="E161" s="149">
        <f t="shared" si="4"/>
        <v>0</v>
      </c>
      <c r="J161" s="128"/>
      <c r="K161" s="128"/>
    </row>
    <row r="162" spans="1:16" s="116" customFormat="1" ht="11.25" customHeight="1">
      <c r="J162" s="128"/>
      <c r="K162" s="128"/>
    </row>
    <row r="163" spans="1:16" s="116" customFormat="1" ht="11.25" customHeight="1">
      <c r="C163" s="264">
        <f>C133</f>
        <v>45537</v>
      </c>
      <c r="D163" s="265"/>
      <c r="E163" s="264">
        <f>E133</f>
        <v>45538</v>
      </c>
      <c r="F163" s="265"/>
      <c r="G163" s="264">
        <f>G133</f>
        <v>45539</v>
      </c>
      <c r="H163" s="265"/>
      <c r="I163" s="264">
        <f>I133</f>
        <v>45540</v>
      </c>
      <c r="J163" s="265"/>
      <c r="K163" s="264">
        <f>K133</f>
        <v>45541</v>
      </c>
      <c r="L163" s="265"/>
      <c r="M163" s="264">
        <f>M133</f>
        <v>45542</v>
      </c>
      <c r="N163" s="265"/>
      <c r="O163" s="264">
        <f>O133</f>
        <v>45543</v>
      </c>
      <c r="P163" s="265"/>
    </row>
    <row r="164" spans="1:16" s="116" customFormat="1" ht="11.25" customHeight="1">
      <c r="C164" s="254" t="str">
        <f>C134</f>
        <v>一</v>
      </c>
      <c r="D164" s="255"/>
      <c r="E164" s="254" t="str">
        <f>E134</f>
        <v>二</v>
      </c>
      <c r="F164" s="255"/>
      <c r="G164" s="254" t="str">
        <f>G134</f>
        <v>三</v>
      </c>
      <c r="H164" s="255"/>
      <c r="I164" s="254" t="str">
        <f>I134</f>
        <v>四</v>
      </c>
      <c r="J164" s="255"/>
      <c r="K164" s="254" t="str">
        <f>K134</f>
        <v>五</v>
      </c>
      <c r="L164" s="255"/>
      <c r="M164" s="254" t="str">
        <f>M134</f>
        <v>六</v>
      </c>
      <c r="N164" s="255"/>
      <c r="O164" s="254" t="str">
        <f>O134</f>
        <v>日</v>
      </c>
      <c r="P164" s="255"/>
    </row>
    <row r="165" spans="1:16" s="116" customFormat="1" ht="11.25" customHeight="1">
      <c r="C165" s="154" t="s">
        <v>151</v>
      </c>
      <c r="D165" s="154" t="s">
        <v>152</v>
      </c>
      <c r="E165" s="154" t="s">
        <v>151</v>
      </c>
      <c r="F165" s="154" t="s">
        <v>152</v>
      </c>
      <c r="G165" s="154" t="s">
        <v>151</v>
      </c>
      <c r="H165" s="154" t="s">
        <v>152</v>
      </c>
      <c r="I165" s="154" t="s">
        <v>151</v>
      </c>
      <c r="J165" s="154" t="s">
        <v>152</v>
      </c>
      <c r="K165" s="154" t="s">
        <v>151</v>
      </c>
      <c r="L165" s="154" t="s">
        <v>152</v>
      </c>
      <c r="M165" s="154" t="s">
        <v>151</v>
      </c>
      <c r="N165" s="154" t="s">
        <v>152</v>
      </c>
      <c r="O165" s="154" t="s">
        <v>151</v>
      </c>
      <c r="P165" s="154" t="s">
        <v>152</v>
      </c>
    </row>
    <row r="166" spans="1:16" s="116" customFormat="1" ht="11.25" customHeight="1">
      <c r="C166" s="116">
        <f t="shared" ref="C166:P166" si="5">C13</f>
        <v>0</v>
      </c>
      <c r="D166" s="116">
        <f t="shared" si="5"/>
        <v>0</v>
      </c>
      <c r="E166" s="116">
        <f t="shared" si="5"/>
        <v>10</v>
      </c>
      <c r="F166" s="116">
        <f t="shared" si="5"/>
        <v>21</v>
      </c>
      <c r="G166" s="116">
        <f t="shared" si="5"/>
        <v>11</v>
      </c>
      <c r="H166" s="116">
        <f t="shared" si="5"/>
        <v>22</v>
      </c>
      <c r="I166" s="116">
        <f t="shared" si="5"/>
        <v>12</v>
      </c>
      <c r="J166" s="116">
        <f t="shared" si="5"/>
        <v>22</v>
      </c>
      <c r="K166" s="116">
        <f t="shared" si="5"/>
        <v>0</v>
      </c>
      <c r="L166" s="116">
        <f t="shared" si="5"/>
        <v>0</v>
      </c>
      <c r="M166" s="116">
        <f t="shared" si="5"/>
        <v>10</v>
      </c>
      <c r="N166" s="116">
        <f t="shared" si="5"/>
        <v>21</v>
      </c>
      <c r="O166" s="116">
        <f t="shared" si="5"/>
        <v>12</v>
      </c>
      <c r="P166" s="116">
        <f t="shared" si="5"/>
        <v>22</v>
      </c>
    </row>
    <row r="167" spans="1:16" s="116" customFormat="1" ht="11.25" customHeight="1">
      <c r="C167" s="116">
        <f t="shared" ref="C167:P167" si="6">C16</f>
        <v>10</v>
      </c>
      <c r="D167" s="116">
        <f t="shared" si="6"/>
        <v>21</v>
      </c>
      <c r="E167" s="116">
        <f t="shared" si="6"/>
        <v>11</v>
      </c>
      <c r="F167" s="116">
        <f t="shared" si="6"/>
        <v>22</v>
      </c>
      <c r="G167" s="116">
        <f t="shared" si="6"/>
        <v>0</v>
      </c>
      <c r="H167" s="116">
        <f t="shared" si="6"/>
        <v>0</v>
      </c>
      <c r="I167" s="116">
        <f t="shared" si="6"/>
        <v>10</v>
      </c>
      <c r="J167" s="116">
        <f t="shared" si="6"/>
        <v>21</v>
      </c>
      <c r="K167" s="116">
        <f t="shared" si="6"/>
        <v>11</v>
      </c>
      <c r="L167" s="116">
        <f t="shared" si="6"/>
        <v>22</v>
      </c>
      <c r="M167" s="116">
        <f t="shared" si="6"/>
        <v>12</v>
      </c>
      <c r="N167" s="116">
        <f t="shared" si="6"/>
        <v>22</v>
      </c>
      <c r="O167" s="116">
        <f t="shared" si="6"/>
        <v>0</v>
      </c>
      <c r="P167" s="116">
        <f t="shared" si="6"/>
        <v>0</v>
      </c>
    </row>
    <row r="168" spans="1:16" s="116" customFormat="1" ht="11.25" customHeight="1">
      <c r="C168" s="116">
        <f t="shared" ref="C168:P168" si="7">C19</f>
        <v>11</v>
      </c>
      <c r="D168" s="116">
        <f t="shared" si="7"/>
        <v>22</v>
      </c>
      <c r="E168" s="116">
        <f t="shared" si="7"/>
        <v>12</v>
      </c>
      <c r="F168" s="116">
        <f t="shared" si="7"/>
        <v>22</v>
      </c>
      <c r="G168" s="116">
        <f t="shared" si="7"/>
        <v>10</v>
      </c>
      <c r="H168" s="116">
        <f t="shared" si="7"/>
        <v>21</v>
      </c>
      <c r="I168" s="116">
        <f t="shared" si="7"/>
        <v>0</v>
      </c>
      <c r="J168" s="116">
        <f t="shared" si="7"/>
        <v>0</v>
      </c>
      <c r="K168" s="116">
        <f t="shared" si="7"/>
        <v>12</v>
      </c>
      <c r="L168" s="116">
        <f t="shared" si="7"/>
        <v>22</v>
      </c>
      <c r="M168" s="116">
        <f t="shared" si="7"/>
        <v>11</v>
      </c>
      <c r="N168" s="116">
        <f t="shared" si="7"/>
        <v>22</v>
      </c>
      <c r="O168" s="116">
        <f t="shared" si="7"/>
        <v>11</v>
      </c>
      <c r="P168" s="116">
        <f t="shared" si="7"/>
        <v>22</v>
      </c>
    </row>
    <row r="169" spans="1:16" s="116" customFormat="1" ht="11.25" customHeight="1">
      <c r="C169" s="116">
        <f t="shared" ref="C169:P169" si="8">C22</f>
        <v>12</v>
      </c>
      <c r="D169" s="116">
        <f t="shared" si="8"/>
        <v>22</v>
      </c>
      <c r="E169" s="116">
        <f t="shared" si="8"/>
        <v>0</v>
      </c>
      <c r="F169" s="116">
        <f t="shared" si="8"/>
        <v>0</v>
      </c>
      <c r="G169" s="116">
        <f t="shared" si="8"/>
        <v>12</v>
      </c>
      <c r="H169" s="116">
        <f t="shared" si="8"/>
        <v>22</v>
      </c>
      <c r="I169" s="116">
        <f t="shared" si="8"/>
        <v>11</v>
      </c>
      <c r="J169" s="116">
        <f t="shared" si="8"/>
        <v>22</v>
      </c>
      <c r="K169" s="116">
        <f t="shared" si="8"/>
        <v>0</v>
      </c>
      <c r="L169" s="116">
        <f t="shared" si="8"/>
        <v>0</v>
      </c>
      <c r="M169" s="116">
        <f t="shared" si="8"/>
        <v>0</v>
      </c>
      <c r="N169" s="116">
        <f t="shared" si="8"/>
        <v>0</v>
      </c>
      <c r="O169" s="116">
        <f t="shared" si="8"/>
        <v>10</v>
      </c>
      <c r="P169" s="116">
        <f t="shared" si="8"/>
        <v>21</v>
      </c>
    </row>
    <row r="170" spans="1:16" s="116" customFormat="1" ht="11.25" customHeight="1">
      <c r="C170" s="116">
        <f t="shared" ref="C170:P170" si="9">C25</f>
        <v>0</v>
      </c>
      <c r="D170" s="116">
        <f t="shared" si="9"/>
        <v>0</v>
      </c>
      <c r="E170" s="116">
        <f t="shared" si="9"/>
        <v>0</v>
      </c>
      <c r="F170" s="116">
        <f t="shared" si="9"/>
        <v>0</v>
      </c>
      <c r="G170" s="116">
        <f t="shared" si="9"/>
        <v>0</v>
      </c>
      <c r="H170" s="116">
        <f t="shared" si="9"/>
        <v>0</v>
      </c>
      <c r="I170" s="116">
        <f t="shared" si="9"/>
        <v>0</v>
      </c>
      <c r="J170" s="116">
        <f t="shared" si="9"/>
        <v>0</v>
      </c>
      <c r="K170" s="116">
        <f t="shared" si="9"/>
        <v>11.5</v>
      </c>
      <c r="L170" s="116">
        <f t="shared" si="9"/>
        <v>21.5</v>
      </c>
      <c r="M170" s="116">
        <f t="shared" si="9"/>
        <v>11.5</v>
      </c>
      <c r="N170" s="116">
        <f t="shared" si="9"/>
        <v>21.5</v>
      </c>
      <c r="O170" s="116">
        <f t="shared" si="9"/>
        <v>11.5</v>
      </c>
      <c r="P170" s="116">
        <f t="shared" si="9"/>
        <v>21.5</v>
      </c>
    </row>
    <row r="171" spans="1:16" s="116" customFormat="1" ht="11.25" customHeight="1">
      <c r="C171" s="116">
        <f t="shared" ref="C171:P171" si="10">C28</f>
        <v>0</v>
      </c>
      <c r="D171" s="116">
        <f t="shared" si="10"/>
        <v>0</v>
      </c>
      <c r="E171" s="116">
        <f t="shared" si="10"/>
        <v>0</v>
      </c>
      <c r="F171" s="116">
        <f t="shared" si="10"/>
        <v>0</v>
      </c>
      <c r="G171" s="116">
        <f t="shared" si="10"/>
        <v>0</v>
      </c>
      <c r="H171" s="116">
        <f t="shared" si="10"/>
        <v>0</v>
      </c>
      <c r="I171" s="116">
        <f t="shared" si="10"/>
        <v>0</v>
      </c>
      <c r="J171" s="116">
        <f t="shared" si="10"/>
        <v>0</v>
      </c>
      <c r="K171" s="116">
        <f t="shared" si="10"/>
        <v>0</v>
      </c>
      <c r="L171" s="116">
        <f t="shared" si="10"/>
        <v>0</v>
      </c>
      <c r="M171" s="116">
        <f t="shared" si="10"/>
        <v>0</v>
      </c>
      <c r="N171" s="116">
        <f t="shared" si="10"/>
        <v>0</v>
      </c>
      <c r="O171" s="116">
        <f t="shared" si="10"/>
        <v>12</v>
      </c>
      <c r="P171" s="116">
        <f t="shared" si="10"/>
        <v>22</v>
      </c>
    </row>
    <row r="172" spans="1:16" s="116" customFormat="1" ht="11.25" customHeight="1">
      <c r="C172" s="116">
        <f t="shared" ref="C172:P172" si="11">C31</f>
        <v>0</v>
      </c>
      <c r="D172" s="116">
        <f t="shared" si="11"/>
        <v>0</v>
      </c>
      <c r="E172" s="116">
        <f t="shared" si="11"/>
        <v>0</v>
      </c>
      <c r="F172" s="116">
        <f t="shared" si="11"/>
        <v>0</v>
      </c>
      <c r="G172" s="116">
        <f t="shared" si="11"/>
        <v>0</v>
      </c>
      <c r="H172" s="116">
        <f t="shared" si="11"/>
        <v>0</v>
      </c>
      <c r="I172" s="116">
        <f t="shared" si="11"/>
        <v>0</v>
      </c>
      <c r="J172" s="116">
        <f t="shared" si="11"/>
        <v>0</v>
      </c>
      <c r="K172" s="116">
        <f t="shared" si="11"/>
        <v>0</v>
      </c>
      <c r="L172" s="116">
        <f t="shared" si="11"/>
        <v>0</v>
      </c>
      <c r="M172" s="116">
        <f t="shared" si="11"/>
        <v>0</v>
      </c>
      <c r="N172" s="116">
        <f t="shared" si="11"/>
        <v>0</v>
      </c>
      <c r="O172" s="116">
        <f t="shared" si="11"/>
        <v>0</v>
      </c>
      <c r="P172" s="116">
        <f t="shared" si="11"/>
        <v>0</v>
      </c>
    </row>
    <row r="173" spans="1:16" s="116" customFormat="1" ht="11.25" customHeight="1">
      <c r="C173" s="116">
        <f t="shared" ref="C173:P173" si="12">C34</f>
        <v>0</v>
      </c>
      <c r="D173" s="116">
        <f t="shared" si="12"/>
        <v>0</v>
      </c>
      <c r="E173" s="116">
        <f t="shared" si="12"/>
        <v>0</v>
      </c>
      <c r="F173" s="116">
        <f t="shared" si="12"/>
        <v>0</v>
      </c>
      <c r="G173" s="116">
        <f t="shared" si="12"/>
        <v>0</v>
      </c>
      <c r="H173" s="116">
        <f t="shared" si="12"/>
        <v>0</v>
      </c>
      <c r="I173" s="116">
        <f t="shared" si="12"/>
        <v>0</v>
      </c>
      <c r="J173" s="116">
        <f t="shared" si="12"/>
        <v>0</v>
      </c>
      <c r="K173" s="116">
        <f t="shared" si="12"/>
        <v>0</v>
      </c>
      <c r="L173" s="116">
        <f t="shared" si="12"/>
        <v>0</v>
      </c>
      <c r="M173" s="116">
        <f t="shared" si="12"/>
        <v>0</v>
      </c>
      <c r="N173" s="116">
        <f t="shared" si="12"/>
        <v>0</v>
      </c>
      <c r="O173" s="116">
        <f t="shared" si="12"/>
        <v>0</v>
      </c>
      <c r="P173" s="116">
        <f t="shared" si="12"/>
        <v>0</v>
      </c>
    </row>
    <row r="174" spans="1:16" s="116" customFormat="1" ht="11.25" customHeight="1">
      <c r="C174" s="116">
        <f t="shared" ref="C174:P174" si="13">C37</f>
        <v>0</v>
      </c>
      <c r="D174" s="116">
        <f t="shared" si="13"/>
        <v>0</v>
      </c>
      <c r="E174" s="116">
        <f t="shared" si="13"/>
        <v>0</v>
      </c>
      <c r="F174" s="116">
        <f t="shared" si="13"/>
        <v>0</v>
      </c>
      <c r="G174" s="116">
        <f t="shared" si="13"/>
        <v>0</v>
      </c>
      <c r="H174" s="116">
        <f t="shared" si="13"/>
        <v>0</v>
      </c>
      <c r="I174" s="116">
        <f t="shared" si="13"/>
        <v>0</v>
      </c>
      <c r="J174" s="116">
        <f t="shared" si="13"/>
        <v>0</v>
      </c>
      <c r="K174" s="116">
        <f t="shared" si="13"/>
        <v>0</v>
      </c>
      <c r="L174" s="116">
        <f t="shared" si="13"/>
        <v>0</v>
      </c>
      <c r="M174" s="116">
        <f t="shared" si="13"/>
        <v>0</v>
      </c>
      <c r="N174" s="116">
        <f t="shared" si="13"/>
        <v>0</v>
      </c>
      <c r="O174" s="116">
        <f t="shared" si="13"/>
        <v>0</v>
      </c>
      <c r="P174" s="116">
        <f t="shared" si="13"/>
        <v>0</v>
      </c>
    </row>
    <row r="175" spans="1:16" s="116" customFormat="1" ht="11.25" customHeight="1">
      <c r="C175" s="116">
        <f t="shared" ref="C175:P175" si="14">C40</f>
        <v>0</v>
      </c>
      <c r="D175" s="116">
        <f t="shared" si="14"/>
        <v>0</v>
      </c>
      <c r="E175" s="116">
        <f t="shared" si="14"/>
        <v>0</v>
      </c>
      <c r="F175" s="116">
        <f t="shared" si="14"/>
        <v>0</v>
      </c>
      <c r="G175" s="116">
        <f t="shared" si="14"/>
        <v>0</v>
      </c>
      <c r="H175" s="116">
        <f t="shared" si="14"/>
        <v>0</v>
      </c>
      <c r="I175" s="116">
        <f t="shared" si="14"/>
        <v>0</v>
      </c>
      <c r="J175" s="116">
        <f t="shared" si="14"/>
        <v>0</v>
      </c>
      <c r="K175" s="116">
        <f t="shared" si="14"/>
        <v>0</v>
      </c>
      <c r="L175" s="116">
        <f t="shared" si="14"/>
        <v>0</v>
      </c>
      <c r="M175" s="116">
        <f t="shared" si="14"/>
        <v>0</v>
      </c>
      <c r="N175" s="116">
        <f t="shared" si="14"/>
        <v>0</v>
      </c>
      <c r="O175" s="116">
        <f t="shared" si="14"/>
        <v>0</v>
      </c>
      <c r="P175" s="116">
        <f t="shared" si="14"/>
        <v>0</v>
      </c>
    </row>
    <row r="176" spans="1:16" s="116" customFormat="1" ht="11.25" customHeight="1">
      <c r="C176" s="116">
        <f t="shared" ref="C176:P176" si="15">C43</f>
        <v>0</v>
      </c>
      <c r="D176" s="116">
        <f t="shared" si="15"/>
        <v>0</v>
      </c>
      <c r="E176" s="116">
        <f t="shared" si="15"/>
        <v>0</v>
      </c>
      <c r="F176" s="116">
        <f t="shared" si="15"/>
        <v>0</v>
      </c>
      <c r="G176" s="116">
        <f t="shared" si="15"/>
        <v>0</v>
      </c>
      <c r="H176" s="116">
        <f t="shared" si="15"/>
        <v>0</v>
      </c>
      <c r="I176" s="116">
        <f t="shared" si="15"/>
        <v>0</v>
      </c>
      <c r="J176" s="116">
        <f t="shared" si="15"/>
        <v>0</v>
      </c>
      <c r="K176" s="116">
        <f t="shared" si="15"/>
        <v>0</v>
      </c>
      <c r="L176" s="116">
        <f t="shared" si="15"/>
        <v>0</v>
      </c>
      <c r="M176" s="116">
        <f t="shared" si="15"/>
        <v>0</v>
      </c>
      <c r="N176" s="116">
        <f t="shared" si="15"/>
        <v>0</v>
      </c>
      <c r="O176" s="116">
        <f t="shared" si="15"/>
        <v>0</v>
      </c>
      <c r="P176" s="116">
        <f t="shared" si="15"/>
        <v>0</v>
      </c>
    </row>
    <row r="177" spans="3:16" s="116" customFormat="1" ht="11.25" customHeight="1">
      <c r="C177" s="116">
        <f t="shared" ref="C177:P177" si="16">C46</f>
        <v>0</v>
      </c>
      <c r="D177" s="116">
        <f t="shared" si="16"/>
        <v>0</v>
      </c>
      <c r="E177" s="116">
        <f t="shared" si="16"/>
        <v>0</v>
      </c>
      <c r="F177" s="116">
        <f t="shared" si="16"/>
        <v>0</v>
      </c>
      <c r="G177" s="116">
        <f t="shared" si="16"/>
        <v>0</v>
      </c>
      <c r="H177" s="116">
        <f t="shared" si="16"/>
        <v>0</v>
      </c>
      <c r="I177" s="116">
        <f t="shared" si="16"/>
        <v>0</v>
      </c>
      <c r="J177" s="116">
        <f t="shared" si="16"/>
        <v>0</v>
      </c>
      <c r="K177" s="116">
        <f t="shared" si="16"/>
        <v>0</v>
      </c>
      <c r="L177" s="116">
        <f t="shared" si="16"/>
        <v>0</v>
      </c>
      <c r="M177" s="116">
        <f t="shared" si="16"/>
        <v>0</v>
      </c>
      <c r="N177" s="116">
        <f t="shared" si="16"/>
        <v>0</v>
      </c>
      <c r="O177" s="116">
        <f t="shared" si="16"/>
        <v>0</v>
      </c>
      <c r="P177" s="116">
        <f t="shared" si="16"/>
        <v>0</v>
      </c>
    </row>
    <row r="178" spans="3:16" s="116" customFormat="1" ht="11.25" customHeight="1">
      <c r="C178" s="116">
        <f t="shared" ref="C178:P178" si="17">C49</f>
        <v>0</v>
      </c>
      <c r="D178" s="116">
        <f t="shared" si="17"/>
        <v>0</v>
      </c>
      <c r="E178" s="116">
        <f t="shared" si="17"/>
        <v>0</v>
      </c>
      <c r="F178" s="116">
        <f t="shared" si="17"/>
        <v>0</v>
      </c>
      <c r="G178" s="116">
        <f t="shared" si="17"/>
        <v>0</v>
      </c>
      <c r="H178" s="116">
        <f t="shared" si="17"/>
        <v>0</v>
      </c>
      <c r="I178" s="116">
        <f t="shared" si="17"/>
        <v>0</v>
      </c>
      <c r="J178" s="116">
        <f t="shared" si="17"/>
        <v>0</v>
      </c>
      <c r="K178" s="116">
        <f t="shared" si="17"/>
        <v>0</v>
      </c>
      <c r="L178" s="116">
        <f t="shared" si="17"/>
        <v>0</v>
      </c>
      <c r="M178" s="116">
        <f t="shared" si="17"/>
        <v>0</v>
      </c>
      <c r="N178" s="116">
        <f t="shared" si="17"/>
        <v>0</v>
      </c>
      <c r="O178" s="116">
        <f t="shared" si="17"/>
        <v>0</v>
      </c>
      <c r="P178" s="116">
        <f t="shared" si="17"/>
        <v>0</v>
      </c>
    </row>
    <row r="179" spans="3:16" s="116" customFormat="1" ht="11.25" customHeight="1">
      <c r="C179" s="116">
        <f t="shared" ref="C179:P179" si="18">C52</f>
        <v>0</v>
      </c>
      <c r="D179" s="116">
        <f t="shared" si="18"/>
        <v>0</v>
      </c>
      <c r="E179" s="116">
        <f t="shared" si="18"/>
        <v>0</v>
      </c>
      <c r="F179" s="116">
        <f t="shared" si="18"/>
        <v>0</v>
      </c>
      <c r="G179" s="116">
        <f t="shared" si="18"/>
        <v>0</v>
      </c>
      <c r="H179" s="116">
        <f t="shared" si="18"/>
        <v>0</v>
      </c>
      <c r="I179" s="116">
        <f t="shared" si="18"/>
        <v>0</v>
      </c>
      <c r="J179" s="116">
        <f t="shared" si="18"/>
        <v>0</v>
      </c>
      <c r="K179" s="116">
        <f t="shared" si="18"/>
        <v>0</v>
      </c>
      <c r="L179" s="116">
        <f t="shared" si="18"/>
        <v>0</v>
      </c>
      <c r="M179" s="116">
        <f t="shared" si="18"/>
        <v>0</v>
      </c>
      <c r="N179" s="116">
        <f t="shared" si="18"/>
        <v>0</v>
      </c>
      <c r="O179" s="116">
        <f t="shared" si="18"/>
        <v>0</v>
      </c>
      <c r="P179" s="116">
        <f t="shared" si="18"/>
        <v>0</v>
      </c>
    </row>
    <row r="180" spans="3:16" s="116" customFormat="1" ht="11.25" customHeight="1">
      <c r="C180" s="116">
        <f t="shared" ref="C180:P180" si="19">C55</f>
        <v>0</v>
      </c>
      <c r="D180" s="116">
        <f t="shared" si="19"/>
        <v>0</v>
      </c>
      <c r="E180" s="116">
        <f t="shared" si="19"/>
        <v>0</v>
      </c>
      <c r="F180" s="116">
        <f t="shared" si="19"/>
        <v>0</v>
      </c>
      <c r="G180" s="116">
        <f t="shared" si="19"/>
        <v>0</v>
      </c>
      <c r="H180" s="116">
        <f t="shared" si="19"/>
        <v>0</v>
      </c>
      <c r="I180" s="116">
        <f t="shared" si="19"/>
        <v>0</v>
      </c>
      <c r="J180" s="116">
        <f t="shared" si="19"/>
        <v>0</v>
      </c>
      <c r="K180" s="116">
        <f t="shared" si="19"/>
        <v>0</v>
      </c>
      <c r="L180" s="116">
        <f t="shared" si="19"/>
        <v>0</v>
      </c>
      <c r="M180" s="116">
        <f t="shared" si="19"/>
        <v>0</v>
      </c>
      <c r="N180" s="116">
        <f t="shared" si="19"/>
        <v>0</v>
      </c>
      <c r="O180" s="116">
        <f t="shared" si="19"/>
        <v>0</v>
      </c>
      <c r="P180" s="116">
        <f t="shared" si="19"/>
        <v>0</v>
      </c>
    </row>
    <row r="181" spans="3:16" s="116" customFormat="1" ht="11.25" customHeight="1">
      <c r="C181" s="116">
        <f t="shared" ref="C181:P181" si="20">C59</f>
        <v>0</v>
      </c>
      <c r="D181" s="116">
        <f t="shared" si="20"/>
        <v>0</v>
      </c>
      <c r="E181" s="116">
        <f t="shared" si="20"/>
        <v>0</v>
      </c>
      <c r="F181" s="116">
        <f t="shared" si="20"/>
        <v>0</v>
      </c>
      <c r="G181" s="116">
        <f t="shared" si="20"/>
        <v>0</v>
      </c>
      <c r="H181" s="116">
        <f t="shared" si="20"/>
        <v>0</v>
      </c>
      <c r="I181" s="116">
        <f t="shared" si="20"/>
        <v>0</v>
      </c>
      <c r="J181" s="116">
        <f t="shared" si="20"/>
        <v>0</v>
      </c>
      <c r="K181" s="116">
        <f t="shared" si="20"/>
        <v>0</v>
      </c>
      <c r="L181" s="116">
        <f t="shared" si="20"/>
        <v>0</v>
      </c>
      <c r="M181" s="116">
        <f t="shared" si="20"/>
        <v>0</v>
      </c>
      <c r="N181" s="116">
        <f t="shared" si="20"/>
        <v>0</v>
      </c>
      <c r="O181" s="116">
        <f t="shared" si="20"/>
        <v>0</v>
      </c>
      <c r="P181" s="116">
        <f t="shared" si="20"/>
        <v>0</v>
      </c>
    </row>
    <row r="182" spans="3:16" s="116" customFormat="1" ht="11.25" customHeight="1">
      <c r="C182" s="116">
        <f t="shared" ref="C182:P182" si="21">C62</f>
        <v>0</v>
      </c>
      <c r="D182" s="116">
        <f t="shared" si="21"/>
        <v>0</v>
      </c>
      <c r="E182" s="116">
        <f t="shared" si="21"/>
        <v>0</v>
      </c>
      <c r="F182" s="116">
        <f t="shared" si="21"/>
        <v>0</v>
      </c>
      <c r="G182" s="116">
        <f t="shared" si="21"/>
        <v>0</v>
      </c>
      <c r="H182" s="116">
        <f t="shared" si="21"/>
        <v>0</v>
      </c>
      <c r="I182" s="116">
        <f t="shared" si="21"/>
        <v>0</v>
      </c>
      <c r="J182" s="116">
        <f t="shared" si="21"/>
        <v>0</v>
      </c>
      <c r="K182" s="116">
        <f t="shared" si="21"/>
        <v>0</v>
      </c>
      <c r="L182" s="116">
        <f t="shared" si="21"/>
        <v>0</v>
      </c>
      <c r="M182" s="116">
        <f t="shared" si="21"/>
        <v>0</v>
      </c>
      <c r="N182" s="116">
        <f t="shared" si="21"/>
        <v>0</v>
      </c>
      <c r="O182" s="116">
        <f t="shared" si="21"/>
        <v>0</v>
      </c>
      <c r="P182" s="116">
        <f t="shared" si="21"/>
        <v>0</v>
      </c>
    </row>
    <row r="183" spans="3:16" s="116" customFormat="1" ht="11.25" customHeight="1">
      <c r="C183" s="116">
        <f t="shared" ref="C183:P183" si="22">C65</f>
        <v>0</v>
      </c>
      <c r="D183" s="116">
        <f t="shared" si="22"/>
        <v>0</v>
      </c>
      <c r="E183" s="116">
        <f t="shared" si="22"/>
        <v>0</v>
      </c>
      <c r="F183" s="116">
        <f t="shared" si="22"/>
        <v>0</v>
      </c>
      <c r="G183" s="116">
        <f t="shared" si="22"/>
        <v>0</v>
      </c>
      <c r="H183" s="116">
        <f t="shared" si="22"/>
        <v>0</v>
      </c>
      <c r="I183" s="116">
        <f t="shared" si="22"/>
        <v>0</v>
      </c>
      <c r="J183" s="116">
        <f t="shared" si="22"/>
        <v>0</v>
      </c>
      <c r="K183" s="116">
        <f t="shared" si="22"/>
        <v>0</v>
      </c>
      <c r="L183" s="116">
        <f t="shared" si="22"/>
        <v>0</v>
      </c>
      <c r="M183" s="116">
        <f t="shared" si="22"/>
        <v>0</v>
      </c>
      <c r="N183" s="116">
        <f t="shared" si="22"/>
        <v>0</v>
      </c>
      <c r="O183" s="116">
        <f t="shared" si="22"/>
        <v>0</v>
      </c>
      <c r="P183" s="116">
        <f t="shared" si="22"/>
        <v>0</v>
      </c>
    </row>
    <row r="184" spans="3:16" s="116" customFormat="1" ht="11.25" customHeight="1">
      <c r="C184" s="116">
        <f t="shared" ref="C184:P184" si="23">C68</f>
        <v>0</v>
      </c>
      <c r="D184" s="116">
        <f t="shared" si="23"/>
        <v>0</v>
      </c>
      <c r="E184" s="116">
        <f t="shared" si="23"/>
        <v>0</v>
      </c>
      <c r="F184" s="116">
        <f t="shared" si="23"/>
        <v>0</v>
      </c>
      <c r="G184" s="116">
        <f t="shared" si="23"/>
        <v>0</v>
      </c>
      <c r="H184" s="116">
        <f t="shared" si="23"/>
        <v>0</v>
      </c>
      <c r="I184" s="116">
        <f t="shared" si="23"/>
        <v>0</v>
      </c>
      <c r="J184" s="116">
        <f t="shared" si="23"/>
        <v>0</v>
      </c>
      <c r="K184" s="116">
        <f t="shared" si="23"/>
        <v>0</v>
      </c>
      <c r="L184" s="116">
        <f t="shared" si="23"/>
        <v>0</v>
      </c>
      <c r="M184" s="116">
        <f t="shared" si="23"/>
        <v>0</v>
      </c>
      <c r="N184" s="116">
        <f t="shared" si="23"/>
        <v>0</v>
      </c>
      <c r="O184" s="116">
        <f t="shared" si="23"/>
        <v>0</v>
      </c>
      <c r="P184" s="116">
        <f t="shared" si="23"/>
        <v>0</v>
      </c>
    </row>
    <row r="185" spans="3:16" s="116" customFormat="1" ht="11.25" customHeight="1">
      <c r="C185" s="116">
        <f t="shared" ref="C185:P185" si="24">C71</f>
        <v>0</v>
      </c>
      <c r="D185" s="116">
        <f t="shared" si="24"/>
        <v>0</v>
      </c>
      <c r="E185" s="116">
        <f t="shared" si="24"/>
        <v>0</v>
      </c>
      <c r="F185" s="116">
        <f t="shared" si="24"/>
        <v>0</v>
      </c>
      <c r="G185" s="116">
        <f t="shared" si="24"/>
        <v>0</v>
      </c>
      <c r="H185" s="116">
        <f t="shared" si="24"/>
        <v>0</v>
      </c>
      <c r="I185" s="116">
        <f t="shared" si="24"/>
        <v>0</v>
      </c>
      <c r="J185" s="116">
        <f t="shared" si="24"/>
        <v>0</v>
      </c>
      <c r="K185" s="116">
        <f t="shared" si="24"/>
        <v>0</v>
      </c>
      <c r="L185" s="116">
        <f t="shared" si="24"/>
        <v>0</v>
      </c>
      <c r="M185" s="116">
        <f t="shared" si="24"/>
        <v>0</v>
      </c>
      <c r="N185" s="116">
        <f t="shared" si="24"/>
        <v>0</v>
      </c>
      <c r="O185" s="116">
        <f t="shared" si="24"/>
        <v>0</v>
      </c>
      <c r="P185" s="116">
        <f t="shared" si="24"/>
        <v>0</v>
      </c>
    </row>
    <row r="186" spans="3:16" s="116" customFormat="1" ht="11.25" customHeight="1">
      <c r="C186" s="116">
        <f t="shared" ref="C186:P186" si="25">C74</f>
        <v>0</v>
      </c>
      <c r="D186" s="116">
        <f t="shared" si="25"/>
        <v>0</v>
      </c>
      <c r="E186" s="116">
        <f t="shared" si="25"/>
        <v>0</v>
      </c>
      <c r="F186" s="116">
        <f t="shared" si="25"/>
        <v>0</v>
      </c>
      <c r="G186" s="116">
        <f t="shared" si="25"/>
        <v>0</v>
      </c>
      <c r="H186" s="116">
        <f t="shared" si="25"/>
        <v>0</v>
      </c>
      <c r="I186" s="116">
        <f t="shared" si="25"/>
        <v>0</v>
      </c>
      <c r="J186" s="116">
        <f t="shared" si="25"/>
        <v>0</v>
      </c>
      <c r="K186" s="116">
        <f t="shared" si="25"/>
        <v>0</v>
      </c>
      <c r="L186" s="116">
        <f t="shared" si="25"/>
        <v>0</v>
      </c>
      <c r="M186" s="116">
        <f t="shared" si="25"/>
        <v>0</v>
      </c>
      <c r="N186" s="116">
        <f t="shared" si="25"/>
        <v>0</v>
      </c>
      <c r="O186" s="116">
        <f t="shared" si="25"/>
        <v>0</v>
      </c>
      <c r="P186" s="116">
        <f t="shared" si="25"/>
        <v>0</v>
      </c>
    </row>
    <row r="187" spans="3:16" s="116" customFormat="1" ht="11.25" customHeight="1">
      <c r="C187" s="116">
        <f t="shared" ref="C187:P187" si="26">C77</f>
        <v>0</v>
      </c>
      <c r="D187" s="116">
        <f t="shared" si="26"/>
        <v>0</v>
      </c>
      <c r="E187" s="116">
        <f t="shared" si="26"/>
        <v>0</v>
      </c>
      <c r="F187" s="116">
        <f t="shared" si="26"/>
        <v>0</v>
      </c>
      <c r="G187" s="116">
        <f t="shared" si="26"/>
        <v>0</v>
      </c>
      <c r="H187" s="116">
        <f t="shared" si="26"/>
        <v>0</v>
      </c>
      <c r="I187" s="116">
        <f t="shared" si="26"/>
        <v>0</v>
      </c>
      <c r="J187" s="116">
        <f t="shared" si="26"/>
        <v>0</v>
      </c>
      <c r="K187" s="116">
        <f t="shared" si="26"/>
        <v>0</v>
      </c>
      <c r="L187" s="116">
        <f t="shared" si="26"/>
        <v>0</v>
      </c>
      <c r="M187" s="116">
        <f t="shared" si="26"/>
        <v>0</v>
      </c>
      <c r="N187" s="116">
        <f t="shared" si="26"/>
        <v>0</v>
      </c>
      <c r="O187" s="116">
        <f t="shared" si="26"/>
        <v>0</v>
      </c>
      <c r="P187" s="116">
        <f t="shared" si="26"/>
        <v>0</v>
      </c>
    </row>
    <row r="188" spans="3:16" s="116" customFormat="1" ht="11.25" customHeight="1">
      <c r="C188" s="116">
        <f t="shared" ref="C188:P188" si="27">C80</f>
        <v>0</v>
      </c>
      <c r="D188" s="116">
        <f t="shared" si="27"/>
        <v>0</v>
      </c>
      <c r="E188" s="116">
        <f t="shared" si="27"/>
        <v>0</v>
      </c>
      <c r="F188" s="116">
        <f t="shared" si="27"/>
        <v>0</v>
      </c>
      <c r="G188" s="116">
        <f t="shared" si="27"/>
        <v>0</v>
      </c>
      <c r="H188" s="116">
        <f t="shared" si="27"/>
        <v>0</v>
      </c>
      <c r="I188" s="116">
        <f t="shared" si="27"/>
        <v>0</v>
      </c>
      <c r="J188" s="116">
        <f t="shared" si="27"/>
        <v>0</v>
      </c>
      <c r="K188" s="116">
        <f t="shared" si="27"/>
        <v>0</v>
      </c>
      <c r="L188" s="116">
        <f t="shared" si="27"/>
        <v>0</v>
      </c>
      <c r="M188" s="116">
        <f t="shared" si="27"/>
        <v>0</v>
      </c>
      <c r="N188" s="116">
        <f t="shared" si="27"/>
        <v>0</v>
      </c>
      <c r="O188" s="116">
        <f t="shared" si="27"/>
        <v>0</v>
      </c>
      <c r="P188" s="116">
        <f t="shared" si="27"/>
        <v>0</v>
      </c>
    </row>
    <row r="189" spans="3:16" s="116" customFormat="1" ht="11.25" customHeight="1">
      <c r="C189" s="116">
        <f t="shared" ref="C189:P189" si="28">C83</f>
        <v>0</v>
      </c>
      <c r="D189" s="116">
        <f t="shared" si="28"/>
        <v>0</v>
      </c>
      <c r="E189" s="116">
        <f t="shared" si="28"/>
        <v>0</v>
      </c>
      <c r="F189" s="116">
        <f t="shared" si="28"/>
        <v>0</v>
      </c>
      <c r="G189" s="116">
        <f t="shared" si="28"/>
        <v>0</v>
      </c>
      <c r="H189" s="116">
        <f t="shared" si="28"/>
        <v>0</v>
      </c>
      <c r="I189" s="116">
        <f t="shared" si="28"/>
        <v>0</v>
      </c>
      <c r="J189" s="116">
        <f t="shared" si="28"/>
        <v>0</v>
      </c>
      <c r="K189" s="116">
        <f t="shared" si="28"/>
        <v>0</v>
      </c>
      <c r="L189" s="116">
        <f t="shared" si="28"/>
        <v>0</v>
      </c>
      <c r="M189" s="116">
        <f t="shared" si="28"/>
        <v>0</v>
      </c>
      <c r="N189" s="116">
        <f t="shared" si="28"/>
        <v>0</v>
      </c>
      <c r="O189" s="116">
        <f t="shared" si="28"/>
        <v>0</v>
      </c>
      <c r="P189" s="116">
        <f t="shared" si="28"/>
        <v>0</v>
      </c>
    </row>
    <row r="190" spans="3:16" s="116" customFormat="1" ht="18" customHeight="1">
      <c r="C190" s="116">
        <f t="shared" ref="C190:P190" si="29">C86</f>
        <v>0</v>
      </c>
      <c r="D190" s="116">
        <f t="shared" si="29"/>
        <v>0</v>
      </c>
      <c r="E190" s="116">
        <f t="shared" si="29"/>
        <v>0</v>
      </c>
      <c r="F190" s="116">
        <f t="shared" si="29"/>
        <v>0</v>
      </c>
      <c r="G190" s="116">
        <f t="shared" si="29"/>
        <v>0</v>
      </c>
      <c r="H190" s="116">
        <f t="shared" si="29"/>
        <v>0</v>
      </c>
      <c r="I190" s="116">
        <f t="shared" si="29"/>
        <v>0</v>
      </c>
      <c r="J190" s="116">
        <f t="shared" si="29"/>
        <v>0</v>
      </c>
      <c r="K190" s="116">
        <f t="shared" si="29"/>
        <v>0</v>
      </c>
      <c r="L190" s="116">
        <f t="shared" si="29"/>
        <v>0</v>
      </c>
      <c r="M190" s="116">
        <f t="shared" si="29"/>
        <v>0</v>
      </c>
      <c r="N190" s="116">
        <f t="shared" si="29"/>
        <v>0</v>
      </c>
      <c r="O190" s="116">
        <f t="shared" si="29"/>
        <v>0</v>
      </c>
      <c r="P190" s="116">
        <f t="shared" si="29"/>
        <v>0</v>
      </c>
    </row>
    <row r="191" spans="3:16" s="116" customFormat="1" ht="18" customHeight="1">
      <c r="C191" s="116">
        <f t="shared" ref="C191:P191" si="30">C90</f>
        <v>0</v>
      </c>
      <c r="D191" s="116">
        <f t="shared" si="30"/>
        <v>0</v>
      </c>
      <c r="E191" s="116">
        <f t="shared" si="30"/>
        <v>0</v>
      </c>
      <c r="F191" s="116">
        <f t="shared" si="30"/>
        <v>0</v>
      </c>
      <c r="G191" s="116">
        <f t="shared" si="30"/>
        <v>12</v>
      </c>
      <c r="H191" s="116">
        <f t="shared" si="30"/>
        <v>22</v>
      </c>
      <c r="I191" s="116">
        <f t="shared" si="30"/>
        <v>12</v>
      </c>
      <c r="J191" s="116">
        <f t="shared" si="30"/>
        <v>22</v>
      </c>
      <c r="K191" s="116">
        <f t="shared" si="30"/>
        <v>10</v>
      </c>
      <c r="L191" s="116">
        <f t="shared" si="30"/>
        <v>21</v>
      </c>
      <c r="M191" s="116">
        <f t="shared" si="30"/>
        <v>0</v>
      </c>
      <c r="N191" s="116">
        <f t="shared" si="30"/>
        <v>0</v>
      </c>
      <c r="O191" s="116">
        <f t="shared" si="30"/>
        <v>18</v>
      </c>
      <c r="P191" s="116">
        <f t="shared" si="30"/>
        <v>22</v>
      </c>
    </row>
    <row r="192" spans="3:16" ht="18" customHeight="1">
      <c r="C192" s="116">
        <f t="shared" ref="C192:P192" si="31">C93</f>
        <v>0</v>
      </c>
      <c r="D192" s="116">
        <f t="shared" si="31"/>
        <v>0</v>
      </c>
      <c r="E192" s="116">
        <f t="shared" si="31"/>
        <v>0</v>
      </c>
      <c r="F192" s="116">
        <f t="shared" si="31"/>
        <v>0</v>
      </c>
      <c r="G192" s="116">
        <f t="shared" si="31"/>
        <v>0</v>
      </c>
      <c r="H192" s="116">
        <f t="shared" si="31"/>
        <v>0</v>
      </c>
      <c r="I192" s="116">
        <f t="shared" si="31"/>
        <v>0</v>
      </c>
      <c r="J192" s="116">
        <f t="shared" si="31"/>
        <v>0</v>
      </c>
      <c r="K192" s="116">
        <f t="shared" si="31"/>
        <v>0</v>
      </c>
      <c r="L192" s="116">
        <f t="shared" si="31"/>
        <v>0</v>
      </c>
      <c r="M192" s="116">
        <f t="shared" si="31"/>
        <v>12.5</v>
      </c>
      <c r="N192" s="116">
        <f t="shared" si="31"/>
        <v>22</v>
      </c>
      <c r="O192" s="116">
        <f t="shared" si="31"/>
        <v>11</v>
      </c>
      <c r="P192" s="116">
        <f t="shared" si="31"/>
        <v>14.5</v>
      </c>
    </row>
    <row r="193" spans="3:16" ht="18" customHeight="1">
      <c r="C193" s="116">
        <f t="shared" ref="C193:P193" si="32">C96</f>
        <v>18</v>
      </c>
      <c r="D193" s="116">
        <f t="shared" si="32"/>
        <v>22</v>
      </c>
      <c r="E193" s="116">
        <f t="shared" si="32"/>
        <v>18</v>
      </c>
      <c r="F193" s="116">
        <f t="shared" si="32"/>
        <v>22</v>
      </c>
      <c r="G193" s="116">
        <f t="shared" si="32"/>
        <v>0</v>
      </c>
      <c r="H193" s="116">
        <f t="shared" si="32"/>
        <v>0</v>
      </c>
      <c r="I193" s="116">
        <f t="shared" si="32"/>
        <v>0</v>
      </c>
      <c r="J193" s="116">
        <f t="shared" si="32"/>
        <v>0</v>
      </c>
      <c r="K193" s="116">
        <f t="shared" si="32"/>
        <v>18</v>
      </c>
      <c r="L193" s="116">
        <f t="shared" si="32"/>
        <v>22</v>
      </c>
      <c r="M193" s="116">
        <f t="shared" si="32"/>
        <v>12</v>
      </c>
      <c r="N193" s="116">
        <f t="shared" si="32"/>
        <v>22</v>
      </c>
      <c r="O193" s="116">
        <f t="shared" si="32"/>
        <v>0</v>
      </c>
      <c r="P193" s="116">
        <f t="shared" si="32"/>
        <v>0</v>
      </c>
    </row>
    <row r="194" spans="3:16" ht="18" customHeight="1">
      <c r="C194" s="116">
        <f t="shared" ref="C194:P194" si="33">C99</f>
        <v>0</v>
      </c>
      <c r="D194" s="116">
        <f t="shared" si="33"/>
        <v>0</v>
      </c>
      <c r="E194" s="116">
        <f t="shared" si="33"/>
        <v>0</v>
      </c>
      <c r="F194" s="116">
        <f t="shared" si="33"/>
        <v>0</v>
      </c>
      <c r="G194" s="116">
        <f t="shared" si="33"/>
        <v>0</v>
      </c>
      <c r="H194" s="116">
        <f t="shared" si="33"/>
        <v>0</v>
      </c>
      <c r="I194" s="116">
        <f t="shared" si="33"/>
        <v>0</v>
      </c>
      <c r="J194" s="116">
        <f t="shared" si="33"/>
        <v>0</v>
      </c>
      <c r="K194" s="116">
        <f t="shared" si="33"/>
        <v>0</v>
      </c>
      <c r="L194" s="116">
        <f t="shared" si="33"/>
        <v>0</v>
      </c>
      <c r="M194" s="116">
        <f t="shared" si="33"/>
        <v>11</v>
      </c>
      <c r="N194" s="116">
        <f t="shared" si="33"/>
        <v>22</v>
      </c>
      <c r="O194" s="116">
        <f t="shared" si="33"/>
        <v>12</v>
      </c>
      <c r="P194" s="116">
        <f t="shared" si="33"/>
        <v>22</v>
      </c>
    </row>
    <row r="195" spans="3:16" ht="18" customHeight="1">
      <c r="C195" s="116" t="e">
        <f>#REF!</f>
        <v>#REF!</v>
      </c>
      <c r="D195" s="116" t="e">
        <f>#REF!</f>
        <v>#REF!</v>
      </c>
      <c r="E195" s="116" t="e">
        <f>#REF!</f>
        <v>#REF!</v>
      </c>
      <c r="F195" s="116" t="e">
        <f>#REF!</f>
        <v>#REF!</v>
      </c>
      <c r="G195" s="116" t="e">
        <f>#REF!</f>
        <v>#REF!</v>
      </c>
      <c r="H195" s="116" t="e">
        <f>#REF!</f>
        <v>#REF!</v>
      </c>
      <c r="I195" s="116" t="e">
        <f>#REF!</f>
        <v>#REF!</v>
      </c>
      <c r="J195" s="116" t="e">
        <f>#REF!</f>
        <v>#REF!</v>
      </c>
      <c r="K195" s="116" t="e">
        <f>#REF!</f>
        <v>#REF!</v>
      </c>
      <c r="L195" s="116" t="e">
        <f>#REF!</f>
        <v>#REF!</v>
      </c>
      <c r="M195" s="116" t="e">
        <f>#REF!</f>
        <v>#REF!</v>
      </c>
      <c r="N195" s="116" t="e">
        <f>#REF!</f>
        <v>#REF!</v>
      </c>
      <c r="O195" s="116" t="e">
        <f>#REF!</f>
        <v>#REF!</v>
      </c>
      <c r="P195" s="116" t="e">
        <f>#REF!</f>
        <v>#REF!</v>
      </c>
    </row>
    <row r="196" spans="3:16" ht="18" customHeight="1">
      <c r="C196" s="116">
        <f>C102</f>
        <v>0</v>
      </c>
      <c r="D196" s="116">
        <f t="shared" ref="D196:P196" si="34">D102</f>
        <v>0</v>
      </c>
      <c r="E196" s="116">
        <f t="shared" si="34"/>
        <v>0</v>
      </c>
      <c r="F196" s="116">
        <f t="shared" si="34"/>
        <v>0</v>
      </c>
      <c r="G196" s="116">
        <f t="shared" si="34"/>
        <v>0</v>
      </c>
      <c r="H196" s="116">
        <f t="shared" si="34"/>
        <v>0</v>
      </c>
      <c r="I196" s="116">
        <f t="shared" si="34"/>
        <v>0</v>
      </c>
      <c r="J196" s="116">
        <f t="shared" si="34"/>
        <v>0</v>
      </c>
      <c r="K196" s="116">
        <f t="shared" si="34"/>
        <v>0</v>
      </c>
      <c r="L196" s="116">
        <f t="shared" si="34"/>
        <v>0</v>
      </c>
      <c r="M196" s="116">
        <f t="shared" si="34"/>
        <v>0</v>
      </c>
      <c r="N196" s="116">
        <f t="shared" si="34"/>
        <v>0</v>
      </c>
      <c r="O196" s="116">
        <f t="shared" si="34"/>
        <v>0</v>
      </c>
      <c r="P196" s="116">
        <f t="shared" si="34"/>
        <v>0</v>
      </c>
    </row>
    <row r="197" spans="3:16" ht="18" customHeight="1">
      <c r="C197" s="116">
        <f>C105</f>
        <v>0</v>
      </c>
      <c r="D197" s="116">
        <f t="shared" ref="D197:P197" si="35">D105</f>
        <v>0</v>
      </c>
      <c r="E197" s="116">
        <f t="shared" si="35"/>
        <v>0</v>
      </c>
      <c r="F197" s="116">
        <f t="shared" si="35"/>
        <v>0</v>
      </c>
      <c r="G197" s="116">
        <f t="shared" si="35"/>
        <v>0</v>
      </c>
      <c r="H197" s="116">
        <f t="shared" si="35"/>
        <v>0</v>
      </c>
      <c r="I197" s="116">
        <f t="shared" si="35"/>
        <v>0</v>
      </c>
      <c r="J197" s="116">
        <f t="shared" si="35"/>
        <v>0</v>
      </c>
      <c r="K197" s="116">
        <f t="shared" si="35"/>
        <v>0</v>
      </c>
      <c r="L197" s="116">
        <f t="shared" si="35"/>
        <v>0</v>
      </c>
      <c r="M197" s="116">
        <f t="shared" si="35"/>
        <v>0</v>
      </c>
      <c r="N197" s="116">
        <f t="shared" si="35"/>
        <v>0</v>
      </c>
      <c r="O197" s="116">
        <f t="shared" si="35"/>
        <v>0</v>
      </c>
      <c r="P197" s="116">
        <f t="shared" si="35"/>
        <v>0</v>
      </c>
    </row>
    <row r="198" spans="3:16" ht="18" customHeight="1">
      <c r="C198" s="116">
        <f>C108</f>
        <v>0</v>
      </c>
      <c r="D198" s="116">
        <f t="shared" ref="D198:P198" si="36">D108</f>
        <v>0</v>
      </c>
      <c r="E198" s="116">
        <f t="shared" si="36"/>
        <v>0</v>
      </c>
      <c r="F198" s="116">
        <f t="shared" si="36"/>
        <v>0</v>
      </c>
      <c r="G198" s="116">
        <f t="shared" si="36"/>
        <v>0</v>
      </c>
      <c r="H198" s="116">
        <f t="shared" si="36"/>
        <v>0</v>
      </c>
      <c r="I198" s="116">
        <f t="shared" si="36"/>
        <v>0</v>
      </c>
      <c r="J198" s="116">
        <f t="shared" si="36"/>
        <v>0</v>
      </c>
      <c r="K198" s="116">
        <f t="shared" si="36"/>
        <v>0</v>
      </c>
      <c r="L198" s="116">
        <f t="shared" si="36"/>
        <v>0</v>
      </c>
      <c r="M198" s="116">
        <f t="shared" si="36"/>
        <v>0</v>
      </c>
      <c r="N198" s="116">
        <f t="shared" si="36"/>
        <v>0</v>
      </c>
      <c r="O198" s="116">
        <f t="shared" si="36"/>
        <v>0</v>
      </c>
      <c r="P198" s="116">
        <f t="shared" si="36"/>
        <v>0</v>
      </c>
    </row>
    <row r="199" spans="3:16" ht="18" customHeight="1">
      <c r="C199" s="116">
        <f>C111</f>
        <v>0</v>
      </c>
      <c r="D199" s="116">
        <f t="shared" ref="D199:P199" si="37">D111</f>
        <v>0</v>
      </c>
      <c r="E199" s="116">
        <f t="shared" si="37"/>
        <v>0</v>
      </c>
      <c r="F199" s="116">
        <f t="shared" si="37"/>
        <v>0</v>
      </c>
      <c r="G199" s="116">
        <f t="shared" si="37"/>
        <v>0</v>
      </c>
      <c r="H199" s="116">
        <f t="shared" si="37"/>
        <v>0</v>
      </c>
      <c r="I199" s="116">
        <f t="shared" si="37"/>
        <v>0</v>
      </c>
      <c r="J199" s="116">
        <f t="shared" si="37"/>
        <v>0</v>
      </c>
      <c r="K199" s="116">
        <f t="shared" si="37"/>
        <v>0</v>
      </c>
      <c r="L199" s="116">
        <f t="shared" si="37"/>
        <v>0</v>
      </c>
      <c r="M199" s="116">
        <f t="shared" si="37"/>
        <v>0</v>
      </c>
      <c r="N199" s="116">
        <f t="shared" si="37"/>
        <v>0</v>
      </c>
      <c r="O199" s="116">
        <f t="shared" si="37"/>
        <v>0</v>
      </c>
      <c r="P199" s="116">
        <f t="shared" si="37"/>
        <v>0</v>
      </c>
    </row>
    <row r="200" spans="3:16" ht="18" customHeight="1">
      <c r="C200" s="116">
        <f>C114</f>
        <v>0</v>
      </c>
      <c r="D200" s="116">
        <f t="shared" ref="D200:P200" si="38">D114</f>
        <v>0</v>
      </c>
      <c r="E200" s="116">
        <f t="shared" si="38"/>
        <v>0</v>
      </c>
      <c r="F200" s="116">
        <f t="shared" si="38"/>
        <v>0</v>
      </c>
      <c r="G200" s="116">
        <f t="shared" si="38"/>
        <v>0</v>
      </c>
      <c r="H200" s="116">
        <f t="shared" si="38"/>
        <v>0</v>
      </c>
      <c r="I200" s="116">
        <f t="shared" si="38"/>
        <v>0</v>
      </c>
      <c r="J200" s="116">
        <f t="shared" si="38"/>
        <v>0</v>
      </c>
      <c r="K200" s="116">
        <f t="shared" si="38"/>
        <v>0</v>
      </c>
      <c r="L200" s="116">
        <f t="shared" si="38"/>
        <v>0</v>
      </c>
      <c r="M200" s="116">
        <f t="shared" si="38"/>
        <v>0</v>
      </c>
      <c r="N200" s="116">
        <f t="shared" si="38"/>
        <v>0</v>
      </c>
      <c r="O200" s="116">
        <f t="shared" si="38"/>
        <v>0</v>
      </c>
      <c r="P200" s="116">
        <f t="shared" si="38"/>
        <v>0</v>
      </c>
    </row>
    <row r="201" spans="3:16" ht="18" customHeight="1">
      <c r="C201" s="116"/>
      <c r="D201" s="116"/>
      <c r="E201" s="116"/>
      <c r="F201" s="116"/>
      <c r="G201" s="116"/>
      <c r="H201" s="116"/>
      <c r="I201" s="116"/>
      <c r="J201" s="116"/>
      <c r="K201" s="116"/>
      <c r="L201" s="116"/>
      <c r="M201" s="116"/>
      <c r="N201" s="116"/>
      <c r="O201" s="116"/>
      <c r="P201" s="116"/>
    </row>
    <row r="202" spans="3:16" ht="18" customHeight="1">
      <c r="C202" s="116"/>
      <c r="D202" s="116"/>
      <c r="E202" s="116"/>
      <c r="F202" s="116"/>
      <c r="G202" s="116"/>
      <c r="H202" s="116"/>
      <c r="I202" s="116"/>
      <c r="J202" s="116"/>
      <c r="K202" s="116"/>
      <c r="L202" s="116"/>
      <c r="M202" s="116"/>
      <c r="N202" s="116"/>
      <c r="O202" s="116"/>
      <c r="P202" s="116"/>
    </row>
    <row r="203" spans="3:16" ht="18" customHeight="1">
      <c r="C203" s="116"/>
      <c r="D203" s="116"/>
      <c r="E203" s="116"/>
      <c r="F203" s="116"/>
      <c r="G203" s="116"/>
      <c r="H203" s="116"/>
      <c r="I203" s="116"/>
      <c r="J203" s="116"/>
      <c r="K203" s="116"/>
      <c r="L203" s="116"/>
      <c r="M203" s="116"/>
      <c r="N203" s="116"/>
      <c r="O203" s="116"/>
      <c r="P203" s="116"/>
    </row>
    <row r="204" spans="3:16" ht="18" customHeight="1">
      <c r="C204" s="116"/>
      <c r="D204" s="116"/>
      <c r="E204" s="116"/>
      <c r="F204" s="116"/>
      <c r="G204" s="116"/>
      <c r="H204" s="116"/>
      <c r="I204" s="116"/>
      <c r="J204" s="116"/>
      <c r="K204" s="116"/>
      <c r="L204" s="116"/>
      <c r="M204" s="116"/>
      <c r="N204" s="116"/>
      <c r="O204" s="116"/>
      <c r="P204" s="116"/>
    </row>
    <row r="205" spans="3:16" ht="18" customHeight="1">
      <c r="C205" s="116"/>
      <c r="D205" s="116"/>
      <c r="E205" s="116"/>
      <c r="F205" s="116"/>
      <c r="G205" s="116"/>
      <c r="H205" s="116"/>
      <c r="I205" s="116"/>
      <c r="J205" s="116"/>
      <c r="K205" s="116"/>
      <c r="L205" s="116"/>
      <c r="M205" s="116"/>
      <c r="N205" s="116"/>
      <c r="O205" s="116"/>
      <c r="P205" s="116"/>
    </row>
    <row r="206" spans="3:16" ht="18" customHeight="1">
      <c r="C206" s="116"/>
      <c r="D206" s="116"/>
      <c r="E206" s="116"/>
      <c r="F206" s="116"/>
      <c r="G206" s="116"/>
      <c r="H206" s="116"/>
      <c r="I206" s="116"/>
      <c r="J206" s="116"/>
      <c r="K206" s="116"/>
      <c r="L206" s="116"/>
      <c r="M206" s="116"/>
      <c r="N206" s="116"/>
      <c r="O206" s="116"/>
      <c r="P206" s="116"/>
    </row>
    <row r="207" spans="3:16" ht="18" customHeight="1">
      <c r="C207" s="116"/>
      <c r="D207" s="116"/>
      <c r="E207" s="116"/>
      <c r="F207" s="116"/>
      <c r="G207" s="116"/>
      <c r="H207" s="116"/>
      <c r="I207" s="116"/>
      <c r="J207" s="116"/>
      <c r="K207" s="116"/>
      <c r="L207" s="116"/>
      <c r="M207" s="116"/>
      <c r="N207" s="116"/>
      <c r="O207" s="116"/>
      <c r="P207" s="116"/>
    </row>
    <row r="208" spans="3:16" ht="18" customHeight="1">
      <c r="C208" s="116"/>
      <c r="D208" s="116"/>
      <c r="E208" s="116"/>
      <c r="F208" s="116"/>
      <c r="G208" s="116"/>
      <c r="H208" s="116"/>
      <c r="I208" s="116"/>
      <c r="J208" s="116"/>
      <c r="K208" s="116"/>
      <c r="L208" s="116"/>
      <c r="M208" s="116"/>
      <c r="N208" s="116"/>
      <c r="O208" s="116"/>
      <c r="P208" s="116"/>
    </row>
    <row r="209" spans="3:16" ht="18" customHeight="1">
      <c r="C209" s="116"/>
      <c r="D209" s="116"/>
      <c r="E209" s="116"/>
      <c r="F209" s="116"/>
      <c r="G209" s="116"/>
      <c r="H209" s="116"/>
      <c r="I209" s="116"/>
      <c r="J209" s="116"/>
      <c r="K209" s="116"/>
      <c r="L209" s="116"/>
      <c r="M209" s="116"/>
      <c r="N209" s="116"/>
      <c r="O209" s="116"/>
      <c r="P209" s="116"/>
    </row>
    <row r="210" spans="3:16" ht="18" customHeight="1">
      <c r="C210" s="116"/>
      <c r="D210" s="116"/>
      <c r="E210" s="116"/>
      <c r="F210" s="116"/>
      <c r="G210" s="116"/>
      <c r="H210" s="116"/>
      <c r="I210" s="116"/>
      <c r="J210" s="116"/>
      <c r="K210" s="116"/>
      <c r="L210" s="116"/>
      <c r="M210" s="116"/>
      <c r="N210" s="116"/>
      <c r="O210" s="116"/>
      <c r="P210" s="116"/>
    </row>
    <row r="211" spans="3:16" ht="18" customHeight="1">
      <c r="C211" s="116"/>
      <c r="D211" s="116"/>
      <c r="E211" s="116"/>
      <c r="F211" s="116"/>
      <c r="G211" s="116"/>
      <c r="H211" s="116"/>
      <c r="I211" s="116"/>
      <c r="J211" s="116"/>
      <c r="K211" s="116"/>
      <c r="L211" s="116"/>
      <c r="M211" s="116"/>
      <c r="N211" s="116"/>
      <c r="O211" s="116"/>
      <c r="P211" s="116"/>
    </row>
    <row r="212" spans="3:16" ht="18" customHeight="1">
      <c r="C212" s="116"/>
      <c r="D212" s="116"/>
      <c r="E212" s="116"/>
      <c r="F212" s="116"/>
      <c r="G212" s="116"/>
      <c r="H212" s="116"/>
      <c r="I212" s="116"/>
      <c r="J212" s="116"/>
      <c r="K212" s="116"/>
      <c r="L212" s="116"/>
      <c r="M212" s="116"/>
      <c r="N212" s="116"/>
      <c r="O212" s="116"/>
      <c r="P212" s="116"/>
    </row>
    <row r="213" spans="3:16" ht="18" customHeight="1">
      <c r="C213" s="116"/>
      <c r="D213" s="116"/>
      <c r="E213" s="116"/>
      <c r="F213" s="116"/>
      <c r="G213" s="116"/>
      <c r="H213" s="116"/>
      <c r="I213" s="116"/>
      <c r="J213" s="116"/>
      <c r="K213" s="116"/>
      <c r="L213" s="116"/>
      <c r="M213" s="116"/>
      <c r="N213" s="116"/>
      <c r="O213" s="116"/>
      <c r="P213" s="116"/>
    </row>
    <row r="214" spans="3:16" ht="18" customHeight="1">
      <c r="C214" s="116"/>
      <c r="D214" s="116"/>
      <c r="E214" s="116"/>
      <c r="F214" s="116"/>
      <c r="G214" s="116"/>
      <c r="H214" s="116"/>
      <c r="I214" s="116"/>
      <c r="J214" s="116"/>
      <c r="K214" s="116"/>
      <c r="L214" s="116"/>
      <c r="M214" s="116"/>
      <c r="N214" s="116"/>
      <c r="O214" s="116"/>
      <c r="P214" s="116"/>
    </row>
    <row r="215" spans="3:16" ht="18" customHeight="1">
      <c r="C215" s="116"/>
      <c r="D215" s="116"/>
      <c r="E215" s="116"/>
      <c r="F215" s="116"/>
      <c r="G215" s="116"/>
      <c r="H215" s="116"/>
      <c r="I215" s="116"/>
      <c r="J215" s="116"/>
      <c r="K215" s="116"/>
      <c r="L215" s="116"/>
      <c r="M215" s="116"/>
      <c r="N215" s="116"/>
      <c r="O215" s="116"/>
      <c r="P215" s="116"/>
    </row>
    <row r="216" spans="3:16" ht="18" customHeight="1">
      <c r="C216" s="116"/>
      <c r="D216" s="116"/>
      <c r="E216" s="116"/>
      <c r="F216" s="116"/>
      <c r="G216" s="116"/>
      <c r="H216" s="116"/>
      <c r="I216" s="116"/>
      <c r="J216" s="116"/>
      <c r="K216" s="116"/>
      <c r="L216" s="116"/>
      <c r="M216" s="116"/>
      <c r="N216" s="116"/>
      <c r="O216" s="116"/>
      <c r="P216" s="116"/>
    </row>
    <row r="217" spans="3:16" ht="18" customHeight="1">
      <c r="C217" s="116"/>
      <c r="D217" s="116"/>
      <c r="E217" s="116"/>
      <c r="F217" s="116"/>
      <c r="G217" s="116"/>
      <c r="H217" s="116"/>
      <c r="I217" s="116"/>
      <c r="J217" s="116"/>
      <c r="K217" s="116"/>
      <c r="L217" s="116"/>
      <c r="M217" s="116"/>
      <c r="N217" s="116"/>
      <c r="O217" s="116"/>
      <c r="P217" s="116"/>
    </row>
    <row r="218" spans="3:16" ht="18" customHeight="1">
      <c r="C218" s="116"/>
      <c r="D218" s="116"/>
      <c r="E218" s="116"/>
      <c r="F218" s="116"/>
      <c r="G218" s="116"/>
      <c r="H218" s="116"/>
      <c r="I218" s="116"/>
      <c r="J218" s="116"/>
      <c r="K218" s="116"/>
      <c r="L218" s="116"/>
      <c r="M218" s="116"/>
      <c r="N218" s="116"/>
      <c r="O218" s="116"/>
      <c r="P218" s="116"/>
    </row>
    <row r="219" spans="3:16" ht="18" customHeight="1">
      <c r="C219" s="116"/>
      <c r="D219" s="116"/>
      <c r="E219" s="116"/>
      <c r="F219" s="116"/>
      <c r="G219" s="116"/>
      <c r="H219" s="116"/>
      <c r="I219" s="116"/>
      <c r="J219" s="116"/>
      <c r="K219" s="116"/>
      <c r="L219" s="116"/>
      <c r="M219" s="116"/>
      <c r="N219" s="116"/>
      <c r="O219" s="116"/>
      <c r="P219" s="116"/>
    </row>
    <row r="220" spans="3:16" ht="18" customHeight="1">
      <c r="C220" s="116"/>
      <c r="D220" s="116"/>
      <c r="E220" s="116"/>
      <c r="F220" s="116"/>
      <c r="G220" s="116"/>
      <c r="H220" s="116"/>
      <c r="I220" s="116"/>
      <c r="J220" s="116"/>
      <c r="K220" s="116"/>
      <c r="L220" s="116"/>
      <c r="M220" s="116"/>
      <c r="N220" s="116"/>
      <c r="O220" s="116"/>
      <c r="P220" s="116"/>
    </row>
    <row r="221" spans="3:16" ht="18" customHeight="1">
      <c r="C221" s="116"/>
      <c r="D221" s="116"/>
      <c r="E221" s="116"/>
      <c r="F221" s="116"/>
      <c r="G221" s="116"/>
      <c r="H221" s="116"/>
      <c r="I221" s="116"/>
      <c r="J221" s="116"/>
      <c r="K221" s="116"/>
      <c r="L221" s="116"/>
      <c r="M221" s="116"/>
      <c r="N221" s="116"/>
      <c r="O221" s="116"/>
      <c r="P221" s="116"/>
    </row>
    <row r="222" spans="3:16" ht="18" customHeight="1">
      <c r="C222" s="116"/>
      <c r="D222" s="116"/>
      <c r="E222" s="116"/>
      <c r="F222" s="116"/>
      <c r="G222" s="116"/>
      <c r="H222" s="251"/>
      <c r="I222" s="116"/>
      <c r="J222" s="116"/>
      <c r="K222" s="116"/>
      <c r="L222" s="116"/>
      <c r="M222" s="116"/>
      <c r="N222" s="116"/>
      <c r="O222" s="116"/>
      <c r="P222" s="116"/>
    </row>
    <row r="223" spans="3:16" ht="18" customHeight="1">
      <c r="C223" s="116"/>
      <c r="D223" s="116"/>
      <c r="E223" s="116"/>
      <c r="F223" s="116"/>
      <c r="G223" s="116"/>
      <c r="H223" s="251"/>
      <c r="I223" s="116"/>
      <c r="J223" s="116"/>
      <c r="K223" s="116"/>
      <c r="L223" s="116"/>
      <c r="M223" s="116"/>
      <c r="N223" s="116"/>
      <c r="O223" s="116"/>
      <c r="P223" s="116"/>
    </row>
    <row r="224" spans="3:16" ht="18" customHeight="1">
      <c r="C224" s="116"/>
      <c r="D224" s="116"/>
      <c r="E224" s="116"/>
      <c r="F224" s="116"/>
      <c r="G224" s="116"/>
      <c r="H224" s="251"/>
      <c r="I224" s="116"/>
      <c r="J224" s="116"/>
      <c r="K224" s="116"/>
      <c r="L224" s="116"/>
      <c r="M224" s="116"/>
      <c r="N224" s="116"/>
      <c r="O224" s="116"/>
      <c r="P224" s="116"/>
    </row>
    <row r="225" spans="3:16" ht="18" customHeight="1">
      <c r="C225" s="116"/>
      <c r="D225" s="116"/>
      <c r="E225" s="116"/>
      <c r="F225" s="116"/>
      <c r="G225" s="116"/>
      <c r="H225" s="251"/>
      <c r="I225" s="116"/>
      <c r="J225" s="116"/>
      <c r="K225" s="116"/>
      <c r="L225" s="116"/>
      <c r="M225" s="116"/>
      <c r="N225" s="116"/>
      <c r="O225" s="116"/>
      <c r="P225" s="116"/>
    </row>
    <row r="226" spans="3:16" ht="18" customHeight="1">
      <c r="C226" s="116"/>
      <c r="D226" s="116"/>
      <c r="E226" s="116"/>
      <c r="F226" s="116"/>
      <c r="G226" s="116"/>
      <c r="H226" s="251"/>
      <c r="I226" s="116"/>
      <c r="J226" s="116"/>
      <c r="K226" s="116"/>
      <c r="L226" s="116"/>
      <c r="M226" s="116"/>
      <c r="N226" s="116"/>
      <c r="O226" s="116"/>
      <c r="P226" s="116"/>
    </row>
    <row r="227" spans="3:16" ht="18" customHeight="1">
      <c r="C227" s="116"/>
      <c r="D227" s="116"/>
      <c r="E227" s="116"/>
      <c r="F227" s="116"/>
      <c r="G227" s="116"/>
      <c r="H227" s="251"/>
      <c r="I227" s="116"/>
      <c r="J227" s="116"/>
      <c r="K227" s="116"/>
      <c r="L227" s="116"/>
      <c r="M227" s="116"/>
      <c r="N227" s="116"/>
      <c r="O227" s="116"/>
      <c r="P227" s="116"/>
    </row>
    <row r="228" spans="3:16" ht="18" customHeight="1">
      <c r="C228" s="116"/>
      <c r="D228" s="116"/>
      <c r="E228" s="116"/>
      <c r="F228" s="116"/>
      <c r="G228" s="116"/>
      <c r="H228" s="251"/>
      <c r="I228" s="116"/>
      <c r="J228" s="116"/>
      <c r="K228" s="116"/>
      <c r="L228" s="116"/>
      <c r="M228" s="116"/>
      <c r="N228" s="116"/>
      <c r="O228" s="116"/>
      <c r="P228" s="116"/>
    </row>
    <row r="229" spans="3:16" ht="18" customHeight="1">
      <c r="C229" s="116"/>
      <c r="D229" s="116"/>
      <c r="E229" s="116"/>
      <c r="F229" s="116"/>
      <c r="G229" s="116"/>
      <c r="H229" s="251"/>
      <c r="I229" s="116"/>
      <c r="J229" s="116"/>
      <c r="K229" s="116"/>
      <c r="L229" s="116"/>
      <c r="M229" s="116"/>
      <c r="N229" s="116"/>
      <c r="O229" s="116"/>
      <c r="P229" s="116"/>
    </row>
    <row r="230" spans="3:16" ht="18" customHeight="1">
      <c r="C230" s="116"/>
      <c r="D230" s="116"/>
      <c r="E230" s="116"/>
      <c r="F230" s="116"/>
      <c r="G230" s="116"/>
      <c r="H230" s="251"/>
      <c r="I230" s="116"/>
      <c r="J230" s="116"/>
      <c r="K230" s="116"/>
      <c r="L230" s="116"/>
      <c r="M230" s="116"/>
      <c r="N230" s="116"/>
      <c r="O230" s="116"/>
      <c r="P230" s="116"/>
    </row>
    <row r="231" spans="3:16" ht="18" customHeight="1">
      <c r="C231" s="116"/>
      <c r="D231" s="116"/>
      <c r="E231" s="116"/>
      <c r="F231" s="116"/>
      <c r="G231" s="116"/>
      <c r="H231" s="251"/>
      <c r="I231" s="116"/>
      <c r="J231" s="116"/>
      <c r="K231" s="116"/>
      <c r="L231" s="116"/>
      <c r="M231" s="116"/>
      <c r="N231" s="116"/>
      <c r="O231" s="116"/>
      <c r="P231" s="116"/>
    </row>
    <row r="232" spans="3:16" ht="18" customHeight="1">
      <c r="C232" s="116"/>
      <c r="D232" s="116"/>
      <c r="E232" s="116"/>
      <c r="F232" s="116"/>
      <c r="G232" s="116"/>
      <c r="H232" s="251"/>
      <c r="I232" s="116"/>
      <c r="J232" s="116"/>
      <c r="K232" s="116"/>
      <c r="L232" s="116"/>
      <c r="M232" s="116"/>
      <c r="N232" s="116"/>
      <c r="O232" s="116"/>
      <c r="P232" s="116"/>
    </row>
    <row r="233" spans="3:16" ht="18" customHeight="1">
      <c r="C233" s="116"/>
      <c r="D233" s="116"/>
      <c r="E233" s="116"/>
      <c r="F233" s="116"/>
      <c r="G233" s="116"/>
      <c r="H233" s="251"/>
      <c r="I233" s="116"/>
      <c r="J233" s="116"/>
      <c r="K233" s="116"/>
      <c r="L233" s="116"/>
      <c r="M233" s="116"/>
      <c r="N233" s="116"/>
      <c r="O233" s="116"/>
      <c r="P233" s="116"/>
    </row>
    <row r="234" spans="3:16" ht="18" customHeight="1">
      <c r="C234" s="116"/>
      <c r="D234" s="116"/>
      <c r="E234" s="116"/>
      <c r="F234" s="116"/>
      <c r="G234" s="116"/>
      <c r="H234" s="251"/>
      <c r="I234" s="116"/>
      <c r="J234" s="116"/>
      <c r="K234" s="116"/>
      <c r="L234" s="116"/>
      <c r="M234" s="116"/>
      <c r="N234" s="116"/>
      <c r="O234" s="116"/>
      <c r="P234" s="116"/>
    </row>
    <row r="235" spans="3:16" ht="18" customHeight="1">
      <c r="C235" s="116"/>
      <c r="D235" s="116"/>
      <c r="E235" s="116"/>
      <c r="F235" s="116"/>
      <c r="G235" s="116"/>
      <c r="H235" s="251"/>
      <c r="I235" s="116"/>
      <c r="J235" s="116"/>
      <c r="K235" s="116"/>
      <c r="L235" s="116"/>
      <c r="M235" s="116"/>
      <c r="N235" s="116"/>
      <c r="O235" s="116"/>
      <c r="P235" s="116"/>
    </row>
    <row r="236" spans="3:16" ht="18" customHeight="1">
      <c r="C236" s="116"/>
      <c r="D236" s="116"/>
      <c r="E236" s="116"/>
      <c r="F236" s="116"/>
      <c r="G236" s="116"/>
      <c r="H236" s="251"/>
      <c r="I236" s="116"/>
      <c r="J236" s="116"/>
      <c r="K236" s="116"/>
      <c r="L236" s="116"/>
      <c r="M236" s="116"/>
      <c r="N236" s="116"/>
      <c r="O236" s="116"/>
      <c r="P236" s="116"/>
    </row>
    <row r="237" spans="3:16" ht="18" customHeight="1">
      <c r="C237" s="116"/>
      <c r="D237" s="116"/>
      <c r="E237" s="116"/>
      <c r="F237" s="116"/>
      <c r="G237" s="116"/>
      <c r="H237" s="251"/>
      <c r="I237" s="116"/>
      <c r="J237" s="116"/>
      <c r="K237" s="116"/>
      <c r="L237" s="116"/>
      <c r="M237" s="116"/>
      <c r="N237" s="116"/>
      <c r="O237" s="116"/>
      <c r="P237" s="116"/>
    </row>
    <row r="238" spans="3:16" ht="18" customHeight="1">
      <c r="C238" s="116"/>
      <c r="D238" s="116"/>
      <c r="E238" s="116"/>
      <c r="F238" s="116"/>
      <c r="G238" s="116"/>
      <c r="H238" s="251"/>
      <c r="I238" s="116"/>
      <c r="J238" s="116"/>
      <c r="K238" s="116"/>
      <c r="L238" s="116"/>
      <c r="M238" s="116"/>
      <c r="N238" s="116"/>
      <c r="O238" s="116"/>
      <c r="P238" s="116"/>
    </row>
    <row r="239" spans="3:16" ht="18" customHeight="1">
      <c r="C239" s="116"/>
      <c r="D239" s="116"/>
      <c r="E239" s="116"/>
      <c r="F239" s="116"/>
      <c r="G239" s="116"/>
      <c r="H239" s="251"/>
      <c r="I239" s="116"/>
      <c r="J239" s="116"/>
      <c r="K239" s="116"/>
      <c r="L239" s="116"/>
      <c r="M239" s="116"/>
      <c r="N239" s="116"/>
      <c r="O239" s="116"/>
      <c r="P239" s="116"/>
    </row>
    <row r="240" spans="3:16" ht="18" customHeight="1">
      <c r="C240" s="116"/>
      <c r="D240" s="116"/>
      <c r="E240" s="116"/>
      <c r="F240" s="116"/>
      <c r="G240" s="116"/>
      <c r="H240" s="251"/>
      <c r="I240" s="116"/>
      <c r="J240" s="116"/>
      <c r="K240" s="116"/>
      <c r="L240" s="116"/>
      <c r="M240" s="116"/>
      <c r="N240" s="116"/>
      <c r="O240" s="116"/>
      <c r="P240" s="116"/>
    </row>
    <row r="241" spans="3:16" ht="18" customHeight="1">
      <c r="C241" s="116"/>
      <c r="D241" s="116"/>
      <c r="E241" s="116"/>
      <c r="F241" s="116"/>
      <c r="G241" s="116"/>
      <c r="H241" s="251"/>
      <c r="I241" s="116"/>
      <c r="J241" s="116"/>
      <c r="K241" s="116"/>
      <c r="L241" s="116"/>
      <c r="M241" s="116"/>
      <c r="N241" s="116"/>
      <c r="O241" s="116"/>
      <c r="P241" s="116"/>
    </row>
    <row r="242" spans="3:16" ht="18" customHeight="1">
      <c r="C242" s="116"/>
      <c r="D242" s="116"/>
      <c r="E242" s="116"/>
      <c r="F242" s="116"/>
      <c r="G242" s="116"/>
      <c r="H242" s="251"/>
      <c r="I242" s="116"/>
      <c r="J242" s="116"/>
      <c r="K242" s="116"/>
      <c r="L242" s="116"/>
      <c r="M242" s="116"/>
      <c r="N242" s="116"/>
      <c r="O242" s="116"/>
      <c r="P242" s="116"/>
    </row>
    <row r="243" spans="3:16" ht="18" customHeight="1">
      <c r="C243" s="116"/>
      <c r="D243" s="116"/>
      <c r="E243" s="116"/>
      <c r="F243" s="116"/>
      <c r="G243" s="116"/>
      <c r="H243" s="251"/>
      <c r="I243" s="116"/>
      <c r="J243" s="116"/>
      <c r="K243" s="116"/>
      <c r="L243" s="116"/>
      <c r="M243" s="116"/>
      <c r="N243" s="116"/>
      <c r="O243" s="116"/>
      <c r="P243" s="116"/>
    </row>
    <row r="244" spans="3:16" ht="18" customHeight="1">
      <c r="C244" s="116"/>
      <c r="D244" s="116"/>
      <c r="E244" s="116"/>
      <c r="F244" s="116"/>
      <c r="G244" s="116"/>
      <c r="H244" s="251"/>
      <c r="I244" s="116"/>
      <c r="J244" s="116"/>
      <c r="K244" s="116"/>
      <c r="L244" s="116"/>
      <c r="M244" s="116"/>
      <c r="N244" s="116"/>
      <c r="O244" s="116"/>
      <c r="P244" s="116"/>
    </row>
    <row r="245" spans="3:16" ht="18" customHeight="1">
      <c r="C245" s="116"/>
      <c r="D245" s="116"/>
      <c r="E245" s="116"/>
      <c r="F245" s="116"/>
      <c r="G245" s="116"/>
      <c r="H245" s="251"/>
      <c r="I245" s="116"/>
      <c r="J245" s="116"/>
      <c r="K245" s="116"/>
      <c r="L245" s="116"/>
      <c r="M245" s="116"/>
      <c r="N245" s="116"/>
      <c r="O245" s="116"/>
      <c r="P245" s="116"/>
    </row>
    <row r="246" spans="3:16" ht="18" customHeight="1">
      <c r="C246" s="116"/>
      <c r="D246" s="116"/>
      <c r="E246" s="116"/>
      <c r="F246" s="116"/>
      <c r="G246" s="116"/>
      <c r="H246" s="251"/>
      <c r="I246" s="116"/>
      <c r="J246" s="116"/>
      <c r="K246" s="116"/>
      <c r="L246" s="116"/>
      <c r="M246" s="116"/>
      <c r="N246" s="116"/>
      <c r="O246" s="116"/>
      <c r="P246" s="116"/>
    </row>
    <row r="247" spans="3:16" ht="18" customHeight="1">
      <c r="C247" s="116"/>
      <c r="D247" s="116"/>
      <c r="E247" s="116"/>
      <c r="F247" s="116"/>
      <c r="G247" s="116"/>
      <c r="H247" s="251"/>
      <c r="I247" s="116"/>
      <c r="J247" s="116"/>
      <c r="K247" s="116"/>
      <c r="L247" s="116"/>
      <c r="M247" s="116"/>
      <c r="N247" s="116"/>
      <c r="O247" s="116"/>
      <c r="P247" s="116"/>
    </row>
    <row r="248" spans="3:16" ht="18" customHeight="1">
      <c r="C248" s="116"/>
      <c r="D248" s="116"/>
      <c r="E248" s="116"/>
      <c r="F248" s="116"/>
      <c r="G248" s="116"/>
      <c r="H248" s="251"/>
      <c r="I248" s="116"/>
      <c r="J248" s="116"/>
      <c r="K248" s="116"/>
      <c r="L248" s="116"/>
      <c r="M248" s="116"/>
      <c r="N248" s="116"/>
      <c r="O248" s="116"/>
      <c r="P248" s="116"/>
    </row>
    <row r="249" spans="3:16" ht="18" customHeight="1">
      <c r="C249" s="116"/>
      <c r="D249" s="116"/>
      <c r="E249" s="116"/>
      <c r="F249" s="116"/>
      <c r="G249" s="116"/>
      <c r="H249" s="251"/>
      <c r="I249" s="116"/>
      <c r="J249" s="116"/>
      <c r="K249" s="116"/>
      <c r="L249" s="116"/>
      <c r="M249" s="116"/>
      <c r="N249" s="116"/>
      <c r="O249" s="116"/>
      <c r="P249" s="116"/>
    </row>
    <row r="250" spans="3:16" ht="18" customHeight="1">
      <c r="C250" s="116"/>
      <c r="D250" s="116"/>
      <c r="E250" s="116"/>
      <c r="F250" s="116"/>
      <c r="G250" s="116"/>
      <c r="H250" s="251"/>
      <c r="I250" s="116"/>
      <c r="J250" s="116"/>
      <c r="K250" s="116"/>
      <c r="L250" s="116"/>
      <c r="M250" s="116"/>
      <c r="N250" s="116"/>
      <c r="O250" s="116"/>
      <c r="P250" s="116"/>
    </row>
    <row r="251" spans="3:16" ht="18" customHeight="1">
      <c r="C251" s="116"/>
      <c r="D251" s="116"/>
      <c r="E251" s="116"/>
      <c r="F251" s="116"/>
      <c r="G251" s="116"/>
      <c r="H251" s="251"/>
      <c r="I251" s="116"/>
      <c r="J251" s="116"/>
      <c r="K251" s="116"/>
      <c r="L251" s="116"/>
      <c r="M251" s="116"/>
      <c r="N251" s="116"/>
      <c r="O251" s="116"/>
      <c r="P251" s="116"/>
    </row>
    <row r="252" spans="3:16" ht="18" customHeight="1">
      <c r="C252" s="116"/>
      <c r="D252" s="116"/>
      <c r="E252" s="116"/>
      <c r="F252" s="116"/>
      <c r="G252" s="116"/>
      <c r="H252" s="251"/>
      <c r="I252" s="116"/>
      <c r="J252" s="116"/>
      <c r="K252" s="116"/>
      <c r="L252" s="116"/>
      <c r="M252" s="116"/>
      <c r="N252" s="116"/>
      <c r="O252" s="116"/>
      <c r="P252" s="116"/>
    </row>
    <row r="253" spans="3:16" ht="18" customHeight="1">
      <c r="C253" s="116"/>
      <c r="D253" s="116"/>
      <c r="E253" s="116"/>
      <c r="F253" s="116"/>
      <c r="G253" s="116"/>
      <c r="H253" s="251"/>
      <c r="I253" s="116"/>
      <c r="J253" s="116"/>
      <c r="K253" s="116"/>
      <c r="L253" s="116"/>
      <c r="M253" s="116"/>
      <c r="N253" s="116"/>
      <c r="O253" s="116"/>
      <c r="P253" s="116"/>
    </row>
    <row r="254" spans="3:16" ht="18" customHeight="1">
      <c r="C254" s="116"/>
      <c r="D254" s="116"/>
      <c r="E254" s="116"/>
      <c r="F254" s="116"/>
      <c r="G254" s="116"/>
      <c r="H254" s="251"/>
      <c r="I254" s="116"/>
      <c r="J254" s="116"/>
      <c r="K254" s="116"/>
      <c r="L254" s="116"/>
      <c r="M254" s="116"/>
      <c r="N254" s="116"/>
      <c r="O254" s="116"/>
      <c r="P254" s="116"/>
    </row>
    <row r="255" spans="3:16" ht="18" customHeight="1">
      <c r="C255" s="116"/>
      <c r="D255" s="116"/>
      <c r="E255" s="116"/>
      <c r="F255" s="116"/>
      <c r="G255" s="116"/>
      <c r="H255" s="251"/>
      <c r="I255" s="116"/>
      <c r="J255" s="116"/>
      <c r="K255" s="116"/>
      <c r="L255" s="116"/>
      <c r="M255" s="116"/>
      <c r="N255" s="116"/>
      <c r="O255" s="116"/>
      <c r="P255" s="116"/>
    </row>
    <row r="256" spans="3:16" ht="18" customHeight="1">
      <c r="C256" s="116"/>
      <c r="D256" s="116"/>
      <c r="E256" s="116"/>
      <c r="F256" s="116"/>
      <c r="G256" s="116"/>
      <c r="H256" s="251"/>
      <c r="I256" s="116"/>
      <c r="J256" s="116"/>
      <c r="K256" s="116"/>
      <c r="L256" s="116"/>
      <c r="M256" s="116"/>
      <c r="N256" s="116"/>
      <c r="O256" s="116"/>
      <c r="P256" s="116"/>
    </row>
    <row r="257" spans="3:16" ht="18" customHeight="1">
      <c r="C257" s="116"/>
      <c r="D257" s="116"/>
      <c r="E257" s="116"/>
      <c r="F257" s="116"/>
      <c r="G257" s="116"/>
      <c r="H257" s="251"/>
      <c r="I257" s="116"/>
      <c r="J257" s="116"/>
      <c r="K257" s="116"/>
      <c r="L257" s="116"/>
      <c r="M257" s="116"/>
      <c r="N257" s="116"/>
      <c r="O257" s="116"/>
      <c r="P257" s="116"/>
    </row>
    <row r="258" spans="3:16" ht="18" customHeight="1">
      <c r="C258" s="116"/>
      <c r="D258" s="116"/>
      <c r="E258" s="116"/>
      <c r="F258" s="116"/>
      <c r="G258" s="116"/>
      <c r="H258" s="251"/>
      <c r="I258" s="116"/>
      <c r="J258" s="116"/>
      <c r="K258" s="116"/>
      <c r="L258" s="116"/>
      <c r="M258" s="116"/>
      <c r="N258" s="116"/>
      <c r="O258" s="116"/>
      <c r="P258" s="116"/>
    </row>
    <row r="259" spans="3:16" ht="18" customHeight="1">
      <c r="C259" s="116"/>
      <c r="D259" s="116"/>
      <c r="E259" s="116"/>
      <c r="F259" s="116"/>
      <c r="G259" s="116"/>
      <c r="H259" s="251"/>
      <c r="I259" s="116"/>
      <c r="J259" s="116"/>
      <c r="K259" s="116"/>
      <c r="L259" s="116"/>
      <c r="M259" s="116"/>
      <c r="N259" s="116"/>
      <c r="O259" s="116"/>
      <c r="P259" s="116"/>
    </row>
    <row r="260" spans="3:16" ht="18" customHeight="1">
      <c r="C260" s="116"/>
      <c r="D260" s="116"/>
      <c r="E260" s="116"/>
      <c r="F260" s="116"/>
      <c r="G260" s="116"/>
      <c r="H260" s="251"/>
      <c r="I260" s="116"/>
      <c r="J260" s="116"/>
      <c r="K260" s="116"/>
      <c r="L260" s="116"/>
      <c r="M260" s="116"/>
      <c r="N260" s="116"/>
      <c r="O260" s="116"/>
      <c r="P260" s="116"/>
    </row>
    <row r="261" spans="3:16" ht="18" customHeight="1">
      <c r="C261" s="116"/>
      <c r="D261" s="116"/>
      <c r="E261" s="116"/>
      <c r="F261" s="116"/>
      <c r="G261" s="116"/>
      <c r="H261" s="251"/>
      <c r="I261" s="116"/>
      <c r="J261" s="116"/>
      <c r="K261" s="116"/>
      <c r="L261" s="116"/>
      <c r="M261" s="116"/>
      <c r="N261" s="116"/>
      <c r="O261" s="116"/>
      <c r="P261" s="116"/>
    </row>
    <row r="262" spans="3:16" ht="18" customHeight="1">
      <c r="C262" s="116"/>
      <c r="D262" s="116"/>
      <c r="E262" s="116"/>
      <c r="F262" s="116"/>
      <c r="G262" s="116"/>
      <c r="H262" s="251"/>
      <c r="I262" s="116"/>
      <c r="J262" s="116"/>
      <c r="K262" s="116"/>
      <c r="L262" s="116"/>
      <c r="M262" s="116"/>
      <c r="N262" s="116"/>
      <c r="O262" s="116"/>
      <c r="P262" s="116"/>
    </row>
    <row r="263" spans="3:16" ht="18" customHeight="1">
      <c r="C263" s="116"/>
      <c r="D263" s="116"/>
      <c r="E263" s="116"/>
      <c r="F263" s="116"/>
      <c r="G263" s="116"/>
      <c r="H263" s="251"/>
      <c r="I263" s="116"/>
      <c r="J263" s="116"/>
      <c r="K263" s="116"/>
      <c r="L263" s="116"/>
      <c r="M263" s="116"/>
      <c r="N263" s="116"/>
      <c r="O263" s="116"/>
      <c r="P263" s="116"/>
    </row>
    <row r="264" spans="3:16" ht="18" customHeight="1">
      <c r="C264" s="116"/>
      <c r="D264" s="116"/>
      <c r="E264" s="116"/>
      <c r="F264" s="116"/>
      <c r="G264" s="116"/>
      <c r="H264" s="251"/>
      <c r="I264" s="116"/>
      <c r="J264" s="116"/>
      <c r="K264" s="116"/>
      <c r="L264" s="116"/>
      <c r="M264" s="116"/>
      <c r="N264" s="116"/>
      <c r="O264" s="116"/>
      <c r="P264" s="116"/>
    </row>
    <row r="265" spans="3:16" ht="18" customHeight="1">
      <c r="C265" s="116"/>
      <c r="D265" s="116"/>
      <c r="E265" s="116"/>
      <c r="F265" s="116"/>
      <c r="G265" s="116"/>
      <c r="H265" s="251"/>
      <c r="I265" s="116"/>
      <c r="J265" s="116"/>
      <c r="K265" s="116"/>
      <c r="L265" s="116"/>
      <c r="M265" s="116"/>
      <c r="N265" s="116"/>
      <c r="O265" s="116"/>
      <c r="P265" s="116"/>
    </row>
    <row r="266" spans="3:16" ht="18" customHeight="1">
      <c r="C266" s="116"/>
      <c r="D266" s="116"/>
      <c r="E266" s="116"/>
      <c r="F266" s="116"/>
      <c r="G266" s="116"/>
      <c r="H266" s="251"/>
      <c r="I266" s="116"/>
      <c r="J266" s="116"/>
      <c r="K266" s="116"/>
      <c r="L266" s="116"/>
      <c r="M266" s="116"/>
      <c r="N266" s="116"/>
      <c r="O266" s="116"/>
      <c r="P266" s="116"/>
    </row>
    <row r="267" spans="3:16" ht="18" customHeight="1">
      <c r="C267" s="116"/>
      <c r="D267" s="116"/>
      <c r="E267" s="116"/>
      <c r="F267" s="116"/>
      <c r="G267" s="116"/>
      <c r="H267" s="251"/>
      <c r="I267" s="116"/>
      <c r="J267" s="116"/>
      <c r="K267" s="116"/>
      <c r="L267" s="116"/>
      <c r="M267" s="116"/>
      <c r="N267" s="116"/>
      <c r="O267" s="116"/>
      <c r="P267" s="116"/>
    </row>
    <row r="268" spans="3:16" ht="18" customHeight="1">
      <c r="C268" s="116"/>
      <c r="D268" s="116"/>
      <c r="E268" s="116"/>
      <c r="F268" s="116"/>
      <c r="G268" s="116"/>
      <c r="H268" s="251"/>
      <c r="I268" s="116"/>
      <c r="J268" s="116"/>
      <c r="K268" s="116"/>
      <c r="L268" s="116"/>
      <c r="M268" s="116"/>
      <c r="N268" s="116"/>
      <c r="O268" s="116"/>
      <c r="P268" s="116"/>
    </row>
    <row r="269" spans="3:16" ht="18" customHeight="1">
      <c r="C269" s="116"/>
      <c r="D269" s="116"/>
      <c r="E269" s="116"/>
      <c r="F269" s="116"/>
      <c r="G269" s="116"/>
      <c r="H269" s="251"/>
      <c r="I269" s="116"/>
      <c r="J269" s="116"/>
      <c r="K269" s="116"/>
      <c r="L269" s="116"/>
      <c r="M269" s="116"/>
      <c r="N269" s="116"/>
      <c r="O269" s="116"/>
      <c r="P269" s="116"/>
    </row>
    <row r="270" spans="3:16" ht="18" customHeight="1">
      <c r="C270" s="116"/>
      <c r="D270" s="116"/>
      <c r="E270" s="116"/>
      <c r="F270" s="116"/>
      <c r="G270" s="116"/>
      <c r="H270" s="251"/>
      <c r="I270" s="116"/>
      <c r="J270" s="116"/>
      <c r="K270" s="116"/>
      <c r="L270" s="116"/>
      <c r="M270" s="116"/>
      <c r="N270" s="116"/>
      <c r="O270" s="116"/>
      <c r="P270" s="116"/>
    </row>
    <row r="271" spans="3:16" ht="18" customHeight="1">
      <c r="C271" s="116"/>
      <c r="D271" s="116"/>
      <c r="E271" s="116"/>
      <c r="F271" s="116"/>
      <c r="G271" s="116"/>
      <c r="H271" s="251"/>
      <c r="I271" s="116"/>
      <c r="J271" s="116"/>
      <c r="K271" s="116"/>
      <c r="L271" s="116"/>
      <c r="M271" s="116"/>
      <c r="N271" s="116"/>
      <c r="O271" s="116"/>
      <c r="P271" s="116"/>
    </row>
    <row r="272" spans="3:16" ht="18" customHeight="1">
      <c r="C272" s="116"/>
      <c r="D272" s="116"/>
      <c r="E272" s="116"/>
      <c r="F272" s="116"/>
      <c r="G272" s="116"/>
      <c r="H272" s="251"/>
      <c r="I272" s="116"/>
      <c r="J272" s="116"/>
      <c r="K272" s="116"/>
      <c r="L272" s="116"/>
      <c r="M272" s="116"/>
      <c r="N272" s="116"/>
      <c r="O272" s="116"/>
      <c r="P272" s="116"/>
    </row>
    <row r="273" spans="3:16" ht="18" customHeight="1">
      <c r="C273" s="116"/>
      <c r="D273" s="116"/>
      <c r="E273" s="116"/>
      <c r="F273" s="116"/>
      <c r="G273" s="116"/>
      <c r="H273" s="251"/>
      <c r="I273" s="116"/>
      <c r="J273" s="116"/>
      <c r="K273" s="116"/>
      <c r="L273" s="116"/>
      <c r="M273" s="116"/>
      <c r="N273" s="116"/>
      <c r="O273" s="116"/>
      <c r="P273" s="116"/>
    </row>
    <row r="274" spans="3:16" ht="18" customHeight="1">
      <c r="C274" s="116"/>
      <c r="D274" s="116"/>
      <c r="E274" s="116"/>
      <c r="F274" s="116"/>
      <c r="G274" s="116"/>
      <c r="H274" s="251"/>
      <c r="I274" s="116"/>
      <c r="J274" s="116"/>
      <c r="K274" s="116"/>
      <c r="L274" s="116"/>
      <c r="M274" s="116"/>
      <c r="N274" s="116"/>
      <c r="O274" s="116"/>
      <c r="P274" s="116"/>
    </row>
    <row r="275" spans="3:16" ht="18" customHeight="1">
      <c r="C275" s="116"/>
      <c r="D275" s="116"/>
      <c r="E275" s="116"/>
      <c r="F275" s="116"/>
      <c r="G275" s="116"/>
      <c r="H275" s="251"/>
      <c r="I275" s="116"/>
      <c r="J275" s="116"/>
      <c r="K275" s="116"/>
      <c r="L275" s="116"/>
      <c r="M275" s="116"/>
      <c r="N275" s="116"/>
      <c r="O275" s="116"/>
      <c r="P275" s="116"/>
    </row>
    <row r="276" spans="3:16" ht="18" customHeight="1">
      <c r="C276" s="116"/>
      <c r="D276" s="116"/>
      <c r="E276" s="116"/>
      <c r="F276" s="116"/>
      <c r="G276" s="116"/>
      <c r="H276" s="251"/>
      <c r="I276" s="116"/>
      <c r="J276" s="116"/>
      <c r="K276" s="116"/>
      <c r="L276" s="116"/>
      <c r="M276" s="116"/>
      <c r="N276" s="116"/>
      <c r="O276" s="116"/>
      <c r="P276" s="116"/>
    </row>
    <row r="277" spans="3:16" ht="18" customHeight="1">
      <c r="C277" s="116"/>
      <c r="D277" s="116"/>
      <c r="E277" s="116"/>
      <c r="F277" s="116"/>
      <c r="G277" s="116"/>
      <c r="H277" s="251"/>
      <c r="I277" s="116"/>
      <c r="J277" s="116"/>
      <c r="K277" s="116"/>
      <c r="L277" s="116"/>
      <c r="M277" s="116"/>
      <c r="N277" s="116"/>
      <c r="O277" s="116"/>
      <c r="P277" s="116"/>
    </row>
    <row r="278" spans="3:16" ht="18" customHeight="1">
      <c r="C278" s="116"/>
      <c r="D278" s="116"/>
      <c r="E278" s="116"/>
      <c r="F278" s="116"/>
      <c r="G278" s="116"/>
      <c r="H278" s="251"/>
      <c r="I278" s="116"/>
      <c r="J278" s="116"/>
      <c r="K278" s="116"/>
      <c r="L278" s="116"/>
      <c r="M278" s="116"/>
      <c r="N278" s="116"/>
      <c r="O278" s="116"/>
      <c r="P278" s="116"/>
    </row>
    <row r="279" spans="3:16" ht="18" customHeight="1">
      <c r="C279" s="116"/>
      <c r="D279" s="116"/>
      <c r="E279" s="116"/>
      <c r="F279" s="116"/>
      <c r="G279" s="116"/>
      <c r="H279" s="251"/>
      <c r="I279" s="116"/>
      <c r="J279" s="116"/>
      <c r="K279" s="116"/>
      <c r="L279" s="116"/>
      <c r="M279" s="116"/>
      <c r="N279" s="116"/>
      <c r="O279" s="116"/>
      <c r="P279" s="116"/>
    </row>
    <row r="280" spans="3:16" ht="18" customHeight="1">
      <c r="C280" s="116"/>
      <c r="D280" s="116"/>
      <c r="E280" s="116"/>
      <c r="F280" s="116"/>
      <c r="G280" s="116"/>
      <c r="H280" s="251"/>
      <c r="I280" s="116"/>
      <c r="J280" s="116"/>
      <c r="K280" s="116"/>
      <c r="L280" s="116"/>
      <c r="M280" s="116"/>
      <c r="N280" s="116"/>
      <c r="O280" s="116"/>
      <c r="P280" s="116"/>
    </row>
    <row r="281" spans="3:16" ht="18" customHeight="1">
      <c r="C281" s="116"/>
      <c r="D281" s="116"/>
      <c r="E281" s="116"/>
      <c r="F281" s="116"/>
      <c r="G281" s="116"/>
      <c r="H281" s="251"/>
      <c r="I281" s="116"/>
      <c r="J281" s="116"/>
      <c r="K281" s="116"/>
      <c r="L281" s="116"/>
      <c r="M281" s="116"/>
      <c r="N281" s="116"/>
      <c r="O281" s="116"/>
      <c r="P281" s="116"/>
    </row>
    <row r="282" spans="3:16" ht="18" customHeight="1">
      <c r="C282" s="116"/>
      <c r="D282" s="116"/>
      <c r="E282" s="116"/>
      <c r="F282" s="116"/>
      <c r="G282" s="116"/>
      <c r="H282" s="251"/>
      <c r="I282" s="116"/>
      <c r="J282" s="116"/>
      <c r="K282" s="116"/>
      <c r="L282" s="116"/>
      <c r="M282" s="116"/>
      <c r="N282" s="116"/>
      <c r="O282" s="116"/>
      <c r="P282" s="116"/>
    </row>
    <row r="283" spans="3:16" ht="18" customHeight="1">
      <c r="C283" s="116"/>
      <c r="D283" s="116"/>
      <c r="E283" s="116"/>
      <c r="F283" s="116"/>
      <c r="G283" s="116"/>
      <c r="H283" s="251"/>
      <c r="I283" s="116"/>
      <c r="J283" s="116"/>
      <c r="K283" s="116"/>
      <c r="L283" s="116"/>
      <c r="M283" s="116"/>
      <c r="N283" s="116"/>
      <c r="O283" s="116"/>
      <c r="P283" s="116"/>
    </row>
    <row r="284" spans="3:16" ht="18" customHeight="1">
      <c r="C284" s="116"/>
      <c r="D284" s="116"/>
      <c r="E284" s="116"/>
      <c r="F284" s="116"/>
      <c r="G284" s="116"/>
      <c r="H284" s="251"/>
      <c r="I284" s="116"/>
      <c r="J284" s="116"/>
      <c r="K284" s="116"/>
      <c r="L284" s="116"/>
      <c r="M284" s="116"/>
      <c r="N284" s="116"/>
      <c r="O284" s="116"/>
      <c r="P284" s="116"/>
    </row>
    <row r="285" spans="3:16" ht="18" customHeight="1">
      <c r="C285" s="116"/>
      <c r="D285" s="116"/>
      <c r="E285" s="116"/>
      <c r="F285" s="116"/>
      <c r="G285" s="116"/>
      <c r="H285" s="251"/>
      <c r="I285" s="116"/>
      <c r="J285" s="116"/>
      <c r="K285" s="116"/>
      <c r="L285" s="116"/>
      <c r="M285" s="116"/>
      <c r="N285" s="116"/>
      <c r="O285" s="116"/>
      <c r="P285" s="116"/>
    </row>
    <row r="286" spans="3:16" ht="18" customHeight="1">
      <c r="C286" s="116"/>
      <c r="D286" s="116"/>
      <c r="E286" s="116"/>
      <c r="F286" s="116"/>
      <c r="G286" s="116"/>
      <c r="H286" s="251"/>
      <c r="I286" s="116"/>
      <c r="J286" s="116"/>
      <c r="K286" s="116"/>
      <c r="L286" s="116"/>
      <c r="M286" s="116"/>
      <c r="N286" s="116"/>
      <c r="O286" s="116"/>
      <c r="P286" s="116"/>
    </row>
    <row r="287" spans="3:16" ht="18" customHeight="1">
      <c r="C287" s="116"/>
      <c r="D287" s="116"/>
      <c r="E287" s="116"/>
      <c r="F287" s="116"/>
      <c r="G287" s="116"/>
      <c r="H287" s="251"/>
      <c r="I287" s="116"/>
      <c r="J287" s="116"/>
      <c r="K287" s="116"/>
      <c r="L287" s="116"/>
      <c r="M287" s="116"/>
      <c r="N287" s="116"/>
      <c r="O287" s="116"/>
      <c r="P287" s="116"/>
    </row>
    <row r="288" spans="3:16" ht="18" customHeight="1">
      <c r="C288" s="116"/>
      <c r="D288" s="116"/>
      <c r="E288" s="116"/>
      <c r="F288" s="116"/>
      <c r="G288" s="116"/>
      <c r="H288" s="251"/>
      <c r="I288" s="116"/>
      <c r="J288" s="116"/>
      <c r="K288" s="116"/>
      <c r="L288" s="116"/>
      <c r="M288" s="116"/>
      <c r="N288" s="116"/>
      <c r="O288" s="116"/>
      <c r="P288" s="116"/>
    </row>
    <row r="289" spans="3:16" ht="18" customHeight="1">
      <c r="C289" s="116"/>
      <c r="D289" s="116"/>
      <c r="E289" s="116"/>
      <c r="F289" s="116"/>
      <c r="G289" s="116"/>
      <c r="H289" s="251"/>
      <c r="I289" s="116"/>
      <c r="J289" s="116"/>
      <c r="K289" s="116"/>
      <c r="L289" s="116"/>
      <c r="M289" s="116"/>
      <c r="N289" s="116"/>
      <c r="O289" s="116"/>
      <c r="P289" s="116"/>
    </row>
    <row r="290" spans="3:16" ht="18" customHeight="1">
      <c r="C290" s="116"/>
      <c r="D290" s="116"/>
      <c r="E290" s="116"/>
      <c r="F290" s="116"/>
      <c r="G290" s="116"/>
      <c r="H290" s="251"/>
      <c r="I290" s="116"/>
      <c r="J290" s="116"/>
      <c r="K290" s="116"/>
      <c r="L290" s="116"/>
      <c r="M290" s="116"/>
      <c r="N290" s="116"/>
      <c r="O290" s="116"/>
      <c r="P290" s="116"/>
    </row>
    <row r="291" spans="3:16" ht="18" customHeight="1">
      <c r="C291" s="116"/>
      <c r="D291" s="116"/>
      <c r="E291" s="116"/>
      <c r="F291" s="116"/>
      <c r="G291" s="116"/>
      <c r="H291" s="251"/>
      <c r="I291" s="116"/>
      <c r="J291" s="116"/>
      <c r="K291" s="116"/>
      <c r="L291" s="116"/>
      <c r="M291" s="116"/>
      <c r="N291" s="116"/>
      <c r="O291" s="116"/>
      <c r="P291" s="116"/>
    </row>
    <row r="292" spans="3:16" ht="18" customHeight="1">
      <c r="C292" s="116"/>
      <c r="D292" s="116"/>
      <c r="E292" s="116"/>
      <c r="F292" s="116"/>
      <c r="G292" s="116"/>
      <c r="H292" s="251"/>
      <c r="I292" s="116"/>
      <c r="J292" s="116"/>
      <c r="K292" s="116"/>
      <c r="L292" s="116"/>
      <c r="M292" s="116"/>
      <c r="N292" s="116"/>
      <c r="O292" s="116"/>
      <c r="P292" s="116"/>
    </row>
    <row r="293" spans="3:16" ht="18" customHeight="1">
      <c r="C293" s="116"/>
      <c r="D293" s="116"/>
      <c r="E293" s="116"/>
      <c r="F293" s="116"/>
      <c r="G293" s="116"/>
      <c r="H293" s="251"/>
      <c r="I293" s="116"/>
      <c r="J293" s="116"/>
      <c r="K293" s="116"/>
      <c r="L293" s="116"/>
      <c r="M293" s="116"/>
      <c r="N293" s="116"/>
      <c r="O293" s="116"/>
      <c r="P293" s="116"/>
    </row>
    <row r="294" spans="3:16" ht="18" customHeight="1">
      <c r="C294" s="116"/>
      <c r="D294" s="116"/>
      <c r="E294" s="116"/>
      <c r="F294" s="116"/>
      <c r="G294" s="116"/>
      <c r="H294" s="251"/>
      <c r="I294" s="116"/>
      <c r="J294" s="116"/>
      <c r="K294" s="116"/>
      <c r="L294" s="116"/>
      <c r="M294" s="116"/>
      <c r="N294" s="116"/>
      <c r="O294" s="116"/>
      <c r="P294" s="116"/>
    </row>
    <row r="295" spans="3:16" ht="18" customHeight="1">
      <c r="C295" s="116"/>
      <c r="D295" s="116"/>
      <c r="E295" s="116"/>
      <c r="F295" s="116"/>
      <c r="G295" s="116"/>
      <c r="H295" s="251"/>
      <c r="I295" s="116"/>
      <c r="J295" s="116"/>
      <c r="K295" s="116"/>
      <c r="L295" s="116"/>
      <c r="M295" s="116"/>
      <c r="N295" s="116"/>
      <c r="O295" s="116"/>
      <c r="P295" s="116"/>
    </row>
  </sheetData>
  <sheetProtection formatCells="0" formatColumns="0" formatRows="0"/>
  <mergeCells count="723">
    <mergeCell ref="O164:P164"/>
    <mergeCell ref="C164:D164"/>
    <mergeCell ref="E164:F164"/>
    <mergeCell ref="G164:H164"/>
    <mergeCell ref="I164:J164"/>
    <mergeCell ref="K164:L164"/>
    <mergeCell ref="M164:N164"/>
    <mergeCell ref="O157:P157"/>
    <mergeCell ref="O158:P159"/>
    <mergeCell ref="Q158:R159"/>
    <mergeCell ref="C163:D163"/>
    <mergeCell ref="E163:F163"/>
    <mergeCell ref="G163:H163"/>
    <mergeCell ref="I163:J163"/>
    <mergeCell ref="K163:L163"/>
    <mergeCell ref="M163:N163"/>
    <mergeCell ref="O163:P163"/>
    <mergeCell ref="O151:P152"/>
    <mergeCell ref="Q151:R152"/>
    <mergeCell ref="O153:P154"/>
    <mergeCell ref="Q153:R154"/>
    <mergeCell ref="O155:P156"/>
    <mergeCell ref="Q155:R156"/>
    <mergeCell ref="Q145:R146"/>
    <mergeCell ref="S145:S146"/>
    <mergeCell ref="O148:P148"/>
    <mergeCell ref="Q148:R148"/>
    <mergeCell ref="A149:B149"/>
    <mergeCell ref="O149:P150"/>
    <mergeCell ref="Q149:R150"/>
    <mergeCell ref="Q143:R144"/>
    <mergeCell ref="S143:S144"/>
    <mergeCell ref="A145:B146"/>
    <mergeCell ref="C145:D146"/>
    <mergeCell ref="E145:F146"/>
    <mergeCell ref="G145:H146"/>
    <mergeCell ref="I145:J146"/>
    <mergeCell ref="K145:L146"/>
    <mergeCell ref="M145:N146"/>
    <mergeCell ref="O145:P146"/>
    <mergeCell ref="S141:S142"/>
    <mergeCell ref="A143:B144"/>
    <mergeCell ref="C143:D144"/>
    <mergeCell ref="E143:F144"/>
    <mergeCell ref="G143:H144"/>
    <mergeCell ref="I143:J144"/>
    <mergeCell ref="K143:L144"/>
    <mergeCell ref="M143:N144"/>
    <mergeCell ref="O143:P144"/>
    <mergeCell ref="A141:B142"/>
    <mergeCell ref="C141:D142"/>
    <mergeCell ref="E141:F142"/>
    <mergeCell ref="G141:H142"/>
    <mergeCell ref="I141:J142"/>
    <mergeCell ref="K141:L142"/>
    <mergeCell ref="M141:N142"/>
    <mergeCell ref="O141:P142"/>
    <mergeCell ref="Q141:R142"/>
    <mergeCell ref="S137:S138"/>
    <mergeCell ref="A139:B140"/>
    <mergeCell ref="C139:D140"/>
    <mergeCell ref="E139:F140"/>
    <mergeCell ref="G139:H140"/>
    <mergeCell ref="I139:J140"/>
    <mergeCell ref="K139:L140"/>
    <mergeCell ref="M139:N140"/>
    <mergeCell ref="O139:P140"/>
    <mergeCell ref="Q139:R140"/>
    <mergeCell ref="S139:S140"/>
    <mergeCell ref="A137:B138"/>
    <mergeCell ref="C137:D138"/>
    <mergeCell ref="E137:F138"/>
    <mergeCell ref="G137:H138"/>
    <mergeCell ref="I137:J138"/>
    <mergeCell ref="K137:L138"/>
    <mergeCell ref="M137:N138"/>
    <mergeCell ref="O137:P138"/>
    <mergeCell ref="Q137:R138"/>
    <mergeCell ref="A134:B134"/>
    <mergeCell ref="C134:D134"/>
    <mergeCell ref="E134:F134"/>
    <mergeCell ref="G134:H134"/>
    <mergeCell ref="I134:J134"/>
    <mergeCell ref="K134:L134"/>
    <mergeCell ref="M134:N134"/>
    <mergeCell ref="O134:P134"/>
    <mergeCell ref="R136:S136"/>
    <mergeCell ref="A130:T130"/>
    <mergeCell ref="B131:I131"/>
    <mergeCell ref="K131:N131"/>
    <mergeCell ref="O131:P131"/>
    <mergeCell ref="Q131:T131"/>
    <mergeCell ref="A133:B133"/>
    <mergeCell ref="C133:D133"/>
    <mergeCell ref="E133:F133"/>
    <mergeCell ref="G133:H133"/>
    <mergeCell ref="I133:J133"/>
    <mergeCell ref="K133:L133"/>
    <mergeCell ref="M133:N133"/>
    <mergeCell ref="O133:P133"/>
    <mergeCell ref="O125:P125"/>
    <mergeCell ref="A126:B126"/>
    <mergeCell ref="C126:T126"/>
    <mergeCell ref="A127:T127"/>
    <mergeCell ref="A128:T128"/>
    <mergeCell ref="A129:T129"/>
    <mergeCell ref="C125:D125"/>
    <mergeCell ref="E125:F125"/>
    <mergeCell ref="G125:H125"/>
    <mergeCell ref="I125:J125"/>
    <mergeCell ref="K125:L125"/>
    <mergeCell ref="M125:N125"/>
    <mergeCell ref="C124:D124"/>
    <mergeCell ref="E124:F124"/>
    <mergeCell ref="G124:H124"/>
    <mergeCell ref="I124:J124"/>
    <mergeCell ref="K124:L124"/>
    <mergeCell ref="M124:N124"/>
    <mergeCell ref="O124:P124"/>
    <mergeCell ref="C123:D123"/>
    <mergeCell ref="E123:F123"/>
    <mergeCell ref="G123:H123"/>
    <mergeCell ref="I123:J123"/>
    <mergeCell ref="K123:L123"/>
    <mergeCell ref="M123:N123"/>
    <mergeCell ref="C122:D122"/>
    <mergeCell ref="E122:F122"/>
    <mergeCell ref="G122:H122"/>
    <mergeCell ref="I122:J122"/>
    <mergeCell ref="K122:L122"/>
    <mergeCell ref="M122:N122"/>
    <mergeCell ref="O122:P122"/>
    <mergeCell ref="Q122:T122"/>
    <mergeCell ref="O123:P123"/>
    <mergeCell ref="Q123:T123"/>
    <mergeCell ref="O119:P119"/>
    <mergeCell ref="Q119:R119"/>
    <mergeCell ref="S119:T119"/>
    <mergeCell ref="O120:P120"/>
    <mergeCell ref="Q120:R120"/>
    <mergeCell ref="S120:T120"/>
    <mergeCell ref="C121:D121"/>
    <mergeCell ref="E121:F121"/>
    <mergeCell ref="G121:H121"/>
    <mergeCell ref="I121:J121"/>
    <mergeCell ref="K121:L121"/>
    <mergeCell ref="M121:N121"/>
    <mergeCell ref="O121:P121"/>
    <mergeCell ref="C120:D120"/>
    <mergeCell ref="E120:F120"/>
    <mergeCell ref="G120:H120"/>
    <mergeCell ref="I120:J120"/>
    <mergeCell ref="K120:L120"/>
    <mergeCell ref="M120:N120"/>
    <mergeCell ref="Q121:R121"/>
    <mergeCell ref="S121:T121"/>
    <mergeCell ref="C117:D117"/>
    <mergeCell ref="E117:F117"/>
    <mergeCell ref="G117:H117"/>
    <mergeCell ref="I117:J117"/>
    <mergeCell ref="K117:L117"/>
    <mergeCell ref="M117:N117"/>
    <mergeCell ref="O117:P117"/>
    <mergeCell ref="Q117:T117"/>
    <mergeCell ref="A118:A125"/>
    <mergeCell ref="C118:D118"/>
    <mergeCell ref="E118:F118"/>
    <mergeCell ref="G118:H118"/>
    <mergeCell ref="I118:J118"/>
    <mergeCell ref="K118:L118"/>
    <mergeCell ref="M118:N118"/>
    <mergeCell ref="O118:P118"/>
    <mergeCell ref="Q118:R118"/>
    <mergeCell ref="S118:T118"/>
    <mergeCell ref="C119:D119"/>
    <mergeCell ref="E119:F119"/>
    <mergeCell ref="G119:H119"/>
    <mergeCell ref="I119:J119"/>
    <mergeCell ref="K119:L119"/>
    <mergeCell ref="M119:N119"/>
    <mergeCell ref="A114:B114"/>
    <mergeCell ref="Q114:Q116"/>
    <mergeCell ref="R114:R116"/>
    <mergeCell ref="A111:B111"/>
    <mergeCell ref="Q111:Q113"/>
    <mergeCell ref="R111:R113"/>
    <mergeCell ref="S114:T114"/>
    <mergeCell ref="A115:B116"/>
    <mergeCell ref="S115:T116"/>
    <mergeCell ref="C116:D116"/>
    <mergeCell ref="E116:F116"/>
    <mergeCell ref="G116:H116"/>
    <mergeCell ref="I116:J116"/>
    <mergeCell ref="K116:L116"/>
    <mergeCell ref="M116:N116"/>
    <mergeCell ref="O116:P116"/>
    <mergeCell ref="A112:B113"/>
    <mergeCell ref="S112:T113"/>
    <mergeCell ref="C113:D113"/>
    <mergeCell ref="E113:F113"/>
    <mergeCell ref="G113:H113"/>
    <mergeCell ref="I113:J113"/>
    <mergeCell ref="K113:L113"/>
    <mergeCell ref="M113:N113"/>
    <mergeCell ref="S108:T108"/>
    <mergeCell ref="A109:B110"/>
    <mergeCell ref="S109:T110"/>
    <mergeCell ref="C110:D110"/>
    <mergeCell ref="E110:F110"/>
    <mergeCell ref="G110:H110"/>
    <mergeCell ref="I110:J110"/>
    <mergeCell ref="K110:L110"/>
    <mergeCell ref="M110:N110"/>
    <mergeCell ref="O110:P110"/>
    <mergeCell ref="O113:P113"/>
    <mergeCell ref="M107:N107"/>
    <mergeCell ref="O107:P107"/>
    <mergeCell ref="A108:B108"/>
    <mergeCell ref="Q108:Q110"/>
    <mergeCell ref="R108:R110"/>
    <mergeCell ref="A105:B105"/>
    <mergeCell ref="Q105:Q107"/>
    <mergeCell ref="R105:R107"/>
    <mergeCell ref="K107:L107"/>
    <mergeCell ref="S111:T111"/>
    <mergeCell ref="A102:B102"/>
    <mergeCell ref="Q102:Q104"/>
    <mergeCell ref="R102:R104"/>
    <mergeCell ref="A90:B90"/>
    <mergeCell ref="Q90:Q92"/>
    <mergeCell ref="R90:R92"/>
    <mergeCell ref="S105:T105"/>
    <mergeCell ref="A106:B107"/>
    <mergeCell ref="S106:T107"/>
    <mergeCell ref="C107:D107"/>
    <mergeCell ref="E107:F107"/>
    <mergeCell ref="G107:H107"/>
    <mergeCell ref="I107:J107"/>
    <mergeCell ref="S102:T102"/>
    <mergeCell ref="A103:B104"/>
    <mergeCell ref="S103:T104"/>
    <mergeCell ref="C104:D104"/>
    <mergeCell ref="E104:F104"/>
    <mergeCell ref="G104:H104"/>
    <mergeCell ref="I104:J104"/>
    <mergeCell ref="K104:L104"/>
    <mergeCell ref="M104:N104"/>
    <mergeCell ref="O104:P104"/>
    <mergeCell ref="S90:T90"/>
    <mergeCell ref="A91:B92"/>
    <mergeCell ref="S91:T92"/>
    <mergeCell ref="C92:D92"/>
    <mergeCell ref="E92:F92"/>
    <mergeCell ref="G92:H92"/>
    <mergeCell ref="I92:J92"/>
    <mergeCell ref="K88:L88"/>
    <mergeCell ref="M88:N88"/>
    <mergeCell ref="O88:P88"/>
    <mergeCell ref="A89:B89"/>
    <mergeCell ref="C89:P89"/>
    <mergeCell ref="S89:T89"/>
    <mergeCell ref="K92:L92"/>
    <mergeCell ref="M92:N92"/>
    <mergeCell ref="O92:P92"/>
    <mergeCell ref="A86:B86"/>
    <mergeCell ref="Q86:Q88"/>
    <mergeCell ref="R86:R88"/>
    <mergeCell ref="S86:T86"/>
    <mergeCell ref="A87:B88"/>
    <mergeCell ref="S87:T88"/>
    <mergeCell ref="C88:D88"/>
    <mergeCell ref="E88:F88"/>
    <mergeCell ref="G88:H88"/>
    <mergeCell ref="I88:J88"/>
    <mergeCell ref="A83:B83"/>
    <mergeCell ref="Q83:Q85"/>
    <mergeCell ref="O85:P85"/>
    <mergeCell ref="AC79:AC80"/>
    <mergeCell ref="A80:B80"/>
    <mergeCell ref="Q80:Q82"/>
    <mergeCell ref="R80:R82"/>
    <mergeCell ref="S80:T80"/>
    <mergeCell ref="A81:B82"/>
    <mergeCell ref="S81:T82"/>
    <mergeCell ref="E82:F82"/>
    <mergeCell ref="G82:H82"/>
    <mergeCell ref="R83:R85"/>
    <mergeCell ref="S83:T83"/>
    <mergeCell ref="A84:B85"/>
    <mergeCell ref="S84:T85"/>
    <mergeCell ref="C85:D85"/>
    <mergeCell ref="E85:F85"/>
    <mergeCell ref="G85:H85"/>
    <mergeCell ref="I85:J85"/>
    <mergeCell ref="K85:L85"/>
    <mergeCell ref="M85:N85"/>
    <mergeCell ref="S74:T74"/>
    <mergeCell ref="A75:B76"/>
    <mergeCell ref="S75:T76"/>
    <mergeCell ref="C76:D76"/>
    <mergeCell ref="E76:F76"/>
    <mergeCell ref="G76:H76"/>
    <mergeCell ref="I76:J76"/>
    <mergeCell ref="I82:J82"/>
    <mergeCell ref="S77:T77"/>
    <mergeCell ref="A78:B79"/>
    <mergeCell ref="S78:T79"/>
    <mergeCell ref="C79:D79"/>
    <mergeCell ref="E79:F79"/>
    <mergeCell ref="G79:H79"/>
    <mergeCell ref="I79:J79"/>
    <mergeCell ref="K79:L79"/>
    <mergeCell ref="M79:N79"/>
    <mergeCell ref="O79:P79"/>
    <mergeCell ref="K76:L76"/>
    <mergeCell ref="M76:N76"/>
    <mergeCell ref="O76:P76"/>
    <mergeCell ref="A77:B77"/>
    <mergeCell ref="Q77:Q79"/>
    <mergeCell ref="R77:R79"/>
    <mergeCell ref="A74:B74"/>
    <mergeCell ref="Q74:Q76"/>
    <mergeCell ref="R74:R76"/>
    <mergeCell ref="A59:B59"/>
    <mergeCell ref="Q59:Q61"/>
    <mergeCell ref="R59:R61"/>
    <mergeCell ref="S59:T59"/>
    <mergeCell ref="A60:B61"/>
    <mergeCell ref="Q55:Q57"/>
    <mergeCell ref="R55:R57"/>
    <mergeCell ref="S55:T55"/>
    <mergeCell ref="A56:B57"/>
    <mergeCell ref="S56:T57"/>
    <mergeCell ref="C57:D57"/>
    <mergeCell ref="E57:F57"/>
    <mergeCell ref="G57:H57"/>
    <mergeCell ref="I57:J57"/>
    <mergeCell ref="K57:L57"/>
    <mergeCell ref="A55:B55"/>
    <mergeCell ref="S60:T61"/>
    <mergeCell ref="M57:N57"/>
    <mergeCell ref="O57:P57"/>
    <mergeCell ref="A58:B58"/>
    <mergeCell ref="C58:P58"/>
    <mergeCell ref="S58:T58"/>
    <mergeCell ref="R52:R54"/>
    <mergeCell ref="S52:T52"/>
    <mergeCell ref="A53:B54"/>
    <mergeCell ref="S53:T54"/>
    <mergeCell ref="C54:D54"/>
    <mergeCell ref="E54:F54"/>
    <mergeCell ref="A49:B49"/>
    <mergeCell ref="Q49:Q51"/>
    <mergeCell ref="R49:R51"/>
    <mergeCell ref="S49:T49"/>
    <mergeCell ref="A50:B51"/>
    <mergeCell ref="S50:T51"/>
    <mergeCell ref="C51:D51"/>
    <mergeCell ref="E51:F51"/>
    <mergeCell ref="G51:H51"/>
    <mergeCell ref="I51:J51"/>
    <mergeCell ref="K51:L51"/>
    <mergeCell ref="Q52:Q54"/>
    <mergeCell ref="M27:N27"/>
    <mergeCell ref="O27:P27"/>
    <mergeCell ref="A43:B43"/>
    <mergeCell ref="M24:N24"/>
    <mergeCell ref="O24:P24"/>
    <mergeCell ref="A25:B25"/>
    <mergeCell ref="Q46:Q48"/>
    <mergeCell ref="G54:H54"/>
    <mergeCell ref="I54:J54"/>
    <mergeCell ref="K54:L54"/>
    <mergeCell ref="M54:N54"/>
    <mergeCell ref="O54:P54"/>
    <mergeCell ref="I48:J48"/>
    <mergeCell ref="K48:L48"/>
    <mergeCell ref="M48:N48"/>
    <mergeCell ref="O48:P48"/>
    <mergeCell ref="M51:N51"/>
    <mergeCell ref="O51:P51"/>
    <mergeCell ref="A52:B52"/>
    <mergeCell ref="A28:B28"/>
    <mergeCell ref="Q28:Q30"/>
    <mergeCell ref="A31:B31"/>
    <mergeCell ref="Q31:Q33"/>
    <mergeCell ref="A34:B34"/>
    <mergeCell ref="R46:R48"/>
    <mergeCell ref="S46:T46"/>
    <mergeCell ref="A47:B48"/>
    <mergeCell ref="S47:T48"/>
    <mergeCell ref="C48:D48"/>
    <mergeCell ref="E48:F48"/>
    <mergeCell ref="Q43:Q45"/>
    <mergeCell ref="R43:R45"/>
    <mergeCell ref="S43:T43"/>
    <mergeCell ref="A44:B45"/>
    <mergeCell ref="S44:T45"/>
    <mergeCell ref="C45:D45"/>
    <mergeCell ref="E45:F45"/>
    <mergeCell ref="G45:H45"/>
    <mergeCell ref="I45:J45"/>
    <mergeCell ref="K45:L45"/>
    <mergeCell ref="G48:H48"/>
    <mergeCell ref="M45:N45"/>
    <mergeCell ref="O45:P45"/>
    <mergeCell ref="A46:B46"/>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A10:B10"/>
    <mergeCell ref="C10:D10"/>
    <mergeCell ref="E10:F10"/>
    <mergeCell ref="G10:H10"/>
    <mergeCell ref="I10:J10"/>
    <mergeCell ref="K10:L10"/>
    <mergeCell ref="M10:N10"/>
    <mergeCell ref="O10:P10"/>
    <mergeCell ref="S10:T10"/>
    <mergeCell ref="A9:B9"/>
    <mergeCell ref="C9:D9"/>
    <mergeCell ref="E9:F9"/>
    <mergeCell ref="G9:H9"/>
    <mergeCell ref="I9:J9"/>
    <mergeCell ref="K9:L9"/>
    <mergeCell ref="M9:N9"/>
    <mergeCell ref="O9:P9"/>
    <mergeCell ref="S9:T9"/>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6:B6"/>
    <mergeCell ref="C6:D6"/>
    <mergeCell ref="E6:F6"/>
    <mergeCell ref="G6:H6"/>
    <mergeCell ref="I6:J6"/>
    <mergeCell ref="K6:L6"/>
    <mergeCell ref="M6:N6"/>
    <mergeCell ref="O6:P6"/>
    <mergeCell ref="S6:T6"/>
    <mergeCell ref="A5:B5"/>
    <mergeCell ref="C5:D5"/>
    <mergeCell ref="E5:F5"/>
    <mergeCell ref="G5:H5"/>
    <mergeCell ref="I5:J5"/>
    <mergeCell ref="K5:L5"/>
    <mergeCell ref="M5:N5"/>
    <mergeCell ref="O5:P5"/>
    <mergeCell ref="S5:T5"/>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 ref="C61:D61"/>
    <mergeCell ref="E61:F61"/>
    <mergeCell ref="G61:H61"/>
    <mergeCell ref="I61:J61"/>
    <mergeCell ref="K61:L61"/>
    <mergeCell ref="M61:N61"/>
    <mergeCell ref="O61:P61"/>
    <mergeCell ref="C82:D82"/>
    <mergeCell ref="K82:L82"/>
    <mergeCell ref="M82:N82"/>
    <mergeCell ref="O82:P82"/>
    <mergeCell ref="R28:R30"/>
    <mergeCell ref="S28:T28"/>
    <mergeCell ref="A29:B30"/>
    <mergeCell ref="S29:T30"/>
    <mergeCell ref="C30:D30"/>
    <mergeCell ref="E30:F30"/>
    <mergeCell ref="G30:H30"/>
    <mergeCell ref="I30:J30"/>
    <mergeCell ref="K30:L30"/>
    <mergeCell ref="M30:N30"/>
    <mergeCell ref="O30:P30"/>
    <mergeCell ref="R31:R33"/>
    <mergeCell ref="S31:T31"/>
    <mergeCell ref="A32:B33"/>
    <mergeCell ref="S32:T33"/>
    <mergeCell ref="C33:D33"/>
    <mergeCell ref="E33:F33"/>
    <mergeCell ref="G33:H33"/>
    <mergeCell ref="I33:J33"/>
    <mergeCell ref="K33:L33"/>
    <mergeCell ref="M33:N33"/>
    <mergeCell ref="O33:P33"/>
    <mergeCell ref="Q34:Q36"/>
    <mergeCell ref="R34:R36"/>
    <mergeCell ref="S34:T34"/>
    <mergeCell ref="A35:B36"/>
    <mergeCell ref="S35:T36"/>
    <mergeCell ref="C36:D36"/>
    <mergeCell ref="E36:F36"/>
    <mergeCell ref="G36:H36"/>
    <mergeCell ref="I36:J36"/>
    <mergeCell ref="K36:L36"/>
    <mergeCell ref="M36:N36"/>
    <mergeCell ref="O36:P36"/>
    <mergeCell ref="A37:B37"/>
    <mergeCell ref="Q37:Q39"/>
    <mergeCell ref="R37:R39"/>
    <mergeCell ref="S37:T37"/>
    <mergeCell ref="A38:B39"/>
    <mergeCell ref="S38:T39"/>
    <mergeCell ref="C39:D39"/>
    <mergeCell ref="E39:F39"/>
    <mergeCell ref="G39:H39"/>
    <mergeCell ref="I39:J39"/>
    <mergeCell ref="K39:L39"/>
    <mergeCell ref="M39:N39"/>
    <mergeCell ref="O39:P39"/>
    <mergeCell ref="A40:B40"/>
    <mergeCell ref="Q40:Q42"/>
    <mergeCell ref="R40:R42"/>
    <mergeCell ref="S40:T40"/>
    <mergeCell ref="A41:B42"/>
    <mergeCell ref="S41:T42"/>
    <mergeCell ref="C42:D42"/>
    <mergeCell ref="E42:F42"/>
    <mergeCell ref="G42:H42"/>
    <mergeCell ref="I42:J42"/>
    <mergeCell ref="K42:L42"/>
    <mergeCell ref="M42:N42"/>
    <mergeCell ref="O42:P42"/>
    <mergeCell ref="A62:B62"/>
    <mergeCell ref="Q62:Q64"/>
    <mergeCell ref="R62:R64"/>
    <mergeCell ref="S62:T62"/>
    <mergeCell ref="A63:B64"/>
    <mergeCell ref="S63:T64"/>
    <mergeCell ref="C64:D64"/>
    <mergeCell ref="E64:F64"/>
    <mergeCell ref="G64:H64"/>
    <mergeCell ref="I64:J64"/>
    <mergeCell ref="K64:L64"/>
    <mergeCell ref="M64:N64"/>
    <mergeCell ref="O64:P64"/>
    <mergeCell ref="A65:B65"/>
    <mergeCell ref="Q65:Q67"/>
    <mergeCell ref="R65:R67"/>
    <mergeCell ref="S65:T65"/>
    <mergeCell ref="A66:B67"/>
    <mergeCell ref="S66:T67"/>
    <mergeCell ref="C67:D67"/>
    <mergeCell ref="E67:F67"/>
    <mergeCell ref="G67:H67"/>
    <mergeCell ref="I67:J67"/>
    <mergeCell ref="K67:L67"/>
    <mergeCell ref="M67:N67"/>
    <mergeCell ref="O67:P67"/>
    <mergeCell ref="A68:B68"/>
    <mergeCell ref="Q68:Q70"/>
    <mergeCell ref="R68:R70"/>
    <mergeCell ref="S68:T68"/>
    <mergeCell ref="A69:B70"/>
    <mergeCell ref="S69:T70"/>
    <mergeCell ref="C70:D70"/>
    <mergeCell ref="E70:F70"/>
    <mergeCell ref="G70:H70"/>
    <mergeCell ref="I70:J70"/>
    <mergeCell ref="K70:L70"/>
    <mergeCell ref="M70:N70"/>
    <mergeCell ref="O70:P70"/>
    <mergeCell ref="A71:B71"/>
    <mergeCell ref="Q71:Q73"/>
    <mergeCell ref="R71:R73"/>
    <mergeCell ref="S71:T71"/>
    <mergeCell ref="A72:B73"/>
    <mergeCell ref="S72:T73"/>
    <mergeCell ref="C73:D73"/>
    <mergeCell ref="E73:F73"/>
    <mergeCell ref="G73:H73"/>
    <mergeCell ref="I73:J73"/>
    <mergeCell ref="K73:L73"/>
    <mergeCell ref="M73:N73"/>
    <mergeCell ref="O73:P73"/>
    <mergeCell ref="A93:B93"/>
    <mergeCell ref="Q93:Q95"/>
    <mergeCell ref="R93:R95"/>
    <mergeCell ref="S93:T93"/>
    <mergeCell ref="A94:B95"/>
    <mergeCell ref="S94:T95"/>
    <mergeCell ref="C95:D95"/>
    <mergeCell ref="E95:F95"/>
    <mergeCell ref="G95:H95"/>
    <mergeCell ref="I95:J95"/>
    <mergeCell ref="K95:L95"/>
    <mergeCell ref="M95:N95"/>
    <mergeCell ref="O95:P95"/>
    <mergeCell ref="A96:B96"/>
    <mergeCell ref="Q96:Q98"/>
    <mergeCell ref="R96:R98"/>
    <mergeCell ref="S96:T96"/>
    <mergeCell ref="A97:B98"/>
    <mergeCell ref="S97:T98"/>
    <mergeCell ref="C98:D98"/>
    <mergeCell ref="E98:F98"/>
    <mergeCell ref="G98:H98"/>
    <mergeCell ref="I98:J98"/>
    <mergeCell ref="K98:L98"/>
    <mergeCell ref="M98:N98"/>
    <mergeCell ref="O98:P98"/>
    <mergeCell ref="A99:B99"/>
    <mergeCell ref="Q99:Q101"/>
    <mergeCell ref="R99:R101"/>
    <mergeCell ref="S99:T99"/>
    <mergeCell ref="A100:B101"/>
    <mergeCell ref="S100:T101"/>
    <mergeCell ref="C101:D101"/>
    <mergeCell ref="E101:F101"/>
    <mergeCell ref="G101:H101"/>
    <mergeCell ref="I101:J101"/>
    <mergeCell ref="K101:L101"/>
    <mergeCell ref="M101:N101"/>
    <mergeCell ref="O101:P101"/>
  </mergeCells>
  <phoneticPr fontId="16" type="noConversion"/>
  <dataValidations count="5">
    <dataValidation type="list" allowBlank="1" showInputMessage="1" showErrorMessage="1" sqref="E2:F2" xr:uid="{00000000-0002-0000-0600-000000000000}">
      <formula1>$AB$1:$AB$2</formula1>
    </dataValidation>
    <dataValidation errorStyle="warning" showErrorMessage="1" errorTitle="填入數字範圍有誤" error="數字介於 0~23.5" sqref="C36:P37 C42:P43 C39:P40 C13:P13 C95:P96 C30:P31 C85:P86 C82:P83 C116:P116 C59:P59 C51:P52 C79:P80 C33:P34 C48:P49 C45:P46 C54:P55 C76:P77 C88:P88 C73:P74 C61:P62 C64:P65 C67:P68 C70:P71 C15:P16 C27:P28 C21:P22 C110:P111 C107:P108 C92:P93 C104:P105 C113:P114 C98:P99 C57:P57 C90:P90 C18:P19 C24:P25 C101:P102" xr:uid="{00000000-0002-0000-0600-000001000000}"/>
    <dataValidation type="decimal" errorStyle="warning" showErrorMessage="1" errorTitle="填入數字範圍有誤" error="數字介於 0~23.5" sqref="C58:P58 C14:P14 C84:P84 C78:P78 C56:P56 C35:P35 C38:P38 C89:P89 C47:P47 C60:P60 C75:P75 C23:P23 C87:P87 C81:P81 C44:P44 C41:P41 C63:P63 C66:P66 C53:P53 C17:P17 C50:P50 C69:P69 C72:P72 C26:P26 C29:P29 C32:P32 C112:P112 C106:P106 C20:P20 C103:P103 C115:P115 C109:P109 C94:P94 C97:P97 C100:P100 C91:P91" xr:uid="{00000000-0002-0000-0600-000002000000}">
      <formula1>0</formula1>
      <formula2>23.5</formula2>
    </dataValidation>
    <dataValidation type="list" allowBlank="1" showInputMessage="1" showErrorMessage="1" sqref="A2:D2" xr:uid="{00000000-0002-0000-0600-000003000000}">
      <formula1>$AB$8:$AB$55</formula1>
    </dataValidation>
    <dataValidation type="list" allowBlank="1" showInputMessage="1" showErrorMessage="1" sqref="A26:B27 A115:B116 A112:B113 A109:B110 A106:B107 A103:B104 A29:B30 A14:B15 A23:B24 A20:B21 A17:B18 A87:B88 A84:B85 A81:B82 A78:B79 A75:B76 A72:B73 A69:B70 A66:B67 A63:B64 A60:B61 A56:B57 A53:B54 A50:B51 A47:B48 A44:B45 A41:B42 A38:B39 A35:B36 A32:B33 A100:B101 A97:B98 A94:B95 A91:B92" xr:uid="{00000000-0002-0000-0600-000004000000}">
      <formula1>$AD$8:$AD$36</formula1>
    </dataValidation>
  </dataValidations>
  <printOptions horizontalCentered="1" verticalCentered="1"/>
  <pageMargins left="0" right="0" top="0.19685039370078741" bottom="0.19685039370078741" header="0.51181102362204722" footer="0.51181102362204722"/>
  <pageSetup paperSize="9" scale="76" fitToHeight="0" orientation="portrait" horizontalDpi="4294967293" vertic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192" id="{A25C5865-05D3-45D9-852D-97A35E969F64}">
            <xm:f>月排班!AE7=月排班!$FV$6</xm:f>
            <x14:dxf>
              <font>
                <color theme="0"/>
              </font>
              <fill>
                <patternFill>
                  <bgColor rgb="FFFF0000"/>
                </patternFill>
              </fill>
              <border>
                <vertical/>
                <horizontal/>
              </border>
            </x14:dxf>
          </x14:cfRule>
          <x14:cfRule type="expression" priority="349" id="{ECF890B8-A92A-49BB-9C0B-A6CE7DA04F33}">
            <xm:f>月排班!AE7=月排班!$FV$5</xm:f>
            <x14:dxf>
              <font>
                <color theme="0"/>
              </font>
              <fill>
                <patternFill>
                  <bgColor theme="1" tint="4.9989318521683403E-2"/>
                </patternFill>
              </fill>
            </x14:dxf>
          </x14:cfRule>
          <x14:cfRule type="expression" priority="350" id="{1DC1E269-D176-4EFE-A861-90A1EA00F3D0}">
            <xm:f>月排班!AE7&lt;&gt;""</xm:f>
            <x14:dxf>
              <font>
                <color auto="1"/>
              </font>
              <fill>
                <patternFill>
                  <bgColor theme="9" tint="0.39994506668294322"/>
                </patternFill>
              </fill>
            </x14:dxf>
          </x14:cfRule>
          <xm:sqref>C15:D15 K15:L15 G18:H18 I21:J21 C27:J27 C30:N30 C33:P33 C36:P36 C39:P39 C42:P42 C45:P45 C48:P48 C51:P51 C54:P54 C57:P57 K24:N24 O18:P18</xm:sqref>
        </x14:conditionalFormatting>
        <x14:conditionalFormatting xmlns:xm="http://schemas.microsoft.com/office/excel/2006/main">
          <x14:cfRule type="expression" priority="47" id="{108F3D92-4427-43F2-BC6D-7042B1420103}">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48" id="{D5BC1B94-7906-4CEC-ACE5-A13E6E507ABD}">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49" id="{7CD71CF9-1C07-4FA6-83E3-65EDEAEFBFCF}">
            <xm:f>'https://kingsteeltw-my.sharepoint.com/personal/polar_kingsteel_com/Documents/Desktop/[016-113年一例一休管控班表9-10月外場.xlsx]月排班'!#REF!&lt;&gt;""</xm:f>
            <x14:dxf>
              <font>
                <color auto="1"/>
              </font>
              <fill>
                <patternFill>
                  <bgColor theme="9" tint="0.39994506668294322"/>
                </patternFill>
              </fill>
            </x14:dxf>
          </x14:cfRule>
          <xm:sqref>C18:F18</xm:sqref>
        </x14:conditionalFormatting>
        <x14:conditionalFormatting xmlns:xm="http://schemas.microsoft.com/office/excel/2006/main">
          <x14:cfRule type="expression" priority="16" id="{F23F8A20-4495-4053-910F-A5939FE22E60}">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17" id="{CDB4E62F-DDE0-4E60-B7F1-66886A49F9FF}">
            <xm:f>'https://kingsteeltw-my.sharepoint.com/personal/polar_kingsteel_com/Documents/Desktop/[016-113年一例一休管控班表9-10月外場.xlsx]月排班'!#REF!="休息日"</xm:f>
            <x14:dxf>
              <font>
                <color theme="0"/>
              </font>
              <fill>
                <patternFill>
                  <bgColor rgb="FFFF0000"/>
                </patternFill>
              </fill>
            </x14:dxf>
          </x14:cfRule>
          <x14:cfRule type="expression" priority="18" id="{32ABAC27-B47D-431D-90CC-8763A179B49D}">
            <xm:f>'https://kingsteeltw-my.sharepoint.com/personal/polar_kingsteel_com/Documents/Desktop/[016-113年一例一休管控班表9-10月外場.xlsx]月排班'!#REF!&lt;&gt;""</xm:f>
            <x14:dxf>
              <fill>
                <patternFill>
                  <bgColor theme="9" tint="0.39994506668294322"/>
                </patternFill>
              </fill>
            </x14:dxf>
          </x14:cfRule>
          <xm:sqref>C98:F98</xm:sqref>
        </x14:conditionalFormatting>
        <x14:conditionalFormatting xmlns:xm="http://schemas.microsoft.com/office/excel/2006/main">
          <x14:cfRule type="expression" priority="39" id="{F6BE2CD9-A996-45CE-9AA6-BE97C70FD098}">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40" id="{F370ECE1-D76E-496B-B388-53390F00DF73}">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41" id="{B1AA0E1D-5371-4348-8BD0-630C99F27649}">
            <xm:f>'https://kingsteeltw-my.sharepoint.com/personal/polar_kingsteel_com/Documents/Desktop/[016-113年一例一休管控班表9-10月外場.xlsx]月排班'!#REF!&lt;&gt;""</xm:f>
            <x14:dxf>
              <font>
                <color auto="1"/>
              </font>
              <fill>
                <patternFill>
                  <bgColor theme="9" tint="0.39994506668294322"/>
                </patternFill>
              </fill>
            </x14:dxf>
          </x14:cfRule>
          <xm:sqref>C21:H21</xm:sqref>
        </x14:conditionalFormatting>
        <x14:conditionalFormatting xmlns:xm="http://schemas.microsoft.com/office/excel/2006/main">
          <x14:cfRule type="expression" priority="31" id="{A7780671-03B7-43ED-A65C-B68BBB7EFFBE}">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32" id="{F60C87E0-E2F5-40F8-B2F9-F2A77A301F62}">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33" id="{85C8075A-9F79-4A19-B8A9-BF806164BE7C}">
            <xm:f>'https://kingsteeltw-my.sharepoint.com/personal/polar_kingsteel_com/Documents/Desktop/[016-113年一例一休管控班表9-10月外場.xlsx]月排班'!#REF!&lt;&gt;""</xm:f>
            <x14:dxf>
              <font>
                <color auto="1"/>
              </font>
              <fill>
                <patternFill>
                  <bgColor theme="9" tint="0.39994506668294322"/>
                </patternFill>
              </fill>
            </x14:dxf>
          </x14:cfRule>
          <xm:sqref>C24:J24</xm:sqref>
        </x14:conditionalFormatting>
        <x14:conditionalFormatting xmlns:xm="http://schemas.microsoft.com/office/excel/2006/main">
          <x14:cfRule type="expression" priority="150" id="{8D787CEC-3391-4C2E-A488-95DAA9DE4983}">
            <xm:f>月排班!AE99=月排班!$FV$5</xm:f>
            <x14:dxf>
              <font>
                <color theme="0"/>
              </font>
              <fill>
                <patternFill>
                  <bgColor theme="1" tint="4.9989318521683403E-2"/>
                </patternFill>
              </fill>
            </x14:dxf>
          </x14:cfRule>
          <x14:cfRule type="expression" priority="195" id="{C015CD45-5903-4C4E-A5BC-113CA2DB4C04}">
            <xm:f>月排班!AE99="休息日"</xm:f>
            <x14:dxf>
              <font>
                <color theme="0"/>
              </font>
              <fill>
                <patternFill>
                  <bgColor rgb="FFFF0000"/>
                </patternFill>
              </fill>
            </x14:dxf>
          </x14:cfRule>
          <x14:cfRule type="expression" priority="196" id="{6CC5D49A-0217-4AF3-AC12-33E2C6B66CAF}">
            <xm:f>月排班!AE99&lt;&gt;""</xm:f>
            <x14:dxf>
              <fill>
                <patternFill>
                  <bgColor theme="9" tint="0.39994506668294322"/>
                </patternFill>
              </fill>
            </x14:dxf>
          </x14:cfRule>
          <xm:sqref>C104:P104 C107:P107 C110:P110 C113:P113 C116:P116</xm:sqref>
        </x14:conditionalFormatting>
        <x14:conditionalFormatting xmlns:xm="http://schemas.microsoft.com/office/excel/2006/main">
          <x14:cfRule type="expression" priority="55" id="{84846C71-84D1-419D-80FC-9369875271F0}">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57" id="{C35406F7-1604-4E5B-9718-7FFC04447292}">
            <xm:f>'https://kingsteeltw-my.sharepoint.com/personal/polar_kingsteel_com/Documents/Desktop/[016-113年一例一休管控班表9-10月外場.xlsx]月排班'!#REF!&lt;&gt;""</xm:f>
            <x14:dxf>
              <font>
                <color auto="1"/>
              </font>
              <fill>
                <patternFill>
                  <bgColor theme="9" tint="0.39994506668294322"/>
                </patternFill>
              </fill>
            </x14:dxf>
          </x14:cfRule>
          <xm:sqref>E15:H15</xm:sqref>
        </x14:conditionalFormatting>
        <x14:conditionalFormatting xmlns:xm="http://schemas.microsoft.com/office/excel/2006/main">
          <x14:cfRule type="expression" priority="56" id="{6484B3D4-A5AD-49F6-878E-3112BF038C9A}">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m:sqref>E15:J15</xm:sqref>
        </x14:conditionalFormatting>
        <x14:conditionalFormatting xmlns:xm="http://schemas.microsoft.com/office/excel/2006/main">
          <x14:cfRule type="expression" priority="22" id="{64223047-E000-4BE4-8EAE-C01390ED9471}">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23" id="{6C6A09F0-7720-4AC4-97E3-1BBC1353BA98}">
            <xm:f>'https://kingsteeltw-my.sharepoint.com/personal/polar_kingsteel_com/Documents/Desktop/[016-113年一例一休管控班表9-10月外場.xlsx]月排班'!#REF!="休息日"</xm:f>
            <x14:dxf>
              <font>
                <color theme="0"/>
              </font>
              <fill>
                <patternFill>
                  <bgColor rgb="FFFF0000"/>
                </patternFill>
              </fill>
            </x14:dxf>
          </x14:cfRule>
          <x14:cfRule type="expression" priority="24" id="{D26D109C-A708-453D-BB16-ACCAFE873E47}">
            <xm:f>'https://kingsteeltw-my.sharepoint.com/personal/polar_kingsteel_com/Documents/Desktop/[016-113年一例一休管控班表9-10月外場.xlsx]月排班'!#REF!&lt;&gt;""</xm:f>
            <x14:dxf>
              <fill>
                <patternFill>
                  <bgColor theme="9" tint="0.39994506668294322"/>
                </patternFill>
              </fill>
            </x14:dxf>
          </x14:cfRule>
          <xm:sqref>G92:J92</xm:sqref>
        </x14:conditionalFormatting>
        <x14:conditionalFormatting xmlns:xm="http://schemas.microsoft.com/office/excel/2006/main">
          <x14:cfRule type="expression" priority="53" id="{69841D8E-8B81-41AF-8DAE-53B7A2DE900C}">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54" id="{4663C88C-0782-43F0-95AC-4755B194F944}">
            <xm:f>'https://kingsteeltw-my.sharepoint.com/personal/polar_kingsteel_com/Documents/Desktop/[016-113年一例一休管控班表9-10月外場.xlsx]月排班'!#REF!&lt;&gt;""</xm:f>
            <x14:dxf>
              <font>
                <color auto="1"/>
              </font>
              <fill>
                <patternFill>
                  <bgColor theme="9" tint="0.39994506668294322"/>
                </patternFill>
              </fill>
            </x14:dxf>
          </x14:cfRule>
          <x14:cfRule type="expression" priority="58" id="{4C2E871E-6D1B-467E-9114-BD5CDCAF4619}">
            <xm:f>'https://kingsteeltw-my.sharepoint.com/personal/polar_kingsteel_com/Documents/Desktop/[016-113年一例一休管控班表9-10月外場.xlsx]月排班'!#REF!="休息日"</xm:f>
            <x14:dxf>
              <font>
                <color theme="0"/>
              </font>
              <fill>
                <patternFill>
                  <bgColor rgb="FFFF0000"/>
                </patternFill>
              </fill>
            </x14:dxf>
          </x14:cfRule>
          <x14:cfRule type="expression" priority="59" id="{5EAA725B-F1E7-4E22-933F-A7E5D723B9E1}">
            <xm:f>'https://kingsteeltw-my.sharepoint.com/personal/polar_kingsteel_com/Documents/Desktop/[016-113年一例一休管控班表9-10月外場.xlsx]月排班'!#REF!&lt;&gt;""</xm:f>
            <x14:dxf>
              <fill>
                <patternFill>
                  <bgColor theme="9" tint="0.39994506668294322"/>
                </patternFill>
              </fill>
            </x14:dxf>
          </x14:cfRule>
          <xm:sqref>I15:J15</xm:sqref>
        </x14:conditionalFormatting>
        <x14:conditionalFormatting xmlns:xm="http://schemas.microsoft.com/office/excel/2006/main">
          <x14:cfRule type="expression" priority="42" id="{C3486463-DBCE-4036-BA75-56DFC270E0DF}">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43" id="{12E89A8D-55A2-4629-92DC-5429C9241B66}">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44" id="{33EC7A41-1D5B-4746-9E09-42EF22F63D87}">
            <xm:f>'https://kingsteeltw-my.sharepoint.com/personal/polar_kingsteel_com/Documents/Desktop/[016-113年一例一休管控班表9-10月外場.xlsx]月排班'!#REF!&lt;&gt;""</xm:f>
            <x14:dxf>
              <font>
                <color auto="1"/>
              </font>
              <fill>
                <patternFill>
                  <bgColor theme="9" tint="0.39994506668294322"/>
                </patternFill>
              </fill>
            </x14:dxf>
          </x14:cfRule>
          <xm:sqref>I18:N18</xm:sqref>
        </x14:conditionalFormatting>
        <x14:conditionalFormatting xmlns:xm="http://schemas.microsoft.com/office/excel/2006/main">
          <x14:cfRule type="expression" priority="34" id="{B17DAA98-66F2-419C-8812-E2BD71E30324}">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36" id="{E6700424-B3DF-4C2F-96BF-75CC6C3EC3EA}">
            <xm:f>'https://kingsteeltw-my.sharepoint.com/personal/polar_kingsteel_com/Documents/Desktop/[016-113年一例一休管控班表9-10月外場.xlsx]月排班'!#REF!&lt;&gt;""</xm:f>
            <x14:dxf>
              <font>
                <color auto="1"/>
              </font>
              <fill>
                <patternFill>
                  <bgColor theme="9" tint="0.39994506668294322"/>
                </patternFill>
              </fill>
            </x14:dxf>
          </x14:cfRule>
          <xm:sqref>K21:L21 O21:P21</xm:sqref>
        </x14:conditionalFormatting>
        <x14:conditionalFormatting xmlns:xm="http://schemas.microsoft.com/office/excel/2006/main">
          <x14:cfRule type="expression" priority="69" id="{9BA1515E-83C7-48DB-BEEB-5A311A9335F5}">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70" id="{723B21D7-F01E-4A57-BA50-24CE6749BB90}">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71" id="{96FE1B43-B845-4194-8AC0-41E16CCB6C61}">
            <xm:f>'https://kingsteeltw-my.sharepoint.com/personal/polar_kingsteel_com/Documents/Desktop/[016-113年一例一休管控班表9-10月外場.xlsx]月排班'!#REF!&lt;&gt;""</xm:f>
            <x14:dxf>
              <font>
                <color auto="1"/>
              </font>
              <fill>
                <patternFill>
                  <bgColor theme="9" tint="0.39994506668294322"/>
                </patternFill>
              </fill>
            </x14:dxf>
          </x14:cfRule>
          <xm:sqref>K27:L27</xm:sqref>
        </x14:conditionalFormatting>
        <x14:conditionalFormatting xmlns:xm="http://schemas.microsoft.com/office/excel/2006/main">
          <x14:cfRule type="expression" priority="25" id="{A9EDDD7F-A7C8-4CD8-B032-A42249F0C9FA}">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26" id="{65464FAC-5A62-43D3-99D3-8A22245B09B4}">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27" id="{F857BD95-0FB7-4B52-983C-15A9A42F0F60}">
            <xm:f>'https://kingsteeltw-my.sharepoint.com/personal/polar_kingsteel_com/Documents/Desktop/[016-113年一例一休管控班表9-10月外場.xlsx]月排班'!#REF!&lt;&gt;""</xm:f>
            <x14:dxf>
              <font>
                <color auto="1"/>
              </font>
              <fill>
                <patternFill>
                  <bgColor theme="9" tint="0.39994506668294322"/>
                </patternFill>
              </fill>
            </x14:dxf>
          </x14:cfRule>
          <xm:sqref>K92:L92</xm:sqref>
        </x14:conditionalFormatting>
        <x14:conditionalFormatting xmlns:xm="http://schemas.microsoft.com/office/excel/2006/main">
          <x14:cfRule type="expression" priority="13" id="{52D807F7-E78E-49AB-A59E-E20D3C0894F9}">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14" id="{49D206D5-B88A-446E-BDD8-DB5BBAED2C5E}">
            <xm:f>'https://kingsteeltw-my.sharepoint.com/personal/polar_kingsteel_com/Documents/Desktop/[016-113年一例一休管控班表9-10月外場.xlsx]月排班'!#REF!="休息日"</xm:f>
            <x14:dxf>
              <font>
                <color theme="0"/>
              </font>
              <fill>
                <patternFill>
                  <bgColor rgb="FFFF0000"/>
                </patternFill>
              </fill>
            </x14:dxf>
          </x14:cfRule>
          <x14:cfRule type="expression" priority="15" id="{FBBA4D11-0E98-495B-9282-F5F362D970C9}">
            <xm:f>'https://kingsteeltw-my.sharepoint.com/personal/polar_kingsteel_com/Documents/Desktop/[016-113年一例一休管控班表9-10月外場.xlsx]月排班'!#REF!&lt;&gt;""</xm:f>
            <x14:dxf>
              <fill>
                <patternFill>
                  <bgColor theme="9" tint="0.39994506668294322"/>
                </patternFill>
              </fill>
            </x14:dxf>
          </x14:cfRule>
          <xm:sqref>K98:N98</xm:sqref>
        </x14:conditionalFormatting>
        <x14:conditionalFormatting xmlns:xm="http://schemas.microsoft.com/office/excel/2006/main">
          <x14:cfRule type="expression" priority="35" id="{E4F0AAF3-0617-4D4A-8E8C-A71308C88110}">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m:sqref>K21:P21</xm:sqref>
        </x14:conditionalFormatting>
        <x14:conditionalFormatting xmlns:xm="http://schemas.microsoft.com/office/excel/2006/main">
          <x14:cfRule type="expression" priority="37" id="{544FC6C9-C565-492D-B1DF-FAB25DE82AE2}">
            <xm:f>'https://kingsteeltw-my.sharepoint.com/personal/polar_kingsteel_com/Documents/Desktop/[016-113年一例一休管控班表9-10月外場.xlsx]月排班'!#REF!="休息日"</xm:f>
            <x14:dxf>
              <font>
                <color theme="0"/>
              </font>
              <fill>
                <patternFill>
                  <bgColor rgb="FFFF0000"/>
                </patternFill>
              </fill>
            </x14:dxf>
          </x14:cfRule>
          <x14:cfRule type="expression" priority="38" id="{87AA4A29-0342-4968-BCDD-5F485D3A278F}">
            <xm:f>'https://kingsteeltw-my.sharepoint.com/personal/polar_kingsteel_com/Documents/Desktop/[016-113年一例一休管控班表9-10月外場.xlsx]月排班'!#REF!&lt;&gt;""</xm:f>
            <x14:dxf>
              <fill>
                <patternFill>
                  <bgColor theme="9" tint="0.39994506668294322"/>
                </patternFill>
              </fill>
            </x14:dxf>
          </x14:cfRule>
          <xm:sqref>M21:N21</xm:sqref>
        </x14:conditionalFormatting>
        <x14:conditionalFormatting xmlns:xm="http://schemas.microsoft.com/office/excel/2006/main">
          <x14:cfRule type="expression" priority="7" id="{4B0B6F39-9D26-4602-9476-45754D593424}">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8" id="{FD9403D1-1B8B-456B-B8D2-7C4088330F4B}">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9" id="{B43F0DDD-29EC-4320-AF41-897DF0196777}">
            <xm:f>'https://kingsteeltw-my.sharepoint.com/personal/polar_kingsteel_com/Documents/Desktop/[016-113年一例一休管控班表9-10月外場.xlsx]月排班'!#REF!&lt;&gt;""</xm:f>
            <x14:dxf>
              <font>
                <color auto="1"/>
              </font>
              <fill>
                <patternFill>
                  <bgColor theme="9" tint="0.39994506668294322"/>
                </patternFill>
              </fill>
            </x14:dxf>
          </x14:cfRule>
          <xm:sqref>M27:N27</xm:sqref>
        </x14:conditionalFormatting>
        <x14:conditionalFormatting xmlns:xm="http://schemas.microsoft.com/office/excel/2006/main">
          <x14:cfRule type="expression" priority="19" id="{8F8E2735-741E-4470-88E9-4F0F5AF5EA53}">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20" id="{C009DFDD-EABE-4EC3-8B7D-137453510191}">
            <xm:f>'https://kingsteeltw-my.sharepoint.com/personal/polar_kingsteel_com/Documents/Desktop/[016-113年一例一休管控班表9-10月外場.xlsx]月排班'!#REF!="休息日"</xm:f>
            <x14:dxf>
              <font>
                <color theme="0"/>
              </font>
              <fill>
                <patternFill>
                  <bgColor rgb="FFFF0000"/>
                </patternFill>
              </fill>
            </x14:dxf>
          </x14:cfRule>
          <x14:cfRule type="expression" priority="21" id="{94E52450-7389-4D35-94F5-1DB0541031C8}">
            <xm:f>'https://kingsteeltw-my.sharepoint.com/personal/polar_kingsteel_com/Documents/Desktop/[016-113年一例一休管控班表9-10月外場.xlsx]月排班'!#REF!&lt;&gt;""</xm:f>
            <x14:dxf>
              <fill>
                <patternFill>
                  <bgColor theme="9" tint="0.39994506668294322"/>
                </patternFill>
              </fill>
            </x14:dxf>
          </x14:cfRule>
          <xm:sqref>M95:N95</xm:sqref>
        </x14:conditionalFormatting>
        <x14:conditionalFormatting xmlns:xm="http://schemas.microsoft.com/office/excel/2006/main">
          <x14:cfRule type="expression" priority="50" id="{DFBE3E3B-46D5-49E7-A96C-05BC4F426A57}">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51" id="{A122B6DC-123C-4063-9454-0264D02B660A}">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52" id="{C812E169-20EA-49B3-9640-13DC46144979}">
            <xm:f>'https://kingsteeltw-my.sharepoint.com/personal/polar_kingsteel_com/Documents/Desktop/[016-113年一例一休管控班表9-10月外場.xlsx]月排班'!#REF!&lt;&gt;""</xm:f>
            <x14:dxf>
              <font>
                <color auto="1"/>
              </font>
              <fill>
                <patternFill>
                  <bgColor theme="9" tint="0.39994506668294322"/>
                </patternFill>
              </fill>
            </x14:dxf>
          </x14:cfRule>
          <xm:sqref>M15:P15</xm:sqref>
        </x14:conditionalFormatting>
        <x14:conditionalFormatting xmlns:xm="http://schemas.microsoft.com/office/excel/2006/main">
          <x14:cfRule type="expression" priority="10" id="{52A6F109-D140-47ED-92D1-8338999C0C1D}">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11" id="{232A7F7B-688C-4D32-B4F0-C4276D63AD50}">
            <xm:f>'https://kingsteeltw-my.sharepoint.com/personal/polar_kingsteel_com/Documents/Desktop/[016-113年一例一休管控班表9-10月外場.xlsx]月排班'!#REF!="休息日"</xm:f>
            <x14:dxf>
              <font>
                <color theme="0"/>
              </font>
              <fill>
                <patternFill>
                  <bgColor rgb="FFFF0000"/>
                </patternFill>
              </fill>
            </x14:dxf>
          </x14:cfRule>
          <x14:cfRule type="expression" priority="12" id="{6CC4D5E1-1BCE-47FD-8A06-3E830FA5000C}">
            <xm:f>'https://kingsteeltw-my.sharepoint.com/personal/polar_kingsteel_com/Documents/Desktop/[016-113年一例一休管控班表9-10月外場.xlsx]月排班'!#REF!&lt;&gt;""</xm:f>
            <x14:dxf>
              <fill>
                <patternFill>
                  <bgColor theme="9" tint="0.39994506668294322"/>
                </patternFill>
              </fill>
            </x14:dxf>
          </x14:cfRule>
          <xm:sqref>M101:P101</xm:sqref>
        </x14:conditionalFormatting>
        <x14:conditionalFormatting xmlns:xm="http://schemas.microsoft.com/office/excel/2006/main">
          <x14:cfRule type="expression" priority="28" id="{42F5491E-8C77-4419-BB30-716CD74792FD}">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29" id="{6368CD7D-BFEA-46DB-9F28-90DA82FA140A}">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30" id="{70000E62-A72E-4B54-ACEB-C4F5E5AD2961}">
            <xm:f>'https://kingsteeltw-my.sharepoint.com/personal/polar_kingsteel_com/Documents/Desktop/[016-113年一例一休管控班表9-10月外場.xlsx]月排班'!#REF!&lt;&gt;""</xm:f>
            <x14:dxf>
              <font>
                <color auto="1"/>
              </font>
              <fill>
                <patternFill>
                  <bgColor theme="9" tint="0.39994506668294322"/>
                </patternFill>
              </fill>
            </x14:dxf>
          </x14:cfRule>
          <xm:sqref>O24:P24</xm:sqref>
        </x14:conditionalFormatting>
        <x14:conditionalFormatting xmlns:xm="http://schemas.microsoft.com/office/excel/2006/main">
          <x14:cfRule type="expression" priority="63" id="{ADF50205-5EA6-4695-ACC9-17B8F517DD22}">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64" id="{CF77BD93-EB8A-4242-9AF9-12C15AD8E44D}">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65" id="{D8E6485A-16B5-49D0-877E-AA034288C4BF}">
            <xm:f>'https://kingsteeltw-my.sharepoint.com/personal/polar_kingsteel_com/Documents/Desktop/[016-113年一例一休管控班表9-10月外場.xlsx]月排班'!#REF!&lt;&gt;""</xm:f>
            <x14:dxf>
              <font>
                <color auto="1"/>
              </font>
              <fill>
                <patternFill>
                  <bgColor theme="9" tint="0.39994506668294322"/>
                </patternFill>
              </fill>
            </x14:dxf>
          </x14:cfRule>
          <xm:sqref>O27:P27</xm:sqref>
        </x14:conditionalFormatting>
        <x14:conditionalFormatting xmlns:xm="http://schemas.microsoft.com/office/excel/2006/main">
          <x14:cfRule type="expression" priority="60" id="{173874D1-0C94-40A2-9EF1-7614611A98AB}">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rgb="FFFF0000"/>
                </patternFill>
              </fill>
              <border>
                <vertical/>
                <horizontal/>
              </border>
            </x14:dxf>
          </x14:cfRule>
          <x14:cfRule type="expression" priority="61" id="{26AFD96F-F943-4897-927D-3DCD5F29992E}">
            <xm:f>'https://kingsteeltw-my.sharepoint.com/personal/polar_kingsteel_com/Documents/Desktop/[016-113年一例一休管控班表9-10月外場.xlsx]月排班'!#REF!='https://kingsteeltw-my.sharepoint.com/personal/polar_kingsteel_com/Documents/Desktop/[016-113年一例一休管控班表9-10月外場.xlsx]月排班'!#REF!</xm:f>
            <x14:dxf>
              <font>
                <color theme="0"/>
              </font>
              <fill>
                <patternFill>
                  <bgColor theme="1" tint="4.9989318521683403E-2"/>
                </patternFill>
              </fill>
            </x14:dxf>
          </x14:cfRule>
          <x14:cfRule type="expression" priority="62" id="{33500301-0F93-4E24-BC28-6BE8F2EE8770}">
            <xm:f>'https://kingsteeltw-my.sharepoint.com/personal/polar_kingsteel_com/Documents/Desktop/[016-113年一例一休管控班表9-10月外場.xlsx]月排班'!#REF!&lt;&gt;""</xm:f>
            <x14:dxf>
              <font>
                <color auto="1"/>
              </font>
              <fill>
                <patternFill>
                  <bgColor theme="9" tint="0.39994506668294322"/>
                </patternFill>
              </fill>
            </x14:dxf>
          </x14:cfRule>
          <xm:sqref>O30:P30</xm:sqref>
        </x14:conditionalFormatting>
        <x14:conditionalFormatting xmlns:xm="http://schemas.microsoft.com/office/excel/2006/main">
          <x14:cfRule type="expression" priority="431" id="{8D787CEC-3391-4C2E-A488-95DAA9DE4983}">
            <xm:f>月排班!AE53=月排班!$FV$5</xm:f>
            <x14:dxf>
              <font>
                <color theme="0"/>
              </font>
              <fill>
                <patternFill>
                  <bgColor theme="1" tint="4.9989318521683403E-2"/>
                </patternFill>
              </fill>
            </x14:dxf>
          </x14:cfRule>
          <x14:cfRule type="expression" priority="432" id="{C015CD45-5903-4C4E-A5BC-113CA2DB4C04}">
            <xm:f>月排班!AE53="休息日"</xm:f>
            <x14:dxf>
              <font>
                <color theme="0"/>
              </font>
              <fill>
                <patternFill>
                  <bgColor rgb="FFFF0000"/>
                </patternFill>
              </fill>
            </x14:dxf>
          </x14:cfRule>
          <x14:cfRule type="expression" priority="433" id="{6CC5D49A-0217-4AF3-AC12-33E2C6B66CAF}">
            <xm:f>月排班!AE53&lt;&gt;""</xm:f>
            <x14:dxf>
              <fill>
                <patternFill>
                  <bgColor theme="9" tint="0.39994506668294322"/>
                </patternFill>
              </fill>
            </x14:dxf>
          </x14:cfRule>
          <xm:sqref>C61:P61 C64:P64 C67:P67 C70:P70 C73:P73 C76:P76 C79:P79 C82:P82 C85:P85 C88:P88 C92:F92 M92:P92 C95:L95 O95:P95 G98:J98 O98:P98 C101:L101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pageSetUpPr fitToPage="1"/>
  </sheetPr>
  <dimension ref="A1:BI294"/>
  <sheetViews>
    <sheetView view="pageBreakPreview" zoomScaleNormal="75" zoomScaleSheetLayoutView="100" workbookViewId="0">
      <pane xSplit="2" ySplit="4" topLeftCell="C20" activePane="bottomRight" state="frozen"/>
      <selection pane="topRight" activeCell="A2" sqref="A2:D2"/>
      <selection pane="bottomLeft" activeCell="A2" sqref="A2:D2"/>
      <selection pane="bottomRight" activeCell="A102" sqref="A102:XFD104"/>
    </sheetView>
  </sheetViews>
  <sheetFormatPr defaultColWidth="8.375" defaultRowHeight="18" customHeight="1"/>
  <cols>
    <col min="1" max="9" width="6.625" style="118" customWidth="1"/>
    <col min="10" max="11" width="6.625" style="155" customWidth="1"/>
    <col min="12" max="20" width="6.62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
        <v>65</v>
      </c>
      <c r="B2" s="454"/>
      <c r="C2" s="454"/>
      <c r="D2" s="454"/>
      <c r="E2" s="455" t="str">
        <f>'0902-0908'!E2:F2</f>
        <v>外場</v>
      </c>
      <c r="F2" s="456"/>
      <c r="G2" s="457" t="s">
        <v>12</v>
      </c>
      <c r="H2" s="458"/>
      <c r="I2" s="458"/>
      <c r="J2" s="458"/>
      <c r="K2" s="458"/>
      <c r="L2" s="458"/>
      <c r="M2" s="458"/>
      <c r="N2" s="459"/>
      <c r="O2" s="119" t="s">
        <v>177</v>
      </c>
      <c r="P2" s="460">
        <v>45544</v>
      </c>
      <c r="Q2" s="460"/>
      <c r="R2" s="460"/>
      <c r="S2" s="120" t="s">
        <v>14</v>
      </c>
      <c r="T2" s="121">
        <f>P2+6</f>
        <v>45550</v>
      </c>
      <c r="AB2" s="116" t="s">
        <v>15</v>
      </c>
    </row>
    <row r="3" spans="1:30" ht="11.25" customHeight="1">
      <c r="A3" s="461" t="s">
        <v>16</v>
      </c>
      <c r="B3" s="122" t="s">
        <v>17</v>
      </c>
      <c r="C3" s="264">
        <f>P2</f>
        <v>45544</v>
      </c>
      <c r="D3" s="265"/>
      <c r="E3" s="264">
        <f>C3+1</f>
        <v>45545</v>
      </c>
      <c r="F3" s="265"/>
      <c r="G3" s="264">
        <f>E3+1</f>
        <v>45546</v>
      </c>
      <c r="H3" s="265"/>
      <c r="I3" s="264">
        <f>G3+1</f>
        <v>45547</v>
      </c>
      <c r="J3" s="265"/>
      <c r="K3" s="264">
        <f>I3+1</f>
        <v>45548</v>
      </c>
      <c r="L3" s="265"/>
      <c r="M3" s="463">
        <f>K3+1</f>
        <v>45549</v>
      </c>
      <c r="N3" s="464"/>
      <c r="O3" s="463">
        <f>M3+1</f>
        <v>45550</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178</v>
      </c>
      <c r="S4" s="469"/>
      <c r="T4" s="470"/>
    </row>
    <row r="5" spans="1:30" ht="18.75" customHeight="1">
      <c r="A5" s="440" t="str">
        <f>'0902-0908'!A5:B5</f>
        <v>中午責任者</v>
      </c>
      <c r="B5" s="441"/>
      <c r="C5" s="442" t="s">
        <v>308</v>
      </c>
      <c r="D5" s="443"/>
      <c r="E5" s="444" t="s">
        <v>308</v>
      </c>
      <c r="F5" s="444"/>
      <c r="G5" s="442" t="s">
        <v>309</v>
      </c>
      <c r="H5" s="443"/>
      <c r="I5" s="444" t="s">
        <v>308</v>
      </c>
      <c r="J5" s="444"/>
      <c r="K5" s="442" t="s">
        <v>309</v>
      </c>
      <c r="L5" s="443"/>
      <c r="M5" s="442" t="s">
        <v>308</v>
      </c>
      <c r="N5" s="443"/>
      <c r="O5" s="444" t="s">
        <v>308</v>
      </c>
      <c r="P5" s="443"/>
      <c r="Q5" s="53"/>
      <c r="R5" s="54"/>
      <c r="S5" s="445"/>
      <c r="T5" s="446"/>
    </row>
    <row r="6" spans="1:30" ht="11.25" customHeight="1" thickBot="1">
      <c r="A6" s="436" t="str">
        <f>'0902-0908'!A6:B6</f>
        <v>職位</v>
      </c>
      <c r="B6" s="437"/>
      <c r="C6" s="254" t="str">
        <f>VLOOKUP(C5,$Z$8:$AA$45,2,0)</f>
        <v>外場主任</v>
      </c>
      <c r="D6" s="255"/>
      <c r="E6" s="254" t="str">
        <f>VLOOKUP(E5,$Z$8:$AA$45,2,0)</f>
        <v>外場主任</v>
      </c>
      <c r="F6" s="255"/>
      <c r="G6" s="254" t="str">
        <f>VLOOKUP(G5,$Z$8:$AA$45,2,0)</f>
        <v>外場主任</v>
      </c>
      <c r="H6" s="255"/>
      <c r="I6" s="254" t="str">
        <f>VLOOKUP(I5,$Z$8:$AA$45,2,0)</f>
        <v>外場主任</v>
      </c>
      <c r="J6" s="255"/>
      <c r="K6" s="254" t="str">
        <f>VLOOKUP(K5,$Z$8:$AA$45,2,0)</f>
        <v>外場主任</v>
      </c>
      <c r="L6" s="255"/>
      <c r="M6" s="254" t="str">
        <f>VLOOKUP(M5,$Z$8:$AA$45,2,0)</f>
        <v>外場主任</v>
      </c>
      <c r="N6" s="255"/>
      <c r="O6" s="254" t="str">
        <f>VLOOKUP(O5,$Z$8:$AA$45,2,0)</f>
        <v>外場主任</v>
      </c>
      <c r="P6" s="255"/>
      <c r="Q6" s="70"/>
      <c r="R6" s="71"/>
      <c r="S6" s="438"/>
      <c r="T6" s="439"/>
    </row>
    <row r="7" spans="1:30" ht="18.75" customHeight="1">
      <c r="A7" s="434" t="str">
        <f>'0902-0908'!A7:B7</f>
        <v>中午服務責任者</v>
      </c>
      <c r="B7" s="435"/>
      <c r="C7" s="373" t="s">
        <v>308</v>
      </c>
      <c r="D7" s="374"/>
      <c r="E7" s="428" t="s">
        <v>308</v>
      </c>
      <c r="F7" s="428"/>
      <c r="G7" s="447" t="s">
        <v>309</v>
      </c>
      <c r="H7" s="429"/>
      <c r="I7" s="428" t="s">
        <v>308</v>
      </c>
      <c r="J7" s="428"/>
      <c r="K7" s="447" t="s">
        <v>309</v>
      </c>
      <c r="L7" s="429"/>
      <c r="M7" s="447" t="s">
        <v>308</v>
      </c>
      <c r="N7" s="429"/>
      <c r="O7" s="428" t="s">
        <v>308</v>
      </c>
      <c r="P7" s="429"/>
      <c r="Q7" s="68"/>
      <c r="R7" s="69"/>
      <c r="S7" s="445"/>
      <c r="T7" s="446"/>
      <c r="Y7" s="116" t="s">
        <v>33</v>
      </c>
    </row>
    <row r="8" spans="1:30" ht="11.25" customHeight="1" thickBot="1">
      <c r="A8" s="448" t="str">
        <f>'0902-0908'!A8:B8</f>
        <v>職位</v>
      </c>
      <c r="B8" s="449"/>
      <c r="C8" s="254" t="str">
        <f>VLOOKUP(C7,$Z$8:$AA$45,2,0)</f>
        <v>外場主任</v>
      </c>
      <c r="D8" s="255"/>
      <c r="E8" s="254" t="str">
        <f>VLOOKUP(E7,$Z$8:$AA$45,2,0)</f>
        <v>外場主任</v>
      </c>
      <c r="F8" s="255"/>
      <c r="G8" s="254" t="str">
        <f>VLOOKUP(G7,$Z$8:$AA$45,2,0)</f>
        <v>外場主任</v>
      </c>
      <c r="H8" s="255"/>
      <c r="I8" s="254" t="str">
        <f>VLOOKUP(I7,$Z$8:$AA$45,2,0)</f>
        <v>外場主任</v>
      </c>
      <c r="J8" s="255"/>
      <c r="K8" s="254" t="str">
        <f>VLOOKUP(K7,$Z$8:$AA$45,2,0)</f>
        <v>外場主任</v>
      </c>
      <c r="L8" s="255"/>
      <c r="M8" s="254" t="str">
        <f>VLOOKUP(M7,$Z$8:$AA$45,2,0)</f>
        <v>外場主任</v>
      </c>
      <c r="N8" s="255"/>
      <c r="O8" s="254" t="str">
        <f>VLOOKUP(O7,$Z$8:$AA$45,2,0)</f>
        <v>外場主任</v>
      </c>
      <c r="P8" s="255"/>
      <c r="Q8" s="68"/>
      <c r="R8" s="69"/>
      <c r="S8" s="438"/>
      <c r="T8" s="439"/>
      <c r="Y8" s="116" t="s">
        <v>33</v>
      </c>
      <c r="AB8" s="116" t="s">
        <v>34</v>
      </c>
      <c r="AD8" s="116" t="s">
        <v>35</v>
      </c>
    </row>
    <row r="9" spans="1:30" ht="18.75" customHeight="1">
      <c r="A9" s="440" t="str">
        <f>'0902-0908'!A9:B9</f>
        <v>晩上責任者</v>
      </c>
      <c r="B9" s="441"/>
      <c r="C9" s="373" t="s">
        <v>308</v>
      </c>
      <c r="D9" s="374"/>
      <c r="E9" s="444" t="s">
        <v>308</v>
      </c>
      <c r="F9" s="444"/>
      <c r="G9" s="442" t="s">
        <v>309</v>
      </c>
      <c r="H9" s="443"/>
      <c r="I9" s="444" t="s">
        <v>308</v>
      </c>
      <c r="J9" s="444"/>
      <c r="K9" s="442" t="s">
        <v>309</v>
      </c>
      <c r="L9" s="443"/>
      <c r="M9" s="442" t="s">
        <v>308</v>
      </c>
      <c r="N9" s="443"/>
      <c r="O9" s="444" t="s">
        <v>308</v>
      </c>
      <c r="P9" s="443"/>
      <c r="Q9" s="53"/>
      <c r="R9" s="54"/>
      <c r="S9" s="445"/>
      <c r="T9" s="446"/>
      <c r="Y9" s="160">
        <v>2</v>
      </c>
      <c r="Z9" s="161" t="str">
        <f t="shared" ref="Z9:Z44" si="0">HLOOKUP($Y$7,$A$12:$T$119,Y9,0)</f>
        <v>范庭瑋</v>
      </c>
      <c r="AA9" s="116" t="str">
        <f t="shared" ref="AA9:AA44" si="1">HLOOKUP($Y$7,$A$12:$P$119,Y9+1,0)</f>
        <v>外場主任</v>
      </c>
      <c r="AB9" s="116" t="s">
        <v>37</v>
      </c>
      <c r="AD9" s="116" t="s">
        <v>38</v>
      </c>
    </row>
    <row r="10" spans="1:30" ht="11.25" customHeight="1">
      <c r="A10" s="436" t="str">
        <f>'0902-0908'!A10:B10</f>
        <v>職位</v>
      </c>
      <c r="B10" s="437"/>
      <c r="C10" s="254" t="str">
        <f>VLOOKUP(C9,$Z$8:$AA$45,2,0)</f>
        <v>外場主任</v>
      </c>
      <c r="D10" s="255"/>
      <c r="E10" s="254" t="str">
        <f>VLOOKUP(E9,$Z$8:$AA$45,2,0)</f>
        <v>外場主任</v>
      </c>
      <c r="F10" s="255"/>
      <c r="G10" s="254" t="str">
        <f>VLOOKUP(G9,$Z$8:$AA$45,2,0)</f>
        <v>外場主任</v>
      </c>
      <c r="H10" s="255"/>
      <c r="I10" s="254" t="str">
        <f>VLOOKUP(I9,$Z$8:$AA$45,2,0)</f>
        <v>外場主任</v>
      </c>
      <c r="J10" s="255"/>
      <c r="K10" s="254" t="str">
        <f>VLOOKUP(K9,$Z$8:$AA$45,2,0)</f>
        <v>外場主任</v>
      </c>
      <c r="L10" s="255"/>
      <c r="M10" s="254" t="str">
        <f>VLOOKUP(M9,$Z$8:$AA$45,2,0)</f>
        <v>外場主任</v>
      </c>
      <c r="N10" s="255"/>
      <c r="O10" s="254" t="str">
        <f>VLOOKUP(O9,$Z$8:$AA$45,2,0)</f>
        <v>外場主任</v>
      </c>
      <c r="P10" s="255"/>
      <c r="Q10" s="70"/>
      <c r="R10" s="71"/>
      <c r="S10" s="438"/>
      <c r="T10" s="439"/>
      <c r="Y10" s="162">
        <f>Y9+3</f>
        <v>5</v>
      </c>
      <c r="Z10" s="163" t="str">
        <f t="shared" si="0"/>
        <v>黃凱玲</v>
      </c>
      <c r="AA10" s="116" t="str">
        <f t="shared" si="1"/>
        <v>外場主任</v>
      </c>
      <c r="AB10" s="116" t="s">
        <v>39</v>
      </c>
      <c r="AD10" s="116" t="s">
        <v>40</v>
      </c>
    </row>
    <row r="11" spans="1:30" ht="18.75" customHeight="1">
      <c r="A11" s="434" t="str">
        <f>'0902-0908'!A11:B11</f>
        <v>晩上服務責任者</v>
      </c>
      <c r="B11" s="435"/>
      <c r="C11" s="426" t="s">
        <v>308</v>
      </c>
      <c r="D11" s="427"/>
      <c r="E11" s="428" t="s">
        <v>308</v>
      </c>
      <c r="F11" s="428"/>
      <c r="G11" s="426" t="s">
        <v>309</v>
      </c>
      <c r="H11" s="427"/>
      <c r="I11" s="428" t="s">
        <v>308</v>
      </c>
      <c r="J11" s="428"/>
      <c r="K11" s="426" t="s">
        <v>309</v>
      </c>
      <c r="L11" s="427"/>
      <c r="M11" s="426" t="s">
        <v>308</v>
      </c>
      <c r="N11" s="427"/>
      <c r="O11" s="428" t="s">
        <v>308</v>
      </c>
      <c r="P11" s="429"/>
      <c r="Q11" s="68"/>
      <c r="R11" s="69"/>
      <c r="S11" s="430"/>
      <c r="T11" s="431"/>
      <c r="Y11" s="162">
        <f t="shared" ref="Y11:Y44" si="2">Y10+3</f>
        <v>8</v>
      </c>
      <c r="Z11" s="163" t="str">
        <f t="shared" si="0"/>
        <v>吳珮如</v>
      </c>
      <c r="AA11" s="116" t="str">
        <f t="shared" si="1"/>
        <v>外場主任</v>
      </c>
      <c r="AB11" s="116" t="s">
        <v>42</v>
      </c>
      <c r="AD11" s="116" t="s">
        <v>43</v>
      </c>
    </row>
    <row r="12" spans="1:30" ht="11.25" customHeight="1" thickBot="1">
      <c r="A12" s="432" t="str">
        <f>'0902-0908'!A12:B12</f>
        <v>職位</v>
      </c>
      <c r="B12" s="433"/>
      <c r="C12" s="254" t="str">
        <f>VLOOKUP(C11,$Z$8:$AA$45,2,0)</f>
        <v>外場主任</v>
      </c>
      <c r="D12" s="255"/>
      <c r="E12" s="254" t="str">
        <f>VLOOKUP(E11,$Z$8:$AA$45,2,0)</f>
        <v>外場主任</v>
      </c>
      <c r="F12" s="255"/>
      <c r="G12" s="254" t="str">
        <f>VLOOKUP(G11,$Z$8:$AA$45,2,0)</f>
        <v>外場主任</v>
      </c>
      <c r="H12" s="255"/>
      <c r="I12" s="254" t="str">
        <f>VLOOKUP(I11,$Z$8:$AA$45,2,0)</f>
        <v>外場主任</v>
      </c>
      <c r="J12" s="255"/>
      <c r="K12" s="254" t="str">
        <f>VLOOKUP(K11,$Z$8:$AA$45,2,0)</f>
        <v>外場主任</v>
      </c>
      <c r="L12" s="255"/>
      <c r="M12" s="254" t="str">
        <f>VLOOKUP(M11,$Z$8:$AA$45,2,0)</f>
        <v>外場主任</v>
      </c>
      <c r="N12" s="255"/>
      <c r="O12" s="254" t="str">
        <f>VLOOKUP(O11,$Z$8:$AA$45,2,0)</f>
        <v>外場主任</v>
      </c>
      <c r="P12" s="255"/>
      <c r="Q12" s="55"/>
      <c r="R12" s="56"/>
      <c r="S12" s="422"/>
      <c r="T12" s="423"/>
      <c r="Y12" s="162">
        <f t="shared" si="2"/>
        <v>11</v>
      </c>
      <c r="Z12" s="163" t="str">
        <f t="shared" si="0"/>
        <v>曾智聖</v>
      </c>
      <c r="AA12" s="116" t="str">
        <f t="shared" si="1"/>
        <v>外場正職</v>
      </c>
      <c r="AB12" s="116" t="s">
        <v>44</v>
      </c>
      <c r="AD12" s="116" t="s">
        <v>45</v>
      </c>
    </row>
    <row r="13" spans="1:30" ht="15.75" customHeight="1">
      <c r="A13" s="490" t="str">
        <f>IF('0902-0908'!A13=0,"",'0902-0908'!A13)</f>
        <v>范庭瑋</v>
      </c>
      <c r="B13" s="491"/>
      <c r="C13" s="123">
        <v>12</v>
      </c>
      <c r="D13" s="124">
        <v>22</v>
      </c>
      <c r="E13" s="123">
        <v>12</v>
      </c>
      <c r="F13" s="124">
        <v>22</v>
      </c>
      <c r="G13" s="123"/>
      <c r="H13" s="124"/>
      <c r="I13" s="123">
        <v>11</v>
      </c>
      <c r="J13" s="124">
        <v>22</v>
      </c>
      <c r="K13" s="123"/>
      <c r="L13" s="124"/>
      <c r="M13" s="123">
        <v>10</v>
      </c>
      <c r="N13" s="124">
        <v>21</v>
      </c>
      <c r="O13" s="123">
        <v>11</v>
      </c>
      <c r="P13" s="124">
        <v>22</v>
      </c>
      <c r="Q13" s="563" t="s">
        <v>320</v>
      </c>
      <c r="R13" s="424">
        <f>D14+F14+H14+J14+L14+N14+P14</f>
        <v>40</v>
      </c>
      <c r="S13" s="381"/>
      <c r="T13" s="382"/>
      <c r="Y13" s="162">
        <f t="shared" si="2"/>
        <v>14</v>
      </c>
      <c r="Z13" s="163" t="str">
        <f t="shared" si="0"/>
        <v>支援</v>
      </c>
      <c r="AA13" s="116" t="str">
        <f t="shared" si="1"/>
        <v/>
      </c>
      <c r="AB13" s="116" t="s">
        <v>47</v>
      </c>
      <c r="AD13" s="116" t="s">
        <v>48</v>
      </c>
    </row>
    <row r="14" spans="1:30" ht="9" customHeight="1" thickBot="1">
      <c r="A14" s="480" t="str">
        <f>IF('0902-0908'!A14=0,"",'0902-0908'!A14)</f>
        <v>外場主任</v>
      </c>
      <c r="B14" s="481"/>
      <c r="C14" s="156">
        <v>2</v>
      </c>
      <c r="D14" s="58">
        <f>IF(C13="",0,IF(D13-C13&lt;=6,D13-C13,IF(D13-C13&gt;6,D13-C13-C14,0)))</f>
        <v>8</v>
      </c>
      <c r="E14" s="156">
        <v>2</v>
      </c>
      <c r="F14" s="58">
        <f>IF(E13="",0,IF(F13-E13&lt;=6,F13-E13,IF(F13-E13&gt;6,F13-E13-E14,0)))</f>
        <v>8</v>
      </c>
      <c r="G14" s="156"/>
      <c r="H14" s="58">
        <f>IF(G13="",0,IF(H13-G13&lt;=6,H13-G13,IF(H13-G13&gt;6,H13-G13-G14,0)))</f>
        <v>0</v>
      </c>
      <c r="I14" s="156">
        <v>3</v>
      </c>
      <c r="J14" s="58">
        <f>IF(I13="",0,IF(J13-I13&lt;=6,J13-I13,IF(J13-I13&gt;6,J13-I13-I14,0)))</f>
        <v>8</v>
      </c>
      <c r="K14" s="156"/>
      <c r="L14" s="58">
        <f>IF(K13="",0,IF(L13-K13&lt;=6,L13-K13,IF(L13-K13&gt;6,L13-K13-K14,0)))</f>
        <v>0</v>
      </c>
      <c r="M14" s="156">
        <v>3</v>
      </c>
      <c r="N14" s="58">
        <f>IF(M13="",0,IF(N13-M13&lt;=6,N13-M13,IF(N13-M13&gt;6,N13-M13-M14,0)))</f>
        <v>8</v>
      </c>
      <c r="O14" s="156">
        <v>3</v>
      </c>
      <c r="P14" s="58">
        <f>IF(O13="",0,IF(P13-O13&lt;=6,P13-O13,IF(P13-O13&gt;6,P13-O13-O14,0)))</f>
        <v>8</v>
      </c>
      <c r="Q14" s="564"/>
      <c r="R14" s="425"/>
      <c r="S14" s="387" t="s">
        <v>321</v>
      </c>
      <c r="T14" s="388"/>
      <c r="Y14" s="162">
        <f t="shared" si="2"/>
        <v>17</v>
      </c>
      <c r="Z14" s="163" t="str">
        <f t="shared" si="0"/>
        <v>支援</v>
      </c>
      <c r="AA14" s="116" t="str">
        <f t="shared" si="1"/>
        <v/>
      </c>
      <c r="AB14" s="116" t="s">
        <v>49</v>
      </c>
      <c r="AD14" s="116" t="s">
        <v>50</v>
      </c>
    </row>
    <row r="15" spans="1:30" ht="9" customHeight="1" thickTop="1" thickBot="1">
      <c r="A15" s="482" t="str">
        <f>IF('0902-0908'!A15=0,"",'0902-0908'!A15)</f>
        <v/>
      </c>
      <c r="B15" s="483"/>
      <c r="C15" s="559" t="s">
        <v>303</v>
      </c>
      <c r="D15" s="560"/>
      <c r="E15" s="559" t="s">
        <v>303</v>
      </c>
      <c r="F15" s="560"/>
      <c r="G15" s="559"/>
      <c r="H15" s="560"/>
      <c r="I15" s="559" t="s">
        <v>318</v>
      </c>
      <c r="J15" s="560"/>
      <c r="K15" s="559"/>
      <c r="L15" s="560"/>
      <c r="M15" s="559" t="s">
        <v>310</v>
      </c>
      <c r="N15" s="560"/>
      <c r="O15" s="559" t="s">
        <v>318</v>
      </c>
      <c r="P15" s="560"/>
      <c r="Q15" s="565"/>
      <c r="R15" s="308"/>
      <c r="S15" s="389"/>
      <c r="T15" s="390"/>
      <c r="Y15" s="162">
        <f t="shared" si="2"/>
        <v>20</v>
      </c>
      <c r="Z15" s="163" t="str">
        <f t="shared" si="0"/>
        <v/>
      </c>
      <c r="AA15" s="116" t="str">
        <f t="shared" si="1"/>
        <v/>
      </c>
      <c r="AB15" s="116" t="s">
        <v>51</v>
      </c>
      <c r="AD15" s="116" t="s">
        <v>52</v>
      </c>
    </row>
    <row r="16" spans="1:30" ht="15.75" customHeight="1">
      <c r="A16" s="490" t="str">
        <f>IF('0902-0908'!A16=0,"",'0902-0908'!A16)</f>
        <v>黃凱玲</v>
      </c>
      <c r="B16" s="491"/>
      <c r="C16" s="123"/>
      <c r="D16" s="124"/>
      <c r="E16" s="123">
        <v>11</v>
      </c>
      <c r="F16" s="124">
        <v>22</v>
      </c>
      <c r="G16" s="123">
        <v>11</v>
      </c>
      <c r="H16" s="124">
        <v>22</v>
      </c>
      <c r="I16" s="123">
        <v>12</v>
      </c>
      <c r="J16" s="124">
        <v>22</v>
      </c>
      <c r="K16" s="123">
        <v>12</v>
      </c>
      <c r="L16" s="124">
        <v>22</v>
      </c>
      <c r="M16" s="123"/>
      <c r="N16" s="124"/>
      <c r="O16" s="123">
        <v>12</v>
      </c>
      <c r="P16" s="124">
        <v>22</v>
      </c>
      <c r="Q16" s="563" t="s">
        <v>320</v>
      </c>
      <c r="R16" s="410">
        <f>D17+F17+H17+J17+L17+N17+P17</f>
        <v>40</v>
      </c>
      <c r="S16" s="381"/>
      <c r="T16" s="382"/>
      <c r="Y16" s="162">
        <f t="shared" si="2"/>
        <v>23</v>
      </c>
      <c r="Z16" s="163" t="str">
        <f t="shared" si="0"/>
        <v/>
      </c>
      <c r="AA16" s="116" t="str">
        <f t="shared" si="1"/>
        <v/>
      </c>
      <c r="AB16" s="116" t="s">
        <v>54</v>
      </c>
      <c r="AD16" s="116" t="s">
        <v>55</v>
      </c>
    </row>
    <row r="17" spans="1:30" ht="9" customHeight="1" thickBot="1">
      <c r="A17" s="480" t="str">
        <f>IF('0902-0908'!A17=0,"",'0902-0908'!A17)</f>
        <v>外場主任</v>
      </c>
      <c r="B17" s="481"/>
      <c r="C17" s="156"/>
      <c r="D17" s="58">
        <f>IF(C16="",0,IF(D16-C16&lt;=6,D16-C16,IF(D16-C16&gt;6,D16-C16-C17,0)))</f>
        <v>0</v>
      </c>
      <c r="E17" s="156">
        <v>3</v>
      </c>
      <c r="F17" s="58">
        <f>IF(E16="",0,IF(F16-E16&lt;=6,F16-E16,IF(F16-E16&gt;6,F16-E16-E17,0)))</f>
        <v>8</v>
      </c>
      <c r="G17" s="156">
        <v>3</v>
      </c>
      <c r="H17" s="58">
        <f>IF(G16="",0,IF(H16-G16&lt;=6,H16-G16,IF(H16-G16&gt;6,H16-G16-G17,0)))</f>
        <v>8</v>
      </c>
      <c r="I17" s="156">
        <v>2</v>
      </c>
      <c r="J17" s="58">
        <f>IF(I16="",0,IF(J16-I16&lt;=6,J16-I16,IF(J16-I16&gt;6,J16-I16-I17,0)))</f>
        <v>8</v>
      </c>
      <c r="K17" s="156">
        <v>2</v>
      </c>
      <c r="L17" s="58">
        <f>IF(K16="",0,IF(L16-K16&lt;=6,L16-K16,IF(L16-K16&gt;6,L16-K16-K17,0)))</f>
        <v>8</v>
      </c>
      <c r="M17" s="156"/>
      <c r="N17" s="58">
        <f>IF(M16="",0,IF(N16-M16&lt;=6,N16-M16,IF(N16-M16&gt;6,N16-M16-M17,0)))</f>
        <v>0</v>
      </c>
      <c r="O17" s="156">
        <v>2</v>
      </c>
      <c r="P17" s="58">
        <f>IF(O16="",0,IF(P16-O16&lt;=6,P16-O16,IF(P16-O16&gt;6,P16-O16-O17,0)))</f>
        <v>8</v>
      </c>
      <c r="Q17" s="564"/>
      <c r="R17" s="411"/>
      <c r="S17" s="387" t="s">
        <v>321</v>
      </c>
      <c r="T17" s="388"/>
      <c r="Y17" s="162">
        <f t="shared" si="2"/>
        <v>26</v>
      </c>
      <c r="Z17" s="163" t="str">
        <f t="shared" si="0"/>
        <v/>
      </c>
      <c r="AA17" s="116" t="str">
        <f t="shared" si="1"/>
        <v/>
      </c>
      <c r="AB17" s="116" t="s">
        <v>56</v>
      </c>
      <c r="AD17" s="116" t="s">
        <v>57</v>
      </c>
    </row>
    <row r="18" spans="1:30" ht="9" customHeight="1" thickTop="1" thickBot="1">
      <c r="A18" s="482" t="str">
        <f>IF('0902-0908'!A18=0,"",'0902-0908'!A18)</f>
        <v/>
      </c>
      <c r="B18" s="483"/>
      <c r="C18" s="559"/>
      <c r="D18" s="560"/>
      <c r="E18" s="559" t="s">
        <v>318</v>
      </c>
      <c r="F18" s="560"/>
      <c r="G18" s="559" t="s">
        <v>318</v>
      </c>
      <c r="H18" s="560"/>
      <c r="I18" s="559" t="s">
        <v>303</v>
      </c>
      <c r="J18" s="560"/>
      <c r="K18" s="559" t="s">
        <v>303</v>
      </c>
      <c r="L18" s="560"/>
      <c r="M18" s="559"/>
      <c r="N18" s="560"/>
      <c r="O18" s="559" t="s">
        <v>303</v>
      </c>
      <c r="P18" s="560"/>
      <c r="Q18" s="565"/>
      <c r="R18" s="412"/>
      <c r="S18" s="389"/>
      <c r="T18" s="390"/>
      <c r="Y18" s="162">
        <f t="shared" si="2"/>
        <v>29</v>
      </c>
      <c r="Z18" s="165" t="str">
        <f t="shared" si="0"/>
        <v/>
      </c>
      <c r="AA18" s="116" t="str">
        <f t="shared" si="1"/>
        <v/>
      </c>
      <c r="AB18" s="116" t="s">
        <v>58</v>
      </c>
      <c r="AD18" s="116" t="s">
        <v>59</v>
      </c>
    </row>
    <row r="19" spans="1:30" ht="15.75" customHeight="1">
      <c r="A19" s="490" t="str">
        <f>IF('0902-0908'!A19=0,"",'0902-0908'!A19)</f>
        <v>吳珮如</v>
      </c>
      <c r="B19" s="491"/>
      <c r="C19" s="123"/>
      <c r="D19" s="124"/>
      <c r="E19" s="123"/>
      <c r="F19" s="124"/>
      <c r="G19" s="123">
        <v>12</v>
      </c>
      <c r="H19" s="124">
        <v>22</v>
      </c>
      <c r="I19" s="123">
        <v>10</v>
      </c>
      <c r="J19" s="124">
        <v>21</v>
      </c>
      <c r="K19" s="123">
        <v>11</v>
      </c>
      <c r="L19" s="124">
        <v>22</v>
      </c>
      <c r="M19" s="123">
        <v>12</v>
      </c>
      <c r="N19" s="124">
        <v>22</v>
      </c>
      <c r="O19" s="123"/>
      <c r="P19" s="124"/>
      <c r="Q19" s="563" t="s">
        <v>320</v>
      </c>
      <c r="R19" s="410">
        <f>D20+F20+H20+J20+L20+N20+P20</f>
        <v>32</v>
      </c>
      <c r="S19" s="381"/>
      <c r="T19" s="382"/>
      <c r="Y19" s="162">
        <f t="shared" si="2"/>
        <v>32</v>
      </c>
      <c r="Z19" s="161" t="str">
        <f t="shared" si="0"/>
        <v/>
      </c>
      <c r="AA19" s="116" t="str">
        <f t="shared" si="1"/>
        <v/>
      </c>
      <c r="AB19" s="116" t="s">
        <v>61</v>
      </c>
      <c r="AD19" s="116" t="s">
        <v>62</v>
      </c>
    </row>
    <row r="20" spans="1:30" ht="9" customHeight="1" thickBot="1">
      <c r="A20" s="480" t="str">
        <f>IF('0902-0908'!A20=0,"",'0902-0908'!A20)</f>
        <v>外場主任</v>
      </c>
      <c r="B20" s="481"/>
      <c r="C20" s="156"/>
      <c r="D20" s="58">
        <f>IF(C19="",0,IF(D19-C19&lt;=6,D19-C19,IF(D19-C19&gt;6,D19-C19-C20,0)))</f>
        <v>0</v>
      </c>
      <c r="E20" s="156"/>
      <c r="F20" s="58">
        <f>IF(E19="",0,IF(F19-E19&lt;=6,F19-E19,IF(F19-E19&gt;6,F19-E19-E20,0)))</f>
        <v>0</v>
      </c>
      <c r="G20" s="156">
        <v>2</v>
      </c>
      <c r="H20" s="58">
        <f>IF(G19="",0,IF(H19-G19&lt;=6,H19-G19,IF(H19-G19&gt;6,H19-G19-G20,0)))</f>
        <v>8</v>
      </c>
      <c r="I20" s="156">
        <v>3</v>
      </c>
      <c r="J20" s="58">
        <f>IF(I19="",0,IF(J19-I19&lt;=6,J19-I19,IF(J19-I19&gt;6,J19-I19-I20,0)))</f>
        <v>8</v>
      </c>
      <c r="K20" s="156">
        <v>3</v>
      </c>
      <c r="L20" s="58">
        <f>IF(K19="",0,IF(L19-K19&lt;=6,L19-K19,IF(L19-K19&gt;6,L19-K19-K20,0)))</f>
        <v>8</v>
      </c>
      <c r="M20" s="156">
        <v>2</v>
      </c>
      <c r="N20" s="58">
        <f>IF(M19="",0,IF(N19-M19&lt;=6,N19-M19,IF(N19-M19&gt;6,N19-M19-M20,0)))</f>
        <v>8</v>
      </c>
      <c r="O20" s="156"/>
      <c r="P20" s="58">
        <f>IF(O19="",0,IF(P19-O19&lt;=6,P19-O19,IF(P19-O19&gt;6,P19-O19-O20,0)))</f>
        <v>0</v>
      </c>
      <c r="Q20" s="564"/>
      <c r="R20" s="411"/>
      <c r="S20" s="387" t="s">
        <v>322</v>
      </c>
      <c r="T20" s="388"/>
      <c r="Y20" s="162">
        <f t="shared" si="2"/>
        <v>35</v>
      </c>
      <c r="Z20" s="163" t="str">
        <f t="shared" si="0"/>
        <v/>
      </c>
      <c r="AA20" s="116" t="str">
        <f t="shared" si="1"/>
        <v/>
      </c>
      <c r="AB20" s="116" t="s">
        <v>63</v>
      </c>
      <c r="AD20" s="116" t="s">
        <v>64</v>
      </c>
    </row>
    <row r="21" spans="1:30" ht="9" customHeight="1" thickTop="1" thickBot="1">
      <c r="A21" s="482" t="str">
        <f>IF('0902-0908'!A21=0,"",'0902-0908'!A21)</f>
        <v/>
      </c>
      <c r="B21" s="483"/>
      <c r="C21" s="559"/>
      <c r="D21" s="560"/>
      <c r="E21" s="559"/>
      <c r="F21" s="560"/>
      <c r="G21" s="559" t="s">
        <v>303</v>
      </c>
      <c r="H21" s="560"/>
      <c r="I21" s="559" t="s">
        <v>310</v>
      </c>
      <c r="J21" s="560"/>
      <c r="K21" s="559" t="s">
        <v>318</v>
      </c>
      <c r="L21" s="560"/>
      <c r="M21" s="559" t="s">
        <v>303</v>
      </c>
      <c r="N21" s="560"/>
      <c r="O21" s="559"/>
      <c r="P21" s="560"/>
      <c r="Q21" s="565"/>
      <c r="R21" s="412"/>
      <c r="S21" s="389"/>
      <c r="T21" s="390"/>
      <c r="Y21" s="162">
        <f t="shared" si="2"/>
        <v>38</v>
      </c>
      <c r="Z21" s="163" t="str">
        <f t="shared" si="0"/>
        <v/>
      </c>
      <c r="AA21" s="116" t="str">
        <f t="shared" si="1"/>
        <v/>
      </c>
      <c r="AB21" s="116" t="s">
        <v>65</v>
      </c>
      <c r="AD21" s="116" t="s">
        <v>66</v>
      </c>
    </row>
    <row r="22" spans="1:30" ht="15.75" customHeight="1">
      <c r="A22" s="490" t="str">
        <f>IF('0902-0908'!A22=0,"",'0902-0908'!A22)</f>
        <v>曾智聖</v>
      </c>
      <c r="B22" s="491"/>
      <c r="C22" s="123">
        <v>18</v>
      </c>
      <c r="D22" s="124">
        <v>22</v>
      </c>
      <c r="E22" s="123"/>
      <c r="F22" s="124"/>
      <c r="G22" s="123"/>
      <c r="H22" s="124"/>
      <c r="I22" s="123"/>
      <c r="J22" s="124"/>
      <c r="K22" s="123">
        <v>10</v>
      </c>
      <c r="L22" s="124">
        <v>21</v>
      </c>
      <c r="M22" s="123">
        <v>11</v>
      </c>
      <c r="N22" s="124">
        <v>22</v>
      </c>
      <c r="O22" s="123">
        <v>10</v>
      </c>
      <c r="P22" s="124">
        <v>21</v>
      </c>
      <c r="Q22" s="563" t="s">
        <v>329</v>
      </c>
      <c r="R22" s="410">
        <f>D23+F23+H23+J23+L23+N23+P23</f>
        <v>28</v>
      </c>
      <c r="S22" s="381"/>
      <c r="T22" s="382"/>
      <c r="Y22" s="162">
        <f t="shared" si="2"/>
        <v>41</v>
      </c>
      <c r="Z22" s="163" t="str">
        <f t="shared" si="0"/>
        <v/>
      </c>
      <c r="AA22" s="116" t="str">
        <f t="shared" si="1"/>
        <v/>
      </c>
      <c r="AB22" s="116" t="s">
        <v>68</v>
      </c>
    </row>
    <row r="23" spans="1:30" ht="9" customHeight="1" thickBot="1">
      <c r="A23" s="480" t="str">
        <f>IF('0902-0908'!A23=0,"",'0902-0908'!A23)</f>
        <v>外場正職</v>
      </c>
      <c r="B23" s="481"/>
      <c r="C23" s="156"/>
      <c r="D23" s="58">
        <f>IF(C22="",0,IF(D22-C22&lt;=6,D22-C22,IF(D22-C22&gt;6,D22-C22-C23,0)))</f>
        <v>4</v>
      </c>
      <c r="E23" s="156"/>
      <c r="F23" s="58">
        <f>IF(E22="",0,IF(F22-E22&lt;=6,F22-E22,IF(F22-E22&gt;6,F22-E22-E23,0)))</f>
        <v>0</v>
      </c>
      <c r="G23" s="156"/>
      <c r="H23" s="58">
        <f>IF(G22="",0,IF(H22-G22&lt;=6,H22-G22,IF(H22-G22&gt;6,H22-G22-G23,0)))</f>
        <v>0</v>
      </c>
      <c r="I23" s="156"/>
      <c r="J23" s="58">
        <f>IF(I22="",0,IF(J22-I22&lt;=6,J22-I22,IF(J22-I22&gt;6,J22-I22-I23,0)))</f>
        <v>0</v>
      </c>
      <c r="K23" s="156">
        <v>3</v>
      </c>
      <c r="L23" s="58">
        <f>IF(K22="",0,IF(L22-K22&lt;=6,L22-K22,IF(L22-K22&gt;6,L22-K22-K23,0)))</f>
        <v>8</v>
      </c>
      <c r="M23" s="156">
        <v>3</v>
      </c>
      <c r="N23" s="58">
        <f>IF(M22="",0,IF(N22-M22&lt;=6,N22-M22,IF(N22-M22&gt;6,N22-M22-M23,0)))</f>
        <v>8</v>
      </c>
      <c r="O23" s="156">
        <v>3</v>
      </c>
      <c r="P23" s="58">
        <f>IF(O22="",0,IF(P22-O22&lt;=6,P22-O22,IF(P22-O22&gt;6,P22-O22-O23,0)))</f>
        <v>8</v>
      </c>
      <c r="Q23" s="564"/>
      <c r="R23" s="411"/>
      <c r="S23" s="387" t="s">
        <v>323</v>
      </c>
      <c r="T23" s="388"/>
      <c r="Y23" s="162">
        <f t="shared" si="2"/>
        <v>44</v>
      </c>
      <c r="Z23" s="163" t="str">
        <f t="shared" si="0"/>
        <v/>
      </c>
      <c r="AA23" s="116" t="str">
        <f t="shared" si="1"/>
        <v/>
      </c>
      <c r="AB23" s="116" t="s">
        <v>69</v>
      </c>
    </row>
    <row r="24" spans="1:30" ht="9" customHeight="1" thickTop="1" thickBot="1">
      <c r="A24" s="482" t="str">
        <f>IF('0902-0908'!A24=0,"",'0902-0908'!A24)</f>
        <v/>
      </c>
      <c r="B24" s="483"/>
      <c r="C24" s="559"/>
      <c r="D24" s="560"/>
      <c r="E24" s="559" t="s">
        <v>306</v>
      </c>
      <c r="F24" s="560"/>
      <c r="G24" s="559" t="s">
        <v>307</v>
      </c>
      <c r="H24" s="560"/>
      <c r="I24" s="559"/>
      <c r="J24" s="560"/>
      <c r="K24" s="559" t="s">
        <v>310</v>
      </c>
      <c r="L24" s="560"/>
      <c r="M24" s="559" t="s">
        <v>318</v>
      </c>
      <c r="N24" s="560"/>
      <c r="O24" s="559" t="s">
        <v>276</v>
      </c>
      <c r="P24" s="560"/>
      <c r="Q24" s="565"/>
      <c r="R24" s="412"/>
      <c r="S24" s="389"/>
      <c r="T24" s="390"/>
      <c r="Y24" s="162">
        <v>48</v>
      </c>
      <c r="Z24" s="165" t="str">
        <f t="shared" si="0"/>
        <v/>
      </c>
      <c r="AA24" s="116" t="str">
        <f t="shared" si="1"/>
        <v/>
      </c>
      <c r="AB24" s="116" t="s">
        <v>70</v>
      </c>
    </row>
    <row r="25" spans="1:30" ht="15.75" customHeight="1">
      <c r="A25" s="490" t="str">
        <f>IF('0902-0908'!A25=0,"",'0902-0908'!A25)</f>
        <v>支援</v>
      </c>
      <c r="B25" s="491"/>
      <c r="C25" s="123">
        <v>11</v>
      </c>
      <c r="D25" s="124">
        <v>22</v>
      </c>
      <c r="E25" s="123">
        <v>10</v>
      </c>
      <c r="F25" s="124">
        <v>21</v>
      </c>
      <c r="G25" s="123">
        <v>10</v>
      </c>
      <c r="H25" s="124">
        <v>21</v>
      </c>
      <c r="I25" s="123"/>
      <c r="J25" s="124"/>
      <c r="K25" s="123"/>
      <c r="L25" s="124"/>
      <c r="M25" s="123"/>
      <c r="N25" s="124"/>
      <c r="O25" s="123"/>
      <c r="P25" s="124"/>
      <c r="Q25" s="375"/>
      <c r="R25" s="410">
        <f>D26+F26+H26+J26+L26+N26+P26</f>
        <v>24</v>
      </c>
      <c r="S25" s="381"/>
      <c r="T25" s="382"/>
      <c r="Y25" s="162">
        <f t="shared" si="2"/>
        <v>51</v>
      </c>
      <c r="Z25" s="116" t="str">
        <f t="shared" si="0"/>
        <v/>
      </c>
      <c r="AA25" s="116" t="str">
        <f t="shared" si="1"/>
        <v/>
      </c>
      <c r="AB25" s="116" t="s">
        <v>71</v>
      </c>
    </row>
    <row r="26" spans="1:30" ht="9" customHeight="1" thickBot="1">
      <c r="A26" s="480" t="str">
        <f>IF('0902-0908'!A26=0,"",'0902-0908'!A26)</f>
        <v/>
      </c>
      <c r="B26" s="481"/>
      <c r="C26" s="156">
        <v>3</v>
      </c>
      <c r="D26" s="58">
        <f>IF(C25="",0,IF(D25-C25&lt;=6,D25-C25,IF(D25-C25&gt;6,D25-C25-C26,0)))</f>
        <v>8</v>
      </c>
      <c r="E26" s="156">
        <v>3</v>
      </c>
      <c r="F26" s="58">
        <f>IF(E25="",0,IF(F25-E25&lt;=6,F25-E25,IF(F25-E25&gt;6,F25-E25-E26,0)))</f>
        <v>8</v>
      </c>
      <c r="G26" s="156">
        <v>3</v>
      </c>
      <c r="H26" s="58">
        <f>IF(G25="",0,IF(H25-G25&lt;=6,H25-G25,IF(H25-G25&gt;6,H25-G25-G26,0)))</f>
        <v>8</v>
      </c>
      <c r="I26" s="156"/>
      <c r="J26" s="58">
        <f>IF(I25="",0,IF(J25-I25&lt;=6,J25-I25,IF(J25-I25&gt;6,J25-I25-I26,0)))</f>
        <v>0</v>
      </c>
      <c r="K26" s="156"/>
      <c r="L26" s="58">
        <f>IF(K25="",0,IF(L25-K25&lt;=6,L25-K25,IF(L25-K25&gt;6,L25-K25-K26,0)))</f>
        <v>0</v>
      </c>
      <c r="M26" s="156"/>
      <c r="N26" s="58">
        <f>IF(M25="",0,IF(N25-M25&lt;=6,N25-M25,IF(N25-M25&gt;6,N25-M25-M26,0)))</f>
        <v>0</v>
      </c>
      <c r="O26" s="156"/>
      <c r="P26" s="58">
        <f>IF(O25="",0,IF(P25-O25&lt;=6,P25-O25,IF(P25-O25&gt;6,P25-O25-O26,0)))</f>
        <v>0</v>
      </c>
      <c r="Q26" s="376"/>
      <c r="R26" s="411"/>
      <c r="S26" s="387"/>
      <c r="T26" s="388"/>
      <c r="Y26" s="162">
        <f t="shared" si="2"/>
        <v>54</v>
      </c>
      <c r="Z26" s="116" t="str">
        <f t="shared" si="0"/>
        <v/>
      </c>
      <c r="AA26" s="116" t="str">
        <f t="shared" si="1"/>
        <v/>
      </c>
      <c r="AB26" s="116" t="s">
        <v>72</v>
      </c>
    </row>
    <row r="27" spans="1:30" ht="9" customHeight="1" thickTop="1" thickBot="1">
      <c r="A27" s="482" t="str">
        <f>IF('0902-0908'!A27=0,"",'0902-0908'!A27)</f>
        <v/>
      </c>
      <c r="B27" s="483"/>
      <c r="C27" s="559" t="s">
        <v>304</v>
      </c>
      <c r="D27" s="560"/>
      <c r="E27" s="559" t="s">
        <v>305</v>
      </c>
      <c r="F27" s="560"/>
      <c r="G27" s="559" t="s">
        <v>305</v>
      </c>
      <c r="H27" s="560"/>
      <c r="I27" s="559"/>
      <c r="J27" s="560"/>
      <c r="K27" s="559"/>
      <c r="L27" s="560"/>
      <c r="M27" s="559"/>
      <c r="N27" s="560"/>
      <c r="O27" s="559"/>
      <c r="P27" s="560"/>
      <c r="Q27" s="377"/>
      <c r="R27" s="412"/>
      <c r="S27" s="389"/>
      <c r="T27" s="390"/>
      <c r="Y27" s="162">
        <f t="shared" si="2"/>
        <v>57</v>
      </c>
      <c r="Z27" s="116" t="str">
        <f t="shared" si="0"/>
        <v/>
      </c>
      <c r="AA27" s="116" t="str">
        <f t="shared" si="1"/>
        <v/>
      </c>
      <c r="AB27" s="116" t="s">
        <v>73</v>
      </c>
    </row>
    <row r="28" spans="1:30" ht="15.75" customHeight="1">
      <c r="A28" s="490" t="str">
        <f>IF('0902-0908'!A28=0,"",'0902-0908'!A28)</f>
        <v>支援</v>
      </c>
      <c r="B28" s="491"/>
      <c r="C28" s="123"/>
      <c r="D28" s="124"/>
      <c r="E28" s="123"/>
      <c r="F28" s="124"/>
      <c r="G28" s="123"/>
      <c r="H28" s="124"/>
      <c r="I28" s="123"/>
      <c r="J28" s="124"/>
      <c r="K28" s="123"/>
      <c r="L28" s="124"/>
      <c r="M28" s="123"/>
      <c r="N28" s="124"/>
      <c r="O28" s="123"/>
      <c r="P28" s="124"/>
      <c r="Q28" s="375"/>
      <c r="R28" s="410">
        <f>D29+F29+H29+J29+L29+N29+P29</f>
        <v>0</v>
      </c>
      <c r="S28" s="381"/>
      <c r="T28" s="382"/>
      <c r="Y28" s="162">
        <f t="shared" si="2"/>
        <v>60</v>
      </c>
      <c r="Z28" s="116" t="str">
        <f t="shared" si="0"/>
        <v/>
      </c>
      <c r="AA28" s="116" t="str">
        <f t="shared" si="1"/>
        <v/>
      </c>
      <c r="AB28" s="116" t="s">
        <v>10</v>
      </c>
    </row>
    <row r="29" spans="1:30" ht="9" customHeight="1" thickBot="1">
      <c r="A29" s="480" t="str">
        <f>IF('0902-0908'!A29=0,"",'0902-0908'!A29)</f>
        <v/>
      </c>
      <c r="B29" s="481"/>
      <c r="C29" s="156"/>
      <c r="D29" s="58">
        <f>IF(C28="",0,IF(D28-C28&lt;=6,D28-C28,IF(D28-C28&gt;6,D28-C28-C29,0)))</f>
        <v>0</v>
      </c>
      <c r="E29" s="156"/>
      <c r="F29" s="58">
        <f>IF(E28="",0,IF(F28-E28&lt;=6,F28-E28,IF(F28-E28&gt;6,F28-E28-E29,0)))</f>
        <v>0</v>
      </c>
      <c r="G29" s="156"/>
      <c r="H29" s="58">
        <f>IF(G28="",0,IF(H28-G28&lt;=6,H28-G28,IF(H28-G28&gt;6,H28-G28-G29,0)))</f>
        <v>0</v>
      </c>
      <c r="I29" s="156"/>
      <c r="J29" s="58">
        <f>IF(I28="",0,IF(J28-I28&lt;=6,J28-I28,IF(J28-I28&gt;6,J28-I28-I29,0)))</f>
        <v>0</v>
      </c>
      <c r="K29" s="156"/>
      <c r="L29" s="58">
        <f>IF(K28="",0,IF(L28-K28&lt;=6,L28-K28,IF(L28-K28&gt;6,L28-K28-K29,0)))</f>
        <v>0</v>
      </c>
      <c r="M29" s="156"/>
      <c r="N29" s="58">
        <f>IF(M28="",0,IF(N28-M28&lt;=6,N28-M28,IF(N28-M28&gt;6,N28-M28-M29,0)))</f>
        <v>0</v>
      </c>
      <c r="O29" s="156"/>
      <c r="P29" s="58">
        <f>IF(O28="",0,IF(P28-O28&lt;=6,P28-O28,IF(P28-O28&gt;6,P28-O28-O29,0)))</f>
        <v>0</v>
      </c>
      <c r="Q29" s="376"/>
      <c r="R29" s="411"/>
      <c r="S29" s="387"/>
      <c r="T29" s="388"/>
      <c r="Y29" s="162">
        <f t="shared" si="2"/>
        <v>63</v>
      </c>
      <c r="Z29" s="116" t="str">
        <f t="shared" si="0"/>
        <v/>
      </c>
      <c r="AA29" s="116" t="str">
        <f t="shared" si="1"/>
        <v/>
      </c>
      <c r="AB29" s="116" t="s">
        <v>74</v>
      </c>
    </row>
    <row r="30" spans="1:30" ht="9" customHeight="1" thickTop="1" thickBot="1">
      <c r="A30" s="482" t="str">
        <f>IF('0902-0908'!A30=0,"",'0902-0908'!A30)</f>
        <v/>
      </c>
      <c r="B30" s="483"/>
      <c r="C30" s="559"/>
      <c r="D30" s="560"/>
      <c r="E30" s="559"/>
      <c r="F30" s="560"/>
      <c r="G30" s="559"/>
      <c r="H30" s="560"/>
      <c r="I30" s="559"/>
      <c r="J30" s="560"/>
      <c r="K30" s="559"/>
      <c r="L30" s="560"/>
      <c r="M30" s="559"/>
      <c r="N30" s="560"/>
      <c r="O30" s="559"/>
      <c r="P30" s="560"/>
      <c r="Q30" s="377"/>
      <c r="R30" s="412"/>
      <c r="S30" s="389"/>
      <c r="T30" s="390"/>
      <c r="Y30" s="162">
        <f t="shared" si="2"/>
        <v>66</v>
      </c>
      <c r="Z30" s="116" t="str">
        <f t="shared" si="0"/>
        <v/>
      </c>
      <c r="AA30" s="116" t="str">
        <f t="shared" si="1"/>
        <v/>
      </c>
      <c r="AB30" s="116" t="s">
        <v>75</v>
      </c>
    </row>
    <row r="31" spans="1:30" ht="15.75" hidden="1" customHeight="1">
      <c r="A31" s="490" t="str">
        <f>IF('0902-0908'!A31=0,"",'0902-0908'!A31)</f>
        <v/>
      </c>
      <c r="B31" s="491"/>
      <c r="C31" s="123"/>
      <c r="D31" s="124"/>
      <c r="E31" s="123"/>
      <c r="F31" s="124"/>
      <c r="G31" s="123"/>
      <c r="H31" s="124"/>
      <c r="I31" s="123"/>
      <c r="J31" s="124"/>
      <c r="K31" s="123"/>
      <c r="L31" s="124"/>
      <c r="M31" s="123"/>
      <c r="N31" s="124"/>
      <c r="O31" s="123"/>
      <c r="P31" s="124"/>
      <c r="Q31" s="375"/>
      <c r="R31" s="410">
        <f>D32+F32+H32+J32+L32+N32+P32</f>
        <v>0</v>
      </c>
      <c r="S31" s="381"/>
      <c r="T31" s="382"/>
      <c r="Y31" s="162">
        <f t="shared" si="2"/>
        <v>69</v>
      </c>
      <c r="Z31" s="116" t="str">
        <f t="shared" si="0"/>
        <v/>
      </c>
      <c r="AA31" s="116" t="str">
        <f t="shared" si="1"/>
        <v/>
      </c>
      <c r="AB31" s="116" t="s">
        <v>10</v>
      </c>
    </row>
    <row r="32" spans="1:30" ht="9" hidden="1" customHeight="1" thickBot="1">
      <c r="A32" s="480" t="str">
        <f>IF('0902-0908'!A32=0,"",'0902-0908'!A32)</f>
        <v/>
      </c>
      <c r="B32" s="481"/>
      <c r="C32" s="156"/>
      <c r="D32" s="58">
        <f>IF(C31="",0,IF(D31-C31&lt;=6,D31-C31,IF(D31-C31&gt;6,D31-C31-C32,0)))</f>
        <v>0</v>
      </c>
      <c r="E32" s="156"/>
      <c r="F32" s="58">
        <f>IF(E31="",0,IF(F31-E31&lt;=6,F31-E31,IF(F31-E31&gt;6,F31-E31-E32,0)))</f>
        <v>0</v>
      </c>
      <c r="G32" s="156"/>
      <c r="H32" s="58">
        <f>IF(G31="",0,IF(H31-G31&lt;=6,H31-G31,IF(H31-G31&gt;6,H31-G31-G32,0)))</f>
        <v>0</v>
      </c>
      <c r="I32" s="156"/>
      <c r="J32" s="58">
        <f>IF(I31="",0,IF(J31-I31&lt;=6,J31-I31,IF(J31-I31&gt;6,J31-I31-I32,0)))</f>
        <v>0</v>
      </c>
      <c r="K32" s="156"/>
      <c r="L32" s="58">
        <f>IF(K31="",0,IF(L31-K31&lt;=6,L31-K31,IF(L31-K31&gt;6,L31-K31-K32,0)))</f>
        <v>0</v>
      </c>
      <c r="M32" s="156"/>
      <c r="N32" s="58">
        <f>IF(M31="",0,IF(N31-M31&lt;=6,N31-M31,IF(N31-M31&gt;6,N31-M31-M32,0)))</f>
        <v>0</v>
      </c>
      <c r="O32" s="156"/>
      <c r="P32" s="58">
        <f>IF(O31="",0,IF(P31-O31&lt;=6,P31-O31,IF(P31-O31&gt;6,P31-O31-O32,0)))</f>
        <v>0</v>
      </c>
      <c r="Q32" s="376"/>
      <c r="R32" s="411"/>
      <c r="S32" s="387"/>
      <c r="T32" s="388"/>
      <c r="Y32" s="162">
        <f t="shared" si="2"/>
        <v>72</v>
      </c>
      <c r="Z32" s="116" t="str">
        <f t="shared" si="0"/>
        <v/>
      </c>
      <c r="AA32" s="116" t="str">
        <f t="shared" si="1"/>
        <v/>
      </c>
      <c r="AB32" s="116" t="s">
        <v>74</v>
      </c>
    </row>
    <row r="33" spans="1:28" ht="9" hidden="1" customHeight="1" thickTop="1" thickBot="1">
      <c r="A33" s="482" t="str">
        <f>IF('0902-0908'!A33=0,"",'0902-0908'!A33)</f>
        <v/>
      </c>
      <c r="B33" s="483"/>
      <c r="C33" s="559"/>
      <c r="D33" s="560"/>
      <c r="E33" s="559"/>
      <c r="F33" s="560"/>
      <c r="G33" s="559"/>
      <c r="H33" s="560"/>
      <c r="I33" s="559"/>
      <c r="J33" s="560"/>
      <c r="K33" s="559"/>
      <c r="L33" s="560"/>
      <c r="M33" s="559"/>
      <c r="N33" s="560"/>
      <c r="O33" s="559"/>
      <c r="P33" s="560"/>
      <c r="Q33" s="377"/>
      <c r="R33" s="412"/>
      <c r="S33" s="389"/>
      <c r="T33" s="390"/>
      <c r="Y33" s="162">
        <f t="shared" si="2"/>
        <v>75</v>
      </c>
      <c r="Z33" s="116" t="str">
        <f t="shared" si="0"/>
        <v/>
      </c>
      <c r="AA33" s="116" t="str">
        <f t="shared" si="1"/>
        <v/>
      </c>
      <c r="AB33" s="116" t="s">
        <v>75</v>
      </c>
    </row>
    <row r="34" spans="1:28" ht="15.75" hidden="1" customHeight="1">
      <c r="A34" s="490" t="str">
        <f>IF('0902-0908'!A34=0,"",'0902-0908'!A34)</f>
        <v/>
      </c>
      <c r="B34" s="491"/>
      <c r="C34" s="123"/>
      <c r="D34" s="124"/>
      <c r="E34" s="123"/>
      <c r="F34" s="124"/>
      <c r="G34" s="123"/>
      <c r="H34" s="124"/>
      <c r="I34" s="123"/>
      <c r="J34" s="124"/>
      <c r="K34" s="123"/>
      <c r="L34" s="124"/>
      <c r="M34" s="123"/>
      <c r="N34" s="124"/>
      <c r="O34" s="123"/>
      <c r="P34" s="124"/>
      <c r="Q34" s="375"/>
      <c r="R34" s="410">
        <f>D35+F35+H35+J35+L35+N35+P35</f>
        <v>0</v>
      </c>
      <c r="S34" s="381"/>
      <c r="T34" s="382"/>
      <c r="Y34" s="162">
        <v>79</v>
      </c>
      <c r="Z34" s="116" t="str">
        <f t="shared" si="0"/>
        <v>黃世耀</v>
      </c>
      <c r="AA34" s="116" t="str">
        <f t="shared" si="1"/>
        <v>外場假日工讀</v>
      </c>
      <c r="AB34" s="116" t="s">
        <v>10</v>
      </c>
    </row>
    <row r="35" spans="1:28" ht="9" hidden="1" customHeight="1" thickBot="1">
      <c r="A35" s="480" t="str">
        <f>IF('0902-0908'!A35=0,"",'0902-0908'!A35)</f>
        <v/>
      </c>
      <c r="B35" s="481"/>
      <c r="C35" s="156"/>
      <c r="D35" s="58">
        <f>IF(C34="",0,IF(D34-C34&lt;=6,D34-C34,IF(D34-C34&gt;6,D34-C34-C35,0)))</f>
        <v>0</v>
      </c>
      <c r="E35" s="156"/>
      <c r="F35" s="58">
        <f>IF(E34="",0,IF(F34-E34&lt;=6,F34-E34,IF(F34-E34&gt;6,F34-E34-E35,0)))</f>
        <v>0</v>
      </c>
      <c r="G35" s="156"/>
      <c r="H35" s="58">
        <f>IF(G34="",0,IF(H34-G34&lt;=6,H34-G34,IF(H34-G34&gt;6,H34-G34-G35,0)))</f>
        <v>0</v>
      </c>
      <c r="I35" s="156"/>
      <c r="J35" s="58">
        <f>IF(I34="",0,IF(J34-I34&lt;=6,J34-I34,IF(J34-I34&gt;6,J34-I34-I35,0)))</f>
        <v>0</v>
      </c>
      <c r="K35" s="156"/>
      <c r="L35" s="58">
        <f>IF(K34="",0,IF(L34-K34&lt;=6,L34-K34,IF(L34-K34&gt;6,L34-K34-K35,0)))</f>
        <v>0</v>
      </c>
      <c r="M35" s="156"/>
      <c r="N35" s="58">
        <f>IF(M34="",0,IF(N34-M34&lt;=6,N34-M34,IF(N34-M34&gt;6,N34-M34-M35,0)))</f>
        <v>0</v>
      </c>
      <c r="O35" s="156"/>
      <c r="P35" s="58">
        <f>IF(O34="",0,IF(P34-O34&lt;=6,P34-O34,IF(P34-O34&gt;6,P34-O34-O35,0)))</f>
        <v>0</v>
      </c>
      <c r="Q35" s="376"/>
      <c r="R35" s="411"/>
      <c r="S35" s="387"/>
      <c r="T35" s="388"/>
      <c r="Y35" s="162">
        <f t="shared" si="2"/>
        <v>82</v>
      </c>
      <c r="Z35" s="116" t="str">
        <f t="shared" si="0"/>
        <v>張子柔</v>
      </c>
      <c r="AA35" s="116" t="str">
        <f t="shared" si="1"/>
        <v>外場晚班工讀</v>
      </c>
      <c r="AB35" s="116" t="s">
        <v>74</v>
      </c>
    </row>
    <row r="36" spans="1:28" ht="9" hidden="1" customHeight="1" thickTop="1" thickBot="1">
      <c r="A36" s="482" t="str">
        <f>IF('0902-0908'!A36=0,"",'0902-0908'!A36)</f>
        <v/>
      </c>
      <c r="B36" s="483"/>
      <c r="C36" s="559"/>
      <c r="D36" s="560"/>
      <c r="E36" s="559"/>
      <c r="F36" s="560"/>
      <c r="G36" s="559"/>
      <c r="H36" s="560"/>
      <c r="I36" s="559"/>
      <c r="J36" s="560"/>
      <c r="K36" s="559"/>
      <c r="L36" s="560"/>
      <c r="M36" s="559"/>
      <c r="N36" s="560"/>
      <c r="O36" s="559"/>
      <c r="P36" s="560"/>
      <c r="Q36" s="377"/>
      <c r="R36" s="412"/>
      <c r="S36" s="389"/>
      <c r="T36" s="390"/>
      <c r="Y36" s="162">
        <f t="shared" si="2"/>
        <v>85</v>
      </c>
      <c r="Z36" s="116" t="str">
        <f t="shared" si="0"/>
        <v>蔡昀軒</v>
      </c>
      <c r="AA36" s="116" t="str">
        <f t="shared" si="1"/>
        <v>外場晚班工讀</v>
      </c>
      <c r="AB36" s="116" t="s">
        <v>75</v>
      </c>
    </row>
    <row r="37" spans="1:28" ht="15.75" hidden="1" customHeight="1">
      <c r="A37" s="490" t="str">
        <f>IF('0902-0908'!A37=0,"",'0902-0908'!A37)</f>
        <v/>
      </c>
      <c r="B37" s="491"/>
      <c r="C37" s="123"/>
      <c r="D37" s="124"/>
      <c r="E37" s="123"/>
      <c r="F37" s="124"/>
      <c r="G37" s="123"/>
      <c r="H37" s="124"/>
      <c r="I37" s="123"/>
      <c r="J37" s="124"/>
      <c r="K37" s="123"/>
      <c r="L37" s="124"/>
      <c r="M37" s="123"/>
      <c r="N37" s="124"/>
      <c r="O37" s="123"/>
      <c r="P37" s="124"/>
      <c r="Q37" s="375"/>
      <c r="R37" s="410">
        <f>D38+F38+H38+J38+L38+N38+P38</f>
        <v>0</v>
      </c>
      <c r="S37" s="381"/>
      <c r="T37" s="382"/>
      <c r="Y37" s="162">
        <f t="shared" si="2"/>
        <v>88</v>
      </c>
      <c r="Z37" s="116" t="str">
        <f t="shared" si="0"/>
        <v>陳怡伶</v>
      </c>
      <c r="AA37" s="116" t="str">
        <f t="shared" si="1"/>
        <v>外場晚班工讀</v>
      </c>
      <c r="AB37" s="116" t="s">
        <v>10</v>
      </c>
    </row>
    <row r="38" spans="1:28" ht="9" hidden="1" customHeight="1" thickBot="1">
      <c r="A38" s="480" t="str">
        <f>IF('0902-0908'!A38=0,"",'0902-0908'!A38)</f>
        <v/>
      </c>
      <c r="B38" s="481"/>
      <c r="C38" s="156"/>
      <c r="D38" s="58">
        <f>IF(C37="",0,IF(D37-C37&lt;=6,D37-C37,IF(D37-C37&gt;6,D37-C37-C38,0)))</f>
        <v>0</v>
      </c>
      <c r="E38" s="156"/>
      <c r="F38" s="58">
        <f>IF(E37="",0,IF(F37-E37&lt;=6,F37-E37,IF(F37-E37&gt;6,F37-E37-E38,0)))</f>
        <v>0</v>
      </c>
      <c r="G38" s="156"/>
      <c r="H38" s="58">
        <f>IF(G37="",0,IF(H37-G37&lt;=6,H37-G37,IF(H37-G37&gt;6,H37-G37-G38,0)))</f>
        <v>0</v>
      </c>
      <c r="I38" s="156"/>
      <c r="J38" s="58">
        <f>IF(I37="",0,IF(J37-I37&lt;=6,J37-I37,IF(J37-I37&gt;6,J37-I37-I38,0)))</f>
        <v>0</v>
      </c>
      <c r="K38" s="156"/>
      <c r="L38" s="58">
        <f>IF(K37="",0,IF(L37-K37&lt;=6,L37-K37,IF(L37-K37&gt;6,L37-K37-K38,0)))</f>
        <v>0</v>
      </c>
      <c r="M38" s="156"/>
      <c r="N38" s="58">
        <f>IF(M37="",0,IF(N37-M37&lt;=6,N37-M37,IF(N37-M37&gt;6,N37-M37-M38,0)))</f>
        <v>0</v>
      </c>
      <c r="O38" s="156"/>
      <c r="P38" s="58">
        <f>IF(O37="",0,IF(P37-O37&lt;=6,P37-O37,IF(P37-O37&gt;6,P37-O37-O38,0)))</f>
        <v>0</v>
      </c>
      <c r="Q38" s="376"/>
      <c r="R38" s="411"/>
      <c r="S38" s="387"/>
      <c r="T38" s="388"/>
      <c r="Y38" s="162">
        <f t="shared" si="2"/>
        <v>91</v>
      </c>
      <c r="Z38" s="116" t="e">
        <f t="shared" si="0"/>
        <v>#REF!</v>
      </c>
      <c r="AA38" s="116" t="e">
        <f t="shared" si="1"/>
        <v>#REF!</v>
      </c>
      <c r="AB38" s="116" t="s">
        <v>74</v>
      </c>
    </row>
    <row r="39" spans="1:28" ht="9" hidden="1" customHeight="1" thickTop="1" thickBot="1">
      <c r="A39" s="482" t="str">
        <f>IF('0902-0908'!A39=0,"",'0902-0908'!A39)</f>
        <v/>
      </c>
      <c r="B39" s="483"/>
      <c r="C39" s="559"/>
      <c r="D39" s="560"/>
      <c r="E39" s="559"/>
      <c r="F39" s="560"/>
      <c r="G39" s="559"/>
      <c r="H39" s="560"/>
      <c r="I39" s="559"/>
      <c r="J39" s="560"/>
      <c r="K39" s="559"/>
      <c r="L39" s="560"/>
      <c r="M39" s="559"/>
      <c r="N39" s="560"/>
      <c r="O39" s="559"/>
      <c r="P39" s="560"/>
      <c r="Q39" s="377"/>
      <c r="R39" s="412"/>
      <c r="S39" s="389"/>
      <c r="T39" s="390"/>
      <c r="Y39" s="162">
        <f t="shared" si="2"/>
        <v>94</v>
      </c>
      <c r="Z39" s="116" t="str">
        <f t="shared" si="0"/>
        <v>蔡佾玲</v>
      </c>
      <c r="AA39" s="116" t="str">
        <f t="shared" si="1"/>
        <v>外場假日工讀</v>
      </c>
      <c r="AB39" s="116" t="s">
        <v>75</v>
      </c>
    </row>
    <row r="40" spans="1:28" ht="15.75" hidden="1" customHeight="1">
      <c r="A40" s="490" t="str">
        <f>IF('0902-0908'!A40=0,"",'0902-0908'!A40)</f>
        <v/>
      </c>
      <c r="B40" s="491"/>
      <c r="C40" s="123"/>
      <c r="D40" s="124"/>
      <c r="E40" s="123"/>
      <c r="F40" s="124"/>
      <c r="G40" s="123"/>
      <c r="H40" s="124"/>
      <c r="I40" s="123"/>
      <c r="J40" s="124"/>
      <c r="K40" s="123"/>
      <c r="L40" s="124"/>
      <c r="M40" s="123"/>
      <c r="N40" s="124"/>
      <c r="O40" s="123"/>
      <c r="P40" s="124"/>
      <c r="Q40" s="375"/>
      <c r="R40" s="410">
        <f>D41+F41+H41+J41+L41+N41+P41</f>
        <v>0</v>
      </c>
      <c r="S40" s="381"/>
      <c r="T40" s="382"/>
      <c r="Y40" s="162">
        <f t="shared" si="2"/>
        <v>97</v>
      </c>
      <c r="Z40" s="116" t="str">
        <f t="shared" si="0"/>
        <v>許哲崎</v>
      </c>
      <c r="AA40" s="116" t="str">
        <f t="shared" si="1"/>
        <v>外場假日工讀</v>
      </c>
      <c r="AB40" s="116" t="s">
        <v>10</v>
      </c>
    </row>
    <row r="41" spans="1:28" ht="9" hidden="1" customHeight="1" thickBot="1">
      <c r="A41" s="480" t="str">
        <f>IF('0902-0908'!A41=0,"",'0902-0908'!A41)</f>
        <v/>
      </c>
      <c r="B41" s="481"/>
      <c r="C41" s="156"/>
      <c r="D41" s="58">
        <f>IF(C40="",0,IF(D40-C40&lt;=6,D40-C40,IF(D40-C40&gt;6,D40-C40-C41,0)))</f>
        <v>0</v>
      </c>
      <c r="E41" s="156"/>
      <c r="F41" s="58">
        <f>IF(E40="",0,IF(F40-E40&lt;=6,F40-E40,IF(F40-E40&gt;6,F40-E40-E41,0)))</f>
        <v>0</v>
      </c>
      <c r="G41" s="156"/>
      <c r="H41" s="58">
        <f>IF(G40="",0,IF(H40-G40&lt;=6,H40-G40,IF(H40-G40&gt;6,H40-G40-G41,0)))</f>
        <v>0</v>
      </c>
      <c r="I41" s="156"/>
      <c r="J41" s="58">
        <f>IF(I40="",0,IF(J40-I40&lt;=6,J40-I40,IF(J40-I40&gt;6,J40-I40-I41,0)))</f>
        <v>0</v>
      </c>
      <c r="K41" s="156"/>
      <c r="L41" s="58">
        <f>IF(K40="",0,IF(L40-K40&lt;=6,L40-K40,IF(L40-K40&gt;6,L40-K40-K41,0)))</f>
        <v>0</v>
      </c>
      <c r="M41" s="156"/>
      <c r="N41" s="58">
        <f>IF(M40="",0,IF(N40-M40&lt;=6,N40-M40,IF(N40-M40&gt;6,N40-M40-M41,0)))</f>
        <v>0</v>
      </c>
      <c r="O41" s="156"/>
      <c r="P41" s="58">
        <f>IF(O40="",0,IF(P40-O40&lt;=6,P40-O40,IF(P40-O40&gt;6,P40-O40-O41,0)))</f>
        <v>0</v>
      </c>
      <c r="Q41" s="376"/>
      <c r="R41" s="411"/>
      <c r="S41" s="387"/>
      <c r="T41" s="388"/>
      <c r="Y41" s="162">
        <f t="shared" si="2"/>
        <v>100</v>
      </c>
      <c r="Z41" s="116" t="str">
        <f t="shared" si="0"/>
        <v/>
      </c>
      <c r="AA41" s="116" t="str">
        <f t="shared" si="1"/>
        <v/>
      </c>
      <c r="AB41" s="116" t="s">
        <v>74</v>
      </c>
    </row>
    <row r="42" spans="1:28" ht="9" hidden="1" customHeight="1" thickTop="1" thickBot="1">
      <c r="A42" s="482" t="str">
        <f>IF('0902-0908'!A42=0,"",'0902-0908'!A42)</f>
        <v/>
      </c>
      <c r="B42" s="483"/>
      <c r="C42" s="559"/>
      <c r="D42" s="560"/>
      <c r="E42" s="559"/>
      <c r="F42" s="560"/>
      <c r="G42" s="559"/>
      <c r="H42" s="560"/>
      <c r="I42" s="559"/>
      <c r="J42" s="560"/>
      <c r="K42" s="559"/>
      <c r="L42" s="560"/>
      <c r="M42" s="559"/>
      <c r="N42" s="560"/>
      <c r="O42" s="559"/>
      <c r="P42" s="560"/>
      <c r="Q42" s="377"/>
      <c r="R42" s="412"/>
      <c r="S42" s="389"/>
      <c r="T42" s="390"/>
      <c r="Y42" s="162">
        <f t="shared" si="2"/>
        <v>103</v>
      </c>
      <c r="Z42" s="116" t="str">
        <f t="shared" si="0"/>
        <v/>
      </c>
      <c r="AA42" s="116" t="str">
        <f t="shared" si="1"/>
        <v/>
      </c>
      <c r="AB42" s="116" t="s">
        <v>75</v>
      </c>
    </row>
    <row r="43" spans="1:28" ht="15.75" hidden="1" customHeight="1">
      <c r="A43" s="490" t="str">
        <f>IF('0902-0908'!A43=0,"",'0902-0908'!A43)</f>
        <v/>
      </c>
      <c r="B43" s="491"/>
      <c r="C43" s="123"/>
      <c r="D43" s="124"/>
      <c r="E43" s="123"/>
      <c r="F43" s="124"/>
      <c r="G43" s="123"/>
      <c r="H43" s="124"/>
      <c r="I43" s="123"/>
      <c r="J43" s="124"/>
      <c r="K43" s="123"/>
      <c r="L43" s="124"/>
      <c r="M43" s="123"/>
      <c r="N43" s="124"/>
      <c r="O43" s="123"/>
      <c r="P43" s="124"/>
      <c r="Q43" s="375"/>
      <c r="R43" s="410">
        <f>D44+F44+H44+J44+L44+N44+P44</f>
        <v>0</v>
      </c>
      <c r="S43" s="381"/>
      <c r="T43" s="382"/>
      <c r="Y43" s="162">
        <f t="shared" si="2"/>
        <v>106</v>
      </c>
      <c r="Z43" s="116" t="str">
        <f t="shared" si="0"/>
        <v/>
      </c>
      <c r="AA43" s="116" t="str">
        <f t="shared" si="1"/>
        <v/>
      </c>
      <c r="AB43" s="116" t="s">
        <v>10</v>
      </c>
    </row>
    <row r="44" spans="1:28" ht="9" hidden="1" customHeight="1" thickBot="1">
      <c r="A44" s="480" t="str">
        <f>IF('0902-0908'!A44=0,"",'0902-0908'!A44)</f>
        <v/>
      </c>
      <c r="B44" s="481"/>
      <c r="C44" s="156"/>
      <c r="D44" s="58">
        <f>IF(C43="",0,IF(D43-C43&lt;=6,D43-C43,IF(D43-C43&gt;6,D43-C43-C44,0)))</f>
        <v>0</v>
      </c>
      <c r="E44" s="156"/>
      <c r="F44" s="58">
        <f>IF(E43="",0,IF(F43-E43&lt;=6,F43-E43,IF(F43-E43&gt;6,F43-E43-E44,0)))</f>
        <v>0</v>
      </c>
      <c r="G44" s="156"/>
      <c r="H44" s="58">
        <f>IF(G43="",0,IF(H43-G43&lt;=6,H43-G43,IF(H43-G43&gt;6,H43-G43-G44,0)))</f>
        <v>0</v>
      </c>
      <c r="I44" s="156"/>
      <c r="J44" s="58">
        <f>IF(I43="",0,IF(J43-I43&lt;=6,J43-I43,IF(J43-I43&gt;6,J43-I43-I44,0)))</f>
        <v>0</v>
      </c>
      <c r="K44" s="156"/>
      <c r="L44" s="58">
        <f>IF(K43="",0,IF(L43-K43&lt;=6,L43-K43,IF(L43-K43&gt;6,L43-K43-K44,0)))</f>
        <v>0</v>
      </c>
      <c r="M44" s="156"/>
      <c r="N44" s="58">
        <f>IF(M43="",0,IF(N43-M43&lt;=6,N43-M43,IF(N43-M43&gt;6,N43-M43-M44,0)))</f>
        <v>0</v>
      </c>
      <c r="O44" s="156"/>
      <c r="P44" s="58">
        <f>IF(O43="",0,IF(P43-O43&lt;=6,P43-O43,IF(P43-O43&gt;6,P43-O43-O44,0)))</f>
        <v>0</v>
      </c>
      <c r="Q44" s="376"/>
      <c r="R44" s="411"/>
      <c r="S44" s="387"/>
      <c r="T44" s="388"/>
      <c r="Y44" s="162">
        <f t="shared" si="2"/>
        <v>109</v>
      </c>
      <c r="Z44" s="116" t="e">
        <f t="shared" si="0"/>
        <v>#REF!</v>
      </c>
      <c r="AA44" s="116" t="e">
        <f t="shared" si="1"/>
        <v>#REF!</v>
      </c>
      <c r="AB44" s="116" t="s">
        <v>74</v>
      </c>
    </row>
    <row r="45" spans="1:28" ht="9" hidden="1" customHeight="1" thickTop="1" thickBot="1">
      <c r="A45" s="482" t="str">
        <f>IF('0902-0908'!A45=0,"",'0902-0908'!A45)</f>
        <v/>
      </c>
      <c r="B45" s="483"/>
      <c r="C45" s="559"/>
      <c r="D45" s="560"/>
      <c r="E45" s="559"/>
      <c r="F45" s="560"/>
      <c r="G45" s="559"/>
      <c r="H45" s="560"/>
      <c r="I45" s="559"/>
      <c r="J45" s="560"/>
      <c r="K45" s="559"/>
      <c r="L45" s="560"/>
      <c r="M45" s="559"/>
      <c r="N45" s="560"/>
      <c r="O45" s="559"/>
      <c r="P45" s="560"/>
      <c r="Q45" s="377"/>
      <c r="R45" s="412"/>
      <c r="S45" s="389"/>
      <c r="T45" s="390"/>
      <c r="Y45" s="162"/>
      <c r="AB45" s="116" t="s">
        <v>75</v>
      </c>
    </row>
    <row r="46" spans="1:28" ht="15.75" hidden="1" customHeight="1">
      <c r="A46" s="490" t="str">
        <f>IF('0902-0908'!A46=0,"",'0902-0908'!A46)</f>
        <v/>
      </c>
      <c r="B46" s="491"/>
      <c r="C46" s="123"/>
      <c r="D46" s="124"/>
      <c r="E46" s="123"/>
      <c r="F46" s="124"/>
      <c r="G46" s="123"/>
      <c r="H46" s="124"/>
      <c r="I46" s="123"/>
      <c r="J46" s="124"/>
      <c r="K46" s="123"/>
      <c r="L46" s="124"/>
      <c r="M46" s="123"/>
      <c r="N46" s="124"/>
      <c r="O46" s="123"/>
      <c r="P46" s="124"/>
      <c r="Q46" s="375"/>
      <c r="R46" s="410">
        <f>D47+F47+H47+J47+L47+N47+P47</f>
        <v>0</v>
      </c>
      <c r="S46" s="381"/>
      <c r="T46" s="382"/>
      <c r="AB46" s="116" t="s">
        <v>76</v>
      </c>
    </row>
    <row r="47" spans="1:28" ht="9" hidden="1" customHeight="1" thickBot="1">
      <c r="A47" s="480" t="str">
        <f>IF('0902-0908'!A47=0,"",'0902-0908'!A47)</f>
        <v/>
      </c>
      <c r="B47" s="481"/>
      <c r="C47" s="156"/>
      <c r="D47" s="58">
        <f>IF(C46="",0,IF(D46-C46&lt;=6,D46-C46,IF(D46-C46&gt;6,D46-C46-C47,0)))</f>
        <v>0</v>
      </c>
      <c r="E47" s="156"/>
      <c r="F47" s="58">
        <f>IF(E46="",0,IF(F46-E46&lt;=6,F46-E46,IF(F46-E46&gt;6,F46-E46-E47,0)))</f>
        <v>0</v>
      </c>
      <c r="G47" s="156"/>
      <c r="H47" s="58">
        <f>IF(G46="",0,IF(H46-G46&lt;=6,H46-G46,IF(H46-G46&gt;6,H46-G46-G47,0)))</f>
        <v>0</v>
      </c>
      <c r="I47" s="156"/>
      <c r="J47" s="58">
        <f>IF(I46="",0,IF(J46-I46&lt;=6,J46-I46,IF(J46-I46&gt;6,J46-I46-I47,0)))</f>
        <v>0</v>
      </c>
      <c r="K47" s="156"/>
      <c r="L47" s="58">
        <f>IF(K46="",0,IF(L46-K46&lt;=6,L46-K46,IF(L46-K46&gt;6,L46-K46-K47,0)))</f>
        <v>0</v>
      </c>
      <c r="M47" s="156"/>
      <c r="N47" s="58">
        <f>IF(M46="",0,IF(N46-M46&lt;=6,N46-M46,IF(N46-M46&gt;6,N46-M46-M47,0)))</f>
        <v>0</v>
      </c>
      <c r="O47" s="156"/>
      <c r="P47" s="58">
        <f>IF(O46="",0,IF(P46-O46&lt;=6,P46-O46,IF(P46-O46&gt;6,P46-O46-O47,0)))</f>
        <v>0</v>
      </c>
      <c r="Q47" s="376"/>
      <c r="R47" s="411"/>
      <c r="S47" s="394"/>
      <c r="T47" s="395"/>
      <c r="AB47" s="116" t="s">
        <v>77</v>
      </c>
    </row>
    <row r="48" spans="1:28" ht="9" hidden="1" customHeight="1" thickTop="1" thickBot="1">
      <c r="A48" s="482" t="str">
        <f>IF('0902-0908'!A48=0,"",'0902-0908'!A48)</f>
        <v/>
      </c>
      <c r="B48" s="483"/>
      <c r="C48" s="559"/>
      <c r="D48" s="560"/>
      <c r="E48" s="559"/>
      <c r="F48" s="560"/>
      <c r="G48" s="559"/>
      <c r="H48" s="560"/>
      <c r="I48" s="559"/>
      <c r="J48" s="560"/>
      <c r="K48" s="559"/>
      <c r="L48" s="560"/>
      <c r="M48" s="559"/>
      <c r="N48" s="560"/>
      <c r="O48" s="559"/>
      <c r="P48" s="560"/>
      <c r="Q48" s="377"/>
      <c r="R48" s="412"/>
      <c r="S48" s="396"/>
      <c r="T48" s="397"/>
      <c r="AB48" s="116" t="s">
        <v>78</v>
      </c>
    </row>
    <row r="49" spans="1:28" ht="15.75" hidden="1" customHeight="1">
      <c r="A49" s="490" t="str">
        <f>IF('0902-0908'!A49=0,"",'0902-0908'!A49)</f>
        <v/>
      </c>
      <c r="B49" s="491"/>
      <c r="C49" s="123"/>
      <c r="D49" s="124"/>
      <c r="E49" s="123"/>
      <c r="F49" s="124"/>
      <c r="G49" s="123"/>
      <c r="H49" s="124"/>
      <c r="I49" s="123"/>
      <c r="J49" s="124"/>
      <c r="K49" s="123"/>
      <c r="L49" s="124"/>
      <c r="M49" s="123"/>
      <c r="N49" s="124"/>
      <c r="O49" s="123"/>
      <c r="P49" s="124"/>
      <c r="Q49" s="375"/>
      <c r="R49" s="410">
        <f>D50+F50+H50+J50+L50+N50+P50</f>
        <v>0</v>
      </c>
      <c r="S49" s="381"/>
      <c r="T49" s="382"/>
      <c r="AB49" s="116" t="s">
        <v>79</v>
      </c>
    </row>
    <row r="50" spans="1:28" ht="9" hidden="1" customHeight="1" thickBot="1">
      <c r="A50" s="480" t="str">
        <f>IF('0902-0908'!A50=0,"",'0902-0908'!A50)</f>
        <v/>
      </c>
      <c r="B50" s="481"/>
      <c r="C50" s="156"/>
      <c r="D50" s="58">
        <f>IF(C49="",0,IF(D49-C49&lt;=6,D49-C49,IF(D49-C49&gt;6,D49-C49-C50,0)))</f>
        <v>0</v>
      </c>
      <c r="E50" s="156"/>
      <c r="F50" s="58">
        <f>IF(E49="",0,IF(F49-E49&lt;=6,F49-E49,IF(F49-E49&gt;6,F49-E49-E50,0)))</f>
        <v>0</v>
      </c>
      <c r="G50" s="156"/>
      <c r="H50" s="58">
        <f>IF(G49="",0,IF(H49-G49&lt;=6,H49-G49,IF(H49-G49&gt;6,H49-G49-G50,0)))</f>
        <v>0</v>
      </c>
      <c r="I50" s="156"/>
      <c r="J50" s="58">
        <f>IF(I49="",0,IF(J49-I49&lt;=6,J49-I49,IF(J49-I49&gt;6,J49-I49-I50,0)))</f>
        <v>0</v>
      </c>
      <c r="K50" s="156"/>
      <c r="L50" s="58">
        <f>IF(K49="",0,IF(L49-K49&lt;=6,L49-K49,IF(L49-K49&gt;6,L49-K49-K50,0)))</f>
        <v>0</v>
      </c>
      <c r="M50" s="156"/>
      <c r="N50" s="58">
        <f>IF(M49="",0,IF(N49-M49&lt;=6,N49-M49,IF(N49-M49&gt;6,N49-M49-M50,0)))</f>
        <v>0</v>
      </c>
      <c r="O50" s="156"/>
      <c r="P50" s="58">
        <f>IF(O49="",0,IF(P49-O49&lt;=6,P49-O49,IF(P49-O49&gt;6,P49-O49-O50,0)))</f>
        <v>0</v>
      </c>
      <c r="Q50" s="376"/>
      <c r="R50" s="411"/>
      <c r="S50" s="394"/>
      <c r="T50" s="395"/>
    </row>
    <row r="51" spans="1:28" ht="9" hidden="1" customHeight="1" thickTop="1" thickBot="1">
      <c r="A51" s="482" t="str">
        <f>IF('0902-0908'!A51=0,"",'0902-0908'!A51)</f>
        <v/>
      </c>
      <c r="B51" s="483"/>
      <c r="C51" s="559"/>
      <c r="D51" s="560"/>
      <c r="E51" s="559"/>
      <c r="F51" s="560"/>
      <c r="G51" s="559"/>
      <c r="H51" s="560"/>
      <c r="I51" s="559"/>
      <c r="J51" s="560"/>
      <c r="K51" s="559"/>
      <c r="L51" s="560"/>
      <c r="M51" s="559"/>
      <c r="N51" s="560"/>
      <c r="O51" s="559"/>
      <c r="P51" s="560"/>
      <c r="Q51" s="377"/>
      <c r="R51" s="412"/>
      <c r="S51" s="396"/>
      <c r="T51" s="397"/>
    </row>
    <row r="52" spans="1:28" ht="15.75" hidden="1" customHeight="1">
      <c r="A52" s="490" t="str">
        <f>IF('0902-0908'!A52=0,"",'0902-0908'!A52)</f>
        <v/>
      </c>
      <c r="B52" s="491"/>
      <c r="C52" s="123"/>
      <c r="D52" s="124"/>
      <c r="E52" s="123"/>
      <c r="F52" s="124"/>
      <c r="G52" s="123"/>
      <c r="H52" s="124"/>
      <c r="I52" s="123"/>
      <c r="J52" s="124"/>
      <c r="K52" s="123"/>
      <c r="L52" s="124"/>
      <c r="M52" s="123"/>
      <c r="N52" s="124"/>
      <c r="O52" s="123"/>
      <c r="P52" s="124"/>
      <c r="Q52" s="375"/>
      <c r="R52" s="410">
        <f>D53+F53+H53+J53+L53+N53+P53</f>
        <v>0</v>
      </c>
      <c r="S52" s="381"/>
      <c r="T52" s="382"/>
    </row>
    <row r="53" spans="1:28" ht="9" hidden="1" customHeight="1" thickBot="1">
      <c r="A53" s="480" t="str">
        <f>IF('0902-0908'!A53=0,"",'0902-0908'!A53)</f>
        <v/>
      </c>
      <c r="B53" s="481"/>
      <c r="C53" s="156"/>
      <c r="D53" s="58">
        <f>IF(C52="",0,IF(D52-C52&lt;=6,D52-C52,IF(D52-C52&gt;6,D52-C52-C53,0)))</f>
        <v>0</v>
      </c>
      <c r="E53" s="156"/>
      <c r="F53" s="58">
        <f>IF(E52="",0,IF(F52-E52&lt;=6,F52-E52,IF(F52-E52&gt;6,F52-E52-E53,0)))</f>
        <v>0</v>
      </c>
      <c r="G53" s="156"/>
      <c r="H53" s="58">
        <f>IF(G52="",0,IF(H52-G52&lt;=6,H52-G52,IF(H52-G52&gt;6,H52-G52-G53,0)))</f>
        <v>0</v>
      </c>
      <c r="I53" s="156"/>
      <c r="J53" s="58">
        <f>IF(I52="",0,IF(J52-I52&lt;=6,J52-I52,IF(J52-I52&gt;6,J52-I52-I53,0)))</f>
        <v>0</v>
      </c>
      <c r="K53" s="156"/>
      <c r="L53" s="58">
        <f>IF(K52="",0,IF(L52-K52&lt;=6,L52-K52,IF(L52-K52&gt;6,L52-K52-K53,0)))</f>
        <v>0</v>
      </c>
      <c r="M53" s="156"/>
      <c r="N53" s="58">
        <f>IF(M52="",0,IF(N52-M52&lt;=6,N52-M52,IF(N52-M52&gt;6,N52-M52-M53,0)))</f>
        <v>0</v>
      </c>
      <c r="O53" s="156"/>
      <c r="P53" s="58">
        <f>IF(O52="",0,IF(P52-O52&lt;=6,P52-O52,IF(P52-O52&gt;6,P52-O52-O53,0)))</f>
        <v>0</v>
      </c>
      <c r="Q53" s="376"/>
      <c r="R53" s="411"/>
      <c r="S53" s="394"/>
      <c r="T53" s="395"/>
    </row>
    <row r="54" spans="1:28" ht="9" hidden="1" customHeight="1" thickTop="1" thickBot="1">
      <c r="A54" s="482" t="str">
        <f>IF('0902-0908'!A54=0,"",'0902-0908'!A54)</f>
        <v/>
      </c>
      <c r="B54" s="483"/>
      <c r="C54" s="559"/>
      <c r="D54" s="560"/>
      <c r="E54" s="559"/>
      <c r="F54" s="560"/>
      <c r="G54" s="559"/>
      <c r="H54" s="560"/>
      <c r="I54" s="559"/>
      <c r="J54" s="560"/>
      <c r="K54" s="559"/>
      <c r="L54" s="560"/>
      <c r="M54" s="559"/>
      <c r="N54" s="560"/>
      <c r="O54" s="559"/>
      <c r="P54" s="560"/>
      <c r="Q54" s="377"/>
      <c r="R54" s="412"/>
      <c r="S54" s="396"/>
      <c r="T54" s="397"/>
    </row>
    <row r="55" spans="1:28" ht="15.75" hidden="1" customHeight="1">
      <c r="A55" s="490" t="str">
        <f>IF('0902-0908'!A55=0,"",'0902-0908'!A55)</f>
        <v/>
      </c>
      <c r="B55" s="491"/>
      <c r="C55" s="123"/>
      <c r="D55" s="124"/>
      <c r="E55" s="123"/>
      <c r="F55" s="124"/>
      <c r="G55" s="123"/>
      <c r="H55" s="124"/>
      <c r="I55" s="123"/>
      <c r="J55" s="124"/>
      <c r="K55" s="123"/>
      <c r="L55" s="124"/>
      <c r="M55" s="123"/>
      <c r="N55" s="124"/>
      <c r="O55" s="123"/>
      <c r="P55" s="124"/>
      <c r="Q55" s="375"/>
      <c r="R55" s="410">
        <f>D56+F56+H56+J56+L56+N56+P56</f>
        <v>0</v>
      </c>
      <c r="S55" s="381"/>
      <c r="T55" s="382"/>
    </row>
    <row r="56" spans="1:28" ht="9" hidden="1" customHeight="1" thickBot="1">
      <c r="A56" s="480" t="str">
        <f>IF('0902-0908'!A56=0,"",'0902-0908'!A56)</f>
        <v/>
      </c>
      <c r="B56" s="481"/>
      <c r="C56" s="156"/>
      <c r="D56" s="58">
        <f>IF(C55="",0,IF(D55-C55&lt;=6,D55-C55,IF(D55-C55&gt;6,D55-C55-C56,0)))</f>
        <v>0</v>
      </c>
      <c r="E56" s="156"/>
      <c r="F56" s="58">
        <f>IF(E55="",0,IF(F55-E55&lt;=6,F55-E55,IF(F55-E55&gt;6,F55-E55-E56,0)))</f>
        <v>0</v>
      </c>
      <c r="G56" s="156"/>
      <c r="H56" s="58">
        <f>IF(G55="",0,IF(H55-G55&lt;=6,H55-G55,IF(H55-G55&gt;6,H55-G55-G56,0)))</f>
        <v>0</v>
      </c>
      <c r="I56" s="156"/>
      <c r="J56" s="58">
        <f>IF(I55="",0,IF(J55-I55&lt;=6,J55-I55,IF(J55-I55&gt;6,J55-I55-I56,0)))</f>
        <v>0</v>
      </c>
      <c r="K56" s="156"/>
      <c r="L56" s="58">
        <f>IF(K55="",0,IF(L55-K55&lt;=6,L55-K55,IF(L55-K55&gt;6,L55-K55-K56,0)))</f>
        <v>0</v>
      </c>
      <c r="M56" s="156"/>
      <c r="N56" s="58">
        <f>IF(M55="",0,IF(N55-M55&lt;=6,N55-M55,IF(N55-M55&gt;6,N55-M55-M56,0)))</f>
        <v>0</v>
      </c>
      <c r="O56" s="156"/>
      <c r="P56" s="58">
        <f>IF(O55="",0,IF(P55-O55&lt;=6,P55-O55,IF(P55-O55&gt;6,P55-O55-O56,0)))</f>
        <v>0</v>
      </c>
      <c r="Q56" s="376"/>
      <c r="R56" s="411"/>
      <c r="S56" s="394"/>
      <c r="T56" s="395"/>
    </row>
    <row r="57" spans="1:28" ht="9" hidden="1" customHeight="1" thickTop="1" thickBot="1">
      <c r="A57" s="482" t="str">
        <f>IF('0902-0908'!A57=0,"",'0902-0908'!A57)</f>
        <v/>
      </c>
      <c r="B57" s="483"/>
      <c r="C57" s="559"/>
      <c r="D57" s="560"/>
      <c r="E57" s="559"/>
      <c r="F57" s="560"/>
      <c r="G57" s="559"/>
      <c r="H57" s="560"/>
      <c r="I57" s="559"/>
      <c r="J57" s="560"/>
      <c r="K57" s="559"/>
      <c r="L57" s="560"/>
      <c r="M57" s="559"/>
      <c r="N57" s="560"/>
      <c r="O57" s="559"/>
      <c r="P57" s="560"/>
      <c r="Q57" s="377"/>
      <c r="R57" s="412"/>
      <c r="S57" s="396"/>
      <c r="T57" s="397"/>
    </row>
    <row r="58" spans="1:28" ht="11.25" hidden="1" customHeight="1" thickBot="1">
      <c r="A58" s="539" t="s">
        <v>80</v>
      </c>
      <c r="B58" s="508"/>
      <c r="C58" s="419"/>
      <c r="D58" s="420"/>
      <c r="E58" s="420"/>
      <c r="F58" s="420"/>
      <c r="G58" s="420"/>
      <c r="H58" s="420"/>
      <c r="I58" s="420"/>
      <c r="J58" s="420"/>
      <c r="K58" s="420"/>
      <c r="L58" s="420"/>
      <c r="M58" s="420"/>
      <c r="N58" s="420"/>
      <c r="O58" s="420"/>
      <c r="P58" s="418"/>
      <c r="Q58" s="80" t="s">
        <v>81</v>
      </c>
      <c r="R58" s="80" t="s">
        <v>82</v>
      </c>
      <c r="S58" s="419"/>
      <c r="T58" s="421"/>
    </row>
    <row r="59" spans="1:28" ht="15.75" hidden="1" customHeight="1">
      <c r="A59" s="490" t="str">
        <f>IF('0902-0908'!A59=0,"",'0902-0908'!A59)</f>
        <v/>
      </c>
      <c r="B59" s="491"/>
      <c r="C59" s="123"/>
      <c r="D59" s="124"/>
      <c r="E59" s="123"/>
      <c r="F59" s="124"/>
      <c r="G59" s="123"/>
      <c r="H59" s="124"/>
      <c r="I59" s="123"/>
      <c r="J59" s="124"/>
      <c r="K59" s="123"/>
      <c r="L59" s="124"/>
      <c r="M59" s="123"/>
      <c r="N59" s="124"/>
      <c r="O59" s="123"/>
      <c r="P59" s="124"/>
      <c r="Q59" s="376"/>
      <c r="R59" s="379">
        <f>D60+F60+H60+J60+L60+N60+P60</f>
        <v>0</v>
      </c>
      <c r="S59" s="398"/>
      <c r="T59" s="399"/>
    </row>
    <row r="60" spans="1:28" ht="9" hidden="1" customHeight="1" thickBot="1">
      <c r="A60" s="480" t="str">
        <f>IF('0902-0908'!A60=0,"",'0902-0908'!A60)</f>
        <v/>
      </c>
      <c r="B60" s="481"/>
      <c r="C60" s="156"/>
      <c r="D60" s="58">
        <f>IF(C59="",0,D59-C59-C60)</f>
        <v>0</v>
      </c>
      <c r="E60" s="156"/>
      <c r="F60" s="58">
        <f>IF(E59="",0,F59-E59-E60)</f>
        <v>0</v>
      </c>
      <c r="G60" s="156"/>
      <c r="H60" s="58">
        <f>IF(G59="",0,H59-G59-G60)</f>
        <v>0</v>
      </c>
      <c r="I60" s="156"/>
      <c r="J60" s="58">
        <f>IF(I59="",0,J59-I59-I60)</f>
        <v>0</v>
      </c>
      <c r="K60" s="156"/>
      <c r="L60" s="58">
        <f>IF(K59="",0,L59-K59-K60)</f>
        <v>0</v>
      </c>
      <c r="M60" s="156"/>
      <c r="N60" s="58">
        <f>IF(M59="",0,N59-M59-M60)</f>
        <v>0</v>
      </c>
      <c r="O60" s="156"/>
      <c r="P60" s="58">
        <f>IF(O59="",0,P59-O59-O60)</f>
        <v>0</v>
      </c>
      <c r="Q60" s="376"/>
      <c r="R60" s="379"/>
      <c r="S60" s="387"/>
      <c r="T60" s="388"/>
    </row>
    <row r="61" spans="1:28" ht="9" hidden="1" customHeight="1" thickTop="1" thickBot="1">
      <c r="A61" s="482" t="str">
        <f>IF('0902-0908'!A61=0,"",'0902-0908'!A61)</f>
        <v/>
      </c>
      <c r="B61" s="483"/>
      <c r="C61" s="559"/>
      <c r="D61" s="560"/>
      <c r="E61" s="559"/>
      <c r="F61" s="560"/>
      <c r="G61" s="559"/>
      <c r="H61" s="560"/>
      <c r="I61" s="559"/>
      <c r="J61" s="560"/>
      <c r="K61" s="559"/>
      <c r="L61" s="560"/>
      <c r="M61" s="559"/>
      <c r="N61" s="560"/>
      <c r="O61" s="559"/>
      <c r="P61" s="560"/>
      <c r="Q61" s="376"/>
      <c r="R61" s="379"/>
      <c r="S61" s="389"/>
      <c r="T61" s="390"/>
    </row>
    <row r="62" spans="1:28" ht="15.75" hidden="1" customHeight="1">
      <c r="A62" s="490" t="str">
        <f>IF('0902-0908'!A62=0,"",'0902-0908'!A62)</f>
        <v/>
      </c>
      <c r="B62" s="491"/>
      <c r="C62" s="123"/>
      <c r="D62" s="124"/>
      <c r="E62" s="123"/>
      <c r="F62" s="124"/>
      <c r="G62" s="123"/>
      <c r="H62" s="124"/>
      <c r="I62" s="123"/>
      <c r="J62" s="124"/>
      <c r="K62" s="123"/>
      <c r="L62" s="124"/>
      <c r="M62" s="123"/>
      <c r="N62" s="124"/>
      <c r="O62" s="123"/>
      <c r="P62" s="124"/>
      <c r="Q62" s="375"/>
      <c r="R62" s="378">
        <f>D63+F63+H63+J63+L63+N63+P63</f>
        <v>0</v>
      </c>
      <c r="S62" s="393"/>
      <c r="T62" s="382"/>
    </row>
    <row r="63" spans="1:28" ht="9" hidden="1" customHeight="1" thickBot="1">
      <c r="A63" s="480" t="str">
        <f>IF('0902-0908'!A63=0,"",'0902-0908'!A63)</f>
        <v/>
      </c>
      <c r="B63" s="481"/>
      <c r="C63" s="156"/>
      <c r="D63" s="58">
        <f>IF(C62="",0,D62-C62-C63)</f>
        <v>0</v>
      </c>
      <c r="E63" s="156"/>
      <c r="F63" s="58">
        <f>IF(E62="",0,F62-E62-E63)</f>
        <v>0</v>
      </c>
      <c r="G63" s="156"/>
      <c r="H63" s="58">
        <f>IF(G62="",0,H62-G62-G63)</f>
        <v>0</v>
      </c>
      <c r="I63" s="156"/>
      <c r="J63" s="58">
        <f>IF(I62="",0,J62-I62-I63)</f>
        <v>0</v>
      </c>
      <c r="K63" s="156"/>
      <c r="L63" s="58">
        <f>IF(K62="",0,L62-K62-K63)</f>
        <v>0</v>
      </c>
      <c r="M63" s="156"/>
      <c r="N63" s="58">
        <f>IF(M62="",0,N62-M62-M63)</f>
        <v>0</v>
      </c>
      <c r="O63" s="156"/>
      <c r="P63" s="58">
        <f>IF(O62="",0,P62-O62-O63)</f>
        <v>0</v>
      </c>
      <c r="Q63" s="376"/>
      <c r="R63" s="379"/>
      <c r="S63" s="387"/>
      <c r="T63" s="388"/>
    </row>
    <row r="64" spans="1:28" ht="9" hidden="1" customHeight="1" thickTop="1" thickBot="1">
      <c r="A64" s="482" t="str">
        <f>IF('0902-0908'!A64=0,"",'0902-0908'!A64)</f>
        <v/>
      </c>
      <c r="B64" s="483"/>
      <c r="C64" s="559"/>
      <c r="D64" s="560"/>
      <c r="E64" s="559"/>
      <c r="F64" s="560"/>
      <c r="G64" s="559"/>
      <c r="H64" s="560"/>
      <c r="I64" s="559"/>
      <c r="J64" s="560"/>
      <c r="K64" s="559"/>
      <c r="L64" s="560"/>
      <c r="M64" s="559"/>
      <c r="N64" s="560"/>
      <c r="O64" s="559"/>
      <c r="P64" s="560"/>
      <c r="Q64" s="377"/>
      <c r="R64" s="380"/>
      <c r="S64" s="389"/>
      <c r="T64" s="390"/>
    </row>
    <row r="65" spans="1:29" ht="15.75" hidden="1" customHeight="1">
      <c r="A65" s="490" t="str">
        <f>IF('0902-0908'!A65=0,"",'0902-0908'!A65)</f>
        <v/>
      </c>
      <c r="B65" s="491"/>
      <c r="C65" s="123"/>
      <c r="D65" s="124"/>
      <c r="E65" s="123"/>
      <c r="F65" s="124"/>
      <c r="G65" s="123"/>
      <c r="H65" s="124"/>
      <c r="I65" s="123"/>
      <c r="J65" s="124"/>
      <c r="K65" s="123"/>
      <c r="L65" s="124"/>
      <c r="M65" s="123"/>
      <c r="N65" s="124"/>
      <c r="O65" s="123"/>
      <c r="P65" s="124"/>
      <c r="Q65" s="375"/>
      <c r="R65" s="378">
        <f>D66+F66+H66+J66+L66+N66+P66</f>
        <v>0</v>
      </c>
      <c r="S65" s="393"/>
      <c r="T65" s="382"/>
    </row>
    <row r="66" spans="1:29" ht="9" hidden="1" customHeight="1" thickBot="1">
      <c r="A66" s="480" t="str">
        <f>IF('0902-0908'!A66=0,"",'0902-0908'!A66)</f>
        <v/>
      </c>
      <c r="B66" s="481"/>
      <c r="C66" s="156"/>
      <c r="D66" s="58">
        <f>IF(C65="",0,D65-C65-C66)</f>
        <v>0</v>
      </c>
      <c r="E66" s="156"/>
      <c r="F66" s="58">
        <f>IF(E65="",0,F65-E65-E66)</f>
        <v>0</v>
      </c>
      <c r="G66" s="156"/>
      <c r="H66" s="58">
        <f>IF(G65="",0,H65-G65-G66)</f>
        <v>0</v>
      </c>
      <c r="I66" s="156"/>
      <c r="J66" s="58">
        <f>IF(I65="",0,J65-I65-I66)</f>
        <v>0</v>
      </c>
      <c r="K66" s="156"/>
      <c r="L66" s="58">
        <f>IF(K65="",0,L65-K65-K66)</f>
        <v>0</v>
      </c>
      <c r="M66" s="156"/>
      <c r="N66" s="58">
        <f>IF(M65="",0,N65-M65-M66)</f>
        <v>0</v>
      </c>
      <c r="O66" s="156"/>
      <c r="P66" s="58">
        <f>IF(O65="",0,P65-O65-O66)</f>
        <v>0</v>
      </c>
      <c r="Q66" s="376"/>
      <c r="R66" s="379"/>
      <c r="S66" s="387"/>
      <c r="T66" s="388"/>
    </row>
    <row r="67" spans="1:29" ht="9" hidden="1" customHeight="1" thickTop="1" thickBot="1">
      <c r="A67" s="482" t="str">
        <f>IF('0902-0908'!A67=0,"",'0902-0908'!A67)</f>
        <v/>
      </c>
      <c r="B67" s="483"/>
      <c r="C67" s="559"/>
      <c r="D67" s="560"/>
      <c r="E67" s="559"/>
      <c r="F67" s="560"/>
      <c r="G67" s="559"/>
      <c r="H67" s="560"/>
      <c r="I67" s="559"/>
      <c r="J67" s="560"/>
      <c r="K67" s="559"/>
      <c r="L67" s="560"/>
      <c r="M67" s="559"/>
      <c r="N67" s="560"/>
      <c r="O67" s="559"/>
      <c r="P67" s="560"/>
      <c r="Q67" s="377"/>
      <c r="R67" s="380"/>
      <c r="S67" s="389"/>
      <c r="T67" s="390"/>
    </row>
    <row r="68" spans="1:29" ht="15.75" hidden="1" customHeight="1">
      <c r="A68" s="490" t="str">
        <f>IF('0902-0908'!A68=0,"",'0902-0908'!A68)</f>
        <v/>
      </c>
      <c r="B68" s="491"/>
      <c r="C68" s="123"/>
      <c r="D68" s="124"/>
      <c r="E68" s="123"/>
      <c r="F68" s="124"/>
      <c r="G68" s="123"/>
      <c r="H68" s="124"/>
      <c r="I68" s="123"/>
      <c r="J68" s="124"/>
      <c r="K68" s="123"/>
      <c r="L68" s="124"/>
      <c r="M68" s="123"/>
      <c r="N68" s="124"/>
      <c r="O68" s="123"/>
      <c r="P68" s="124"/>
      <c r="Q68" s="375"/>
      <c r="R68" s="378">
        <f>D69+F69+H69+J69+L69+N69+P69</f>
        <v>0</v>
      </c>
      <c r="S68" s="393"/>
      <c r="T68" s="382"/>
    </row>
    <row r="69" spans="1:29" ht="9" hidden="1" customHeight="1" thickBot="1">
      <c r="A69" s="480" t="str">
        <f>IF('0902-0908'!A69=0,"",'0902-0908'!A69)</f>
        <v/>
      </c>
      <c r="B69" s="481"/>
      <c r="C69" s="156"/>
      <c r="D69" s="58">
        <f>IF(C68="",0,D68-C68-C69)</f>
        <v>0</v>
      </c>
      <c r="E69" s="156"/>
      <c r="F69" s="58">
        <f>IF(E68="",0,F68-E68-E69)</f>
        <v>0</v>
      </c>
      <c r="G69" s="156"/>
      <c r="H69" s="58">
        <f>IF(G68="",0,H68-G68-G69)</f>
        <v>0</v>
      </c>
      <c r="I69" s="156"/>
      <c r="J69" s="58">
        <f>IF(I68="",0,J68-I68-I69)</f>
        <v>0</v>
      </c>
      <c r="K69" s="156"/>
      <c r="L69" s="58">
        <f>IF(K68="",0,L68-K68-K69)</f>
        <v>0</v>
      </c>
      <c r="M69" s="156"/>
      <c r="N69" s="58">
        <f>IF(M68="",0,N68-M68-M69)</f>
        <v>0</v>
      </c>
      <c r="O69" s="156"/>
      <c r="P69" s="58">
        <f>IF(O68="",0,P68-O68-O69)</f>
        <v>0</v>
      </c>
      <c r="Q69" s="376"/>
      <c r="R69" s="379"/>
      <c r="S69" s="387"/>
      <c r="T69" s="388"/>
    </row>
    <row r="70" spans="1:29" ht="9" hidden="1" customHeight="1" thickTop="1" thickBot="1">
      <c r="A70" s="482" t="str">
        <f>IF('0902-0908'!A70=0,"",'0902-0908'!A70)</f>
        <v/>
      </c>
      <c r="B70" s="483"/>
      <c r="C70" s="559"/>
      <c r="D70" s="560"/>
      <c r="E70" s="559"/>
      <c r="F70" s="560"/>
      <c r="G70" s="559"/>
      <c r="H70" s="560"/>
      <c r="I70" s="559"/>
      <c r="J70" s="560"/>
      <c r="K70" s="559"/>
      <c r="L70" s="560"/>
      <c r="M70" s="559"/>
      <c r="N70" s="560"/>
      <c r="O70" s="559"/>
      <c r="P70" s="560"/>
      <c r="Q70" s="377"/>
      <c r="R70" s="380"/>
      <c r="S70" s="389"/>
      <c r="T70" s="390"/>
    </row>
    <row r="71" spans="1:29" ht="15.75" hidden="1" customHeight="1">
      <c r="A71" s="490" t="str">
        <f>IF('0902-0908'!A71=0,"",'0902-0908'!A71)</f>
        <v/>
      </c>
      <c r="B71" s="491"/>
      <c r="C71" s="123"/>
      <c r="D71" s="124"/>
      <c r="E71" s="123"/>
      <c r="F71" s="124"/>
      <c r="G71" s="123"/>
      <c r="H71" s="124"/>
      <c r="I71" s="123"/>
      <c r="J71" s="124"/>
      <c r="K71" s="123"/>
      <c r="L71" s="124"/>
      <c r="M71" s="123"/>
      <c r="N71" s="124"/>
      <c r="O71" s="123"/>
      <c r="P71" s="124"/>
      <c r="Q71" s="375"/>
      <c r="R71" s="378">
        <f>D72+F72+H72+J72+L72+N72+P72</f>
        <v>0</v>
      </c>
      <c r="S71" s="393"/>
      <c r="T71" s="382"/>
    </row>
    <row r="72" spans="1:29" ht="9" hidden="1" customHeight="1" thickBot="1">
      <c r="A72" s="480" t="str">
        <f>IF('0902-0908'!A72=0,"",'0902-0908'!A72)</f>
        <v/>
      </c>
      <c r="B72" s="481"/>
      <c r="C72" s="156"/>
      <c r="D72" s="58">
        <f>IF(C71="",0,D71-C71-C72)</f>
        <v>0</v>
      </c>
      <c r="E72" s="156"/>
      <c r="F72" s="58">
        <f>IF(E71="",0,F71-E71-E72)</f>
        <v>0</v>
      </c>
      <c r="G72" s="156"/>
      <c r="H72" s="58">
        <f>IF(G71="",0,H71-G71-G72)</f>
        <v>0</v>
      </c>
      <c r="I72" s="156"/>
      <c r="J72" s="58">
        <f>IF(I71="",0,J71-I71-I72)</f>
        <v>0</v>
      </c>
      <c r="K72" s="156"/>
      <c r="L72" s="58">
        <f>IF(K71="",0,L71-K71-K72)</f>
        <v>0</v>
      </c>
      <c r="M72" s="156"/>
      <c r="N72" s="58">
        <f>IF(M71="",0,N71-M71-M72)</f>
        <v>0</v>
      </c>
      <c r="O72" s="156"/>
      <c r="P72" s="58">
        <f>IF(O71="",0,P71-O71-O72)</f>
        <v>0</v>
      </c>
      <c r="Q72" s="376"/>
      <c r="R72" s="379"/>
      <c r="S72" s="387"/>
      <c r="T72" s="388"/>
    </row>
    <row r="73" spans="1:29" ht="9" hidden="1" customHeight="1" thickTop="1" thickBot="1">
      <c r="A73" s="482" t="str">
        <f>IF('0902-0908'!A73=0,"",'0902-0908'!A73)</f>
        <v/>
      </c>
      <c r="B73" s="483"/>
      <c r="C73" s="559"/>
      <c r="D73" s="560"/>
      <c r="E73" s="559"/>
      <c r="F73" s="560"/>
      <c r="G73" s="559"/>
      <c r="H73" s="560"/>
      <c r="I73" s="559"/>
      <c r="J73" s="560"/>
      <c r="K73" s="559"/>
      <c r="L73" s="560"/>
      <c r="M73" s="559"/>
      <c r="N73" s="560"/>
      <c r="O73" s="559"/>
      <c r="P73" s="560"/>
      <c r="Q73" s="377"/>
      <c r="R73" s="380"/>
      <c r="S73" s="389"/>
      <c r="T73" s="390"/>
    </row>
    <row r="74" spans="1:29" ht="15.75" hidden="1" customHeight="1">
      <c r="A74" s="490" t="str">
        <f>IF('0902-0908'!A74=0,"",'0902-0908'!A74)</f>
        <v/>
      </c>
      <c r="B74" s="491"/>
      <c r="C74" s="123"/>
      <c r="D74" s="124"/>
      <c r="E74" s="123"/>
      <c r="F74" s="124"/>
      <c r="G74" s="123"/>
      <c r="H74" s="124"/>
      <c r="I74" s="123"/>
      <c r="J74" s="124"/>
      <c r="K74" s="123"/>
      <c r="L74" s="124"/>
      <c r="M74" s="123"/>
      <c r="N74" s="124"/>
      <c r="O74" s="123"/>
      <c r="P74" s="124"/>
      <c r="Q74" s="375"/>
      <c r="R74" s="378">
        <f>D75+F75+H75+J75+L75+N75+P75</f>
        <v>0</v>
      </c>
      <c r="S74" s="393"/>
      <c r="T74" s="382"/>
    </row>
    <row r="75" spans="1:29" ht="9" hidden="1" customHeight="1" thickBot="1">
      <c r="A75" s="480" t="str">
        <f>IF('0902-0908'!A75=0,"",'0902-0908'!A75)</f>
        <v/>
      </c>
      <c r="B75" s="481"/>
      <c r="C75" s="156"/>
      <c r="D75" s="58">
        <f>IF(C74="",0,D74-C74-C75)</f>
        <v>0</v>
      </c>
      <c r="E75" s="156"/>
      <c r="F75" s="58">
        <f>IF(E74="",0,F74-E74-E75)</f>
        <v>0</v>
      </c>
      <c r="G75" s="156"/>
      <c r="H75" s="58">
        <f>IF(G74="",0,H74-G74-G75)</f>
        <v>0</v>
      </c>
      <c r="I75" s="156"/>
      <c r="J75" s="58">
        <f>IF(I74="",0,J74-I74-I75)</f>
        <v>0</v>
      </c>
      <c r="K75" s="156"/>
      <c r="L75" s="58">
        <f>IF(K74="",0,L74-K74-K75)</f>
        <v>0</v>
      </c>
      <c r="M75" s="156"/>
      <c r="N75" s="58">
        <f>IF(M74="",0,N74-M74-M75)</f>
        <v>0</v>
      </c>
      <c r="O75" s="156"/>
      <c r="P75" s="58">
        <f>IF(O74="",0,P74-O74-O75)</f>
        <v>0</v>
      </c>
      <c r="Q75" s="376"/>
      <c r="R75" s="379"/>
      <c r="S75" s="387"/>
      <c r="T75" s="388"/>
    </row>
    <row r="76" spans="1:29" ht="9" hidden="1" customHeight="1" thickTop="1" thickBot="1">
      <c r="A76" s="482" t="str">
        <f>IF('0902-0908'!A76=0,"",'0902-0908'!A76)</f>
        <v/>
      </c>
      <c r="B76" s="483"/>
      <c r="C76" s="559"/>
      <c r="D76" s="560"/>
      <c r="E76" s="559"/>
      <c r="F76" s="560"/>
      <c r="G76" s="559"/>
      <c r="H76" s="560"/>
      <c r="I76" s="559"/>
      <c r="J76" s="560"/>
      <c r="K76" s="559"/>
      <c r="L76" s="560"/>
      <c r="M76" s="559"/>
      <c r="N76" s="560"/>
      <c r="O76" s="559"/>
      <c r="P76" s="560"/>
      <c r="Q76" s="377"/>
      <c r="R76" s="380"/>
      <c r="S76" s="389"/>
      <c r="T76" s="390"/>
    </row>
    <row r="77" spans="1:29" ht="15.75" hidden="1" customHeight="1">
      <c r="A77" s="490" t="str">
        <f>IF('0902-0908'!A77=0,"",'0902-0908'!A77)</f>
        <v/>
      </c>
      <c r="B77" s="491"/>
      <c r="C77" s="123"/>
      <c r="D77" s="124"/>
      <c r="E77" s="123"/>
      <c r="F77" s="124"/>
      <c r="G77" s="123"/>
      <c r="H77" s="124"/>
      <c r="I77" s="123"/>
      <c r="J77" s="124"/>
      <c r="K77" s="123"/>
      <c r="L77" s="124"/>
      <c r="M77" s="123"/>
      <c r="N77" s="124"/>
      <c r="O77" s="123"/>
      <c r="P77" s="124"/>
      <c r="Q77" s="375"/>
      <c r="R77" s="378">
        <f>D78+F78+H78+J78+L78+N78+P78</f>
        <v>0</v>
      </c>
      <c r="S77" s="381"/>
      <c r="T77" s="382"/>
    </row>
    <row r="78" spans="1:29" ht="9" hidden="1" customHeight="1" thickBot="1">
      <c r="A78" s="480" t="str">
        <f>IF('0902-0908'!A78=0,"",'0902-0908'!A78)</f>
        <v/>
      </c>
      <c r="B78" s="481"/>
      <c r="C78" s="156"/>
      <c r="D78" s="58">
        <f>IF(C77="",0,D77-C77-C78)</f>
        <v>0</v>
      </c>
      <c r="E78" s="156"/>
      <c r="F78" s="58">
        <f>IF(E77="",0,F77-E77-E78)</f>
        <v>0</v>
      </c>
      <c r="G78" s="156"/>
      <c r="H78" s="58">
        <f>IF(G77="",0,H77-G77-G78)</f>
        <v>0</v>
      </c>
      <c r="I78" s="156"/>
      <c r="J78" s="58">
        <f>IF(I77="",0,J77-I77-I78)</f>
        <v>0</v>
      </c>
      <c r="K78" s="156"/>
      <c r="L78" s="58">
        <f>IF(K77="",0,L77-K77-K78)</f>
        <v>0</v>
      </c>
      <c r="M78" s="156"/>
      <c r="N78" s="58">
        <f>IF(M77="",0,N77-M77-M78)</f>
        <v>0</v>
      </c>
      <c r="O78" s="156"/>
      <c r="P78" s="58">
        <f>IF(O77="",0,P77-O77-O78)</f>
        <v>0</v>
      </c>
      <c r="Q78" s="376"/>
      <c r="R78" s="379"/>
      <c r="S78" s="387"/>
      <c r="T78" s="388"/>
    </row>
    <row r="79" spans="1:29" ht="9" hidden="1" customHeight="1" thickTop="1" thickBot="1">
      <c r="A79" s="482" t="str">
        <f>IF('0902-0908'!A79=0,"",'0902-0908'!A79)</f>
        <v/>
      </c>
      <c r="B79" s="483"/>
      <c r="C79" s="559"/>
      <c r="D79" s="560"/>
      <c r="E79" s="559"/>
      <c r="F79" s="560"/>
      <c r="G79" s="559"/>
      <c r="H79" s="560"/>
      <c r="I79" s="559"/>
      <c r="J79" s="560"/>
      <c r="K79" s="559"/>
      <c r="L79" s="560"/>
      <c r="M79" s="559"/>
      <c r="N79" s="560"/>
      <c r="O79" s="559"/>
      <c r="P79" s="560"/>
      <c r="Q79" s="377"/>
      <c r="R79" s="380"/>
      <c r="S79" s="389"/>
      <c r="T79" s="390"/>
      <c r="AC79" s="349"/>
    </row>
    <row r="80" spans="1:29" ht="15.75" hidden="1" customHeight="1">
      <c r="A80" s="490" t="str">
        <f>IF('0902-0908'!A80=0,"",'0902-0908'!A80)</f>
        <v/>
      </c>
      <c r="B80" s="491"/>
      <c r="C80" s="123"/>
      <c r="D80" s="124"/>
      <c r="E80" s="123"/>
      <c r="F80" s="124"/>
      <c r="G80" s="123"/>
      <c r="H80" s="124"/>
      <c r="I80" s="123"/>
      <c r="J80" s="124"/>
      <c r="K80" s="123"/>
      <c r="L80" s="124"/>
      <c r="M80" s="123"/>
      <c r="N80" s="124"/>
      <c r="O80" s="123"/>
      <c r="P80" s="124"/>
      <c r="Q80" s="375"/>
      <c r="R80" s="378">
        <f>D81+F81+H81+J81+L81+N81+P81</f>
        <v>0</v>
      </c>
      <c r="S80" s="381"/>
      <c r="T80" s="382"/>
      <c r="AC80" s="349"/>
    </row>
    <row r="81" spans="1:31" ht="9" hidden="1" customHeight="1" thickBot="1">
      <c r="A81" s="480" t="str">
        <f>IF('0902-0908'!A81=0,"",'0902-0908'!A81)</f>
        <v/>
      </c>
      <c r="B81" s="481"/>
      <c r="C81" s="156"/>
      <c r="D81" s="58">
        <f>IF(C80="",0,D80-C80-C81)</f>
        <v>0</v>
      </c>
      <c r="E81" s="156"/>
      <c r="F81" s="58">
        <f>IF(E80="",0,F80-E80-E81)</f>
        <v>0</v>
      </c>
      <c r="G81" s="156"/>
      <c r="H81" s="58">
        <f>IF(G80="",0,H80-G80-G81)</f>
        <v>0</v>
      </c>
      <c r="I81" s="156"/>
      <c r="J81" s="58">
        <f>IF(I80="",0,J80-I80-I81)</f>
        <v>0</v>
      </c>
      <c r="K81" s="156"/>
      <c r="L81" s="58">
        <f>IF(K80="",0,L80-K80-K81)</f>
        <v>0</v>
      </c>
      <c r="M81" s="156"/>
      <c r="N81" s="58">
        <f>IF(M80="",0,N80-M80-M81)</f>
        <v>0</v>
      </c>
      <c r="O81" s="156"/>
      <c r="P81" s="58">
        <f>IF(O80="",0,P80-O80-O81)</f>
        <v>0</v>
      </c>
      <c r="Q81" s="376"/>
      <c r="R81" s="379"/>
      <c r="S81" s="387"/>
      <c r="T81" s="388"/>
    </row>
    <row r="82" spans="1:31" ht="9" hidden="1" customHeight="1" thickTop="1" thickBot="1">
      <c r="A82" s="482" t="str">
        <f>IF('0902-0908'!A82=0,"",'0902-0908'!A82)</f>
        <v/>
      </c>
      <c r="B82" s="483"/>
      <c r="C82" s="559"/>
      <c r="D82" s="560"/>
      <c r="E82" s="559"/>
      <c r="F82" s="560"/>
      <c r="G82" s="559"/>
      <c r="H82" s="560"/>
      <c r="I82" s="559"/>
      <c r="J82" s="560"/>
      <c r="K82" s="559"/>
      <c r="L82" s="560"/>
      <c r="M82" s="559"/>
      <c r="N82" s="560"/>
      <c r="O82" s="559"/>
      <c r="P82" s="560"/>
      <c r="Q82" s="377"/>
      <c r="R82" s="380"/>
      <c r="S82" s="389"/>
      <c r="T82" s="390"/>
    </row>
    <row r="83" spans="1:31" ht="15.75" hidden="1" customHeight="1">
      <c r="A83" s="490" t="str">
        <f>IF('0902-0908'!A83=0,"",'0902-0908'!A83)</f>
        <v/>
      </c>
      <c r="B83" s="491"/>
      <c r="C83" s="123"/>
      <c r="D83" s="124"/>
      <c r="E83" s="123"/>
      <c r="F83" s="124"/>
      <c r="G83" s="123"/>
      <c r="H83" s="124"/>
      <c r="I83" s="123"/>
      <c r="J83" s="124"/>
      <c r="K83" s="123"/>
      <c r="L83" s="124"/>
      <c r="M83" s="123"/>
      <c r="N83" s="124"/>
      <c r="O83" s="123"/>
      <c r="P83" s="124"/>
      <c r="Q83" s="375"/>
      <c r="R83" s="378">
        <f>D84+F84+H84+J84+L84+N84+P84</f>
        <v>0</v>
      </c>
      <c r="S83" s="381"/>
      <c r="T83" s="382"/>
    </row>
    <row r="84" spans="1:31" ht="9" hidden="1" customHeight="1" thickBot="1">
      <c r="A84" s="480" t="str">
        <f>IF('0902-0908'!A84=0,"",'0902-0908'!A84)</f>
        <v/>
      </c>
      <c r="B84" s="481"/>
      <c r="C84" s="156"/>
      <c r="D84" s="58">
        <f>IF(C83="",0,D83-C83-C84)</f>
        <v>0</v>
      </c>
      <c r="E84" s="156"/>
      <c r="F84" s="58">
        <f>IF(E83="",0,F83-E83-E84)</f>
        <v>0</v>
      </c>
      <c r="G84" s="156"/>
      <c r="H84" s="58">
        <f>IF(G83="",0,H83-G83-G84)</f>
        <v>0</v>
      </c>
      <c r="I84" s="156"/>
      <c r="J84" s="58">
        <f>IF(I83="",0,J83-I83-I84)</f>
        <v>0</v>
      </c>
      <c r="K84" s="156"/>
      <c r="L84" s="58">
        <f>IF(K83="",0,L83-K83-K84)</f>
        <v>0</v>
      </c>
      <c r="M84" s="156"/>
      <c r="N84" s="58">
        <f>IF(M83="",0,N83-M83-M84)</f>
        <v>0</v>
      </c>
      <c r="O84" s="156"/>
      <c r="P84" s="58">
        <f>IF(O83="",0,P83-O83-O84)</f>
        <v>0</v>
      </c>
      <c r="Q84" s="376"/>
      <c r="R84" s="379"/>
      <c r="S84" s="387"/>
      <c r="T84" s="388"/>
    </row>
    <row r="85" spans="1:31" ht="9" hidden="1" customHeight="1" thickTop="1" thickBot="1">
      <c r="A85" s="482" t="str">
        <f>IF('0902-0908'!A85=0,"",'0902-0908'!A85)</f>
        <v/>
      </c>
      <c r="B85" s="483"/>
      <c r="C85" s="559"/>
      <c r="D85" s="560"/>
      <c r="E85" s="559"/>
      <c r="F85" s="560"/>
      <c r="G85" s="559"/>
      <c r="H85" s="560"/>
      <c r="I85" s="559"/>
      <c r="J85" s="560"/>
      <c r="K85" s="559"/>
      <c r="L85" s="560"/>
      <c r="M85" s="559"/>
      <c r="N85" s="560"/>
      <c r="O85" s="559"/>
      <c r="P85" s="560"/>
      <c r="Q85" s="377"/>
      <c r="R85" s="380"/>
      <c r="S85" s="389"/>
      <c r="T85" s="390"/>
    </row>
    <row r="86" spans="1:31" ht="15.75" hidden="1" customHeight="1">
      <c r="A86" s="490" t="str">
        <f>IF('0902-0908'!A86=0,"",'0902-0908'!A86)</f>
        <v/>
      </c>
      <c r="B86" s="491"/>
      <c r="C86" s="123"/>
      <c r="D86" s="124"/>
      <c r="E86" s="123"/>
      <c r="F86" s="124"/>
      <c r="G86" s="123"/>
      <c r="H86" s="124"/>
      <c r="I86" s="123"/>
      <c r="J86" s="124"/>
      <c r="K86" s="123"/>
      <c r="L86" s="124"/>
      <c r="M86" s="123"/>
      <c r="N86" s="124"/>
      <c r="O86" s="123"/>
      <c r="P86" s="124"/>
      <c r="Q86" s="375"/>
      <c r="R86" s="378">
        <f>D87+F87+H87+J87+L87+N87+P87</f>
        <v>0</v>
      </c>
      <c r="S86" s="381"/>
      <c r="T86" s="382"/>
    </row>
    <row r="87" spans="1:31" ht="9" hidden="1" customHeight="1" thickBot="1">
      <c r="A87" s="480" t="str">
        <f>IF('0902-0908'!A87=0,"",'0902-0908'!A87)</f>
        <v/>
      </c>
      <c r="B87" s="481"/>
      <c r="C87" s="156"/>
      <c r="D87" s="58">
        <f>IF(C86="",0,D86-C86-C87)</f>
        <v>0</v>
      </c>
      <c r="E87" s="156"/>
      <c r="F87" s="58">
        <f>IF(E86="",0,F86-E86-E87)</f>
        <v>0</v>
      </c>
      <c r="G87" s="156"/>
      <c r="H87" s="58">
        <f>IF(G86="",0,H86-G86-G87)</f>
        <v>0</v>
      </c>
      <c r="I87" s="156"/>
      <c r="J87" s="58">
        <f>IF(I86="",0,J86-I86-I87)</f>
        <v>0</v>
      </c>
      <c r="K87" s="156"/>
      <c r="L87" s="58">
        <f>IF(K86="",0,L86-K86-K87)</f>
        <v>0</v>
      </c>
      <c r="M87" s="156"/>
      <c r="N87" s="58">
        <f>IF(M86="",0,N86-M86-M87)</f>
        <v>0</v>
      </c>
      <c r="O87" s="156"/>
      <c r="P87" s="58">
        <f>IF(O86="",0,P86-O86-O87)</f>
        <v>0</v>
      </c>
      <c r="Q87" s="376"/>
      <c r="R87" s="379"/>
      <c r="S87" s="387"/>
      <c r="T87" s="388"/>
    </row>
    <row r="88" spans="1:31" ht="11.45" hidden="1" customHeight="1" thickTop="1" thickBot="1">
      <c r="A88" s="482" t="str">
        <f>IF('0902-0908'!A88=0,"",'0902-0908'!A88)</f>
        <v/>
      </c>
      <c r="B88" s="483"/>
      <c r="C88" s="559"/>
      <c r="D88" s="560"/>
      <c r="E88" s="559"/>
      <c r="F88" s="560"/>
      <c r="G88" s="559"/>
      <c r="H88" s="560"/>
      <c r="I88" s="559"/>
      <c r="J88" s="560"/>
      <c r="K88" s="559"/>
      <c r="L88" s="560"/>
      <c r="M88" s="559"/>
      <c r="N88" s="560"/>
      <c r="O88" s="559"/>
      <c r="P88" s="560"/>
      <c r="Q88" s="376"/>
      <c r="R88" s="379"/>
      <c r="S88" s="387"/>
      <c r="T88" s="388"/>
    </row>
    <row r="89" spans="1:31" ht="11.25" customHeight="1" thickBot="1">
      <c r="A89" s="541" t="s">
        <v>83</v>
      </c>
      <c r="B89" s="542"/>
      <c r="C89" s="406"/>
      <c r="D89" s="407"/>
      <c r="E89" s="407"/>
      <c r="F89" s="407"/>
      <c r="G89" s="407"/>
      <c r="H89" s="407"/>
      <c r="I89" s="407"/>
      <c r="J89" s="407"/>
      <c r="K89" s="407"/>
      <c r="L89" s="407"/>
      <c r="M89" s="407"/>
      <c r="N89" s="407"/>
      <c r="O89" s="407"/>
      <c r="P89" s="408"/>
      <c r="Q89" s="158" t="s">
        <v>84</v>
      </c>
      <c r="R89" s="158" t="s">
        <v>85</v>
      </c>
      <c r="S89" s="406"/>
      <c r="T89" s="409"/>
    </row>
    <row r="90" spans="1:31" ht="15.75" customHeight="1">
      <c r="A90" s="490" t="str">
        <f>IF('0902-0908'!A90=0,"",'0902-0908'!A90)</f>
        <v>黃世耀</v>
      </c>
      <c r="B90" s="491"/>
      <c r="C90" s="123">
        <v>10</v>
      </c>
      <c r="D90" s="124">
        <v>14</v>
      </c>
      <c r="E90" s="123"/>
      <c r="F90" s="124"/>
      <c r="G90" s="123"/>
      <c r="H90" s="124"/>
      <c r="I90" s="123"/>
      <c r="J90" s="124"/>
      <c r="K90" s="123"/>
      <c r="L90" s="124"/>
      <c r="M90" s="123">
        <v>12</v>
      </c>
      <c r="N90" s="124">
        <v>22</v>
      </c>
      <c r="O90" s="123">
        <v>12</v>
      </c>
      <c r="P90" s="124">
        <v>22</v>
      </c>
      <c r="Q90" s="376"/>
      <c r="R90" s="379">
        <f>D91+F91+H91+J91+L91+N91+P91</f>
        <v>20</v>
      </c>
      <c r="S90" s="398"/>
      <c r="T90" s="399"/>
    </row>
    <row r="91" spans="1:31" ht="9" customHeight="1" thickBot="1">
      <c r="A91" s="480" t="str">
        <f>IF('0902-0908'!A91=0,"",'0902-0908'!A91)</f>
        <v>外場假日工讀</v>
      </c>
      <c r="B91" s="481"/>
      <c r="C91" s="156"/>
      <c r="D91" s="58">
        <f>D90-C90-C91</f>
        <v>4</v>
      </c>
      <c r="E91" s="156"/>
      <c r="F91" s="58">
        <f>F90-E90-E91</f>
        <v>0</v>
      </c>
      <c r="G91" s="156"/>
      <c r="H91" s="58">
        <f>H90-G90-G91</f>
        <v>0</v>
      </c>
      <c r="I91" s="156"/>
      <c r="J91" s="58">
        <f>J90-I90-I91</f>
        <v>0</v>
      </c>
      <c r="K91" s="156"/>
      <c r="L91" s="58">
        <f>L90-K90-K91</f>
        <v>0</v>
      </c>
      <c r="M91" s="156">
        <v>2</v>
      </c>
      <c r="N91" s="58">
        <f>N90-M90-M91</f>
        <v>8</v>
      </c>
      <c r="O91" s="156">
        <v>2</v>
      </c>
      <c r="P91" s="58">
        <f>P90-O90-O91</f>
        <v>8</v>
      </c>
      <c r="Q91" s="376"/>
      <c r="R91" s="379"/>
      <c r="S91" s="394"/>
      <c r="T91" s="395"/>
    </row>
    <row r="92" spans="1:31" ht="9" customHeight="1" thickTop="1" thickBot="1">
      <c r="A92" s="482" t="str">
        <f>IF('0902-0908'!A92=0,"",'0902-0908'!A92)</f>
        <v/>
      </c>
      <c r="B92" s="483"/>
      <c r="C92" s="559" t="s">
        <v>310</v>
      </c>
      <c r="D92" s="560"/>
      <c r="E92" s="559"/>
      <c r="F92" s="560"/>
      <c r="G92" s="559"/>
      <c r="H92" s="560"/>
      <c r="I92" s="559"/>
      <c r="J92" s="560"/>
      <c r="K92" s="559"/>
      <c r="L92" s="560"/>
      <c r="M92" s="559" t="s">
        <v>327</v>
      </c>
      <c r="N92" s="560"/>
      <c r="O92" s="559" t="s">
        <v>328</v>
      </c>
      <c r="P92" s="560"/>
      <c r="Q92" s="376"/>
      <c r="R92" s="379"/>
      <c r="S92" s="396"/>
      <c r="T92" s="397"/>
    </row>
    <row r="93" spans="1:31" ht="15.75" customHeight="1">
      <c r="A93" s="490" t="str">
        <f>IF('0902-0908'!A93=0,"",'0902-0908'!A93)</f>
        <v>張子柔</v>
      </c>
      <c r="B93" s="491"/>
      <c r="C93" s="123">
        <v>18.5</v>
      </c>
      <c r="D93" s="124">
        <v>22</v>
      </c>
      <c r="E93" s="123"/>
      <c r="F93" s="124"/>
      <c r="G93" s="123"/>
      <c r="H93" s="124"/>
      <c r="I93" s="123">
        <v>18</v>
      </c>
      <c r="J93" s="124">
        <v>22</v>
      </c>
      <c r="K93" s="123">
        <v>18.5</v>
      </c>
      <c r="L93" s="124">
        <v>22</v>
      </c>
      <c r="M93" s="123">
        <v>11</v>
      </c>
      <c r="N93" s="124">
        <v>22</v>
      </c>
      <c r="O93" s="123">
        <v>12.5</v>
      </c>
      <c r="P93" s="124">
        <v>22</v>
      </c>
      <c r="Q93" s="375"/>
      <c r="R93" s="378">
        <f>D94+F94+H94+J94+L94+N94+P94</f>
        <v>26.5</v>
      </c>
      <c r="S93" s="393"/>
      <c r="T93" s="382"/>
    </row>
    <row r="94" spans="1:31" ht="9" customHeight="1" thickBot="1">
      <c r="A94" s="480" t="str">
        <f>IF('0902-0908'!A94=0,"",'0902-0908'!A94)</f>
        <v>外場晚班工讀</v>
      </c>
      <c r="B94" s="481"/>
      <c r="C94" s="156"/>
      <c r="D94" s="58">
        <f>D93-C93-C94</f>
        <v>3.5</v>
      </c>
      <c r="E94" s="156"/>
      <c r="F94" s="58">
        <f>F93-E93-E94</f>
        <v>0</v>
      </c>
      <c r="G94" s="156"/>
      <c r="H94" s="58">
        <f>H93-G93-G94</f>
        <v>0</v>
      </c>
      <c r="I94" s="156"/>
      <c r="J94" s="58">
        <f>J93-I93-I94</f>
        <v>4</v>
      </c>
      <c r="K94" s="156"/>
      <c r="L94" s="58">
        <f>L93-K93-K94</f>
        <v>3.5</v>
      </c>
      <c r="M94" s="156">
        <v>3</v>
      </c>
      <c r="N94" s="58">
        <f>N93-M93-M94</f>
        <v>8</v>
      </c>
      <c r="O94" s="156">
        <v>2</v>
      </c>
      <c r="P94" s="58">
        <f>P93-O93-O94</f>
        <v>7.5</v>
      </c>
      <c r="Q94" s="376"/>
      <c r="R94" s="379"/>
      <c r="S94" s="387"/>
      <c r="T94" s="388"/>
      <c r="AC94" s="125"/>
      <c r="AD94" s="125"/>
      <c r="AE94" s="125"/>
    </row>
    <row r="95" spans="1:31" ht="9" customHeight="1" thickTop="1" thickBot="1">
      <c r="A95" s="482" t="str">
        <f>IF('0902-0908'!A95=0,"",'0902-0908'!A95)</f>
        <v/>
      </c>
      <c r="B95" s="483"/>
      <c r="C95" s="559" t="s">
        <v>312</v>
      </c>
      <c r="D95" s="560"/>
      <c r="E95" s="559"/>
      <c r="F95" s="560"/>
      <c r="G95" s="559"/>
      <c r="H95" s="560"/>
      <c r="I95" s="559" t="s">
        <v>312</v>
      </c>
      <c r="J95" s="560"/>
      <c r="K95" s="559" t="s">
        <v>319</v>
      </c>
      <c r="L95" s="560"/>
      <c r="M95" s="559" t="s">
        <v>317</v>
      </c>
      <c r="N95" s="560"/>
      <c r="O95" s="559" t="s">
        <v>311</v>
      </c>
      <c r="P95" s="560"/>
      <c r="Q95" s="377"/>
      <c r="R95" s="380"/>
      <c r="S95" s="389"/>
      <c r="T95" s="390"/>
    </row>
    <row r="96" spans="1:31" ht="15.75" customHeight="1">
      <c r="A96" s="490" t="str">
        <f>IF('0902-0908'!A96=0,"",'0902-0908'!A96)</f>
        <v>蔡昀軒</v>
      </c>
      <c r="B96" s="491"/>
      <c r="C96" s="123"/>
      <c r="D96" s="124"/>
      <c r="E96" s="123"/>
      <c r="F96" s="124"/>
      <c r="G96" s="123"/>
      <c r="H96" s="124"/>
      <c r="I96" s="123"/>
      <c r="J96" s="124"/>
      <c r="K96" s="123">
        <v>18</v>
      </c>
      <c r="L96" s="124">
        <v>22</v>
      </c>
      <c r="M96" s="123">
        <v>11.5</v>
      </c>
      <c r="N96" s="124">
        <v>21.5</v>
      </c>
      <c r="O96" s="123"/>
      <c r="P96" s="124"/>
      <c r="Q96" s="375"/>
      <c r="R96" s="378">
        <f>D97+F97+H97+J97+L97+N97+P97</f>
        <v>12</v>
      </c>
      <c r="S96" s="393"/>
      <c r="T96" s="382"/>
    </row>
    <row r="97" spans="1:31" ht="9" customHeight="1" thickBot="1">
      <c r="A97" s="480" t="str">
        <f>IF('0902-0908'!A97=0,"",'0902-0908'!A97)</f>
        <v>外場晚班工讀</v>
      </c>
      <c r="B97" s="481"/>
      <c r="C97" s="156"/>
      <c r="D97" s="58">
        <f>D96-C96-C97</f>
        <v>0</v>
      </c>
      <c r="E97" s="156"/>
      <c r="F97" s="58">
        <f>F96-E96-E97</f>
        <v>0</v>
      </c>
      <c r="G97" s="156"/>
      <c r="H97" s="58">
        <f>H96-G96-G97</f>
        <v>0</v>
      </c>
      <c r="I97" s="156"/>
      <c r="J97" s="58">
        <f>J96-I96-I97</f>
        <v>0</v>
      </c>
      <c r="K97" s="156"/>
      <c r="L97" s="58">
        <f>L96-K96-K97</f>
        <v>4</v>
      </c>
      <c r="M97" s="156">
        <v>2</v>
      </c>
      <c r="N97" s="58">
        <f>N96-M96-M97</f>
        <v>8</v>
      </c>
      <c r="O97" s="156"/>
      <c r="P97" s="58">
        <f>P96-O96-O97</f>
        <v>0</v>
      </c>
      <c r="Q97" s="376"/>
      <c r="R97" s="379"/>
      <c r="S97" s="387"/>
      <c r="T97" s="388"/>
      <c r="AC97" s="125"/>
      <c r="AD97" s="125"/>
      <c r="AE97" s="125"/>
    </row>
    <row r="98" spans="1:31" ht="9" customHeight="1" thickTop="1" thickBot="1">
      <c r="A98" s="482" t="str">
        <f>IF('0902-0908'!A98=0,"",'0902-0908'!A98)</f>
        <v/>
      </c>
      <c r="B98" s="483"/>
      <c r="C98" s="559"/>
      <c r="D98" s="560"/>
      <c r="E98" s="559"/>
      <c r="F98" s="560"/>
      <c r="G98" s="559"/>
      <c r="H98" s="560"/>
      <c r="I98" s="559"/>
      <c r="J98" s="560"/>
      <c r="K98" s="559" t="s">
        <v>312</v>
      </c>
      <c r="L98" s="560"/>
      <c r="M98" s="559" t="s">
        <v>314</v>
      </c>
      <c r="N98" s="560"/>
      <c r="O98" s="559"/>
      <c r="P98" s="560"/>
      <c r="Q98" s="377"/>
      <c r="R98" s="380"/>
      <c r="S98" s="389"/>
      <c r="T98" s="390"/>
    </row>
    <row r="99" spans="1:31" ht="15.75" customHeight="1">
      <c r="A99" s="490" t="str">
        <f>IF('0902-0908'!A99=0,"",'0902-0908'!A99)</f>
        <v>陳怡伶</v>
      </c>
      <c r="B99" s="491"/>
      <c r="C99" s="123"/>
      <c r="D99" s="124"/>
      <c r="E99" s="123">
        <v>18</v>
      </c>
      <c r="F99" s="124">
        <v>22</v>
      </c>
      <c r="G99" s="123">
        <v>18</v>
      </c>
      <c r="H99" s="124">
        <v>22</v>
      </c>
      <c r="I99" s="123"/>
      <c r="J99" s="124"/>
      <c r="K99" s="123"/>
      <c r="L99" s="124"/>
      <c r="M99" s="123"/>
      <c r="N99" s="124"/>
      <c r="O99" s="123">
        <v>11</v>
      </c>
      <c r="P99" s="124">
        <v>22</v>
      </c>
      <c r="Q99" s="375"/>
      <c r="R99" s="378">
        <f>D100+F100+H100+J100+L100+N100+P100</f>
        <v>16</v>
      </c>
      <c r="S99" s="393"/>
      <c r="T99" s="382"/>
    </row>
    <row r="100" spans="1:31" ht="9" customHeight="1" thickBot="1">
      <c r="A100" s="480" t="str">
        <f>IF('0902-0908'!A100=0,"",'0902-0908'!A100)</f>
        <v>外場晚班工讀</v>
      </c>
      <c r="B100" s="481"/>
      <c r="C100" s="156"/>
      <c r="D100" s="58">
        <f>D99-C99-C100</f>
        <v>0</v>
      </c>
      <c r="E100" s="156"/>
      <c r="F100" s="58">
        <f>F99-E99-E100</f>
        <v>4</v>
      </c>
      <c r="G100" s="156"/>
      <c r="H100" s="58">
        <f>H99-G99-G100</f>
        <v>4</v>
      </c>
      <c r="I100" s="156"/>
      <c r="J100" s="58">
        <f>J99-I99-I100</f>
        <v>0</v>
      </c>
      <c r="K100" s="156"/>
      <c r="L100" s="58">
        <f>L99-K99-K100</f>
        <v>0</v>
      </c>
      <c r="M100" s="156"/>
      <c r="N100" s="58">
        <f>N99-M99-M100</f>
        <v>0</v>
      </c>
      <c r="O100" s="156">
        <v>3</v>
      </c>
      <c r="P100" s="58">
        <f>P99-O99-O100</f>
        <v>8</v>
      </c>
      <c r="Q100" s="376"/>
      <c r="R100" s="379"/>
      <c r="S100" s="387"/>
      <c r="T100" s="388"/>
      <c r="AC100" s="125"/>
      <c r="AD100" s="125"/>
      <c r="AE100" s="125"/>
    </row>
    <row r="101" spans="1:31" ht="9" customHeight="1" thickTop="1" thickBot="1">
      <c r="A101" s="482" t="str">
        <f>IF('0902-0908'!A101=0,"",'0902-0908'!A101)</f>
        <v/>
      </c>
      <c r="B101" s="483"/>
      <c r="C101" s="559"/>
      <c r="D101" s="560"/>
      <c r="E101" s="559" t="s">
        <v>312</v>
      </c>
      <c r="F101" s="560"/>
      <c r="G101" s="559" t="s">
        <v>312</v>
      </c>
      <c r="H101" s="560"/>
      <c r="I101" s="559"/>
      <c r="J101" s="560"/>
      <c r="K101" s="559"/>
      <c r="L101" s="560"/>
      <c r="M101" s="559"/>
      <c r="N101" s="560"/>
      <c r="O101" s="559" t="s">
        <v>324</v>
      </c>
      <c r="P101" s="560"/>
      <c r="Q101" s="377"/>
      <c r="R101" s="380"/>
      <c r="S101" s="389"/>
      <c r="T101" s="390"/>
    </row>
    <row r="102" spans="1:31" ht="15.75" hidden="1" customHeight="1">
      <c r="A102" s="490" t="e">
        <f>IF('0902-0908'!#REF!=0,"",'0902-0908'!#REF!)</f>
        <v>#REF!</v>
      </c>
      <c r="B102" s="491"/>
      <c r="C102" s="123"/>
      <c r="D102" s="124"/>
      <c r="E102" s="123"/>
      <c r="F102" s="124"/>
      <c r="G102" s="123"/>
      <c r="H102" s="124"/>
      <c r="I102" s="123"/>
      <c r="J102" s="124"/>
      <c r="K102" s="123"/>
      <c r="L102" s="124"/>
      <c r="M102" s="123"/>
      <c r="N102" s="124"/>
      <c r="O102" s="123"/>
      <c r="P102" s="124"/>
      <c r="Q102" s="375"/>
      <c r="R102" s="378">
        <f>D103+F103+H103+J103+L103+N103+P103</f>
        <v>0</v>
      </c>
      <c r="S102" s="393"/>
      <c r="T102" s="382"/>
    </row>
    <row r="103" spans="1:31" ht="9" hidden="1" customHeight="1" thickBot="1">
      <c r="A103" s="480" t="e">
        <f>IF('0902-0908'!#REF!=0,"",'0902-0908'!#REF!)</f>
        <v>#REF!</v>
      </c>
      <c r="B103" s="481"/>
      <c r="C103" s="156"/>
      <c r="D103" s="58">
        <f>D102-C102-C103</f>
        <v>0</v>
      </c>
      <c r="E103" s="156"/>
      <c r="F103" s="58">
        <f>F102-E102-E103</f>
        <v>0</v>
      </c>
      <c r="G103" s="156"/>
      <c r="H103" s="58">
        <f>H102-G102-G103</f>
        <v>0</v>
      </c>
      <c r="I103" s="156"/>
      <c r="J103" s="58">
        <f>J102-I102-I103</f>
        <v>0</v>
      </c>
      <c r="K103" s="156"/>
      <c r="L103" s="58">
        <f>L102-K102-K103</f>
        <v>0</v>
      </c>
      <c r="M103" s="156"/>
      <c r="N103" s="58">
        <f>N102-M102-M103</f>
        <v>0</v>
      </c>
      <c r="O103" s="156"/>
      <c r="P103" s="58">
        <f>P102-O102-O103</f>
        <v>0</v>
      </c>
      <c r="Q103" s="376"/>
      <c r="R103" s="379"/>
      <c r="S103" s="387"/>
      <c r="T103" s="388"/>
      <c r="AC103" s="125"/>
      <c r="AD103" s="125"/>
      <c r="AE103" s="125"/>
    </row>
    <row r="104" spans="1:31" ht="9" hidden="1" customHeight="1" thickTop="1" thickBot="1">
      <c r="A104" s="482" t="e">
        <f>IF('0902-0908'!#REF!=0,"",'0902-0908'!#REF!)</f>
        <v>#REF!</v>
      </c>
      <c r="B104" s="483"/>
      <c r="C104" s="559"/>
      <c r="D104" s="560"/>
      <c r="E104" s="559"/>
      <c r="F104" s="560"/>
      <c r="G104" s="559"/>
      <c r="H104" s="560"/>
      <c r="I104" s="559"/>
      <c r="J104" s="560"/>
      <c r="K104" s="559"/>
      <c r="L104" s="560"/>
      <c r="M104" s="559"/>
      <c r="N104" s="560"/>
      <c r="O104" s="559"/>
      <c r="P104" s="560"/>
      <c r="Q104" s="377"/>
      <c r="R104" s="380"/>
      <c r="S104" s="389"/>
      <c r="T104" s="390"/>
    </row>
    <row r="105" spans="1:31" ht="15.75" customHeight="1">
      <c r="A105" s="490" t="str">
        <f>IF('0902-0908'!A102=0,"",'0902-0908'!A102)</f>
        <v>蔡佾玲</v>
      </c>
      <c r="B105" s="491"/>
      <c r="C105" s="123"/>
      <c r="D105" s="124"/>
      <c r="E105" s="123">
        <v>18</v>
      </c>
      <c r="F105" s="124">
        <v>22</v>
      </c>
      <c r="G105" s="123">
        <v>18</v>
      </c>
      <c r="H105" s="124">
        <v>22</v>
      </c>
      <c r="I105" s="123"/>
      <c r="J105" s="124"/>
      <c r="K105" s="123">
        <v>18</v>
      </c>
      <c r="L105" s="124">
        <v>22</v>
      </c>
      <c r="M105" s="123">
        <v>12.5</v>
      </c>
      <c r="N105" s="124">
        <v>22</v>
      </c>
      <c r="O105" s="123"/>
      <c r="P105" s="124"/>
      <c r="Q105" s="375"/>
      <c r="R105" s="378">
        <f>D106+F106+H106+J106+L106+N106+P106</f>
        <v>19.5</v>
      </c>
      <c r="S105" s="381" t="s">
        <v>315</v>
      </c>
      <c r="T105" s="382"/>
    </row>
    <row r="106" spans="1:31" ht="9" customHeight="1" thickBot="1">
      <c r="A106" s="480" t="str">
        <f>IF('0902-0908'!A103=0,"",'0902-0908'!A103)</f>
        <v>外場假日工讀</v>
      </c>
      <c r="B106" s="481"/>
      <c r="C106" s="156"/>
      <c r="D106" s="58">
        <f>D105-C105-C106</f>
        <v>0</v>
      </c>
      <c r="E106" s="156"/>
      <c r="F106" s="58">
        <f>F105-E105-E106</f>
        <v>4</v>
      </c>
      <c r="G106" s="156"/>
      <c r="H106" s="58">
        <f>H105-G105-G106</f>
        <v>4</v>
      </c>
      <c r="I106" s="156"/>
      <c r="J106" s="58">
        <f>J105-I105-I106</f>
        <v>0</v>
      </c>
      <c r="K106" s="156"/>
      <c r="L106" s="58">
        <f>L105-K105-K106</f>
        <v>4</v>
      </c>
      <c r="M106" s="156">
        <v>2</v>
      </c>
      <c r="N106" s="58">
        <f>N105-M105-M106</f>
        <v>7.5</v>
      </c>
      <c r="O106" s="156"/>
      <c r="P106" s="58">
        <f>P105-O105-O106</f>
        <v>0</v>
      </c>
      <c r="Q106" s="376"/>
      <c r="R106" s="379"/>
      <c r="S106" s="394"/>
      <c r="T106" s="395"/>
    </row>
    <row r="107" spans="1:31" ht="9" customHeight="1" thickTop="1" thickBot="1">
      <c r="A107" s="482" t="str">
        <f>IF('0902-0908'!A104=0,"",'0902-0908'!A104)</f>
        <v/>
      </c>
      <c r="B107" s="483"/>
      <c r="C107" s="559"/>
      <c r="D107" s="560"/>
      <c r="E107" s="559" t="s">
        <v>313</v>
      </c>
      <c r="F107" s="560"/>
      <c r="G107" s="559" t="s">
        <v>313</v>
      </c>
      <c r="H107" s="560"/>
      <c r="I107" s="559"/>
      <c r="J107" s="560"/>
      <c r="K107" s="559" t="s">
        <v>314</v>
      </c>
      <c r="L107" s="560"/>
      <c r="M107" s="559" t="s">
        <v>325</v>
      </c>
      <c r="N107" s="560"/>
      <c r="O107" s="559"/>
      <c r="P107" s="560"/>
      <c r="Q107" s="377"/>
      <c r="R107" s="380"/>
      <c r="S107" s="396"/>
      <c r="T107" s="397"/>
    </row>
    <row r="108" spans="1:31" ht="15.75" customHeight="1">
      <c r="A108" s="490" t="str">
        <f>IF('0902-0908'!A105=0,"",'0902-0908'!A105)</f>
        <v>許哲崎</v>
      </c>
      <c r="B108" s="491"/>
      <c r="C108" s="123"/>
      <c r="D108" s="124"/>
      <c r="E108" s="123"/>
      <c r="F108" s="124"/>
      <c r="G108" s="123"/>
      <c r="H108" s="124"/>
      <c r="I108" s="123"/>
      <c r="J108" s="124"/>
      <c r="K108" s="123"/>
      <c r="L108" s="124"/>
      <c r="M108" s="123">
        <v>12.5</v>
      </c>
      <c r="N108" s="124">
        <v>22</v>
      </c>
      <c r="O108" s="123">
        <v>11.5</v>
      </c>
      <c r="P108" s="124">
        <v>21.5</v>
      </c>
      <c r="Q108" s="375"/>
      <c r="R108" s="378">
        <f>D109+F109+H109+J109+L109+N109+P109</f>
        <v>15.5</v>
      </c>
      <c r="S108" s="381" t="s">
        <v>316</v>
      </c>
      <c r="T108" s="382"/>
    </row>
    <row r="109" spans="1:31" ht="9" customHeight="1" thickBot="1">
      <c r="A109" s="480" t="str">
        <f>IF('0902-0908'!A106=0,"",'0902-0908'!A106)</f>
        <v>外場假日工讀</v>
      </c>
      <c r="B109" s="481"/>
      <c r="C109" s="156"/>
      <c r="D109" s="58">
        <f>D108-C108-C109</f>
        <v>0</v>
      </c>
      <c r="E109" s="156"/>
      <c r="F109" s="58">
        <f>F108-E108-E109</f>
        <v>0</v>
      </c>
      <c r="G109" s="156"/>
      <c r="H109" s="58">
        <f>H108-G108-G109</f>
        <v>0</v>
      </c>
      <c r="I109" s="156"/>
      <c r="J109" s="58">
        <f>J108-I108-I109</f>
        <v>0</v>
      </c>
      <c r="K109" s="156"/>
      <c r="L109" s="58">
        <f>L108-K108-K109</f>
        <v>0</v>
      </c>
      <c r="M109" s="156">
        <v>2</v>
      </c>
      <c r="N109" s="58">
        <f>N108-M108-M109</f>
        <v>7.5</v>
      </c>
      <c r="O109" s="156">
        <v>2</v>
      </c>
      <c r="P109" s="58">
        <f>P108-O108-O109</f>
        <v>8</v>
      </c>
      <c r="Q109" s="376"/>
      <c r="R109" s="379"/>
      <c r="S109" s="394"/>
      <c r="T109" s="395"/>
    </row>
    <row r="110" spans="1:31" ht="9" customHeight="1" thickTop="1" thickBot="1">
      <c r="A110" s="482" t="str">
        <f>IF('0902-0908'!A107=0,"",'0902-0908'!A107)</f>
        <v/>
      </c>
      <c r="B110" s="483"/>
      <c r="C110" s="559"/>
      <c r="D110" s="560"/>
      <c r="E110" s="559"/>
      <c r="F110" s="560"/>
      <c r="G110" s="559"/>
      <c r="H110" s="560"/>
      <c r="I110" s="559"/>
      <c r="J110" s="560"/>
      <c r="K110" s="559"/>
      <c r="L110" s="560"/>
      <c r="M110" s="559" t="s">
        <v>326</v>
      </c>
      <c r="N110" s="560"/>
      <c r="O110" s="559" t="s">
        <v>314</v>
      </c>
      <c r="P110" s="560"/>
      <c r="Q110" s="377"/>
      <c r="R110" s="380"/>
      <c r="S110" s="396"/>
      <c r="T110" s="397"/>
    </row>
    <row r="111" spans="1:31" ht="15.75" customHeight="1">
      <c r="A111" s="490" t="str">
        <f>IF('0902-0908'!A108=0,"",'0902-0908'!A108)</f>
        <v/>
      </c>
      <c r="B111" s="491"/>
      <c r="C111" s="123"/>
      <c r="D111" s="124"/>
      <c r="E111" s="123"/>
      <c r="F111" s="124"/>
      <c r="G111" s="123"/>
      <c r="H111" s="124"/>
      <c r="I111" s="123"/>
      <c r="J111" s="124"/>
      <c r="K111" s="123"/>
      <c r="L111" s="124"/>
      <c r="M111" s="123"/>
      <c r="N111" s="124"/>
      <c r="O111" s="123"/>
      <c r="P111" s="124"/>
      <c r="Q111" s="375"/>
      <c r="R111" s="378">
        <f>D112+F112+H112+J112+L112+N112+P112</f>
        <v>0</v>
      </c>
      <c r="S111" s="381"/>
      <c r="T111" s="382"/>
    </row>
    <row r="112" spans="1:31" ht="9" customHeight="1" thickBot="1">
      <c r="A112" s="480" t="str">
        <f>IF('0902-0908'!A109=0,"",'0902-0908'!A109)</f>
        <v/>
      </c>
      <c r="B112" s="481"/>
      <c r="C112" s="156"/>
      <c r="D112" s="58">
        <f>D111-C111-C112</f>
        <v>0</v>
      </c>
      <c r="E112" s="156"/>
      <c r="F112" s="58">
        <f>F111-E111-E112</f>
        <v>0</v>
      </c>
      <c r="G112" s="156"/>
      <c r="H112" s="58">
        <f>H111-G111-G112</f>
        <v>0</v>
      </c>
      <c r="I112" s="156"/>
      <c r="J112" s="58">
        <f>J111-I111-I112</f>
        <v>0</v>
      </c>
      <c r="K112" s="156"/>
      <c r="L112" s="58">
        <f>L111-K111-K112</f>
        <v>0</v>
      </c>
      <c r="M112" s="156"/>
      <c r="N112" s="58">
        <f>N111-M111-M112</f>
        <v>0</v>
      </c>
      <c r="O112" s="156"/>
      <c r="P112" s="58">
        <f>P111-O111-O112</f>
        <v>0</v>
      </c>
      <c r="Q112" s="376"/>
      <c r="R112" s="379"/>
      <c r="S112" s="394"/>
      <c r="T112" s="395"/>
    </row>
    <row r="113" spans="1:31" ht="9" customHeight="1" thickTop="1" thickBot="1">
      <c r="A113" s="482" t="str">
        <f>IF('0902-0908'!A110=0,"",'0902-0908'!A110)</f>
        <v/>
      </c>
      <c r="B113" s="483"/>
      <c r="C113" s="559"/>
      <c r="D113" s="560"/>
      <c r="E113" s="559"/>
      <c r="F113" s="560"/>
      <c r="G113" s="559"/>
      <c r="H113" s="560"/>
      <c r="I113" s="559"/>
      <c r="J113" s="560"/>
      <c r="K113" s="559"/>
      <c r="L113" s="560"/>
      <c r="M113" s="559"/>
      <c r="N113" s="560"/>
      <c r="O113" s="559"/>
      <c r="P113" s="560"/>
      <c r="Q113" s="377"/>
      <c r="R113" s="380"/>
      <c r="S113" s="396"/>
      <c r="T113" s="397"/>
    </row>
    <row r="114" spans="1:31" ht="15.75" customHeight="1">
      <c r="A114" s="490" t="str">
        <f>IF('0902-0908'!A111=0,"",'0902-0908'!A111)</f>
        <v/>
      </c>
      <c r="B114" s="491"/>
      <c r="C114" s="123"/>
      <c r="D114" s="124"/>
      <c r="E114" s="123"/>
      <c r="F114" s="124"/>
      <c r="G114" s="123"/>
      <c r="H114" s="124"/>
      <c r="I114" s="123"/>
      <c r="J114" s="124"/>
      <c r="K114" s="123"/>
      <c r="L114" s="124"/>
      <c r="M114" s="123"/>
      <c r="N114" s="124"/>
      <c r="O114" s="123"/>
      <c r="P114" s="124"/>
      <c r="Q114" s="375"/>
      <c r="R114" s="378">
        <f>D115+F115+H115+J115+L115+N115+P115</f>
        <v>0</v>
      </c>
      <c r="S114" s="381"/>
      <c r="T114" s="382"/>
    </row>
    <row r="115" spans="1:31" ht="9" customHeight="1" thickBot="1">
      <c r="A115" s="480" t="str">
        <f>IF('0902-0908'!A112=0,"",'0902-0908'!A112)</f>
        <v/>
      </c>
      <c r="B115" s="481"/>
      <c r="C115" s="156"/>
      <c r="D115" s="58">
        <f>D114-C114-C115</f>
        <v>0</v>
      </c>
      <c r="E115" s="156"/>
      <c r="F115" s="58">
        <f>F114-E114-E115</f>
        <v>0</v>
      </c>
      <c r="G115" s="156"/>
      <c r="H115" s="58">
        <f>H114-G114-G115</f>
        <v>0</v>
      </c>
      <c r="I115" s="156"/>
      <c r="J115" s="58">
        <f>J114-I114-I115</f>
        <v>0</v>
      </c>
      <c r="K115" s="156"/>
      <c r="L115" s="58">
        <f>L114-K114-K115</f>
        <v>0</v>
      </c>
      <c r="M115" s="156"/>
      <c r="N115" s="58">
        <f>N114-M114-M115</f>
        <v>0</v>
      </c>
      <c r="O115" s="156"/>
      <c r="P115" s="58">
        <f>P114-O114-O115</f>
        <v>0</v>
      </c>
      <c r="Q115" s="376"/>
      <c r="R115" s="379"/>
      <c r="S115" s="387"/>
      <c r="T115" s="388"/>
    </row>
    <row r="116" spans="1:31" ht="9" customHeight="1" thickTop="1" thickBot="1">
      <c r="A116" s="482" t="str">
        <f>IF('0902-0908'!A113=0,"",'0902-0908'!A113)</f>
        <v/>
      </c>
      <c r="B116" s="483"/>
      <c r="C116" s="559"/>
      <c r="D116" s="560"/>
      <c r="E116" s="559"/>
      <c r="F116" s="560"/>
      <c r="G116" s="559"/>
      <c r="H116" s="560"/>
      <c r="I116" s="559"/>
      <c r="J116" s="560"/>
      <c r="K116" s="559"/>
      <c r="L116" s="560"/>
      <c r="M116" s="559"/>
      <c r="N116" s="560"/>
      <c r="O116" s="559"/>
      <c r="P116" s="560"/>
      <c r="Q116" s="377"/>
      <c r="R116" s="380"/>
      <c r="S116" s="389"/>
      <c r="T116" s="390"/>
    </row>
    <row r="117" spans="1:31" ht="15.75" customHeight="1">
      <c r="A117" s="490" t="str">
        <f>IF('0902-0908'!A114=0,"",'0902-0908'!A114)</f>
        <v/>
      </c>
      <c r="B117" s="491"/>
      <c r="C117" s="123"/>
      <c r="D117" s="124"/>
      <c r="E117" s="123"/>
      <c r="F117" s="124"/>
      <c r="G117" s="123"/>
      <c r="H117" s="124"/>
      <c r="I117" s="123"/>
      <c r="J117" s="124"/>
      <c r="K117" s="123"/>
      <c r="L117" s="124"/>
      <c r="M117" s="123"/>
      <c r="N117" s="124"/>
      <c r="O117" s="123"/>
      <c r="P117" s="124"/>
      <c r="Q117" s="375"/>
      <c r="R117" s="378">
        <f>D118+F118+H118+J118+L118+N118+P118</f>
        <v>0</v>
      </c>
      <c r="S117" s="393"/>
      <c r="T117" s="382"/>
    </row>
    <row r="118" spans="1:31" ht="9" customHeight="1" thickBot="1">
      <c r="A118" s="480" t="str">
        <f>IF('0902-0908'!A115=0,"",'0902-0908'!A115)</f>
        <v/>
      </c>
      <c r="B118" s="481"/>
      <c r="C118" s="156"/>
      <c r="D118" s="58">
        <f>D117-C117-C118</f>
        <v>0</v>
      </c>
      <c r="E118" s="156"/>
      <c r="F118" s="58">
        <f>F117-E117-E118</f>
        <v>0</v>
      </c>
      <c r="G118" s="156"/>
      <c r="H118" s="58">
        <f>H117-G117-G118</f>
        <v>0</v>
      </c>
      <c r="I118" s="156"/>
      <c r="J118" s="58">
        <f>J117-I117-I118</f>
        <v>0</v>
      </c>
      <c r="K118" s="156"/>
      <c r="L118" s="58">
        <f>L117-K117-K118</f>
        <v>0</v>
      </c>
      <c r="M118" s="156"/>
      <c r="N118" s="58">
        <f>N117-M117-M118</f>
        <v>0</v>
      </c>
      <c r="O118" s="156"/>
      <c r="P118" s="58">
        <f>P117-O117-O118</f>
        <v>0</v>
      </c>
      <c r="Q118" s="376"/>
      <c r="R118" s="379"/>
      <c r="S118" s="387"/>
      <c r="T118" s="388"/>
      <c r="AC118" s="125"/>
      <c r="AD118" s="125"/>
      <c r="AE118" s="125"/>
    </row>
    <row r="119" spans="1:31" ht="9" customHeight="1" thickTop="1" thickBot="1">
      <c r="A119" s="482" t="str">
        <f>IF('0902-0908'!A116=0,"",'0902-0908'!A116)</f>
        <v/>
      </c>
      <c r="B119" s="483"/>
      <c r="C119" s="559"/>
      <c r="D119" s="560"/>
      <c r="E119" s="559"/>
      <c r="F119" s="560"/>
      <c r="G119" s="559"/>
      <c r="H119" s="560"/>
      <c r="I119" s="559"/>
      <c r="J119" s="560"/>
      <c r="K119" s="559"/>
      <c r="L119" s="560"/>
      <c r="M119" s="559"/>
      <c r="N119" s="560"/>
      <c r="O119" s="559"/>
      <c r="P119" s="560"/>
      <c r="Q119" s="377"/>
      <c r="R119" s="380"/>
      <c r="S119" s="389"/>
      <c r="T119" s="390"/>
    </row>
    <row r="120" spans="1:31" ht="11.25" customHeight="1">
      <c r="A120" s="126"/>
      <c r="B120" s="166"/>
      <c r="C120" s="357" t="s">
        <v>21</v>
      </c>
      <c r="D120" s="358"/>
      <c r="E120" s="357" t="s">
        <v>22</v>
      </c>
      <c r="F120" s="358"/>
      <c r="G120" s="357" t="s">
        <v>23</v>
      </c>
      <c r="H120" s="358"/>
      <c r="I120" s="357" t="s">
        <v>24</v>
      </c>
      <c r="J120" s="358"/>
      <c r="K120" s="357" t="s">
        <v>25</v>
      </c>
      <c r="L120" s="358"/>
      <c r="M120" s="359" t="s">
        <v>26</v>
      </c>
      <c r="N120" s="360"/>
      <c r="O120" s="359" t="s">
        <v>27</v>
      </c>
      <c r="P120" s="360"/>
      <c r="Q120" s="361" t="s">
        <v>93</v>
      </c>
      <c r="R120" s="362"/>
      <c r="S120" s="362"/>
      <c r="T120" s="363"/>
    </row>
    <row r="121" spans="1:31" ht="11.25" customHeight="1">
      <c r="A121" s="364" t="s">
        <v>94</v>
      </c>
      <c r="B121" s="167" t="s">
        <v>95</v>
      </c>
      <c r="C121" s="367">
        <f>COUNTIFS(C$169:C$203,"&gt;0",C$169:C$203,"&lt;11")</f>
        <v>1</v>
      </c>
      <c r="D121" s="368"/>
      <c r="E121" s="367">
        <f>COUNTIFS(E$169:E$203,"&gt;0",E$169:E$203,"&lt;11")</f>
        <v>1</v>
      </c>
      <c r="F121" s="368"/>
      <c r="G121" s="367">
        <f>COUNTIFS(G$169:G$203,"&gt;0",G$169:G$203,"&lt;11")</f>
        <v>1</v>
      </c>
      <c r="H121" s="368"/>
      <c r="I121" s="367">
        <f>COUNTIFS(I$169:I$203,"&gt;0",I$169:I$203,"&lt;11")</f>
        <v>1</v>
      </c>
      <c r="J121" s="368"/>
      <c r="K121" s="367">
        <f>COUNTIFS(K$169:K$203,"&gt;0",K$169:K$203,"&lt;11")</f>
        <v>1</v>
      </c>
      <c r="L121" s="368"/>
      <c r="M121" s="367">
        <f>COUNTIFS(M$169:M$203,"&gt;0",M$169:M$203,"&lt;11")</f>
        <v>1</v>
      </c>
      <c r="N121" s="368"/>
      <c r="O121" s="367">
        <f>COUNTIFS(O$169:O$203,"&gt;0",O$169:O$203,"&lt;11")</f>
        <v>1</v>
      </c>
      <c r="P121" s="368"/>
      <c r="Q121" s="369" t="s">
        <v>96</v>
      </c>
      <c r="R121" s="370"/>
      <c r="S121" s="371" t="s">
        <v>97</v>
      </c>
      <c r="T121" s="372"/>
    </row>
    <row r="122" spans="1:31" ht="11.25" customHeight="1" thickBot="1">
      <c r="A122" s="365"/>
      <c r="B122" s="168" t="s">
        <v>98</v>
      </c>
      <c r="C122" s="345">
        <f>COUNTIFS(C$169:C$203,"&gt;0",C$169:C$203,"&lt;11.5")</f>
        <v>2</v>
      </c>
      <c r="D122" s="345"/>
      <c r="E122" s="345">
        <f>COUNTIFS(E$169:E$203,"&gt;0",E$169:E$203,"&lt;11.5")</f>
        <v>2</v>
      </c>
      <c r="F122" s="345"/>
      <c r="G122" s="345">
        <f>COUNTIFS(G$169:G$203,"&gt;0",G$169:G$203,"&lt;11.5")</f>
        <v>2</v>
      </c>
      <c r="H122" s="345"/>
      <c r="I122" s="345">
        <f>COUNTIFS(I$169:I$203,"&gt;0",I$169:I$203,"&lt;11.5")</f>
        <v>2</v>
      </c>
      <c r="J122" s="345"/>
      <c r="K122" s="345">
        <f>COUNTIFS(K$169:K$203,"&gt;0",K$169:K$203,"&lt;11.5")</f>
        <v>2</v>
      </c>
      <c r="L122" s="345"/>
      <c r="M122" s="345">
        <f>COUNTIFS(M$169:M$203,"&gt;0",M$169:M$203,"&lt;11.5")</f>
        <v>3</v>
      </c>
      <c r="N122" s="345"/>
      <c r="O122" s="345">
        <f>COUNTIFS(O$169:O$203,"&gt;0",O$169:O$203,"&lt;11.5")</f>
        <v>3</v>
      </c>
      <c r="P122" s="345"/>
      <c r="Q122" s="346" t="s">
        <v>99</v>
      </c>
      <c r="R122" s="347"/>
      <c r="S122" s="348" t="s">
        <v>100</v>
      </c>
      <c r="T122" s="349"/>
    </row>
    <row r="123" spans="1:31" ht="11.25" customHeight="1">
      <c r="A123" s="365"/>
      <c r="B123" s="170" t="s">
        <v>101</v>
      </c>
      <c r="C123" s="350">
        <f>COUNTIFS(C$169:C$203,"&gt;0",C$169:C$203,"&lt;12")</f>
        <v>2</v>
      </c>
      <c r="D123" s="350"/>
      <c r="E123" s="350">
        <f>COUNTIFS(E$169:E$203,"&gt;0",E$169:E$203,"&lt;12")</f>
        <v>2</v>
      </c>
      <c r="F123" s="350"/>
      <c r="G123" s="350">
        <f>COUNTIFS(G$169:G$203,"&gt;0",G$169:G$203,"&lt;12")</f>
        <v>2</v>
      </c>
      <c r="H123" s="350"/>
      <c r="I123" s="350">
        <f>COUNTIFS(I$169:I$203,"&gt;0",I$169:I$203,"&lt;12")</f>
        <v>2</v>
      </c>
      <c r="J123" s="350"/>
      <c r="K123" s="350">
        <f>COUNTIFS(K$169:K$203,"&gt;0",K$169:K$203,"&lt;12")</f>
        <v>2</v>
      </c>
      <c r="L123" s="350"/>
      <c r="M123" s="350">
        <f>COUNTIFS(M$169:M$203,"&gt;0",M$169:M$203,"&lt;12")</f>
        <v>4</v>
      </c>
      <c r="N123" s="350"/>
      <c r="O123" s="350">
        <f>COUNTIFS(O$169:O$203,"&gt;0",O$169:O$203,"&lt;12")</f>
        <v>4</v>
      </c>
      <c r="P123" s="351"/>
      <c r="Q123" s="352" t="s">
        <v>102</v>
      </c>
      <c r="R123" s="347"/>
      <c r="S123" s="348" t="s">
        <v>103</v>
      </c>
      <c r="T123" s="349"/>
    </row>
    <row r="124" spans="1:31" ht="11.25" customHeight="1" thickBot="1">
      <c r="A124" s="365"/>
      <c r="B124" s="171" t="s">
        <v>104</v>
      </c>
      <c r="C124" s="353">
        <f>COUNTIFS(C$169:C$203,"&gt;0",C$169:C$203,"&lt;=12")</f>
        <v>3</v>
      </c>
      <c r="D124" s="353"/>
      <c r="E124" s="353">
        <f>COUNTIFS(E$169:E$203,"&gt;0",E$169:E$203,"&lt;=12")</f>
        <v>3</v>
      </c>
      <c r="F124" s="353"/>
      <c r="G124" s="353">
        <f>COUNTIFS(G$169:G$203,"&gt;0",G$169:G$203,"&lt;=12")</f>
        <v>3</v>
      </c>
      <c r="H124" s="353"/>
      <c r="I124" s="353">
        <f>COUNTIFS(I$169:I$203,"&gt;0",I$169:I$203,"&lt;=12")</f>
        <v>3</v>
      </c>
      <c r="J124" s="353"/>
      <c r="K124" s="353">
        <f>COUNTIFS(K$169:K$203,"&gt;0",K$169:K$203,"&lt;=12")</f>
        <v>3</v>
      </c>
      <c r="L124" s="353"/>
      <c r="M124" s="353">
        <f>COUNTIFS(M$169:M$203,"&gt;0",M$169:M$203,"&lt;=12")</f>
        <v>6</v>
      </c>
      <c r="N124" s="353"/>
      <c r="O124" s="353">
        <f>COUNTIFS(O$169:O$203,"&gt;0",O$169:O$203,"&lt;=12")</f>
        <v>6</v>
      </c>
      <c r="P124" s="354"/>
      <c r="Q124" s="352" t="s">
        <v>105</v>
      </c>
      <c r="R124" s="347"/>
      <c r="S124" s="355" t="s">
        <v>106</v>
      </c>
      <c r="T124" s="356"/>
    </row>
    <row r="125" spans="1:31" ht="11.25" customHeight="1" thickBot="1">
      <c r="A125" s="365"/>
      <c r="B125" s="173" t="s">
        <v>107</v>
      </c>
      <c r="C125" s="338">
        <f>COUNTIFS(C$169:C$203,"&gt;0",C$169:C$203,"&lt;=17",D$169:D$203,"&gt;=18")</f>
        <v>2</v>
      </c>
      <c r="D125" s="338"/>
      <c r="E125" s="338">
        <f>COUNTIFS(E$169:E$203,"&gt;0",E$169:E$203,"&lt;=17",F$169:F$203,"&gt;=18")</f>
        <v>3</v>
      </c>
      <c r="F125" s="338"/>
      <c r="G125" s="338">
        <f>COUNTIFS(G$169:G$203,"&gt;0",G$169:G$203,"&lt;=17",H$169:H$203,"&gt;=18")</f>
        <v>3</v>
      </c>
      <c r="H125" s="338"/>
      <c r="I125" s="338">
        <f>COUNTIFS(I$169:I$203,"&gt;0",I$169:I$203,"&lt;=17",J$169:J$203,"&gt;=18")</f>
        <v>3</v>
      </c>
      <c r="J125" s="338"/>
      <c r="K125" s="338">
        <f>COUNTIFS(K$169:K$203,"&gt;0",K$169:K$203,"&lt;=17",L$169:L$203,"&gt;=18")</f>
        <v>3</v>
      </c>
      <c r="L125" s="338"/>
      <c r="M125" s="338">
        <f>COUNTIFS(M$169:M$203,"&gt;0",M$169:M$203,"&lt;=17",N$169:N$203,"&gt;=18")</f>
        <v>8</v>
      </c>
      <c r="N125" s="338"/>
      <c r="O125" s="338">
        <f>COUNTIFS(O$169:O$203,"&gt;0",O$169:O$203,"&lt;=17",P$169:P$203,"&gt;=18")</f>
        <v>7</v>
      </c>
      <c r="P125" s="338"/>
      <c r="Q125" s="339" t="s">
        <v>108</v>
      </c>
      <c r="R125" s="340"/>
      <c r="S125" s="340"/>
      <c r="T125" s="340"/>
    </row>
    <row r="126" spans="1:31" ht="11.25" customHeight="1">
      <c r="A126" s="365"/>
      <c r="B126" s="170" t="s">
        <v>109</v>
      </c>
      <c r="C126" s="337">
        <f>COUNTIFS(C$169:C$203,"&gt;0",D$169:D$203,"&gt;18")</f>
        <v>4</v>
      </c>
      <c r="D126" s="337"/>
      <c r="E126" s="337">
        <f>COUNTIFS(E$169:E$203,"&gt;0",F$169:F$203,"&gt;18")</f>
        <v>5</v>
      </c>
      <c r="F126" s="337"/>
      <c r="G126" s="337">
        <f>COUNTIFS(G$169:G$203,"&gt;0",H$169:H$203,"&gt;18")</f>
        <v>5</v>
      </c>
      <c r="H126" s="337"/>
      <c r="I126" s="337">
        <f>COUNTIFS(I$169:I$203,"&gt;0",J$169:J$203,"&gt;18")</f>
        <v>4</v>
      </c>
      <c r="J126" s="337"/>
      <c r="K126" s="337">
        <f>COUNTIFS(K$169:K$203,"&gt;0",L$169:L$203,"&gt;18")</f>
        <v>6</v>
      </c>
      <c r="L126" s="337"/>
      <c r="M126" s="337">
        <f>COUNTIFS(M$169:M$203,"&gt;0",N$169:N$203,"&gt;18")</f>
        <v>8</v>
      </c>
      <c r="N126" s="337"/>
      <c r="O126" s="337">
        <f>COUNTIFS(O$169:O$203,"&gt;0",P$169:P$203,"&gt;18")</f>
        <v>7</v>
      </c>
      <c r="P126" s="341"/>
      <c r="Q126" s="342" t="s">
        <v>110</v>
      </c>
      <c r="R126" s="343"/>
      <c r="S126" s="343"/>
      <c r="T126" s="344"/>
    </row>
    <row r="127" spans="1:31" ht="11.25" customHeight="1" thickBot="1">
      <c r="A127" s="365"/>
      <c r="B127" s="174" t="s">
        <v>111</v>
      </c>
      <c r="C127" s="335">
        <f>COUNTIFS(C$169:C$203,"&gt;0",D$169:D$203,"&gt;20")</f>
        <v>4</v>
      </c>
      <c r="D127" s="335"/>
      <c r="E127" s="335">
        <f>COUNTIFS(E$169:E$203,"&gt;0",F$169:F$203,"&gt;20")</f>
        <v>5</v>
      </c>
      <c r="F127" s="335"/>
      <c r="G127" s="335">
        <f>COUNTIFS(G$169:G$203,"&gt;0",H$169:H$203,"&gt;20")</f>
        <v>5</v>
      </c>
      <c r="H127" s="335"/>
      <c r="I127" s="335">
        <f>COUNTIFS(I$169:I$203,"&gt;0",J$169:J$203,"&gt;20")</f>
        <v>4</v>
      </c>
      <c r="J127" s="335"/>
      <c r="K127" s="335">
        <f>COUNTIFS(K$169:K$203,"&gt;0",L$169:L$203,"&gt;20")</f>
        <v>6</v>
      </c>
      <c r="L127" s="335"/>
      <c r="M127" s="335">
        <f>COUNTIFS(M$169:M$203,"&gt;0",N$169:N$203,"&gt;20")</f>
        <v>8</v>
      </c>
      <c r="N127" s="335"/>
      <c r="O127" s="335">
        <f>COUNTIFS(O$169:O$203,"&gt;0",P$169:P$203,"&gt;20")</f>
        <v>7</v>
      </c>
      <c r="P127" s="336"/>
      <c r="Q127" s="172"/>
      <c r="R127" s="169"/>
      <c r="S127" s="169"/>
      <c r="T127" s="175"/>
    </row>
    <row r="128" spans="1:31" ht="11.25" customHeight="1" thickBot="1">
      <c r="A128" s="366"/>
      <c r="B128" s="176" t="s">
        <v>112</v>
      </c>
      <c r="C128" s="274">
        <f>COUNTIF(D$169:D$203,"&gt;=22")</f>
        <v>4</v>
      </c>
      <c r="D128" s="275"/>
      <c r="E128" s="274">
        <f>COUNTIF(F$169:F$203,"&gt;=22")</f>
        <v>4</v>
      </c>
      <c r="F128" s="275"/>
      <c r="G128" s="274">
        <f>COUNTIF(H$169:H$203,"&gt;=22")</f>
        <v>4</v>
      </c>
      <c r="H128" s="275"/>
      <c r="I128" s="274">
        <f>COUNTIF(J$169:J$203,"&gt;=22")</f>
        <v>3</v>
      </c>
      <c r="J128" s="275"/>
      <c r="K128" s="274">
        <f>COUNTIF(L$169:L$203,"&gt;=22")</f>
        <v>5</v>
      </c>
      <c r="L128" s="275"/>
      <c r="M128" s="274">
        <f>COUNTIF(N$169:N$203,"&gt;=22")</f>
        <v>6</v>
      </c>
      <c r="N128" s="275"/>
      <c r="O128" s="274">
        <f>COUNTIF(P$169:P$203,"&gt;=22")</f>
        <v>5</v>
      </c>
      <c r="P128" s="275"/>
      <c r="Q128" s="177"/>
      <c r="R128" s="178"/>
      <c r="S128" s="178"/>
      <c r="T128" s="179"/>
    </row>
    <row r="129" spans="1:20" ht="11.25" customHeight="1" thickTop="1">
      <c r="A129" s="321" t="s">
        <v>113</v>
      </c>
      <c r="B129" s="322"/>
      <c r="C129" s="323"/>
      <c r="D129" s="324"/>
      <c r="E129" s="324"/>
      <c r="F129" s="324"/>
      <c r="G129" s="324"/>
      <c r="H129" s="324"/>
      <c r="I129" s="324"/>
      <c r="J129" s="324"/>
      <c r="K129" s="324"/>
      <c r="L129" s="324"/>
      <c r="M129" s="324"/>
      <c r="N129" s="324"/>
      <c r="O129" s="324"/>
      <c r="P129" s="324"/>
      <c r="Q129" s="324"/>
      <c r="R129" s="324"/>
      <c r="S129" s="324"/>
      <c r="T129" s="325"/>
    </row>
    <row r="130" spans="1:20" ht="11.25" customHeight="1">
      <c r="A130" s="326"/>
      <c r="B130" s="327"/>
      <c r="C130" s="327"/>
      <c r="D130" s="327"/>
      <c r="E130" s="327"/>
      <c r="F130" s="327"/>
      <c r="G130" s="327"/>
      <c r="H130" s="327"/>
      <c r="I130" s="327"/>
      <c r="J130" s="327"/>
      <c r="K130" s="327"/>
      <c r="L130" s="327"/>
      <c r="M130" s="327"/>
      <c r="N130" s="327"/>
      <c r="O130" s="327"/>
      <c r="P130" s="327"/>
      <c r="Q130" s="327"/>
      <c r="R130" s="327"/>
      <c r="S130" s="327"/>
      <c r="T130" s="328"/>
    </row>
    <row r="131" spans="1:20" ht="11.25" customHeight="1">
      <c r="A131" s="329"/>
      <c r="B131" s="330"/>
      <c r="C131" s="330"/>
      <c r="D131" s="330"/>
      <c r="E131" s="330"/>
      <c r="F131" s="330"/>
      <c r="G131" s="330"/>
      <c r="H131" s="330"/>
      <c r="I131" s="330"/>
      <c r="J131" s="330"/>
      <c r="K131" s="330"/>
      <c r="L131" s="330"/>
      <c r="M131" s="330"/>
      <c r="N131" s="330"/>
      <c r="O131" s="330"/>
      <c r="P131" s="330"/>
      <c r="Q131" s="330"/>
      <c r="R131" s="330"/>
      <c r="S131" s="330"/>
      <c r="T131" s="331"/>
    </row>
    <row r="132" spans="1:20" ht="11.25" customHeight="1">
      <c r="A132" s="332"/>
      <c r="B132" s="333"/>
      <c r="C132" s="333"/>
      <c r="D132" s="333"/>
      <c r="E132" s="333"/>
      <c r="F132" s="333"/>
      <c r="G132" s="333"/>
      <c r="H132" s="333"/>
      <c r="I132" s="333"/>
      <c r="J132" s="333"/>
      <c r="K132" s="333"/>
      <c r="L132" s="333"/>
      <c r="M132" s="333"/>
      <c r="N132" s="333"/>
      <c r="O132" s="333"/>
      <c r="P132" s="333"/>
      <c r="Q132" s="333"/>
      <c r="R132" s="333"/>
      <c r="S132" s="333"/>
      <c r="T132" s="334"/>
    </row>
    <row r="133" spans="1:20" ht="11.25" customHeight="1">
      <c r="A133" s="310"/>
      <c r="B133" s="311"/>
      <c r="C133" s="311"/>
      <c r="D133" s="311"/>
      <c r="E133" s="311"/>
      <c r="F133" s="311"/>
      <c r="G133" s="311"/>
      <c r="H133" s="311"/>
      <c r="I133" s="311"/>
      <c r="J133" s="311"/>
      <c r="K133" s="311"/>
      <c r="L133" s="311"/>
      <c r="M133" s="311"/>
      <c r="N133" s="311"/>
      <c r="O133" s="311"/>
      <c r="P133" s="311"/>
      <c r="Q133" s="311"/>
      <c r="R133" s="311"/>
      <c r="S133" s="311"/>
      <c r="T133" s="312"/>
    </row>
    <row r="134" spans="1:20" ht="11.25" customHeight="1" thickBot="1">
      <c r="A134" s="188" t="s">
        <v>114</v>
      </c>
      <c r="B134" s="313"/>
      <c r="C134" s="314"/>
      <c r="D134" s="314"/>
      <c r="E134" s="314"/>
      <c r="F134" s="314"/>
      <c r="G134" s="314"/>
      <c r="H134" s="314"/>
      <c r="I134" s="315"/>
      <c r="J134" s="186" t="s">
        <v>115</v>
      </c>
      <c r="K134" s="316"/>
      <c r="L134" s="316"/>
      <c r="M134" s="316"/>
      <c r="N134" s="316"/>
      <c r="O134" s="317" t="s">
        <v>116</v>
      </c>
      <c r="P134" s="317"/>
      <c r="Q134" s="317"/>
      <c r="R134" s="317"/>
      <c r="S134" s="317"/>
      <c r="T134" s="318"/>
    </row>
    <row r="135" spans="1:20" s="116" customFormat="1" ht="11.25" customHeight="1">
      <c r="A135" s="127"/>
      <c r="B135" s="127"/>
      <c r="C135" s="127"/>
      <c r="J135" s="128"/>
      <c r="K135" s="128"/>
    </row>
    <row r="136" spans="1:20" s="116" customFormat="1" ht="11.25" customHeight="1">
      <c r="A136" s="272" t="s">
        <v>17</v>
      </c>
      <c r="B136" s="273"/>
      <c r="C136" s="319">
        <f>C3</f>
        <v>45544</v>
      </c>
      <c r="D136" s="320"/>
      <c r="E136" s="319">
        <f>E3</f>
        <v>45545</v>
      </c>
      <c r="F136" s="320"/>
      <c r="G136" s="319">
        <f>G3</f>
        <v>45546</v>
      </c>
      <c r="H136" s="320"/>
      <c r="I136" s="319">
        <f>I3</f>
        <v>45547</v>
      </c>
      <c r="J136" s="320"/>
      <c r="K136" s="319">
        <f>K3</f>
        <v>45548</v>
      </c>
      <c r="L136" s="320"/>
      <c r="M136" s="319">
        <f>M3</f>
        <v>45549</v>
      </c>
      <c r="N136" s="320"/>
      <c r="O136" s="319">
        <f>O3</f>
        <v>45550</v>
      </c>
      <c r="P136" s="320"/>
      <c r="Q136" s="117"/>
      <c r="R136" s="117"/>
      <c r="S136" s="117"/>
      <c r="T136" s="117"/>
    </row>
    <row r="137" spans="1:20" s="116" customFormat="1" ht="11.25" customHeight="1" thickBot="1">
      <c r="A137" s="304" t="s">
        <v>20</v>
      </c>
      <c r="B137" s="305"/>
      <c r="C137" s="254" t="str">
        <f>C4</f>
        <v>一</v>
      </c>
      <c r="D137" s="255"/>
      <c r="E137" s="254" t="str">
        <f>E4</f>
        <v>二</v>
      </c>
      <c r="F137" s="255"/>
      <c r="G137" s="254" t="str">
        <f>G4</f>
        <v>三</v>
      </c>
      <c r="H137" s="255"/>
      <c r="I137" s="254" t="str">
        <f>I4</f>
        <v>四</v>
      </c>
      <c r="J137" s="255"/>
      <c r="K137" s="254" t="str">
        <f>K4</f>
        <v>五</v>
      </c>
      <c r="L137" s="255"/>
      <c r="M137" s="306" t="str">
        <f>M4</f>
        <v>六</v>
      </c>
      <c r="N137" s="307"/>
      <c r="O137" s="306" t="str">
        <f>O4</f>
        <v>日</v>
      </c>
      <c r="P137" s="307"/>
    </row>
    <row r="138" spans="1:20" s="116" customFormat="1" ht="11.25" customHeight="1">
      <c r="A138" s="129" t="s">
        <v>117</v>
      </c>
      <c r="B138" s="130"/>
      <c r="C138" s="131"/>
      <c r="D138" s="132"/>
      <c r="E138" s="131"/>
      <c r="F138" s="132"/>
      <c r="G138" s="131"/>
      <c r="H138" s="132"/>
      <c r="I138" s="131"/>
      <c r="J138" s="132"/>
      <c r="K138" s="131"/>
      <c r="L138" s="132"/>
      <c r="M138" s="131"/>
      <c r="N138" s="132"/>
      <c r="O138" s="131"/>
      <c r="P138" s="133"/>
      <c r="Q138" s="134">
        <f>SUM(C138,E138,G138,I138,K138,M138,O138)</f>
        <v>0</v>
      </c>
      <c r="R138" s="135"/>
      <c r="S138" s="136" t="s">
        <v>118</v>
      </c>
      <c r="T138" s="137"/>
    </row>
    <row r="139" spans="1:20" s="116" customFormat="1" ht="11.25" customHeight="1" thickBot="1">
      <c r="A139" s="138"/>
      <c r="B139" s="139" t="s">
        <v>119</v>
      </c>
      <c r="C139" s="140"/>
      <c r="D139" s="141"/>
      <c r="E139" s="140"/>
      <c r="F139" s="141"/>
      <c r="G139" s="140"/>
      <c r="H139" s="141"/>
      <c r="I139" s="140"/>
      <c r="J139" s="141"/>
      <c r="K139" s="140"/>
      <c r="L139" s="141"/>
      <c r="M139" s="140"/>
      <c r="N139" s="141"/>
      <c r="O139" s="140"/>
      <c r="P139" s="141"/>
      <c r="Q139" s="142" t="s">
        <v>120</v>
      </c>
      <c r="R139" s="308">
        <f>SUM(D139,F139,H139,J139,L139,N139,P139)</f>
        <v>0</v>
      </c>
      <c r="S139" s="309"/>
      <c r="T139" s="143"/>
    </row>
    <row r="140" spans="1:20" s="116" customFormat="1" ht="11.25" customHeight="1">
      <c r="A140" s="284" t="s">
        <v>121</v>
      </c>
      <c r="B140" s="273"/>
      <c r="C140" s="298">
        <f>D14+D17+D20+D23+D26+D29+D32+D35+D38+D41+D44+D47+D50+D53+D56</f>
        <v>20</v>
      </c>
      <c r="D140" s="299"/>
      <c r="E140" s="298">
        <f t="shared" ref="E140" si="3">F14+F17+F20+F23+F26+F29+F32+F35+F38+F41+F44+F47+F50+F53+F56</f>
        <v>24</v>
      </c>
      <c r="F140" s="299"/>
      <c r="G140" s="298">
        <f t="shared" ref="G140" si="4">H14+H17+H20+H23+H26+H29+H32+H35+H38+H41+H44+H47+H50+H53+H56</f>
        <v>24</v>
      </c>
      <c r="H140" s="299"/>
      <c r="I140" s="298">
        <f t="shared" ref="I140" si="5">J14+J17+J20+J23+J26+J29+J32+J35+J38+J41+J44+J47+J50+J53+J56</f>
        <v>24</v>
      </c>
      <c r="J140" s="299"/>
      <c r="K140" s="298">
        <f t="shared" ref="K140" si="6">L14+L17+L20+L23+L26+L29+L32+L35+L38+L41+L44+L47+L50+L53+L56</f>
        <v>24</v>
      </c>
      <c r="L140" s="299"/>
      <c r="M140" s="298">
        <f t="shared" ref="M140" si="7">N14+N17+N20+N23+N26+N29+N32+N35+N38+N41+N44+N47+N50+N53+N56</f>
        <v>24</v>
      </c>
      <c r="N140" s="299"/>
      <c r="O140" s="298">
        <f t="shared" ref="O140" si="8">P14+P17+P20+P23+P26+P29+P32+P35+P38+P41+P44+P47+P50+P53+P56</f>
        <v>24</v>
      </c>
      <c r="P140" s="299"/>
      <c r="Q140" s="302">
        <f>SUM(C140:P141)</f>
        <v>164</v>
      </c>
      <c r="R140" s="303"/>
      <c r="S140" s="276"/>
      <c r="T140" s="144"/>
    </row>
    <row r="141" spans="1:20" s="116" customFormat="1" ht="11.25" customHeight="1" thickBot="1">
      <c r="A141" s="285"/>
      <c r="B141" s="275"/>
      <c r="C141" s="300"/>
      <c r="D141" s="301"/>
      <c r="E141" s="300"/>
      <c r="F141" s="301"/>
      <c r="G141" s="300"/>
      <c r="H141" s="301"/>
      <c r="I141" s="300"/>
      <c r="J141" s="301"/>
      <c r="K141" s="300"/>
      <c r="L141" s="301"/>
      <c r="M141" s="300"/>
      <c r="N141" s="301"/>
      <c r="O141" s="300"/>
      <c r="P141" s="301"/>
      <c r="Q141" s="297"/>
      <c r="R141" s="283"/>
      <c r="S141" s="277"/>
      <c r="T141" s="145"/>
    </row>
    <row r="142" spans="1:20" s="116" customFormat="1" ht="11.25" customHeight="1" thickTop="1">
      <c r="A142" s="284" t="s">
        <v>122</v>
      </c>
      <c r="B142" s="273"/>
      <c r="C142" s="272">
        <f>D60+D63+D66+D69+D72+D75+D78+D81+D84+D87+D91+D94+D97+D100+D103+D106+D109+D112+D115+D118</f>
        <v>7.5</v>
      </c>
      <c r="D142" s="273"/>
      <c r="E142" s="272">
        <f t="shared" ref="E142" si="9">F60+F63+F66+F69+F72+F75+F78+F81+F84+F87+F91+F94+F97+F100+F103+F106+F109+F112+F115+F118</f>
        <v>8</v>
      </c>
      <c r="F142" s="273"/>
      <c r="G142" s="272">
        <f t="shared" ref="G142" si="10">H60+H63+H66+H69+H72+H75+H78+H81+H84+H87+H91+H94+H97+H100+H103+H106+H109+H112+H115+H118</f>
        <v>8</v>
      </c>
      <c r="H142" s="273"/>
      <c r="I142" s="272">
        <f t="shared" ref="I142" si="11">J60+J63+J66+J69+J72+J75+J78+J81+J84+J87+J91+J94+J97+J100+J103+J106+J109+J112+J115+J118</f>
        <v>4</v>
      </c>
      <c r="J142" s="273"/>
      <c r="K142" s="272">
        <f t="shared" ref="K142" si="12">L60+L63+L66+L69+L72+L75+L78+L81+L84+L87+L91+L94+L97+L100+L103+L106+L109+L112+L115+L118</f>
        <v>11.5</v>
      </c>
      <c r="L142" s="273"/>
      <c r="M142" s="272">
        <f t="shared" ref="M142" si="13">N60+N63+N66+N69+N72+N75+N78+N81+N84+N87+N91+N94+N97+N100+N103+N106+N109+N112+N115+N118</f>
        <v>39</v>
      </c>
      <c r="N142" s="273"/>
      <c r="O142" s="272">
        <f t="shared" ref="O142" si="14">P60+P63+P66+P69+P72+P75+P78+P81+P84+P87+P91+P94+P97+P100+P103+P106+P109+P112+P115+P118</f>
        <v>31.5</v>
      </c>
      <c r="P142" s="273"/>
      <c r="Q142" s="296">
        <f>SUM(C142:P143)</f>
        <v>109.5</v>
      </c>
      <c r="R142" s="281"/>
      <c r="S142" s="276"/>
      <c r="T142" s="144"/>
    </row>
    <row r="143" spans="1:20" s="116" customFormat="1" ht="11.25" customHeight="1" thickBot="1">
      <c r="A143" s="285"/>
      <c r="B143" s="275"/>
      <c r="C143" s="274"/>
      <c r="D143" s="275"/>
      <c r="E143" s="274"/>
      <c r="F143" s="275"/>
      <c r="G143" s="274"/>
      <c r="H143" s="275"/>
      <c r="I143" s="274"/>
      <c r="J143" s="275"/>
      <c r="K143" s="274"/>
      <c r="L143" s="275"/>
      <c r="M143" s="274"/>
      <c r="N143" s="275"/>
      <c r="O143" s="274"/>
      <c r="P143" s="275"/>
      <c r="Q143" s="297"/>
      <c r="R143" s="283"/>
      <c r="S143" s="277"/>
      <c r="T143" s="145"/>
    </row>
    <row r="144" spans="1:20" s="116" customFormat="1" ht="11.25" customHeight="1" thickTop="1">
      <c r="A144" s="284" t="s">
        <v>123</v>
      </c>
      <c r="B144" s="273"/>
      <c r="C144" s="272">
        <f>C140+C142</f>
        <v>27.5</v>
      </c>
      <c r="D144" s="273"/>
      <c r="E144" s="272">
        <f>E140+E142</f>
        <v>32</v>
      </c>
      <c r="F144" s="273"/>
      <c r="G144" s="272">
        <f>G140+G142</f>
        <v>32</v>
      </c>
      <c r="H144" s="273"/>
      <c r="I144" s="272">
        <f>I140+I142</f>
        <v>28</v>
      </c>
      <c r="J144" s="273"/>
      <c r="K144" s="272">
        <f>K140+K142</f>
        <v>35.5</v>
      </c>
      <c r="L144" s="273"/>
      <c r="M144" s="272">
        <f>M140+M142</f>
        <v>63</v>
      </c>
      <c r="N144" s="273"/>
      <c r="O144" s="272">
        <f>O140+O142</f>
        <v>55.5</v>
      </c>
      <c r="P144" s="273"/>
      <c r="Q144" s="296">
        <f>SUM(C144:P145)</f>
        <v>273.5</v>
      </c>
      <c r="R144" s="281"/>
      <c r="S144" s="276"/>
      <c r="T144" s="144"/>
    </row>
    <row r="145" spans="1:20" s="116" customFormat="1" ht="11.25" customHeight="1" thickBot="1">
      <c r="A145" s="285"/>
      <c r="B145" s="275"/>
      <c r="C145" s="272"/>
      <c r="D145" s="273"/>
      <c r="E145" s="272"/>
      <c r="F145" s="273"/>
      <c r="G145" s="272"/>
      <c r="H145" s="273"/>
      <c r="I145" s="272"/>
      <c r="J145" s="273"/>
      <c r="K145" s="272"/>
      <c r="L145" s="273"/>
      <c r="M145" s="272"/>
      <c r="N145" s="273"/>
      <c r="O145" s="272"/>
      <c r="P145" s="273"/>
      <c r="Q145" s="297"/>
      <c r="R145" s="283"/>
      <c r="S145" s="277"/>
      <c r="T145" s="145"/>
    </row>
    <row r="146" spans="1:20" s="116" customFormat="1" ht="11.25" customHeight="1" thickTop="1">
      <c r="A146" s="284" t="s">
        <v>124</v>
      </c>
      <c r="B146" s="286"/>
      <c r="C146" s="288">
        <f>$Q$152</f>
        <v>0</v>
      </c>
      <c r="D146" s="289"/>
      <c r="E146" s="288">
        <f>$Q$152</f>
        <v>0</v>
      </c>
      <c r="F146" s="289"/>
      <c r="G146" s="288">
        <f>$Q$152</f>
        <v>0</v>
      </c>
      <c r="H146" s="289"/>
      <c r="I146" s="288">
        <f>$Q$152</f>
        <v>0</v>
      </c>
      <c r="J146" s="289"/>
      <c r="K146" s="292">
        <f>Q154</f>
        <v>0</v>
      </c>
      <c r="L146" s="289"/>
      <c r="M146" s="292">
        <f>Q156</f>
        <v>0</v>
      </c>
      <c r="N146" s="289"/>
      <c r="O146" s="292">
        <f>Q156</f>
        <v>0</v>
      </c>
      <c r="P146" s="294"/>
      <c r="Q146" s="280">
        <f>SUM(C146:P147)</f>
        <v>0</v>
      </c>
      <c r="R146" s="281"/>
      <c r="S146" s="276"/>
      <c r="T146" s="144"/>
    </row>
    <row r="147" spans="1:20" s="116" customFormat="1" ht="11.25" customHeight="1" thickBot="1">
      <c r="A147" s="285"/>
      <c r="B147" s="287"/>
      <c r="C147" s="290"/>
      <c r="D147" s="291"/>
      <c r="E147" s="290"/>
      <c r="F147" s="291"/>
      <c r="G147" s="290"/>
      <c r="H147" s="291"/>
      <c r="I147" s="290"/>
      <c r="J147" s="291"/>
      <c r="K147" s="293"/>
      <c r="L147" s="291"/>
      <c r="M147" s="293"/>
      <c r="N147" s="291"/>
      <c r="O147" s="293"/>
      <c r="P147" s="295"/>
      <c r="Q147" s="282"/>
      <c r="R147" s="283"/>
      <c r="S147" s="277"/>
      <c r="T147" s="145"/>
    </row>
    <row r="148" spans="1:20" s="116" customFormat="1" ht="11.25" customHeight="1" thickTop="1">
      <c r="A148" s="284" t="s">
        <v>125</v>
      </c>
      <c r="B148" s="273"/>
      <c r="C148" s="272">
        <f>C144-C146</f>
        <v>27.5</v>
      </c>
      <c r="D148" s="273"/>
      <c r="E148" s="272">
        <f>E144-E146</f>
        <v>32</v>
      </c>
      <c r="F148" s="273"/>
      <c r="G148" s="272">
        <f>G144-G146</f>
        <v>32</v>
      </c>
      <c r="H148" s="273"/>
      <c r="I148" s="272">
        <f>I144-I146</f>
        <v>28</v>
      </c>
      <c r="J148" s="273"/>
      <c r="K148" s="272">
        <f>K144-K146</f>
        <v>35.5</v>
      </c>
      <c r="L148" s="273"/>
      <c r="M148" s="272">
        <f>M144-M146</f>
        <v>63</v>
      </c>
      <c r="N148" s="273"/>
      <c r="O148" s="272">
        <f>O144-O146</f>
        <v>55.5</v>
      </c>
      <c r="P148" s="273"/>
      <c r="Q148" s="272">
        <f>Q144-Q146</f>
        <v>273.5</v>
      </c>
      <c r="R148" s="273"/>
      <c r="S148" s="276"/>
      <c r="T148" s="144"/>
    </row>
    <row r="149" spans="1:20" s="116" customFormat="1" ht="11.25" customHeight="1" thickBot="1">
      <c r="A149" s="285"/>
      <c r="B149" s="275"/>
      <c r="C149" s="274"/>
      <c r="D149" s="275"/>
      <c r="E149" s="274"/>
      <c r="F149" s="275"/>
      <c r="G149" s="274"/>
      <c r="H149" s="275"/>
      <c r="I149" s="274"/>
      <c r="J149" s="275"/>
      <c r="K149" s="274"/>
      <c r="L149" s="275"/>
      <c r="M149" s="274"/>
      <c r="N149" s="275"/>
      <c r="O149" s="274"/>
      <c r="P149" s="275"/>
      <c r="Q149" s="274"/>
      <c r="R149" s="275"/>
      <c r="S149" s="277"/>
      <c r="T149" s="145"/>
    </row>
    <row r="150" spans="1:20" s="116" customFormat="1" ht="11.25" customHeight="1" thickTop="1" thickBot="1">
      <c r="J150" s="128"/>
      <c r="K150" s="128"/>
    </row>
    <row r="151" spans="1:20" s="116" customFormat="1" ht="11.25" customHeight="1">
      <c r="J151" s="128"/>
      <c r="K151" s="128"/>
      <c r="O151" s="256" t="s">
        <v>126</v>
      </c>
      <c r="P151" s="257"/>
      <c r="Q151" s="278"/>
      <c r="R151" s="279"/>
    </row>
    <row r="152" spans="1:20" s="116" customFormat="1" ht="11.25" customHeight="1">
      <c r="A152" s="259" t="s">
        <v>127</v>
      </c>
      <c r="B152" s="259"/>
      <c r="C152" s="184" t="s">
        <v>128</v>
      </c>
      <c r="D152" s="185" t="s">
        <v>129</v>
      </c>
      <c r="E152" s="184" t="s">
        <v>130</v>
      </c>
      <c r="G152" s="146" t="s">
        <v>131</v>
      </c>
      <c r="H152" s="184" t="s">
        <v>128</v>
      </c>
      <c r="I152" s="185" t="s">
        <v>129</v>
      </c>
      <c r="J152" s="184" t="s">
        <v>130</v>
      </c>
      <c r="K152" s="128"/>
      <c r="O152" s="258" t="s">
        <v>132</v>
      </c>
      <c r="P152" s="259"/>
      <c r="Q152" s="266"/>
      <c r="R152" s="267"/>
    </row>
    <row r="153" spans="1:20" s="116" customFormat="1" ht="11.25" customHeight="1">
      <c r="A153" s="147" t="str">
        <f>'0902-0908'!A150</f>
        <v>店長</v>
      </c>
      <c r="B153" s="148"/>
      <c r="C153" s="149">
        <f t="shared" ref="C153:C164" si="15">COUNTIF($A$13:$B$133,A153)</f>
        <v>0</v>
      </c>
      <c r="D153" s="150"/>
      <c r="E153" s="149">
        <f>C153-D153</f>
        <v>0</v>
      </c>
      <c r="G153" s="149" t="s">
        <v>133</v>
      </c>
      <c r="H153" s="149">
        <f>SUM(C153:C160)+C163+C164</f>
        <v>0</v>
      </c>
      <c r="I153" s="151"/>
      <c r="J153" s="149">
        <f>H153-I153</f>
        <v>0</v>
      </c>
      <c r="K153" s="128"/>
      <c r="O153" s="258"/>
      <c r="P153" s="259"/>
      <c r="Q153" s="266"/>
      <c r="R153" s="267"/>
    </row>
    <row r="154" spans="1:20" s="116" customFormat="1" ht="11.25" customHeight="1">
      <c r="A154" s="147" t="str">
        <f>'0902-0908'!A151</f>
        <v>副店長</v>
      </c>
      <c r="B154" s="148"/>
      <c r="C154" s="149">
        <f t="shared" si="15"/>
        <v>0</v>
      </c>
      <c r="D154" s="150"/>
      <c r="E154" s="149">
        <f t="shared" ref="E154:E164" si="16">C154-D154</f>
        <v>0</v>
      </c>
      <c r="G154" s="149" t="s">
        <v>134</v>
      </c>
      <c r="H154" s="149">
        <f>SUM(C153:C159)+C161+C163+C164</f>
        <v>0</v>
      </c>
      <c r="I154" s="151"/>
      <c r="J154" s="149">
        <f>H154-I154</f>
        <v>0</v>
      </c>
      <c r="K154" s="128"/>
      <c r="O154" s="258" t="s">
        <v>135</v>
      </c>
      <c r="P154" s="259"/>
      <c r="Q154" s="266"/>
      <c r="R154" s="267"/>
    </row>
    <row r="155" spans="1:20" s="116" customFormat="1" ht="11.25" customHeight="1">
      <c r="A155" s="147" t="str">
        <f>'0902-0908'!A152</f>
        <v>廚房主任</v>
      </c>
      <c r="B155" s="148"/>
      <c r="C155" s="149">
        <f t="shared" si="15"/>
        <v>0</v>
      </c>
      <c r="D155" s="150"/>
      <c r="E155" s="149">
        <f t="shared" si="16"/>
        <v>0</v>
      </c>
      <c r="G155" s="149" t="s">
        <v>137</v>
      </c>
      <c r="H155" s="149">
        <f>SUM(C153:C164)</f>
        <v>0</v>
      </c>
      <c r="I155" s="151"/>
      <c r="J155" s="149">
        <f>H155-I155</f>
        <v>0</v>
      </c>
      <c r="K155" s="128"/>
      <c r="O155" s="258"/>
      <c r="P155" s="259"/>
      <c r="Q155" s="266"/>
      <c r="R155" s="267"/>
    </row>
    <row r="156" spans="1:20" s="116" customFormat="1" ht="11.25" customHeight="1">
      <c r="A156" s="147" t="str">
        <f>'0902-0908'!A153</f>
        <v>廚房正職</v>
      </c>
      <c r="B156" s="148"/>
      <c r="C156" s="149">
        <f t="shared" si="15"/>
        <v>0</v>
      </c>
      <c r="D156" s="150"/>
      <c r="E156" s="149">
        <f t="shared" si="16"/>
        <v>0</v>
      </c>
      <c r="J156" s="128"/>
      <c r="K156" s="128"/>
      <c r="O156" s="258" t="s">
        <v>139</v>
      </c>
      <c r="P156" s="259"/>
      <c r="Q156" s="266"/>
      <c r="R156" s="267"/>
    </row>
    <row r="157" spans="1:20" s="116" customFormat="1" ht="11.25" customHeight="1">
      <c r="A157" s="147" t="str">
        <f>'0902-0908'!A154</f>
        <v>廚房試用期</v>
      </c>
      <c r="B157" s="148"/>
      <c r="C157" s="149">
        <f t="shared" si="15"/>
        <v>0</v>
      </c>
      <c r="D157" s="150"/>
      <c r="E157" s="149">
        <f t="shared" si="16"/>
        <v>0</v>
      </c>
      <c r="J157" s="128"/>
      <c r="K157" s="128"/>
      <c r="O157" s="258"/>
      <c r="P157" s="259"/>
      <c r="Q157" s="266"/>
      <c r="R157" s="267"/>
    </row>
    <row r="158" spans="1:20" s="116" customFormat="1" ht="11.25" customHeight="1">
      <c r="A158" s="147" t="str">
        <f>'0902-0908'!A155</f>
        <v>內場建教生</v>
      </c>
      <c r="B158" s="148"/>
      <c r="C158" s="149">
        <f t="shared" si="15"/>
        <v>0</v>
      </c>
      <c r="D158" s="150"/>
      <c r="E158" s="149">
        <f t="shared" si="16"/>
        <v>0</v>
      </c>
      <c r="J158" s="128"/>
      <c r="K158" s="128"/>
      <c r="O158" s="258" t="s">
        <v>142</v>
      </c>
      <c r="P158" s="259"/>
      <c r="Q158" s="268"/>
      <c r="R158" s="269"/>
    </row>
    <row r="159" spans="1:20" s="116" customFormat="1" ht="11.25" customHeight="1" thickBot="1">
      <c r="A159" s="147" t="str">
        <f>'0902-0908'!A156</f>
        <v>內場實習生</v>
      </c>
      <c r="B159" s="148"/>
      <c r="C159" s="149">
        <f t="shared" si="15"/>
        <v>0</v>
      </c>
      <c r="D159" s="150"/>
      <c r="E159" s="149">
        <f t="shared" si="16"/>
        <v>0</v>
      </c>
      <c r="J159" s="128"/>
      <c r="K159" s="128"/>
      <c r="O159" s="260"/>
      <c r="P159" s="261"/>
      <c r="Q159" s="270"/>
      <c r="R159" s="271"/>
    </row>
    <row r="160" spans="1:20" s="116" customFormat="1" ht="11.25" customHeight="1">
      <c r="A160" s="147" t="str">
        <f>'0902-0908'!A157</f>
        <v>內場早班工讀</v>
      </c>
      <c r="B160" s="148"/>
      <c r="C160" s="149">
        <f t="shared" si="15"/>
        <v>0</v>
      </c>
      <c r="D160" s="150"/>
      <c r="E160" s="149">
        <f t="shared" si="16"/>
        <v>0</v>
      </c>
      <c r="J160" s="128"/>
      <c r="K160" s="128"/>
      <c r="O160" s="256" t="s">
        <v>145</v>
      </c>
      <c r="P160" s="257"/>
      <c r="Q160" s="152"/>
      <c r="R160" s="153"/>
    </row>
    <row r="161" spans="1:18" s="116" customFormat="1" ht="11.25" customHeight="1">
      <c r="A161" s="147" t="str">
        <f>'0902-0908'!A158</f>
        <v>內場晚班工讀</v>
      </c>
      <c r="B161" s="148"/>
      <c r="C161" s="149">
        <f t="shared" si="15"/>
        <v>0</v>
      </c>
      <c r="D161" s="151"/>
      <c r="E161" s="149">
        <f t="shared" si="16"/>
        <v>0</v>
      </c>
      <c r="J161" s="128"/>
      <c r="K161" s="128"/>
      <c r="O161" s="258" t="s">
        <v>147</v>
      </c>
      <c r="P161" s="259"/>
      <c r="Q161" s="259">
        <f>Q152*4+Q154+Q156*2</f>
        <v>0</v>
      </c>
      <c r="R161" s="262"/>
    </row>
    <row r="162" spans="1:18" s="116" customFormat="1" ht="11.25" customHeight="1" thickBot="1">
      <c r="A162" s="147" t="str">
        <f>'0902-0908'!A159</f>
        <v>內場假日工讀</v>
      </c>
      <c r="B162" s="148"/>
      <c r="C162" s="149">
        <f t="shared" si="15"/>
        <v>0</v>
      </c>
      <c r="D162" s="151"/>
      <c r="E162" s="149">
        <f t="shared" si="16"/>
        <v>0</v>
      </c>
      <c r="J162" s="128"/>
      <c r="K162" s="128"/>
      <c r="O162" s="260"/>
      <c r="P162" s="261"/>
      <c r="Q162" s="261"/>
      <c r="R162" s="263"/>
    </row>
    <row r="163" spans="1:18" s="116" customFormat="1" ht="11.25" customHeight="1">
      <c r="A163" s="147" t="str">
        <f>'0902-0908'!A160</f>
        <v>內場全天工讀</v>
      </c>
      <c r="B163" s="148"/>
      <c r="C163" s="149">
        <f t="shared" si="15"/>
        <v>0</v>
      </c>
      <c r="D163" s="151"/>
      <c r="E163" s="149">
        <f t="shared" si="16"/>
        <v>0</v>
      </c>
      <c r="J163" s="128"/>
      <c r="K163" s="128"/>
    </row>
    <row r="164" spans="1:18" s="116" customFormat="1" ht="11.25" customHeight="1">
      <c r="A164" s="147" t="str">
        <f>'0902-0908'!A161</f>
        <v>內場暑假工讀</v>
      </c>
      <c r="B164" s="148"/>
      <c r="C164" s="149">
        <f t="shared" si="15"/>
        <v>0</v>
      </c>
      <c r="D164" s="151"/>
      <c r="E164" s="149">
        <f t="shared" si="16"/>
        <v>0</v>
      </c>
      <c r="J164" s="128"/>
      <c r="K164" s="128"/>
    </row>
    <row r="165" spans="1:18" s="116" customFormat="1" ht="11.25" customHeight="1">
      <c r="J165" s="128"/>
      <c r="K165" s="128"/>
    </row>
    <row r="166" spans="1:18" s="116" customFormat="1" ht="11.25" customHeight="1">
      <c r="C166" s="264">
        <f>C136</f>
        <v>45544</v>
      </c>
      <c r="D166" s="265"/>
      <c r="E166" s="264">
        <f>E136</f>
        <v>45545</v>
      </c>
      <c r="F166" s="265"/>
      <c r="G166" s="264">
        <f>G136</f>
        <v>45546</v>
      </c>
      <c r="H166" s="265"/>
      <c r="I166" s="264">
        <f>I136</f>
        <v>45547</v>
      </c>
      <c r="J166" s="265"/>
      <c r="K166" s="264">
        <f>K136</f>
        <v>45548</v>
      </c>
      <c r="L166" s="265"/>
      <c r="M166" s="264">
        <f>M136</f>
        <v>45549</v>
      </c>
      <c r="N166" s="265"/>
      <c r="O166" s="264">
        <f>O136</f>
        <v>45550</v>
      </c>
      <c r="P166" s="265"/>
    </row>
    <row r="167" spans="1:18" s="116" customFormat="1" ht="11.25" customHeight="1">
      <c r="C167" s="254" t="str">
        <f>C137</f>
        <v>一</v>
      </c>
      <c r="D167" s="255"/>
      <c r="E167" s="254" t="str">
        <f>E137</f>
        <v>二</v>
      </c>
      <c r="F167" s="255"/>
      <c r="G167" s="254" t="str">
        <f>G137</f>
        <v>三</v>
      </c>
      <c r="H167" s="255"/>
      <c r="I167" s="254" t="str">
        <f>I137</f>
        <v>四</v>
      </c>
      <c r="J167" s="255"/>
      <c r="K167" s="254" t="str">
        <f>K137</f>
        <v>五</v>
      </c>
      <c r="L167" s="255"/>
      <c r="M167" s="254" t="str">
        <f>M137</f>
        <v>六</v>
      </c>
      <c r="N167" s="255"/>
      <c r="O167" s="254" t="str">
        <f>O137</f>
        <v>日</v>
      </c>
      <c r="P167" s="255"/>
    </row>
    <row r="168" spans="1:18" s="116" customFormat="1" ht="11.25" customHeight="1">
      <c r="C168" s="154" t="s">
        <v>151</v>
      </c>
      <c r="D168" s="154" t="s">
        <v>152</v>
      </c>
      <c r="E168" s="154" t="s">
        <v>151</v>
      </c>
      <c r="F168" s="154" t="s">
        <v>152</v>
      </c>
      <c r="G168" s="154" t="s">
        <v>151</v>
      </c>
      <c r="H168" s="154" t="s">
        <v>152</v>
      </c>
      <c r="I168" s="154" t="s">
        <v>151</v>
      </c>
      <c r="J168" s="154" t="s">
        <v>152</v>
      </c>
      <c r="K168" s="154" t="s">
        <v>151</v>
      </c>
      <c r="L168" s="154" t="s">
        <v>152</v>
      </c>
      <c r="M168" s="154" t="s">
        <v>151</v>
      </c>
      <c r="N168" s="154" t="s">
        <v>152</v>
      </c>
      <c r="O168" s="154" t="s">
        <v>151</v>
      </c>
      <c r="P168" s="154" t="s">
        <v>152</v>
      </c>
    </row>
    <row r="169" spans="1:18" s="116" customFormat="1" ht="11.25" customHeight="1">
      <c r="C169" s="116">
        <f t="shared" ref="C169:P169" si="17">C13</f>
        <v>12</v>
      </c>
      <c r="D169" s="116">
        <f t="shared" si="17"/>
        <v>22</v>
      </c>
      <c r="E169" s="116">
        <f t="shared" si="17"/>
        <v>12</v>
      </c>
      <c r="F169" s="116">
        <f t="shared" si="17"/>
        <v>22</v>
      </c>
      <c r="G169" s="116">
        <f t="shared" si="17"/>
        <v>0</v>
      </c>
      <c r="H169" s="116">
        <f t="shared" si="17"/>
        <v>0</v>
      </c>
      <c r="I169" s="116">
        <f t="shared" si="17"/>
        <v>11</v>
      </c>
      <c r="J169" s="116">
        <f t="shared" si="17"/>
        <v>22</v>
      </c>
      <c r="K169" s="116">
        <f t="shared" si="17"/>
        <v>0</v>
      </c>
      <c r="L169" s="116">
        <f t="shared" si="17"/>
        <v>0</v>
      </c>
      <c r="M169" s="116">
        <f t="shared" si="17"/>
        <v>10</v>
      </c>
      <c r="N169" s="116">
        <f t="shared" si="17"/>
        <v>21</v>
      </c>
      <c r="O169" s="116">
        <f t="shared" si="17"/>
        <v>11</v>
      </c>
      <c r="P169" s="116">
        <f t="shared" si="17"/>
        <v>22</v>
      </c>
    </row>
    <row r="170" spans="1:18" s="116" customFormat="1" ht="11.25" customHeight="1">
      <c r="C170" s="116">
        <f t="shared" ref="C170:P170" si="18">C16</f>
        <v>0</v>
      </c>
      <c r="D170" s="116">
        <f t="shared" si="18"/>
        <v>0</v>
      </c>
      <c r="E170" s="116">
        <f t="shared" si="18"/>
        <v>11</v>
      </c>
      <c r="F170" s="116">
        <f t="shared" si="18"/>
        <v>22</v>
      </c>
      <c r="G170" s="116">
        <f t="shared" si="18"/>
        <v>11</v>
      </c>
      <c r="H170" s="116">
        <f t="shared" si="18"/>
        <v>22</v>
      </c>
      <c r="I170" s="116">
        <f t="shared" si="18"/>
        <v>12</v>
      </c>
      <c r="J170" s="116">
        <f t="shared" si="18"/>
        <v>22</v>
      </c>
      <c r="K170" s="116">
        <f t="shared" si="18"/>
        <v>12</v>
      </c>
      <c r="L170" s="116">
        <f t="shared" si="18"/>
        <v>22</v>
      </c>
      <c r="M170" s="116">
        <f t="shared" si="18"/>
        <v>0</v>
      </c>
      <c r="N170" s="116">
        <f t="shared" si="18"/>
        <v>0</v>
      </c>
      <c r="O170" s="116">
        <f t="shared" si="18"/>
        <v>12</v>
      </c>
      <c r="P170" s="116">
        <f t="shared" si="18"/>
        <v>22</v>
      </c>
    </row>
    <row r="171" spans="1:18" s="116" customFormat="1" ht="11.25" customHeight="1">
      <c r="C171" s="116">
        <f t="shared" ref="C171:P171" si="19">C19</f>
        <v>0</v>
      </c>
      <c r="D171" s="116">
        <f t="shared" si="19"/>
        <v>0</v>
      </c>
      <c r="E171" s="116">
        <f t="shared" si="19"/>
        <v>0</v>
      </c>
      <c r="F171" s="116">
        <f t="shared" si="19"/>
        <v>0</v>
      </c>
      <c r="G171" s="116">
        <f t="shared" si="19"/>
        <v>12</v>
      </c>
      <c r="H171" s="116">
        <f t="shared" si="19"/>
        <v>22</v>
      </c>
      <c r="I171" s="116">
        <f t="shared" si="19"/>
        <v>10</v>
      </c>
      <c r="J171" s="116">
        <f t="shared" si="19"/>
        <v>21</v>
      </c>
      <c r="K171" s="116">
        <f t="shared" si="19"/>
        <v>11</v>
      </c>
      <c r="L171" s="116">
        <f t="shared" si="19"/>
        <v>22</v>
      </c>
      <c r="M171" s="116">
        <f t="shared" si="19"/>
        <v>12</v>
      </c>
      <c r="N171" s="116">
        <f t="shared" si="19"/>
        <v>22</v>
      </c>
      <c r="O171" s="116">
        <f t="shared" si="19"/>
        <v>0</v>
      </c>
      <c r="P171" s="116">
        <f t="shared" si="19"/>
        <v>0</v>
      </c>
    </row>
    <row r="172" spans="1:18" s="116" customFormat="1" ht="11.25" customHeight="1">
      <c r="C172" s="116">
        <f t="shared" ref="C172:P172" si="20">C22</f>
        <v>18</v>
      </c>
      <c r="D172" s="116">
        <f t="shared" si="20"/>
        <v>22</v>
      </c>
      <c r="E172" s="116">
        <f t="shared" si="20"/>
        <v>0</v>
      </c>
      <c r="F172" s="116">
        <f t="shared" si="20"/>
        <v>0</v>
      </c>
      <c r="G172" s="116">
        <f t="shared" si="20"/>
        <v>0</v>
      </c>
      <c r="H172" s="116">
        <f t="shared" si="20"/>
        <v>0</v>
      </c>
      <c r="I172" s="116">
        <f t="shared" si="20"/>
        <v>0</v>
      </c>
      <c r="J172" s="116">
        <f t="shared" si="20"/>
        <v>0</v>
      </c>
      <c r="K172" s="116">
        <f t="shared" si="20"/>
        <v>10</v>
      </c>
      <c r="L172" s="116">
        <f t="shared" si="20"/>
        <v>21</v>
      </c>
      <c r="M172" s="116">
        <f t="shared" si="20"/>
        <v>11</v>
      </c>
      <c r="N172" s="116">
        <f t="shared" si="20"/>
        <v>22</v>
      </c>
      <c r="O172" s="116">
        <f t="shared" si="20"/>
        <v>10</v>
      </c>
      <c r="P172" s="116">
        <f t="shared" si="20"/>
        <v>21</v>
      </c>
    </row>
    <row r="173" spans="1:18" s="116" customFormat="1" ht="11.25" customHeight="1">
      <c r="C173" s="116">
        <f t="shared" ref="C173:P173" si="21">C25</f>
        <v>11</v>
      </c>
      <c r="D173" s="116">
        <f t="shared" si="21"/>
        <v>22</v>
      </c>
      <c r="E173" s="116">
        <f t="shared" si="21"/>
        <v>10</v>
      </c>
      <c r="F173" s="116">
        <f t="shared" si="21"/>
        <v>21</v>
      </c>
      <c r="G173" s="116">
        <f t="shared" si="21"/>
        <v>10</v>
      </c>
      <c r="H173" s="116">
        <f t="shared" si="21"/>
        <v>21</v>
      </c>
      <c r="I173" s="116">
        <f t="shared" si="21"/>
        <v>0</v>
      </c>
      <c r="J173" s="116">
        <f t="shared" si="21"/>
        <v>0</v>
      </c>
      <c r="K173" s="116">
        <f t="shared" si="21"/>
        <v>0</v>
      </c>
      <c r="L173" s="116">
        <f t="shared" si="21"/>
        <v>0</v>
      </c>
      <c r="M173" s="116">
        <f t="shared" si="21"/>
        <v>0</v>
      </c>
      <c r="N173" s="116">
        <f t="shared" si="21"/>
        <v>0</v>
      </c>
      <c r="O173" s="116">
        <f t="shared" si="21"/>
        <v>0</v>
      </c>
      <c r="P173" s="116">
        <f t="shared" si="21"/>
        <v>0</v>
      </c>
    </row>
    <row r="174" spans="1:18" s="116" customFormat="1" ht="11.25" customHeight="1">
      <c r="C174" s="116">
        <f>C28</f>
        <v>0</v>
      </c>
      <c r="D174" s="116">
        <f t="shared" ref="D174:P174" si="22">D28</f>
        <v>0</v>
      </c>
      <c r="E174" s="116">
        <f t="shared" si="22"/>
        <v>0</v>
      </c>
      <c r="F174" s="116">
        <f t="shared" si="22"/>
        <v>0</v>
      </c>
      <c r="G174" s="116">
        <f t="shared" si="22"/>
        <v>0</v>
      </c>
      <c r="H174" s="116">
        <f t="shared" si="22"/>
        <v>0</v>
      </c>
      <c r="I174" s="116">
        <f t="shared" si="22"/>
        <v>0</v>
      </c>
      <c r="J174" s="116">
        <f t="shared" si="22"/>
        <v>0</v>
      </c>
      <c r="K174" s="116">
        <f t="shared" si="22"/>
        <v>0</v>
      </c>
      <c r="L174" s="116">
        <f t="shared" si="22"/>
        <v>0</v>
      </c>
      <c r="M174" s="116">
        <f t="shared" si="22"/>
        <v>0</v>
      </c>
      <c r="N174" s="116">
        <f t="shared" si="22"/>
        <v>0</v>
      </c>
      <c r="O174" s="116">
        <f t="shared" si="22"/>
        <v>0</v>
      </c>
      <c r="P174" s="116">
        <f t="shared" si="22"/>
        <v>0</v>
      </c>
    </row>
    <row r="175" spans="1:18" s="116" customFormat="1" ht="11.25" customHeight="1">
      <c r="C175" s="116">
        <f>C31</f>
        <v>0</v>
      </c>
      <c r="D175" s="116">
        <f t="shared" ref="D175:P175" si="23">D31</f>
        <v>0</v>
      </c>
      <c r="E175" s="116">
        <f t="shared" si="23"/>
        <v>0</v>
      </c>
      <c r="F175" s="116">
        <f t="shared" si="23"/>
        <v>0</v>
      </c>
      <c r="G175" s="116">
        <f t="shared" si="23"/>
        <v>0</v>
      </c>
      <c r="H175" s="116">
        <f t="shared" si="23"/>
        <v>0</v>
      </c>
      <c r="I175" s="116">
        <f t="shared" si="23"/>
        <v>0</v>
      </c>
      <c r="J175" s="116">
        <f t="shared" si="23"/>
        <v>0</v>
      </c>
      <c r="K175" s="116">
        <f t="shared" si="23"/>
        <v>0</v>
      </c>
      <c r="L175" s="116">
        <f t="shared" si="23"/>
        <v>0</v>
      </c>
      <c r="M175" s="116">
        <f t="shared" si="23"/>
        <v>0</v>
      </c>
      <c r="N175" s="116">
        <f t="shared" si="23"/>
        <v>0</v>
      </c>
      <c r="O175" s="116">
        <f t="shared" si="23"/>
        <v>0</v>
      </c>
      <c r="P175" s="116">
        <f t="shared" si="23"/>
        <v>0</v>
      </c>
    </row>
    <row r="176" spans="1:18" s="116" customFormat="1" ht="11.25" customHeight="1">
      <c r="C176" s="116">
        <f>C34</f>
        <v>0</v>
      </c>
      <c r="D176" s="116">
        <f t="shared" ref="D176:P176" si="24">D34</f>
        <v>0</v>
      </c>
      <c r="E176" s="116">
        <f t="shared" si="24"/>
        <v>0</v>
      </c>
      <c r="F176" s="116">
        <f t="shared" si="24"/>
        <v>0</v>
      </c>
      <c r="G176" s="116">
        <f t="shared" si="24"/>
        <v>0</v>
      </c>
      <c r="H176" s="116">
        <f t="shared" si="24"/>
        <v>0</v>
      </c>
      <c r="I176" s="116">
        <f t="shared" si="24"/>
        <v>0</v>
      </c>
      <c r="J176" s="116">
        <f t="shared" si="24"/>
        <v>0</v>
      </c>
      <c r="K176" s="116">
        <f t="shared" si="24"/>
        <v>0</v>
      </c>
      <c r="L176" s="116">
        <f t="shared" si="24"/>
        <v>0</v>
      </c>
      <c r="M176" s="116">
        <f t="shared" si="24"/>
        <v>0</v>
      </c>
      <c r="N176" s="116">
        <f t="shared" si="24"/>
        <v>0</v>
      </c>
      <c r="O176" s="116">
        <f t="shared" si="24"/>
        <v>0</v>
      </c>
      <c r="P176" s="116">
        <f t="shared" si="24"/>
        <v>0</v>
      </c>
    </row>
    <row r="177" spans="3:16" s="116" customFormat="1" ht="11.25" customHeight="1">
      <c r="C177" s="116">
        <f>C37</f>
        <v>0</v>
      </c>
      <c r="D177" s="116">
        <f t="shared" ref="D177:P177" si="25">D37</f>
        <v>0</v>
      </c>
      <c r="E177" s="116">
        <f t="shared" si="25"/>
        <v>0</v>
      </c>
      <c r="F177" s="116">
        <f t="shared" si="25"/>
        <v>0</v>
      </c>
      <c r="G177" s="116">
        <f t="shared" si="25"/>
        <v>0</v>
      </c>
      <c r="H177" s="116">
        <f t="shared" si="25"/>
        <v>0</v>
      </c>
      <c r="I177" s="116">
        <f t="shared" si="25"/>
        <v>0</v>
      </c>
      <c r="J177" s="116">
        <f t="shared" si="25"/>
        <v>0</v>
      </c>
      <c r="K177" s="116">
        <f t="shared" si="25"/>
        <v>0</v>
      </c>
      <c r="L177" s="116">
        <f t="shared" si="25"/>
        <v>0</v>
      </c>
      <c r="M177" s="116">
        <f t="shared" si="25"/>
        <v>0</v>
      </c>
      <c r="N177" s="116">
        <f t="shared" si="25"/>
        <v>0</v>
      </c>
      <c r="O177" s="116">
        <f t="shared" si="25"/>
        <v>0</v>
      </c>
      <c r="P177" s="116">
        <f t="shared" si="25"/>
        <v>0</v>
      </c>
    </row>
    <row r="178" spans="3:16" s="116" customFormat="1" ht="11.25" customHeight="1">
      <c r="C178" s="116">
        <f>C40</f>
        <v>0</v>
      </c>
      <c r="D178" s="116">
        <f t="shared" ref="D178:P178" si="26">D40</f>
        <v>0</v>
      </c>
      <c r="E178" s="116">
        <f t="shared" si="26"/>
        <v>0</v>
      </c>
      <c r="F178" s="116">
        <f t="shared" si="26"/>
        <v>0</v>
      </c>
      <c r="G178" s="116">
        <f t="shared" si="26"/>
        <v>0</v>
      </c>
      <c r="H178" s="116">
        <f t="shared" si="26"/>
        <v>0</v>
      </c>
      <c r="I178" s="116">
        <f t="shared" si="26"/>
        <v>0</v>
      </c>
      <c r="J178" s="116">
        <f t="shared" si="26"/>
        <v>0</v>
      </c>
      <c r="K178" s="116">
        <f t="shared" si="26"/>
        <v>0</v>
      </c>
      <c r="L178" s="116">
        <f t="shared" si="26"/>
        <v>0</v>
      </c>
      <c r="M178" s="116">
        <f t="shared" si="26"/>
        <v>0</v>
      </c>
      <c r="N178" s="116">
        <f t="shared" si="26"/>
        <v>0</v>
      </c>
      <c r="O178" s="116">
        <f t="shared" si="26"/>
        <v>0</v>
      </c>
      <c r="P178" s="116">
        <f t="shared" si="26"/>
        <v>0</v>
      </c>
    </row>
    <row r="179" spans="3:16" s="116" customFormat="1" ht="11.25" customHeight="1">
      <c r="C179" s="116">
        <f>C43</f>
        <v>0</v>
      </c>
      <c r="D179" s="116">
        <f t="shared" ref="D179:P179" si="27">D43</f>
        <v>0</v>
      </c>
      <c r="E179" s="116">
        <f t="shared" si="27"/>
        <v>0</v>
      </c>
      <c r="F179" s="116">
        <f t="shared" si="27"/>
        <v>0</v>
      </c>
      <c r="G179" s="116">
        <f t="shared" si="27"/>
        <v>0</v>
      </c>
      <c r="H179" s="116">
        <f t="shared" si="27"/>
        <v>0</v>
      </c>
      <c r="I179" s="116">
        <f t="shared" si="27"/>
        <v>0</v>
      </c>
      <c r="J179" s="116">
        <f t="shared" si="27"/>
        <v>0</v>
      </c>
      <c r="K179" s="116">
        <f t="shared" si="27"/>
        <v>0</v>
      </c>
      <c r="L179" s="116">
        <f t="shared" si="27"/>
        <v>0</v>
      </c>
      <c r="M179" s="116">
        <f t="shared" si="27"/>
        <v>0</v>
      </c>
      <c r="N179" s="116">
        <f t="shared" si="27"/>
        <v>0</v>
      </c>
      <c r="O179" s="116">
        <f t="shared" si="27"/>
        <v>0</v>
      </c>
      <c r="P179" s="116">
        <f t="shared" si="27"/>
        <v>0</v>
      </c>
    </row>
    <row r="180" spans="3:16" s="116" customFormat="1" ht="11.25" customHeight="1">
      <c r="C180" s="116">
        <f>C46</f>
        <v>0</v>
      </c>
      <c r="D180" s="116">
        <f t="shared" ref="D180:P180" si="28">D46</f>
        <v>0</v>
      </c>
      <c r="E180" s="116">
        <f t="shared" si="28"/>
        <v>0</v>
      </c>
      <c r="F180" s="116">
        <f t="shared" si="28"/>
        <v>0</v>
      </c>
      <c r="G180" s="116">
        <f t="shared" si="28"/>
        <v>0</v>
      </c>
      <c r="H180" s="116">
        <f t="shared" si="28"/>
        <v>0</v>
      </c>
      <c r="I180" s="116">
        <f t="shared" si="28"/>
        <v>0</v>
      </c>
      <c r="J180" s="116">
        <f t="shared" si="28"/>
        <v>0</v>
      </c>
      <c r="K180" s="116">
        <f t="shared" si="28"/>
        <v>0</v>
      </c>
      <c r="L180" s="116">
        <f t="shared" si="28"/>
        <v>0</v>
      </c>
      <c r="M180" s="116">
        <f t="shared" si="28"/>
        <v>0</v>
      </c>
      <c r="N180" s="116">
        <f t="shared" si="28"/>
        <v>0</v>
      </c>
      <c r="O180" s="116">
        <f t="shared" si="28"/>
        <v>0</v>
      </c>
      <c r="P180" s="116">
        <f t="shared" si="28"/>
        <v>0</v>
      </c>
    </row>
    <row r="181" spans="3:16" s="116" customFormat="1" ht="11.25" customHeight="1">
      <c r="C181" s="116">
        <f>C49</f>
        <v>0</v>
      </c>
      <c r="D181" s="116">
        <f t="shared" ref="D181:P181" si="29">D49</f>
        <v>0</v>
      </c>
      <c r="E181" s="116">
        <f t="shared" si="29"/>
        <v>0</v>
      </c>
      <c r="F181" s="116">
        <f t="shared" si="29"/>
        <v>0</v>
      </c>
      <c r="G181" s="116">
        <f t="shared" si="29"/>
        <v>0</v>
      </c>
      <c r="H181" s="116">
        <f t="shared" si="29"/>
        <v>0</v>
      </c>
      <c r="I181" s="116">
        <f t="shared" si="29"/>
        <v>0</v>
      </c>
      <c r="J181" s="116">
        <f t="shared" si="29"/>
        <v>0</v>
      </c>
      <c r="K181" s="116">
        <f t="shared" si="29"/>
        <v>0</v>
      </c>
      <c r="L181" s="116">
        <f t="shared" si="29"/>
        <v>0</v>
      </c>
      <c r="M181" s="116">
        <f t="shared" si="29"/>
        <v>0</v>
      </c>
      <c r="N181" s="116">
        <f t="shared" si="29"/>
        <v>0</v>
      </c>
      <c r="O181" s="116">
        <f t="shared" si="29"/>
        <v>0</v>
      </c>
      <c r="P181" s="116">
        <f t="shared" si="29"/>
        <v>0</v>
      </c>
    </row>
    <row r="182" spans="3:16" s="116" customFormat="1" ht="11.25" customHeight="1">
      <c r="C182" s="116">
        <f>C52</f>
        <v>0</v>
      </c>
      <c r="D182" s="116">
        <f t="shared" ref="D182:P182" si="30">D52</f>
        <v>0</v>
      </c>
      <c r="E182" s="116">
        <f t="shared" si="30"/>
        <v>0</v>
      </c>
      <c r="F182" s="116">
        <f t="shared" si="30"/>
        <v>0</v>
      </c>
      <c r="G182" s="116">
        <f t="shared" si="30"/>
        <v>0</v>
      </c>
      <c r="H182" s="116">
        <f t="shared" si="30"/>
        <v>0</v>
      </c>
      <c r="I182" s="116">
        <f t="shared" si="30"/>
        <v>0</v>
      </c>
      <c r="J182" s="116">
        <f t="shared" si="30"/>
        <v>0</v>
      </c>
      <c r="K182" s="116">
        <f t="shared" si="30"/>
        <v>0</v>
      </c>
      <c r="L182" s="116">
        <f t="shared" si="30"/>
        <v>0</v>
      </c>
      <c r="M182" s="116">
        <f t="shared" si="30"/>
        <v>0</v>
      </c>
      <c r="N182" s="116">
        <f t="shared" si="30"/>
        <v>0</v>
      </c>
      <c r="O182" s="116">
        <f t="shared" si="30"/>
        <v>0</v>
      </c>
      <c r="P182" s="116">
        <f t="shared" si="30"/>
        <v>0</v>
      </c>
    </row>
    <row r="183" spans="3:16" s="116" customFormat="1" ht="11.25" customHeight="1">
      <c r="C183" s="116">
        <f>C55</f>
        <v>0</v>
      </c>
      <c r="D183" s="116">
        <f t="shared" ref="D183:P183" si="31">D55</f>
        <v>0</v>
      </c>
      <c r="E183" s="116">
        <f t="shared" si="31"/>
        <v>0</v>
      </c>
      <c r="F183" s="116">
        <f t="shared" si="31"/>
        <v>0</v>
      </c>
      <c r="G183" s="116">
        <f t="shared" si="31"/>
        <v>0</v>
      </c>
      <c r="H183" s="116">
        <f t="shared" si="31"/>
        <v>0</v>
      </c>
      <c r="I183" s="116">
        <f t="shared" si="31"/>
        <v>0</v>
      </c>
      <c r="J183" s="116">
        <f t="shared" si="31"/>
        <v>0</v>
      </c>
      <c r="K183" s="116">
        <f t="shared" si="31"/>
        <v>0</v>
      </c>
      <c r="L183" s="116">
        <f t="shared" si="31"/>
        <v>0</v>
      </c>
      <c r="M183" s="116">
        <f t="shared" si="31"/>
        <v>0</v>
      </c>
      <c r="N183" s="116">
        <f t="shared" si="31"/>
        <v>0</v>
      </c>
      <c r="O183" s="116">
        <f t="shared" si="31"/>
        <v>0</v>
      </c>
      <c r="P183" s="116">
        <f t="shared" si="31"/>
        <v>0</v>
      </c>
    </row>
    <row r="184" spans="3:16" s="116" customFormat="1" ht="11.25" customHeight="1">
      <c r="C184" s="116">
        <f>C59</f>
        <v>0</v>
      </c>
      <c r="D184" s="116">
        <f t="shared" ref="D184:P184" si="32">D59</f>
        <v>0</v>
      </c>
      <c r="E184" s="116">
        <f t="shared" si="32"/>
        <v>0</v>
      </c>
      <c r="F184" s="116">
        <f t="shared" si="32"/>
        <v>0</v>
      </c>
      <c r="G184" s="116">
        <f t="shared" si="32"/>
        <v>0</v>
      </c>
      <c r="H184" s="116">
        <f t="shared" si="32"/>
        <v>0</v>
      </c>
      <c r="I184" s="116">
        <f t="shared" si="32"/>
        <v>0</v>
      </c>
      <c r="J184" s="116">
        <f t="shared" si="32"/>
        <v>0</v>
      </c>
      <c r="K184" s="116">
        <f t="shared" si="32"/>
        <v>0</v>
      </c>
      <c r="L184" s="116">
        <f t="shared" si="32"/>
        <v>0</v>
      </c>
      <c r="M184" s="116">
        <f t="shared" si="32"/>
        <v>0</v>
      </c>
      <c r="N184" s="116">
        <f t="shared" si="32"/>
        <v>0</v>
      </c>
      <c r="O184" s="116">
        <f t="shared" si="32"/>
        <v>0</v>
      </c>
      <c r="P184" s="116">
        <f t="shared" si="32"/>
        <v>0</v>
      </c>
    </row>
    <row r="185" spans="3:16" s="116" customFormat="1" ht="11.25" customHeight="1">
      <c r="C185" s="116">
        <f>C62</f>
        <v>0</v>
      </c>
      <c r="D185" s="116">
        <f t="shared" ref="D185:P185" si="33">D62</f>
        <v>0</v>
      </c>
      <c r="E185" s="116">
        <f t="shared" si="33"/>
        <v>0</v>
      </c>
      <c r="F185" s="116">
        <f t="shared" si="33"/>
        <v>0</v>
      </c>
      <c r="G185" s="116">
        <f t="shared" si="33"/>
        <v>0</v>
      </c>
      <c r="H185" s="116">
        <f t="shared" si="33"/>
        <v>0</v>
      </c>
      <c r="I185" s="116">
        <f t="shared" si="33"/>
        <v>0</v>
      </c>
      <c r="J185" s="116">
        <f t="shared" si="33"/>
        <v>0</v>
      </c>
      <c r="K185" s="116">
        <f t="shared" si="33"/>
        <v>0</v>
      </c>
      <c r="L185" s="116">
        <f t="shared" si="33"/>
        <v>0</v>
      </c>
      <c r="M185" s="116">
        <f t="shared" si="33"/>
        <v>0</v>
      </c>
      <c r="N185" s="116">
        <f t="shared" si="33"/>
        <v>0</v>
      </c>
      <c r="O185" s="116">
        <f t="shared" si="33"/>
        <v>0</v>
      </c>
      <c r="P185" s="116">
        <f t="shared" si="33"/>
        <v>0</v>
      </c>
    </row>
    <row r="186" spans="3:16" s="116" customFormat="1" ht="11.25" customHeight="1">
      <c r="C186" s="116">
        <f>C65</f>
        <v>0</v>
      </c>
      <c r="D186" s="116">
        <f t="shared" ref="D186:P186" si="34">D65</f>
        <v>0</v>
      </c>
      <c r="E186" s="116">
        <f t="shared" si="34"/>
        <v>0</v>
      </c>
      <c r="F186" s="116">
        <f t="shared" si="34"/>
        <v>0</v>
      </c>
      <c r="G186" s="116">
        <f t="shared" si="34"/>
        <v>0</v>
      </c>
      <c r="H186" s="116">
        <f t="shared" si="34"/>
        <v>0</v>
      </c>
      <c r="I186" s="116">
        <f t="shared" si="34"/>
        <v>0</v>
      </c>
      <c r="J186" s="116">
        <f t="shared" si="34"/>
        <v>0</v>
      </c>
      <c r="K186" s="116">
        <f t="shared" si="34"/>
        <v>0</v>
      </c>
      <c r="L186" s="116">
        <f t="shared" si="34"/>
        <v>0</v>
      </c>
      <c r="M186" s="116">
        <f t="shared" si="34"/>
        <v>0</v>
      </c>
      <c r="N186" s="116">
        <f t="shared" si="34"/>
        <v>0</v>
      </c>
      <c r="O186" s="116">
        <f t="shared" si="34"/>
        <v>0</v>
      </c>
      <c r="P186" s="116">
        <f t="shared" si="34"/>
        <v>0</v>
      </c>
    </row>
    <row r="187" spans="3:16" s="116" customFormat="1" ht="11.25" customHeight="1">
      <c r="C187" s="116">
        <f>C68</f>
        <v>0</v>
      </c>
      <c r="D187" s="116">
        <f t="shared" ref="D187:P187" si="35">D68</f>
        <v>0</v>
      </c>
      <c r="E187" s="116">
        <f t="shared" si="35"/>
        <v>0</v>
      </c>
      <c r="F187" s="116">
        <f t="shared" si="35"/>
        <v>0</v>
      </c>
      <c r="G187" s="116">
        <f t="shared" si="35"/>
        <v>0</v>
      </c>
      <c r="H187" s="116">
        <f t="shared" si="35"/>
        <v>0</v>
      </c>
      <c r="I187" s="116">
        <f t="shared" si="35"/>
        <v>0</v>
      </c>
      <c r="J187" s="116">
        <f t="shared" si="35"/>
        <v>0</v>
      </c>
      <c r="K187" s="116">
        <f t="shared" si="35"/>
        <v>0</v>
      </c>
      <c r="L187" s="116">
        <f t="shared" si="35"/>
        <v>0</v>
      </c>
      <c r="M187" s="116">
        <f t="shared" si="35"/>
        <v>0</v>
      </c>
      <c r="N187" s="116">
        <f t="shared" si="35"/>
        <v>0</v>
      </c>
      <c r="O187" s="116">
        <f t="shared" si="35"/>
        <v>0</v>
      </c>
      <c r="P187" s="116">
        <f t="shared" si="35"/>
        <v>0</v>
      </c>
    </row>
    <row r="188" spans="3:16" s="116" customFormat="1" ht="11.25" customHeight="1">
      <c r="C188" s="116">
        <f>C71</f>
        <v>0</v>
      </c>
      <c r="D188" s="116">
        <f t="shared" ref="D188:P188" si="36">D71</f>
        <v>0</v>
      </c>
      <c r="E188" s="116">
        <f t="shared" si="36"/>
        <v>0</v>
      </c>
      <c r="F188" s="116">
        <f t="shared" si="36"/>
        <v>0</v>
      </c>
      <c r="G188" s="116">
        <f t="shared" si="36"/>
        <v>0</v>
      </c>
      <c r="H188" s="116">
        <f t="shared" si="36"/>
        <v>0</v>
      </c>
      <c r="I188" s="116">
        <f t="shared" si="36"/>
        <v>0</v>
      </c>
      <c r="J188" s="116">
        <f t="shared" si="36"/>
        <v>0</v>
      </c>
      <c r="K188" s="116">
        <f t="shared" si="36"/>
        <v>0</v>
      </c>
      <c r="L188" s="116">
        <f t="shared" si="36"/>
        <v>0</v>
      </c>
      <c r="M188" s="116">
        <f t="shared" si="36"/>
        <v>0</v>
      </c>
      <c r="N188" s="116">
        <f t="shared" si="36"/>
        <v>0</v>
      </c>
      <c r="O188" s="116">
        <f t="shared" si="36"/>
        <v>0</v>
      </c>
      <c r="P188" s="116">
        <f t="shared" si="36"/>
        <v>0</v>
      </c>
    </row>
    <row r="189" spans="3:16" s="116" customFormat="1" ht="11.25" customHeight="1">
      <c r="C189" s="116">
        <f>C74</f>
        <v>0</v>
      </c>
      <c r="D189" s="116">
        <f t="shared" ref="D189:P189" si="37">D74</f>
        <v>0</v>
      </c>
      <c r="E189" s="116">
        <f t="shared" si="37"/>
        <v>0</v>
      </c>
      <c r="F189" s="116">
        <f t="shared" si="37"/>
        <v>0</v>
      </c>
      <c r="G189" s="116">
        <f t="shared" si="37"/>
        <v>0</v>
      </c>
      <c r="H189" s="116">
        <f t="shared" si="37"/>
        <v>0</v>
      </c>
      <c r="I189" s="116">
        <f t="shared" si="37"/>
        <v>0</v>
      </c>
      <c r="J189" s="116">
        <f t="shared" si="37"/>
        <v>0</v>
      </c>
      <c r="K189" s="116">
        <f t="shared" si="37"/>
        <v>0</v>
      </c>
      <c r="L189" s="116">
        <f t="shared" si="37"/>
        <v>0</v>
      </c>
      <c r="M189" s="116">
        <f t="shared" si="37"/>
        <v>0</v>
      </c>
      <c r="N189" s="116">
        <f t="shared" si="37"/>
        <v>0</v>
      </c>
      <c r="O189" s="116">
        <f t="shared" si="37"/>
        <v>0</v>
      </c>
      <c r="P189" s="116">
        <f t="shared" si="37"/>
        <v>0</v>
      </c>
    </row>
    <row r="190" spans="3:16" s="116" customFormat="1" ht="11.25" customHeight="1">
      <c r="C190" s="116">
        <f>C77</f>
        <v>0</v>
      </c>
      <c r="D190" s="116">
        <f t="shared" ref="D190:P190" si="38">D77</f>
        <v>0</v>
      </c>
      <c r="E190" s="116">
        <f t="shared" si="38"/>
        <v>0</v>
      </c>
      <c r="F190" s="116">
        <f t="shared" si="38"/>
        <v>0</v>
      </c>
      <c r="G190" s="116">
        <f t="shared" si="38"/>
        <v>0</v>
      </c>
      <c r="H190" s="116">
        <f t="shared" si="38"/>
        <v>0</v>
      </c>
      <c r="I190" s="116">
        <f t="shared" si="38"/>
        <v>0</v>
      </c>
      <c r="J190" s="116">
        <f t="shared" si="38"/>
        <v>0</v>
      </c>
      <c r="K190" s="116">
        <f t="shared" si="38"/>
        <v>0</v>
      </c>
      <c r="L190" s="116">
        <f t="shared" si="38"/>
        <v>0</v>
      </c>
      <c r="M190" s="116">
        <f t="shared" si="38"/>
        <v>0</v>
      </c>
      <c r="N190" s="116">
        <f t="shared" si="38"/>
        <v>0</v>
      </c>
      <c r="O190" s="116">
        <f t="shared" si="38"/>
        <v>0</v>
      </c>
      <c r="P190" s="116">
        <f t="shared" si="38"/>
        <v>0</v>
      </c>
    </row>
    <row r="191" spans="3:16" s="116" customFormat="1" ht="11.25" customHeight="1">
      <c r="C191" s="116">
        <f>C80</f>
        <v>0</v>
      </c>
      <c r="D191" s="116">
        <f t="shared" ref="D191:P191" si="39">D80</f>
        <v>0</v>
      </c>
      <c r="E191" s="116">
        <f t="shared" si="39"/>
        <v>0</v>
      </c>
      <c r="F191" s="116">
        <f t="shared" si="39"/>
        <v>0</v>
      </c>
      <c r="G191" s="116">
        <f t="shared" si="39"/>
        <v>0</v>
      </c>
      <c r="H191" s="116">
        <f t="shared" si="39"/>
        <v>0</v>
      </c>
      <c r="I191" s="116">
        <f t="shared" si="39"/>
        <v>0</v>
      </c>
      <c r="J191" s="116">
        <f t="shared" si="39"/>
        <v>0</v>
      </c>
      <c r="K191" s="116">
        <f t="shared" si="39"/>
        <v>0</v>
      </c>
      <c r="L191" s="116">
        <f t="shared" si="39"/>
        <v>0</v>
      </c>
      <c r="M191" s="116">
        <f t="shared" si="39"/>
        <v>0</v>
      </c>
      <c r="N191" s="116">
        <f t="shared" si="39"/>
        <v>0</v>
      </c>
      <c r="O191" s="116">
        <f t="shared" si="39"/>
        <v>0</v>
      </c>
      <c r="P191" s="116">
        <f t="shared" si="39"/>
        <v>0</v>
      </c>
    </row>
    <row r="192" spans="3:16" s="116" customFormat="1" ht="11.25" customHeight="1">
      <c r="C192" s="116">
        <f>C83</f>
        <v>0</v>
      </c>
      <c r="D192" s="116">
        <f t="shared" ref="D192:P192" si="40">D83</f>
        <v>0</v>
      </c>
      <c r="E192" s="116">
        <f t="shared" si="40"/>
        <v>0</v>
      </c>
      <c r="F192" s="116">
        <f t="shared" si="40"/>
        <v>0</v>
      </c>
      <c r="G192" s="116">
        <f t="shared" si="40"/>
        <v>0</v>
      </c>
      <c r="H192" s="116">
        <f t="shared" si="40"/>
        <v>0</v>
      </c>
      <c r="I192" s="116">
        <f t="shared" si="40"/>
        <v>0</v>
      </c>
      <c r="J192" s="116">
        <f t="shared" si="40"/>
        <v>0</v>
      </c>
      <c r="K192" s="116">
        <f t="shared" si="40"/>
        <v>0</v>
      </c>
      <c r="L192" s="116">
        <f t="shared" si="40"/>
        <v>0</v>
      </c>
      <c r="M192" s="116">
        <f t="shared" si="40"/>
        <v>0</v>
      </c>
      <c r="N192" s="116">
        <f t="shared" si="40"/>
        <v>0</v>
      </c>
      <c r="O192" s="116">
        <f t="shared" si="40"/>
        <v>0</v>
      </c>
      <c r="P192" s="116">
        <f t="shared" si="40"/>
        <v>0</v>
      </c>
    </row>
    <row r="193" spans="3:16" s="116" customFormat="1" ht="18" customHeight="1">
      <c r="C193" s="116">
        <f>C86</f>
        <v>0</v>
      </c>
      <c r="D193" s="116">
        <f t="shared" ref="D193:P193" si="41">D86</f>
        <v>0</v>
      </c>
      <c r="E193" s="116">
        <f t="shared" si="41"/>
        <v>0</v>
      </c>
      <c r="F193" s="116">
        <f t="shared" si="41"/>
        <v>0</v>
      </c>
      <c r="G193" s="116">
        <f t="shared" si="41"/>
        <v>0</v>
      </c>
      <c r="H193" s="116">
        <f t="shared" si="41"/>
        <v>0</v>
      </c>
      <c r="I193" s="116">
        <f t="shared" si="41"/>
        <v>0</v>
      </c>
      <c r="J193" s="116">
        <f t="shared" si="41"/>
        <v>0</v>
      </c>
      <c r="K193" s="116">
        <f t="shared" si="41"/>
        <v>0</v>
      </c>
      <c r="L193" s="116">
        <f t="shared" si="41"/>
        <v>0</v>
      </c>
      <c r="M193" s="116">
        <f t="shared" si="41"/>
        <v>0</v>
      </c>
      <c r="N193" s="116">
        <f t="shared" si="41"/>
        <v>0</v>
      </c>
      <c r="O193" s="116">
        <f t="shared" si="41"/>
        <v>0</v>
      </c>
      <c r="P193" s="116">
        <f t="shared" si="41"/>
        <v>0</v>
      </c>
    </row>
    <row r="194" spans="3:16" s="116" customFormat="1" ht="18" customHeight="1">
      <c r="C194" s="116">
        <f>C90</f>
        <v>10</v>
      </c>
      <c r="D194" s="116">
        <f t="shared" ref="D194:P194" si="42">D90</f>
        <v>14</v>
      </c>
      <c r="E194" s="116">
        <f t="shared" si="42"/>
        <v>0</v>
      </c>
      <c r="F194" s="116">
        <f t="shared" si="42"/>
        <v>0</v>
      </c>
      <c r="G194" s="116">
        <f t="shared" si="42"/>
        <v>0</v>
      </c>
      <c r="H194" s="116">
        <f t="shared" si="42"/>
        <v>0</v>
      </c>
      <c r="I194" s="116">
        <f t="shared" si="42"/>
        <v>0</v>
      </c>
      <c r="J194" s="116">
        <f t="shared" si="42"/>
        <v>0</v>
      </c>
      <c r="K194" s="116">
        <f t="shared" si="42"/>
        <v>0</v>
      </c>
      <c r="L194" s="116">
        <f t="shared" si="42"/>
        <v>0</v>
      </c>
      <c r="M194" s="116">
        <f t="shared" si="42"/>
        <v>12</v>
      </c>
      <c r="N194" s="116">
        <f t="shared" si="42"/>
        <v>22</v>
      </c>
      <c r="O194" s="116">
        <f t="shared" si="42"/>
        <v>12</v>
      </c>
      <c r="P194" s="116">
        <f t="shared" si="42"/>
        <v>22</v>
      </c>
    </row>
    <row r="195" spans="3:16" ht="18" customHeight="1">
      <c r="C195" s="116">
        <f>C93</f>
        <v>18.5</v>
      </c>
      <c r="D195" s="116">
        <f t="shared" ref="D195:P195" si="43">D93</f>
        <v>22</v>
      </c>
      <c r="E195" s="116">
        <f t="shared" si="43"/>
        <v>0</v>
      </c>
      <c r="F195" s="116">
        <f t="shared" si="43"/>
        <v>0</v>
      </c>
      <c r="G195" s="116">
        <f t="shared" si="43"/>
        <v>0</v>
      </c>
      <c r="H195" s="116">
        <f t="shared" si="43"/>
        <v>0</v>
      </c>
      <c r="I195" s="116">
        <f t="shared" si="43"/>
        <v>18</v>
      </c>
      <c r="J195" s="116">
        <f t="shared" si="43"/>
        <v>22</v>
      </c>
      <c r="K195" s="116">
        <f t="shared" si="43"/>
        <v>18.5</v>
      </c>
      <c r="L195" s="116">
        <f t="shared" si="43"/>
        <v>22</v>
      </c>
      <c r="M195" s="116">
        <f t="shared" si="43"/>
        <v>11</v>
      </c>
      <c r="N195" s="116">
        <f t="shared" si="43"/>
        <v>22</v>
      </c>
      <c r="O195" s="116">
        <f t="shared" si="43"/>
        <v>12.5</v>
      </c>
      <c r="P195" s="116">
        <f t="shared" si="43"/>
        <v>22</v>
      </c>
    </row>
    <row r="196" spans="3:16" ht="18" customHeight="1">
      <c r="C196" s="116">
        <f>C96</f>
        <v>0</v>
      </c>
      <c r="D196" s="116">
        <f t="shared" ref="D196:P196" si="44">D96</f>
        <v>0</v>
      </c>
      <c r="E196" s="116">
        <f t="shared" si="44"/>
        <v>0</v>
      </c>
      <c r="F196" s="116">
        <f t="shared" si="44"/>
        <v>0</v>
      </c>
      <c r="G196" s="116">
        <f t="shared" si="44"/>
        <v>0</v>
      </c>
      <c r="H196" s="116">
        <f t="shared" si="44"/>
        <v>0</v>
      </c>
      <c r="I196" s="116">
        <f t="shared" si="44"/>
        <v>0</v>
      </c>
      <c r="J196" s="116">
        <f t="shared" si="44"/>
        <v>0</v>
      </c>
      <c r="K196" s="116">
        <f t="shared" si="44"/>
        <v>18</v>
      </c>
      <c r="L196" s="116">
        <f t="shared" si="44"/>
        <v>22</v>
      </c>
      <c r="M196" s="116">
        <f t="shared" si="44"/>
        <v>11.5</v>
      </c>
      <c r="N196" s="116">
        <f t="shared" si="44"/>
        <v>21.5</v>
      </c>
      <c r="O196" s="116">
        <f t="shared" si="44"/>
        <v>0</v>
      </c>
      <c r="P196" s="116">
        <f t="shared" si="44"/>
        <v>0</v>
      </c>
    </row>
    <row r="197" spans="3:16" ht="18" customHeight="1">
      <c r="C197" s="116">
        <f>C99</f>
        <v>0</v>
      </c>
      <c r="D197" s="116">
        <f t="shared" ref="D197:P197" si="45">D99</f>
        <v>0</v>
      </c>
      <c r="E197" s="116">
        <f t="shared" si="45"/>
        <v>18</v>
      </c>
      <c r="F197" s="116">
        <f t="shared" si="45"/>
        <v>22</v>
      </c>
      <c r="G197" s="116">
        <f t="shared" si="45"/>
        <v>18</v>
      </c>
      <c r="H197" s="116">
        <f t="shared" si="45"/>
        <v>22</v>
      </c>
      <c r="I197" s="116">
        <f t="shared" si="45"/>
        <v>0</v>
      </c>
      <c r="J197" s="116">
        <f t="shared" si="45"/>
        <v>0</v>
      </c>
      <c r="K197" s="116">
        <f t="shared" si="45"/>
        <v>0</v>
      </c>
      <c r="L197" s="116">
        <f t="shared" si="45"/>
        <v>0</v>
      </c>
      <c r="M197" s="116">
        <f t="shared" si="45"/>
        <v>0</v>
      </c>
      <c r="N197" s="116">
        <f t="shared" si="45"/>
        <v>0</v>
      </c>
      <c r="O197" s="116">
        <f t="shared" si="45"/>
        <v>11</v>
      </c>
      <c r="P197" s="116">
        <f t="shared" si="45"/>
        <v>22</v>
      </c>
    </row>
    <row r="198" spans="3:16" ht="18" customHeight="1">
      <c r="C198" s="116">
        <f>C102</f>
        <v>0</v>
      </c>
      <c r="D198" s="116">
        <f t="shared" ref="D198:P198" si="46">D102</f>
        <v>0</v>
      </c>
      <c r="E198" s="116">
        <f t="shared" si="46"/>
        <v>0</v>
      </c>
      <c r="F198" s="116">
        <f t="shared" si="46"/>
        <v>0</v>
      </c>
      <c r="G198" s="116">
        <f t="shared" si="46"/>
        <v>0</v>
      </c>
      <c r="H198" s="116">
        <f t="shared" si="46"/>
        <v>0</v>
      </c>
      <c r="I198" s="116">
        <f t="shared" si="46"/>
        <v>0</v>
      </c>
      <c r="J198" s="116">
        <f t="shared" si="46"/>
        <v>0</v>
      </c>
      <c r="K198" s="116">
        <f t="shared" si="46"/>
        <v>0</v>
      </c>
      <c r="L198" s="116">
        <f t="shared" si="46"/>
        <v>0</v>
      </c>
      <c r="M198" s="116">
        <f t="shared" si="46"/>
        <v>0</v>
      </c>
      <c r="N198" s="116">
        <f t="shared" si="46"/>
        <v>0</v>
      </c>
      <c r="O198" s="116">
        <f t="shared" si="46"/>
        <v>0</v>
      </c>
      <c r="P198" s="116">
        <f t="shared" si="46"/>
        <v>0</v>
      </c>
    </row>
    <row r="199" spans="3:16" ht="18" customHeight="1">
      <c r="C199" s="116">
        <f>C105</f>
        <v>0</v>
      </c>
      <c r="D199" s="116">
        <f t="shared" ref="D199:P199" si="47">D105</f>
        <v>0</v>
      </c>
      <c r="E199" s="116">
        <f t="shared" si="47"/>
        <v>18</v>
      </c>
      <c r="F199" s="116">
        <f t="shared" si="47"/>
        <v>22</v>
      </c>
      <c r="G199" s="116">
        <f t="shared" si="47"/>
        <v>18</v>
      </c>
      <c r="H199" s="116">
        <f t="shared" si="47"/>
        <v>22</v>
      </c>
      <c r="I199" s="116">
        <f t="shared" si="47"/>
        <v>0</v>
      </c>
      <c r="J199" s="116">
        <f t="shared" si="47"/>
        <v>0</v>
      </c>
      <c r="K199" s="116">
        <f t="shared" si="47"/>
        <v>18</v>
      </c>
      <c r="L199" s="116">
        <f t="shared" si="47"/>
        <v>22</v>
      </c>
      <c r="M199" s="116">
        <f t="shared" si="47"/>
        <v>12.5</v>
      </c>
      <c r="N199" s="116">
        <f t="shared" si="47"/>
        <v>22</v>
      </c>
      <c r="O199" s="116">
        <f t="shared" si="47"/>
        <v>0</v>
      </c>
      <c r="P199" s="116">
        <f t="shared" si="47"/>
        <v>0</v>
      </c>
    </row>
    <row r="200" spans="3:16" ht="18" customHeight="1">
      <c r="C200" s="116">
        <f>C108</f>
        <v>0</v>
      </c>
      <c r="D200" s="116">
        <f t="shared" ref="D200:P200" si="48">D108</f>
        <v>0</v>
      </c>
      <c r="E200" s="116">
        <f t="shared" si="48"/>
        <v>0</v>
      </c>
      <c r="F200" s="116">
        <f t="shared" si="48"/>
        <v>0</v>
      </c>
      <c r="G200" s="116">
        <f t="shared" si="48"/>
        <v>0</v>
      </c>
      <c r="H200" s="116">
        <f t="shared" si="48"/>
        <v>0</v>
      </c>
      <c r="I200" s="116">
        <f t="shared" si="48"/>
        <v>0</v>
      </c>
      <c r="J200" s="116">
        <f t="shared" si="48"/>
        <v>0</v>
      </c>
      <c r="K200" s="116">
        <f t="shared" si="48"/>
        <v>0</v>
      </c>
      <c r="L200" s="116">
        <f t="shared" si="48"/>
        <v>0</v>
      </c>
      <c r="M200" s="116">
        <f t="shared" si="48"/>
        <v>12.5</v>
      </c>
      <c r="N200" s="116">
        <f t="shared" si="48"/>
        <v>22</v>
      </c>
      <c r="O200" s="116">
        <f t="shared" si="48"/>
        <v>11.5</v>
      </c>
      <c r="P200" s="116">
        <f t="shared" si="48"/>
        <v>21.5</v>
      </c>
    </row>
    <row r="201" spans="3:16" ht="18" customHeight="1">
      <c r="C201" s="116">
        <f>C111</f>
        <v>0</v>
      </c>
      <c r="D201" s="116">
        <f t="shared" ref="D201:P201" si="49">D111</f>
        <v>0</v>
      </c>
      <c r="E201" s="116">
        <f t="shared" si="49"/>
        <v>0</v>
      </c>
      <c r="F201" s="116">
        <f t="shared" si="49"/>
        <v>0</v>
      </c>
      <c r="G201" s="116">
        <f t="shared" si="49"/>
        <v>0</v>
      </c>
      <c r="H201" s="116">
        <f t="shared" si="49"/>
        <v>0</v>
      </c>
      <c r="I201" s="116">
        <f t="shared" si="49"/>
        <v>0</v>
      </c>
      <c r="J201" s="116">
        <f t="shared" si="49"/>
        <v>0</v>
      </c>
      <c r="K201" s="116">
        <f t="shared" si="49"/>
        <v>0</v>
      </c>
      <c r="L201" s="116">
        <f t="shared" si="49"/>
        <v>0</v>
      </c>
      <c r="M201" s="116">
        <f t="shared" si="49"/>
        <v>0</v>
      </c>
      <c r="N201" s="116">
        <f t="shared" si="49"/>
        <v>0</v>
      </c>
      <c r="O201" s="116">
        <f t="shared" si="49"/>
        <v>0</v>
      </c>
      <c r="P201" s="116">
        <f t="shared" si="49"/>
        <v>0</v>
      </c>
    </row>
    <row r="202" spans="3:16" ht="18" customHeight="1">
      <c r="C202" s="116">
        <f>C114</f>
        <v>0</v>
      </c>
      <c r="D202" s="116">
        <f t="shared" ref="D202:P202" si="50">D114</f>
        <v>0</v>
      </c>
      <c r="E202" s="116">
        <f t="shared" si="50"/>
        <v>0</v>
      </c>
      <c r="F202" s="116">
        <f t="shared" si="50"/>
        <v>0</v>
      </c>
      <c r="G202" s="116">
        <f t="shared" si="50"/>
        <v>0</v>
      </c>
      <c r="H202" s="116">
        <f t="shared" si="50"/>
        <v>0</v>
      </c>
      <c r="I202" s="116">
        <f t="shared" si="50"/>
        <v>0</v>
      </c>
      <c r="J202" s="116">
        <f t="shared" si="50"/>
        <v>0</v>
      </c>
      <c r="K202" s="116">
        <f t="shared" si="50"/>
        <v>0</v>
      </c>
      <c r="L202" s="116">
        <f t="shared" si="50"/>
        <v>0</v>
      </c>
      <c r="M202" s="116">
        <f t="shared" si="50"/>
        <v>0</v>
      </c>
      <c r="N202" s="116">
        <f t="shared" si="50"/>
        <v>0</v>
      </c>
      <c r="O202" s="116">
        <f t="shared" si="50"/>
        <v>0</v>
      </c>
      <c r="P202" s="116">
        <f t="shared" si="50"/>
        <v>0</v>
      </c>
    </row>
    <row r="203" spans="3:16" ht="18" customHeight="1">
      <c r="C203" s="116">
        <f>C117</f>
        <v>0</v>
      </c>
      <c r="D203" s="116">
        <f t="shared" ref="D203:P203" si="51">D117</f>
        <v>0</v>
      </c>
      <c r="E203" s="116">
        <f t="shared" si="51"/>
        <v>0</v>
      </c>
      <c r="F203" s="116">
        <f t="shared" si="51"/>
        <v>0</v>
      </c>
      <c r="G203" s="116">
        <f t="shared" si="51"/>
        <v>0</v>
      </c>
      <c r="H203" s="116">
        <f t="shared" si="51"/>
        <v>0</v>
      </c>
      <c r="I203" s="116">
        <f t="shared" si="51"/>
        <v>0</v>
      </c>
      <c r="J203" s="116">
        <f t="shared" si="51"/>
        <v>0</v>
      </c>
      <c r="K203" s="116">
        <f t="shared" si="51"/>
        <v>0</v>
      </c>
      <c r="L203" s="116">
        <f t="shared" si="51"/>
        <v>0</v>
      </c>
      <c r="M203" s="116">
        <f t="shared" si="51"/>
        <v>0</v>
      </c>
      <c r="N203" s="116">
        <f t="shared" si="51"/>
        <v>0</v>
      </c>
      <c r="O203" s="116">
        <f t="shared" si="51"/>
        <v>0</v>
      </c>
      <c r="P203" s="116">
        <f t="shared" si="51"/>
        <v>0</v>
      </c>
    </row>
    <row r="204" spans="3:16" ht="18" customHeight="1">
      <c r="C204" s="116"/>
      <c r="D204" s="116"/>
      <c r="E204" s="116"/>
      <c r="F204" s="116"/>
      <c r="G204" s="116"/>
      <c r="H204" s="116"/>
      <c r="I204" s="116"/>
      <c r="J204" s="116"/>
      <c r="K204" s="116"/>
      <c r="L204" s="116"/>
      <c r="M204" s="116"/>
      <c r="N204" s="116"/>
      <c r="O204" s="116"/>
      <c r="P204" s="116"/>
    </row>
    <row r="205" spans="3:16" ht="18" customHeight="1">
      <c r="C205" s="116"/>
      <c r="D205" s="116"/>
      <c r="E205" s="116"/>
      <c r="F205" s="116"/>
      <c r="G205" s="116"/>
      <c r="H205" s="116"/>
      <c r="I205" s="116"/>
      <c r="J205" s="116"/>
      <c r="K205" s="116"/>
      <c r="L205" s="116"/>
      <c r="M205" s="116"/>
      <c r="N205" s="116"/>
      <c r="O205" s="116"/>
      <c r="P205" s="116"/>
    </row>
    <row r="206" spans="3:16" ht="18" customHeight="1">
      <c r="C206" s="116"/>
      <c r="D206" s="116"/>
      <c r="E206" s="116"/>
      <c r="F206" s="116"/>
      <c r="G206" s="116"/>
      <c r="H206" s="116"/>
      <c r="I206" s="116"/>
      <c r="J206" s="116"/>
      <c r="K206" s="116"/>
      <c r="L206" s="116"/>
      <c r="M206" s="116"/>
      <c r="N206" s="116"/>
      <c r="O206" s="116"/>
      <c r="P206" s="116"/>
    </row>
    <row r="207" spans="3:16" ht="18" customHeight="1">
      <c r="C207" s="116"/>
      <c r="D207" s="116"/>
      <c r="E207" s="116"/>
      <c r="F207" s="116"/>
      <c r="G207" s="116"/>
      <c r="H207" s="116"/>
      <c r="I207" s="116"/>
      <c r="J207" s="116"/>
      <c r="K207" s="116"/>
      <c r="L207" s="116"/>
      <c r="M207" s="116"/>
      <c r="N207" s="116"/>
      <c r="O207" s="116"/>
      <c r="P207" s="116"/>
    </row>
    <row r="208" spans="3:16" ht="18" customHeight="1">
      <c r="C208" s="116"/>
      <c r="D208" s="116"/>
      <c r="E208" s="116"/>
      <c r="F208" s="116"/>
      <c r="G208" s="116"/>
      <c r="H208" s="116"/>
      <c r="I208" s="116"/>
      <c r="J208" s="116"/>
      <c r="K208" s="116"/>
      <c r="L208" s="116"/>
      <c r="M208" s="116"/>
      <c r="N208" s="116"/>
      <c r="O208" s="116"/>
      <c r="P208" s="116"/>
    </row>
    <row r="209" spans="3:16" ht="18" customHeight="1">
      <c r="C209" s="116"/>
      <c r="D209" s="116"/>
      <c r="E209" s="116"/>
      <c r="F209" s="116"/>
      <c r="G209" s="116"/>
      <c r="H209" s="116"/>
      <c r="I209" s="116"/>
      <c r="J209" s="116"/>
      <c r="K209" s="116"/>
      <c r="L209" s="116"/>
      <c r="M209" s="116"/>
      <c r="N209" s="116"/>
      <c r="O209" s="116"/>
      <c r="P209" s="116"/>
    </row>
    <row r="210" spans="3:16" ht="18" customHeight="1">
      <c r="C210" s="116"/>
      <c r="D210" s="116"/>
      <c r="E210" s="116"/>
      <c r="F210" s="116"/>
      <c r="G210" s="116"/>
      <c r="H210" s="116"/>
      <c r="I210" s="116"/>
      <c r="J210" s="116"/>
      <c r="K210" s="116"/>
      <c r="L210" s="116"/>
      <c r="M210" s="116"/>
      <c r="N210" s="116"/>
      <c r="O210" s="116"/>
      <c r="P210" s="116"/>
    </row>
    <row r="211" spans="3:16" ht="18" customHeight="1">
      <c r="C211" s="116"/>
      <c r="D211" s="116"/>
      <c r="E211" s="116"/>
      <c r="F211" s="116"/>
      <c r="G211" s="116"/>
      <c r="H211" s="116"/>
      <c r="I211" s="116"/>
      <c r="J211" s="116"/>
      <c r="K211" s="116"/>
      <c r="L211" s="116"/>
      <c r="M211" s="116"/>
      <c r="N211" s="116"/>
      <c r="O211" s="116"/>
      <c r="P211" s="116"/>
    </row>
    <row r="212" spans="3:16" ht="18" customHeight="1">
      <c r="C212" s="116"/>
      <c r="D212" s="116"/>
      <c r="E212" s="116"/>
      <c r="F212" s="116"/>
      <c r="G212" s="116"/>
      <c r="H212" s="116"/>
      <c r="I212" s="116"/>
      <c r="J212" s="116"/>
      <c r="K212" s="116"/>
      <c r="L212" s="116"/>
      <c r="M212" s="116"/>
      <c r="N212" s="116"/>
      <c r="O212" s="116"/>
      <c r="P212" s="116"/>
    </row>
    <row r="213" spans="3:16" ht="18" customHeight="1">
      <c r="C213" s="116"/>
      <c r="D213" s="116"/>
      <c r="E213" s="116"/>
      <c r="F213" s="116"/>
      <c r="G213" s="116"/>
      <c r="H213" s="116"/>
      <c r="I213" s="116"/>
      <c r="J213" s="116"/>
      <c r="K213" s="116"/>
      <c r="L213" s="116"/>
      <c r="M213" s="116"/>
      <c r="N213" s="116"/>
      <c r="O213" s="116"/>
      <c r="P213" s="116"/>
    </row>
    <row r="214" spans="3:16" ht="18" customHeight="1">
      <c r="C214" s="116"/>
      <c r="D214" s="116"/>
      <c r="E214" s="116"/>
      <c r="F214" s="116"/>
      <c r="G214" s="116"/>
      <c r="H214" s="116"/>
      <c r="I214" s="116"/>
      <c r="J214" s="116"/>
      <c r="K214" s="116"/>
      <c r="L214" s="116"/>
      <c r="M214" s="116"/>
      <c r="N214" s="116"/>
      <c r="O214" s="116"/>
      <c r="P214" s="116"/>
    </row>
    <row r="215" spans="3:16" ht="18" customHeight="1">
      <c r="C215" s="116"/>
      <c r="D215" s="116"/>
      <c r="E215" s="116"/>
      <c r="F215" s="116"/>
      <c r="G215" s="116"/>
      <c r="H215" s="116"/>
      <c r="I215" s="116"/>
      <c r="J215" s="116"/>
      <c r="K215" s="116"/>
      <c r="L215" s="116"/>
      <c r="M215" s="116"/>
      <c r="N215" s="116"/>
      <c r="O215" s="116"/>
      <c r="P215" s="116"/>
    </row>
    <row r="216" spans="3:16" ht="18" customHeight="1">
      <c r="C216" s="116"/>
      <c r="D216" s="116"/>
      <c r="E216" s="116"/>
      <c r="F216" s="116"/>
      <c r="G216" s="116"/>
      <c r="H216" s="116"/>
      <c r="I216" s="116"/>
      <c r="J216" s="116"/>
      <c r="K216" s="116"/>
      <c r="L216" s="116"/>
      <c r="M216" s="116"/>
      <c r="N216" s="116"/>
      <c r="O216" s="116"/>
      <c r="P216" s="116"/>
    </row>
    <row r="217" spans="3:16" ht="18" customHeight="1">
      <c r="C217" s="116"/>
      <c r="D217" s="116"/>
      <c r="E217" s="116"/>
      <c r="F217" s="116"/>
      <c r="G217" s="116"/>
      <c r="H217" s="116"/>
      <c r="I217" s="116"/>
      <c r="J217" s="116"/>
      <c r="K217" s="116"/>
      <c r="L217" s="116"/>
      <c r="M217" s="116"/>
      <c r="N217" s="116"/>
      <c r="O217" s="116"/>
      <c r="P217" s="116"/>
    </row>
    <row r="218" spans="3:16" ht="18" customHeight="1">
      <c r="C218" s="116"/>
      <c r="D218" s="116"/>
      <c r="E218" s="116"/>
      <c r="F218" s="116"/>
      <c r="G218" s="116"/>
      <c r="H218" s="116"/>
      <c r="I218" s="116"/>
      <c r="J218" s="116"/>
      <c r="K218" s="116"/>
      <c r="L218" s="116"/>
      <c r="M218" s="116"/>
      <c r="N218" s="116"/>
      <c r="O218" s="116"/>
      <c r="P218" s="116"/>
    </row>
    <row r="219" spans="3:16" ht="18" customHeight="1">
      <c r="C219" s="116"/>
      <c r="D219" s="116"/>
      <c r="E219" s="116"/>
      <c r="F219" s="116"/>
      <c r="G219" s="116"/>
      <c r="H219" s="116"/>
      <c r="I219" s="116"/>
      <c r="J219" s="116"/>
      <c r="K219" s="116"/>
      <c r="L219" s="116"/>
      <c r="M219" s="116"/>
      <c r="N219" s="116"/>
      <c r="O219" s="116"/>
      <c r="P219" s="116"/>
    </row>
    <row r="220" spans="3:16" ht="18" customHeight="1">
      <c r="C220" s="116"/>
      <c r="D220" s="116"/>
      <c r="E220" s="116"/>
      <c r="F220" s="116"/>
      <c r="G220" s="116"/>
      <c r="H220" s="116"/>
      <c r="I220" s="116"/>
      <c r="J220" s="116"/>
      <c r="K220" s="116"/>
      <c r="L220" s="116"/>
      <c r="M220" s="116"/>
      <c r="N220" s="116"/>
      <c r="O220" s="116"/>
      <c r="P220" s="116"/>
    </row>
    <row r="221" spans="3:16" ht="18" customHeight="1">
      <c r="C221" s="116"/>
      <c r="D221" s="116"/>
      <c r="E221" s="116"/>
      <c r="F221" s="116"/>
      <c r="G221" s="116"/>
      <c r="H221" s="116"/>
      <c r="I221" s="116"/>
      <c r="J221" s="116"/>
      <c r="K221" s="116"/>
      <c r="L221" s="116"/>
      <c r="M221" s="116"/>
      <c r="N221" s="116"/>
      <c r="O221" s="116"/>
      <c r="P221" s="116"/>
    </row>
    <row r="222" spans="3:16" ht="18" customHeight="1">
      <c r="C222" s="116"/>
      <c r="D222" s="116"/>
      <c r="E222" s="116"/>
      <c r="F222" s="116"/>
      <c r="G222" s="116"/>
      <c r="H222" s="116"/>
      <c r="I222" s="116"/>
      <c r="J222" s="116"/>
      <c r="K222" s="116"/>
      <c r="L222" s="116"/>
      <c r="M222" s="116"/>
      <c r="N222" s="116"/>
      <c r="O222" s="116"/>
      <c r="P222" s="116"/>
    </row>
    <row r="223" spans="3:16" ht="18" customHeight="1">
      <c r="C223" s="116"/>
      <c r="D223" s="116"/>
      <c r="E223" s="116"/>
      <c r="F223" s="116"/>
      <c r="G223" s="116"/>
      <c r="H223" s="116"/>
      <c r="I223" s="116"/>
      <c r="J223" s="116"/>
      <c r="K223" s="116"/>
      <c r="L223" s="116"/>
      <c r="M223" s="116"/>
      <c r="N223" s="116"/>
      <c r="O223" s="116"/>
      <c r="P223" s="116"/>
    </row>
    <row r="224" spans="3:16" ht="18" customHeight="1">
      <c r="C224" s="116"/>
      <c r="D224" s="116"/>
      <c r="E224" s="116"/>
      <c r="F224" s="116"/>
      <c r="G224" s="116"/>
      <c r="H224" s="116"/>
      <c r="I224" s="116"/>
      <c r="J224" s="116"/>
      <c r="K224" s="116"/>
      <c r="L224" s="116"/>
      <c r="M224" s="116"/>
      <c r="N224" s="116"/>
      <c r="O224" s="116"/>
      <c r="P224" s="116"/>
    </row>
    <row r="225" spans="3:16" ht="18" customHeight="1">
      <c r="C225" s="116"/>
      <c r="D225" s="116"/>
      <c r="E225" s="116"/>
      <c r="F225" s="116"/>
      <c r="G225" s="116"/>
      <c r="H225" s="251"/>
      <c r="I225" s="116"/>
      <c r="J225" s="116"/>
      <c r="K225" s="116"/>
      <c r="L225" s="116"/>
      <c r="M225" s="116"/>
      <c r="N225" s="116"/>
      <c r="O225" s="116"/>
      <c r="P225" s="116"/>
    </row>
    <row r="226" spans="3:16" ht="18" customHeight="1">
      <c r="C226" s="116"/>
      <c r="D226" s="116"/>
      <c r="E226" s="116"/>
      <c r="F226" s="116"/>
      <c r="G226" s="116"/>
      <c r="H226" s="251"/>
      <c r="I226" s="116"/>
      <c r="J226" s="116"/>
      <c r="K226" s="116"/>
      <c r="L226" s="116"/>
      <c r="M226" s="116"/>
      <c r="N226" s="116"/>
      <c r="O226" s="116"/>
      <c r="P226" s="116"/>
    </row>
    <row r="227" spans="3:16" ht="18" customHeight="1">
      <c r="C227" s="116"/>
      <c r="D227" s="116"/>
      <c r="E227" s="116"/>
      <c r="F227" s="116"/>
      <c r="G227" s="116"/>
      <c r="H227" s="251"/>
      <c r="I227" s="116"/>
      <c r="J227" s="116"/>
      <c r="K227" s="116"/>
      <c r="L227" s="116"/>
      <c r="M227" s="116"/>
      <c r="N227" s="116"/>
      <c r="O227" s="116"/>
      <c r="P227" s="116"/>
    </row>
    <row r="228" spans="3:16" ht="18" customHeight="1">
      <c r="C228" s="116"/>
      <c r="D228" s="116"/>
      <c r="E228" s="116"/>
      <c r="F228" s="116"/>
      <c r="G228" s="116"/>
      <c r="H228" s="251"/>
      <c r="I228" s="116"/>
      <c r="J228" s="116"/>
      <c r="K228" s="116"/>
      <c r="L228" s="116"/>
      <c r="M228" s="116"/>
      <c r="N228" s="116"/>
      <c r="O228" s="116"/>
      <c r="P228" s="116"/>
    </row>
    <row r="229" spans="3:16" ht="18" customHeight="1">
      <c r="C229" s="116"/>
      <c r="D229" s="116"/>
      <c r="E229" s="116"/>
      <c r="F229" s="116"/>
      <c r="G229" s="116"/>
      <c r="H229" s="251"/>
      <c r="I229" s="116"/>
      <c r="J229" s="116"/>
      <c r="K229" s="116"/>
      <c r="L229" s="116"/>
      <c r="M229" s="116"/>
      <c r="N229" s="116"/>
      <c r="O229" s="116"/>
      <c r="P229" s="116"/>
    </row>
    <row r="230" spans="3:16" ht="18" customHeight="1">
      <c r="C230" s="116"/>
      <c r="D230" s="116"/>
      <c r="E230" s="116"/>
      <c r="F230" s="116"/>
      <c r="G230" s="116"/>
      <c r="H230" s="251"/>
      <c r="I230" s="116"/>
      <c r="J230" s="116"/>
      <c r="K230" s="116"/>
      <c r="L230" s="116"/>
      <c r="M230" s="116"/>
      <c r="N230" s="116"/>
      <c r="O230" s="116"/>
      <c r="P230" s="116"/>
    </row>
    <row r="231" spans="3:16" ht="18" customHeight="1">
      <c r="C231" s="116"/>
      <c r="D231" s="116"/>
      <c r="E231" s="116"/>
      <c r="F231" s="116"/>
      <c r="G231" s="116"/>
      <c r="H231" s="251"/>
      <c r="I231" s="116"/>
      <c r="J231" s="116"/>
      <c r="K231" s="116"/>
      <c r="L231" s="116"/>
      <c r="M231" s="116"/>
      <c r="N231" s="116"/>
      <c r="O231" s="116"/>
      <c r="P231" s="116"/>
    </row>
    <row r="232" spans="3:16" ht="18" customHeight="1">
      <c r="C232" s="116"/>
      <c r="D232" s="116"/>
      <c r="E232" s="116"/>
      <c r="F232" s="116"/>
      <c r="G232" s="116"/>
      <c r="H232" s="251"/>
      <c r="I232" s="116"/>
      <c r="J232" s="116"/>
      <c r="K232" s="116"/>
      <c r="L232" s="116"/>
      <c r="M232" s="116"/>
      <c r="N232" s="116"/>
      <c r="O232" s="116"/>
      <c r="P232" s="116"/>
    </row>
    <row r="233" spans="3:16" ht="18" customHeight="1">
      <c r="C233" s="116"/>
      <c r="D233" s="116"/>
      <c r="E233" s="116"/>
      <c r="F233" s="116"/>
      <c r="G233" s="116"/>
      <c r="H233" s="251"/>
      <c r="I233" s="116"/>
      <c r="J233" s="116"/>
      <c r="K233" s="116"/>
      <c r="L233" s="116"/>
      <c r="M233" s="116"/>
      <c r="N233" s="116"/>
      <c r="O233" s="116"/>
      <c r="P233" s="116"/>
    </row>
    <row r="234" spans="3:16" ht="18" customHeight="1">
      <c r="C234" s="116"/>
      <c r="D234" s="116"/>
      <c r="E234" s="116"/>
      <c r="F234" s="116"/>
      <c r="G234" s="116"/>
      <c r="H234" s="251"/>
      <c r="I234" s="116"/>
      <c r="J234" s="116"/>
      <c r="K234" s="116"/>
      <c r="L234" s="116"/>
      <c r="M234" s="116"/>
      <c r="N234" s="116"/>
      <c r="O234" s="116"/>
      <c r="P234" s="116"/>
    </row>
    <row r="235" spans="3:16" ht="18" customHeight="1">
      <c r="C235" s="116"/>
      <c r="D235" s="116"/>
      <c r="E235" s="116"/>
      <c r="F235" s="116"/>
      <c r="G235" s="116"/>
      <c r="H235" s="251"/>
      <c r="I235" s="116"/>
      <c r="J235" s="116"/>
      <c r="K235" s="116"/>
      <c r="L235" s="116"/>
      <c r="M235" s="116"/>
      <c r="N235" s="116"/>
      <c r="O235" s="116"/>
      <c r="P235" s="116"/>
    </row>
    <row r="236" spans="3:16" ht="18" customHeight="1">
      <c r="C236" s="116"/>
      <c r="D236" s="116"/>
      <c r="E236" s="116"/>
      <c r="F236" s="116"/>
      <c r="G236" s="116"/>
      <c r="H236" s="251"/>
      <c r="I236" s="116"/>
      <c r="J236" s="116"/>
      <c r="K236" s="116"/>
      <c r="L236" s="116"/>
      <c r="M236" s="116"/>
      <c r="N236" s="116"/>
      <c r="O236" s="116"/>
      <c r="P236" s="116"/>
    </row>
    <row r="237" spans="3:16" ht="18" customHeight="1">
      <c r="C237" s="116"/>
      <c r="D237" s="116"/>
      <c r="E237" s="116"/>
      <c r="F237" s="116"/>
      <c r="G237" s="116"/>
      <c r="H237" s="251"/>
      <c r="I237" s="116"/>
      <c r="J237" s="116"/>
      <c r="K237" s="116"/>
      <c r="L237" s="116"/>
      <c r="M237" s="116"/>
      <c r="N237" s="116"/>
      <c r="O237" s="116"/>
      <c r="P237" s="116"/>
    </row>
    <row r="238" spans="3:16" ht="18" customHeight="1">
      <c r="C238" s="116"/>
      <c r="D238" s="116"/>
      <c r="E238" s="116"/>
      <c r="F238" s="116"/>
      <c r="G238" s="116"/>
      <c r="H238" s="251"/>
      <c r="I238" s="116"/>
      <c r="J238" s="116"/>
      <c r="K238" s="116"/>
      <c r="L238" s="116"/>
      <c r="M238" s="116"/>
      <c r="N238" s="116"/>
      <c r="O238" s="116"/>
      <c r="P238" s="116"/>
    </row>
    <row r="239" spans="3:16" ht="18" customHeight="1">
      <c r="C239" s="116"/>
      <c r="D239" s="116"/>
      <c r="E239" s="116"/>
      <c r="F239" s="116"/>
      <c r="G239" s="116"/>
      <c r="H239" s="251"/>
      <c r="I239" s="116"/>
      <c r="J239" s="116"/>
      <c r="K239" s="116"/>
      <c r="L239" s="116"/>
      <c r="M239" s="116"/>
      <c r="N239" s="116"/>
      <c r="O239" s="116"/>
      <c r="P239" s="116"/>
    </row>
    <row r="240" spans="3:16" ht="18" customHeight="1">
      <c r="C240" s="116"/>
      <c r="D240" s="116"/>
      <c r="E240" s="116"/>
      <c r="F240" s="116"/>
      <c r="G240" s="116"/>
      <c r="H240" s="251"/>
      <c r="I240" s="116"/>
      <c r="J240" s="116"/>
      <c r="K240" s="116"/>
      <c r="L240" s="116"/>
      <c r="M240" s="116"/>
      <c r="N240" s="116"/>
      <c r="O240" s="116"/>
      <c r="P240" s="116"/>
    </row>
    <row r="241" spans="3:16" ht="18" customHeight="1">
      <c r="C241" s="116"/>
      <c r="D241" s="116"/>
      <c r="E241" s="116"/>
      <c r="F241" s="116"/>
      <c r="G241" s="116"/>
      <c r="H241" s="251"/>
      <c r="I241" s="116"/>
      <c r="J241" s="116"/>
      <c r="K241" s="116"/>
      <c r="L241" s="116"/>
      <c r="M241" s="116"/>
      <c r="N241" s="116"/>
      <c r="O241" s="116"/>
      <c r="P241" s="116"/>
    </row>
    <row r="242" spans="3:16" ht="18" customHeight="1">
      <c r="C242" s="116"/>
      <c r="D242" s="116"/>
      <c r="E242" s="116"/>
      <c r="F242" s="116"/>
      <c r="G242" s="116"/>
      <c r="H242" s="251"/>
      <c r="I242" s="116"/>
      <c r="J242" s="116"/>
      <c r="K242" s="116"/>
      <c r="L242" s="116"/>
      <c r="M242" s="116"/>
      <c r="N242" s="116"/>
      <c r="O242" s="116"/>
      <c r="P242" s="116"/>
    </row>
    <row r="243" spans="3:16" ht="18" customHeight="1">
      <c r="C243" s="116"/>
      <c r="D243" s="116"/>
      <c r="E243" s="116"/>
      <c r="F243" s="116"/>
      <c r="G243" s="116"/>
      <c r="H243" s="251"/>
      <c r="I243" s="116"/>
      <c r="J243" s="116"/>
      <c r="K243" s="116"/>
      <c r="L243" s="116"/>
      <c r="M243" s="116"/>
      <c r="N243" s="116"/>
      <c r="O243" s="116"/>
      <c r="P243" s="116"/>
    </row>
    <row r="244" spans="3:16" ht="18" customHeight="1">
      <c r="C244" s="116"/>
      <c r="D244" s="116"/>
      <c r="E244" s="116"/>
      <c r="F244" s="116"/>
      <c r="G244" s="116"/>
      <c r="H244" s="251"/>
      <c r="I244" s="116"/>
      <c r="J244" s="116"/>
      <c r="K244" s="116"/>
      <c r="L244" s="116"/>
      <c r="M244" s="116"/>
      <c r="N244" s="116"/>
      <c r="O244" s="116"/>
      <c r="P244" s="116"/>
    </row>
    <row r="245" spans="3:16" ht="18" customHeight="1">
      <c r="C245" s="116"/>
      <c r="D245" s="116"/>
      <c r="E245" s="116"/>
      <c r="F245" s="116"/>
      <c r="G245" s="116"/>
      <c r="H245" s="251"/>
      <c r="I245" s="116"/>
      <c r="J245" s="116"/>
      <c r="K245" s="116"/>
      <c r="L245" s="116"/>
      <c r="M245" s="116"/>
      <c r="N245" s="116"/>
      <c r="O245" s="116"/>
      <c r="P245" s="116"/>
    </row>
    <row r="246" spans="3:16" ht="18" customHeight="1">
      <c r="C246" s="116"/>
      <c r="D246" s="116"/>
      <c r="E246" s="116"/>
      <c r="F246" s="116"/>
      <c r="G246" s="116"/>
      <c r="H246" s="251"/>
      <c r="I246" s="116"/>
      <c r="J246" s="116"/>
      <c r="K246" s="116"/>
      <c r="L246" s="116"/>
      <c r="M246" s="116"/>
      <c r="N246" s="116"/>
      <c r="O246" s="116"/>
      <c r="P246" s="116"/>
    </row>
    <row r="247" spans="3:16" ht="18" customHeight="1">
      <c r="C247" s="116"/>
      <c r="D247" s="116"/>
      <c r="E247" s="116"/>
      <c r="F247" s="116"/>
      <c r="G247" s="116"/>
      <c r="H247" s="251"/>
      <c r="I247" s="116"/>
      <c r="J247" s="116"/>
      <c r="K247" s="116"/>
      <c r="L247" s="116"/>
      <c r="M247" s="116"/>
      <c r="N247" s="116"/>
      <c r="O247" s="116"/>
      <c r="P247" s="116"/>
    </row>
    <row r="248" spans="3:16" ht="18" customHeight="1">
      <c r="C248" s="116"/>
      <c r="D248" s="116"/>
      <c r="E248" s="116"/>
      <c r="F248" s="116"/>
      <c r="G248" s="116"/>
      <c r="H248" s="251"/>
      <c r="I248" s="116"/>
      <c r="J248" s="116"/>
      <c r="K248" s="116"/>
      <c r="L248" s="116"/>
      <c r="M248" s="116"/>
      <c r="N248" s="116"/>
      <c r="O248" s="116"/>
      <c r="P248" s="116"/>
    </row>
    <row r="249" spans="3:16" ht="18" customHeight="1">
      <c r="C249" s="116"/>
      <c r="D249" s="116"/>
      <c r="E249" s="116"/>
      <c r="F249" s="116"/>
      <c r="G249" s="116"/>
      <c r="H249" s="251"/>
      <c r="I249" s="116"/>
      <c r="J249" s="116"/>
      <c r="K249" s="116"/>
      <c r="L249" s="116"/>
      <c r="M249" s="116"/>
      <c r="N249" s="116"/>
      <c r="O249" s="116"/>
      <c r="P249" s="116"/>
    </row>
    <row r="250" spans="3:16" ht="18" customHeight="1">
      <c r="C250" s="116"/>
      <c r="D250" s="116"/>
      <c r="E250" s="116"/>
      <c r="F250" s="116"/>
      <c r="G250" s="116"/>
      <c r="H250" s="251"/>
      <c r="I250" s="116"/>
      <c r="J250" s="116"/>
      <c r="K250" s="116"/>
      <c r="L250" s="116"/>
      <c r="M250" s="116"/>
      <c r="N250" s="116"/>
      <c r="O250" s="116"/>
      <c r="P250" s="116"/>
    </row>
    <row r="251" spans="3:16" ht="18" customHeight="1">
      <c r="C251" s="116"/>
      <c r="D251" s="116"/>
      <c r="E251" s="116"/>
      <c r="F251" s="116"/>
      <c r="G251" s="116"/>
      <c r="H251" s="251"/>
      <c r="I251" s="116"/>
      <c r="J251" s="116"/>
      <c r="K251" s="116"/>
      <c r="L251" s="116"/>
      <c r="M251" s="116"/>
      <c r="N251" s="116"/>
      <c r="O251" s="116"/>
      <c r="P251" s="116"/>
    </row>
    <row r="252" spans="3:16" ht="18" customHeight="1">
      <c r="C252" s="116"/>
      <c r="D252" s="116"/>
      <c r="E252" s="116"/>
      <c r="F252" s="116"/>
      <c r="G252" s="116"/>
      <c r="H252" s="251"/>
      <c r="I252" s="116"/>
      <c r="J252" s="116"/>
      <c r="K252" s="116"/>
      <c r="L252" s="116"/>
      <c r="M252" s="116"/>
      <c r="N252" s="116"/>
      <c r="O252" s="116"/>
      <c r="P252" s="116"/>
    </row>
    <row r="253" spans="3:16" ht="18" customHeight="1">
      <c r="C253" s="116"/>
      <c r="D253" s="116"/>
      <c r="E253" s="116"/>
      <c r="F253" s="116"/>
      <c r="G253" s="116"/>
      <c r="H253" s="251"/>
      <c r="I253" s="116"/>
      <c r="J253" s="116"/>
      <c r="K253" s="116"/>
      <c r="L253" s="116"/>
      <c r="M253" s="116"/>
      <c r="N253" s="116"/>
      <c r="O253" s="116"/>
      <c r="P253" s="116"/>
    </row>
    <row r="254" spans="3:16" ht="18" customHeight="1">
      <c r="C254" s="116"/>
      <c r="D254" s="116"/>
      <c r="E254" s="116"/>
      <c r="F254" s="116"/>
      <c r="G254" s="116"/>
      <c r="H254" s="251"/>
      <c r="I254" s="116"/>
      <c r="J254" s="116"/>
      <c r="K254" s="116"/>
      <c r="L254" s="116"/>
      <c r="M254" s="116"/>
      <c r="N254" s="116"/>
      <c r="O254" s="116"/>
      <c r="P254" s="116"/>
    </row>
    <row r="255" spans="3:16" ht="18" customHeight="1">
      <c r="C255" s="116"/>
      <c r="D255" s="116"/>
      <c r="E255" s="116"/>
      <c r="F255" s="116"/>
      <c r="G255" s="116"/>
      <c r="H255" s="251"/>
      <c r="I255" s="116"/>
      <c r="J255" s="116"/>
      <c r="K255" s="116"/>
      <c r="L255" s="116"/>
      <c r="M255" s="116"/>
      <c r="N255" s="116"/>
      <c r="O255" s="116"/>
      <c r="P255" s="116"/>
    </row>
    <row r="256" spans="3:16" ht="18" customHeight="1">
      <c r="C256" s="116"/>
      <c r="D256" s="116"/>
      <c r="E256" s="116"/>
      <c r="F256" s="116"/>
      <c r="G256" s="116"/>
      <c r="H256" s="251"/>
      <c r="I256" s="116"/>
      <c r="J256" s="116"/>
      <c r="K256" s="116"/>
      <c r="L256" s="116"/>
      <c r="M256" s="116"/>
      <c r="N256" s="116"/>
      <c r="O256" s="116"/>
      <c r="P256" s="116"/>
    </row>
    <row r="257" spans="3:16" ht="18" customHeight="1">
      <c r="C257" s="116"/>
      <c r="D257" s="116"/>
      <c r="E257" s="116"/>
      <c r="F257" s="116"/>
      <c r="G257" s="116"/>
      <c r="H257" s="251"/>
      <c r="I257" s="116"/>
      <c r="J257" s="116"/>
      <c r="K257" s="116"/>
      <c r="L257" s="116"/>
      <c r="M257" s="116"/>
      <c r="N257" s="116"/>
      <c r="O257" s="116"/>
      <c r="P257" s="116"/>
    </row>
    <row r="258" spans="3:16" ht="18" customHeight="1">
      <c r="C258" s="116"/>
      <c r="D258" s="116"/>
      <c r="E258" s="116"/>
      <c r="F258" s="116"/>
      <c r="G258" s="116"/>
      <c r="H258" s="251"/>
      <c r="I258" s="116"/>
      <c r="J258" s="116"/>
      <c r="K258" s="116"/>
      <c r="L258" s="116"/>
      <c r="M258" s="116"/>
      <c r="N258" s="116"/>
      <c r="O258" s="116"/>
      <c r="P258" s="116"/>
    </row>
    <row r="259" spans="3:16" ht="18" customHeight="1">
      <c r="C259" s="116"/>
      <c r="D259" s="116"/>
      <c r="E259" s="116"/>
      <c r="F259" s="116"/>
      <c r="G259" s="116"/>
      <c r="H259" s="251"/>
      <c r="I259" s="116"/>
      <c r="J259" s="116"/>
      <c r="K259" s="116"/>
      <c r="L259" s="116"/>
      <c r="M259" s="116"/>
      <c r="N259" s="116"/>
      <c r="O259" s="116"/>
      <c r="P259" s="116"/>
    </row>
    <row r="260" spans="3:16" ht="18" customHeight="1">
      <c r="C260" s="116"/>
      <c r="D260" s="116"/>
      <c r="E260" s="116"/>
      <c r="F260" s="116"/>
      <c r="G260" s="116"/>
      <c r="H260" s="251"/>
      <c r="I260" s="116"/>
      <c r="J260" s="116"/>
      <c r="K260" s="116"/>
      <c r="L260" s="116"/>
      <c r="M260" s="116"/>
      <c r="N260" s="116"/>
      <c r="O260" s="116"/>
      <c r="P260" s="116"/>
    </row>
    <row r="261" spans="3:16" ht="18" customHeight="1">
      <c r="C261" s="116"/>
      <c r="D261" s="116"/>
      <c r="E261" s="116"/>
      <c r="F261" s="116"/>
      <c r="G261" s="116"/>
      <c r="H261" s="251"/>
      <c r="I261" s="116"/>
      <c r="J261" s="116"/>
      <c r="K261" s="116"/>
      <c r="L261" s="116"/>
      <c r="M261" s="116"/>
      <c r="N261" s="116"/>
      <c r="O261" s="116"/>
      <c r="P261" s="116"/>
    </row>
    <row r="262" spans="3:16" ht="18" customHeight="1">
      <c r="C262" s="116"/>
      <c r="D262" s="116"/>
      <c r="E262" s="116"/>
      <c r="F262" s="116"/>
      <c r="G262" s="116"/>
      <c r="H262" s="251"/>
      <c r="I262" s="116"/>
      <c r="J262" s="116"/>
      <c r="K262" s="116"/>
      <c r="L262" s="116"/>
      <c r="M262" s="116"/>
      <c r="N262" s="116"/>
      <c r="O262" s="116"/>
      <c r="P262" s="116"/>
    </row>
    <row r="263" spans="3:16" ht="18" customHeight="1">
      <c r="C263" s="116"/>
      <c r="D263" s="116"/>
      <c r="E263" s="116"/>
      <c r="F263" s="116"/>
      <c r="G263" s="116"/>
      <c r="H263" s="251"/>
      <c r="I263" s="116"/>
      <c r="J263" s="116"/>
      <c r="K263" s="116"/>
      <c r="L263" s="116"/>
      <c r="M263" s="116"/>
      <c r="N263" s="116"/>
      <c r="O263" s="116"/>
      <c r="P263" s="116"/>
    </row>
    <row r="264" spans="3:16" ht="18" customHeight="1">
      <c r="C264" s="116"/>
      <c r="D264" s="116"/>
      <c r="E264" s="116"/>
      <c r="F264" s="116"/>
      <c r="G264" s="116"/>
      <c r="H264" s="251"/>
      <c r="I264" s="116"/>
      <c r="J264" s="116"/>
      <c r="K264" s="116"/>
      <c r="L264" s="116"/>
      <c r="M264" s="116"/>
      <c r="N264" s="116"/>
      <c r="O264" s="116"/>
      <c r="P264" s="116"/>
    </row>
    <row r="265" spans="3:16" ht="18" customHeight="1">
      <c r="C265" s="116"/>
      <c r="D265" s="116"/>
      <c r="E265" s="116"/>
      <c r="F265" s="116"/>
      <c r="G265" s="116"/>
      <c r="H265" s="251"/>
      <c r="I265" s="116"/>
      <c r="J265" s="116"/>
      <c r="K265" s="116"/>
      <c r="L265" s="116"/>
      <c r="M265" s="116"/>
      <c r="N265" s="116"/>
      <c r="O265" s="116"/>
      <c r="P265" s="116"/>
    </row>
    <row r="266" spans="3:16" ht="18" customHeight="1">
      <c r="C266" s="116"/>
      <c r="D266" s="116"/>
      <c r="E266" s="116"/>
      <c r="F266" s="116"/>
      <c r="G266" s="116"/>
      <c r="H266" s="251"/>
      <c r="I266" s="116"/>
      <c r="J266" s="116"/>
      <c r="K266" s="116"/>
      <c r="L266" s="116"/>
      <c r="M266" s="116"/>
      <c r="N266" s="116"/>
      <c r="O266" s="116"/>
      <c r="P266" s="116"/>
    </row>
    <row r="267" spans="3:16" ht="18" customHeight="1">
      <c r="C267" s="116"/>
      <c r="D267" s="116"/>
      <c r="E267" s="116"/>
      <c r="F267" s="116"/>
      <c r="G267" s="116"/>
      <c r="H267" s="251"/>
      <c r="I267" s="116"/>
      <c r="J267" s="116"/>
      <c r="K267" s="116"/>
      <c r="L267" s="116"/>
      <c r="M267" s="116"/>
      <c r="N267" s="116"/>
      <c r="O267" s="116"/>
      <c r="P267" s="116"/>
    </row>
    <row r="268" spans="3:16" ht="18" customHeight="1">
      <c r="C268" s="116"/>
      <c r="D268" s="116"/>
      <c r="E268" s="116"/>
      <c r="F268" s="116"/>
      <c r="G268" s="116"/>
      <c r="H268" s="251"/>
      <c r="I268" s="116"/>
      <c r="J268" s="116"/>
      <c r="K268" s="116"/>
      <c r="L268" s="116"/>
      <c r="M268" s="116"/>
      <c r="N268" s="116"/>
      <c r="O268" s="116"/>
      <c r="P268" s="116"/>
    </row>
    <row r="269" spans="3:16" ht="18" customHeight="1">
      <c r="C269" s="116"/>
      <c r="D269" s="116"/>
      <c r="E269" s="116"/>
      <c r="F269" s="116"/>
      <c r="G269" s="116"/>
      <c r="H269" s="251"/>
      <c r="I269" s="116"/>
      <c r="J269" s="116"/>
      <c r="K269" s="116"/>
      <c r="L269" s="116"/>
      <c r="M269" s="116"/>
      <c r="N269" s="116"/>
      <c r="O269" s="116"/>
      <c r="P269" s="116"/>
    </row>
    <row r="270" spans="3:16" ht="18" customHeight="1">
      <c r="C270" s="116"/>
      <c r="D270" s="116"/>
      <c r="E270" s="116"/>
      <c r="F270" s="116"/>
      <c r="G270" s="116"/>
      <c r="H270" s="251"/>
      <c r="I270" s="116"/>
      <c r="J270" s="116"/>
      <c r="K270" s="116"/>
      <c r="L270" s="116"/>
      <c r="M270" s="116"/>
      <c r="N270" s="116"/>
      <c r="O270" s="116"/>
      <c r="P270" s="116"/>
    </row>
    <row r="271" spans="3:16" ht="18" customHeight="1">
      <c r="C271" s="116"/>
      <c r="D271" s="116"/>
      <c r="E271" s="116"/>
      <c r="F271" s="116"/>
      <c r="G271" s="116"/>
      <c r="H271" s="251"/>
      <c r="I271" s="116"/>
      <c r="J271" s="116"/>
      <c r="K271" s="116"/>
      <c r="L271" s="116"/>
      <c r="M271" s="116"/>
      <c r="N271" s="116"/>
      <c r="O271" s="116"/>
      <c r="P271" s="116"/>
    </row>
    <row r="272" spans="3:16" ht="18" customHeight="1">
      <c r="C272" s="116"/>
      <c r="D272" s="116"/>
      <c r="E272" s="116"/>
      <c r="F272" s="116"/>
      <c r="G272" s="116"/>
      <c r="H272" s="251"/>
      <c r="I272" s="116"/>
      <c r="J272" s="116"/>
      <c r="K272" s="116"/>
      <c r="L272" s="116"/>
      <c r="M272" s="116"/>
      <c r="N272" s="116"/>
      <c r="O272" s="116"/>
      <c r="P272" s="116"/>
    </row>
    <row r="273" spans="3:16" ht="18" customHeight="1">
      <c r="C273" s="116"/>
      <c r="D273" s="116"/>
      <c r="E273" s="116"/>
      <c r="F273" s="116"/>
      <c r="G273" s="116"/>
      <c r="H273" s="251"/>
      <c r="I273" s="116"/>
      <c r="J273" s="116"/>
      <c r="K273" s="116"/>
      <c r="L273" s="116"/>
      <c r="M273" s="116"/>
      <c r="N273" s="116"/>
      <c r="O273" s="116"/>
      <c r="P273" s="116"/>
    </row>
    <row r="274" spans="3:16" ht="18" customHeight="1">
      <c r="C274" s="116"/>
      <c r="D274" s="116"/>
      <c r="E274" s="116"/>
      <c r="F274" s="116"/>
      <c r="G274" s="116"/>
      <c r="H274" s="251"/>
      <c r="I274" s="116"/>
      <c r="J274" s="116"/>
      <c r="K274" s="116"/>
      <c r="L274" s="116"/>
      <c r="M274" s="116"/>
      <c r="N274" s="116"/>
      <c r="O274" s="116"/>
      <c r="P274" s="116"/>
    </row>
    <row r="275" spans="3:16" ht="18" customHeight="1">
      <c r="C275" s="116"/>
      <c r="D275" s="116"/>
      <c r="E275" s="116"/>
      <c r="F275" s="116"/>
      <c r="G275" s="116"/>
      <c r="H275" s="251"/>
      <c r="I275" s="116"/>
      <c r="J275" s="116"/>
      <c r="K275" s="116"/>
      <c r="L275" s="116"/>
      <c r="M275" s="116"/>
      <c r="N275" s="116"/>
      <c r="O275" s="116"/>
      <c r="P275" s="116"/>
    </row>
    <row r="276" spans="3:16" ht="18" customHeight="1">
      <c r="C276" s="116"/>
      <c r="D276" s="116"/>
      <c r="E276" s="116"/>
      <c r="F276" s="116"/>
      <c r="G276" s="116"/>
      <c r="H276" s="251"/>
      <c r="I276" s="116"/>
      <c r="J276" s="116"/>
      <c r="K276" s="116"/>
      <c r="L276" s="116"/>
      <c r="M276" s="116"/>
      <c r="N276" s="116"/>
      <c r="O276" s="116"/>
      <c r="P276" s="116"/>
    </row>
    <row r="277" spans="3:16" ht="18" customHeight="1">
      <c r="C277" s="116"/>
      <c r="D277" s="116"/>
      <c r="E277" s="116"/>
      <c r="F277" s="116"/>
      <c r="G277" s="116"/>
      <c r="H277" s="251"/>
      <c r="I277" s="116"/>
      <c r="J277" s="116"/>
      <c r="K277" s="116"/>
      <c r="L277" s="116"/>
      <c r="M277" s="116"/>
      <c r="N277" s="116"/>
      <c r="O277" s="116"/>
      <c r="P277" s="116"/>
    </row>
    <row r="278" spans="3:16" ht="18" customHeight="1">
      <c r="C278" s="116"/>
      <c r="D278" s="116"/>
      <c r="E278" s="116"/>
      <c r="F278" s="116"/>
      <c r="G278" s="116"/>
      <c r="H278" s="251"/>
      <c r="I278" s="116"/>
      <c r="J278" s="116"/>
      <c r="K278" s="116"/>
      <c r="L278" s="116"/>
      <c r="M278" s="116"/>
      <c r="N278" s="116"/>
      <c r="O278" s="116"/>
      <c r="P278" s="116"/>
    </row>
    <row r="279" spans="3:16" ht="18" customHeight="1">
      <c r="C279" s="116"/>
      <c r="D279" s="116"/>
      <c r="E279" s="116"/>
      <c r="F279" s="116"/>
      <c r="G279" s="116"/>
      <c r="H279" s="251"/>
      <c r="I279" s="116"/>
      <c r="J279" s="116"/>
      <c r="K279" s="116"/>
      <c r="L279" s="116"/>
      <c r="M279" s="116"/>
      <c r="N279" s="116"/>
      <c r="O279" s="116"/>
      <c r="P279" s="116"/>
    </row>
    <row r="280" spans="3:16" ht="18" customHeight="1">
      <c r="C280" s="116"/>
      <c r="D280" s="116"/>
      <c r="E280" s="116"/>
      <c r="F280" s="116"/>
      <c r="G280" s="116"/>
      <c r="H280" s="251"/>
      <c r="I280" s="116"/>
      <c r="J280" s="116"/>
      <c r="K280" s="116"/>
      <c r="L280" s="116"/>
      <c r="M280" s="116"/>
      <c r="N280" s="116"/>
      <c r="O280" s="116"/>
      <c r="P280" s="116"/>
    </row>
    <row r="281" spans="3:16" ht="18" customHeight="1">
      <c r="C281" s="116"/>
      <c r="D281" s="116"/>
      <c r="E281" s="116"/>
      <c r="F281" s="116"/>
      <c r="G281" s="116"/>
      <c r="H281" s="251"/>
      <c r="I281" s="116"/>
      <c r="J281" s="116"/>
      <c r="K281" s="116"/>
      <c r="L281" s="116"/>
      <c r="M281" s="116"/>
      <c r="N281" s="116"/>
      <c r="O281" s="116"/>
      <c r="P281" s="116"/>
    </row>
    <row r="282" spans="3:16" ht="18" customHeight="1">
      <c r="C282" s="116"/>
      <c r="D282" s="116"/>
      <c r="E282" s="116"/>
      <c r="F282" s="116"/>
      <c r="G282" s="116"/>
      <c r="H282" s="251"/>
      <c r="I282" s="116"/>
      <c r="J282" s="116"/>
      <c r="K282" s="116"/>
      <c r="L282" s="116"/>
      <c r="M282" s="116"/>
      <c r="N282" s="116"/>
      <c r="O282" s="116"/>
      <c r="P282" s="116"/>
    </row>
    <row r="283" spans="3:16" ht="18" customHeight="1">
      <c r="C283" s="116"/>
      <c r="D283" s="116"/>
      <c r="E283" s="116"/>
      <c r="F283" s="116"/>
      <c r="G283" s="116"/>
      <c r="H283" s="251"/>
      <c r="I283" s="116"/>
      <c r="J283" s="116"/>
      <c r="K283" s="116"/>
      <c r="L283" s="116"/>
      <c r="M283" s="116"/>
      <c r="N283" s="116"/>
      <c r="O283" s="116"/>
      <c r="P283" s="116"/>
    </row>
    <row r="284" spans="3:16" ht="18" customHeight="1">
      <c r="C284" s="116"/>
      <c r="D284" s="116"/>
      <c r="E284" s="116"/>
      <c r="F284" s="116"/>
      <c r="G284" s="116"/>
      <c r="H284" s="251"/>
      <c r="I284" s="116"/>
      <c r="J284" s="116"/>
      <c r="K284" s="116"/>
      <c r="L284" s="116"/>
      <c r="M284" s="116"/>
      <c r="N284" s="116"/>
      <c r="O284" s="116"/>
      <c r="P284" s="116"/>
    </row>
    <row r="285" spans="3:16" ht="18" customHeight="1">
      <c r="C285" s="116"/>
      <c r="D285" s="116"/>
      <c r="E285" s="116"/>
      <c r="F285" s="116"/>
      <c r="G285" s="116"/>
      <c r="H285" s="251"/>
      <c r="I285" s="116"/>
      <c r="J285" s="116"/>
      <c r="K285" s="116"/>
      <c r="L285" s="116"/>
      <c r="M285" s="116"/>
      <c r="N285" s="116"/>
      <c r="O285" s="116"/>
      <c r="P285" s="116"/>
    </row>
    <row r="286" spans="3:16" ht="18" customHeight="1">
      <c r="C286" s="116"/>
      <c r="D286" s="116"/>
      <c r="E286" s="116"/>
      <c r="F286" s="116"/>
      <c r="G286" s="116"/>
      <c r="H286" s="251"/>
      <c r="I286" s="116"/>
      <c r="J286" s="116"/>
      <c r="K286" s="116"/>
      <c r="L286" s="116"/>
      <c r="M286" s="116"/>
      <c r="N286" s="116"/>
      <c r="O286" s="116"/>
      <c r="P286" s="116"/>
    </row>
    <row r="287" spans="3:16" ht="18" customHeight="1">
      <c r="C287" s="116"/>
      <c r="D287" s="116"/>
      <c r="E287" s="116"/>
      <c r="F287" s="116"/>
      <c r="G287" s="116"/>
      <c r="H287" s="251"/>
      <c r="I287" s="116"/>
      <c r="J287" s="116"/>
      <c r="K287" s="116"/>
      <c r="L287" s="116"/>
      <c r="M287" s="116"/>
      <c r="N287" s="116"/>
      <c r="O287" s="116"/>
      <c r="P287" s="116"/>
    </row>
    <row r="288" spans="3:16" ht="18" customHeight="1">
      <c r="C288" s="116"/>
      <c r="D288" s="116"/>
      <c r="E288" s="116"/>
      <c r="F288" s="116"/>
      <c r="G288" s="116"/>
      <c r="H288" s="251"/>
      <c r="I288" s="116"/>
      <c r="J288" s="116"/>
      <c r="K288" s="116"/>
      <c r="L288" s="116"/>
      <c r="M288" s="116"/>
      <c r="N288" s="116"/>
      <c r="O288" s="116"/>
      <c r="P288" s="116"/>
    </row>
    <row r="289" spans="3:16" ht="18" customHeight="1">
      <c r="C289" s="116"/>
      <c r="D289" s="116"/>
      <c r="E289" s="116"/>
      <c r="F289" s="116"/>
      <c r="G289" s="116"/>
      <c r="H289" s="251"/>
      <c r="I289" s="116"/>
      <c r="J289" s="116"/>
      <c r="K289" s="116"/>
      <c r="L289" s="116"/>
      <c r="M289" s="116"/>
      <c r="N289" s="116"/>
      <c r="O289" s="116"/>
      <c r="P289" s="116"/>
    </row>
    <row r="290" spans="3:16" ht="18" customHeight="1">
      <c r="C290" s="116"/>
      <c r="D290" s="116"/>
      <c r="E290" s="116"/>
      <c r="F290" s="116"/>
      <c r="G290" s="116"/>
      <c r="H290" s="251"/>
      <c r="I290" s="116"/>
      <c r="J290" s="116"/>
      <c r="K290" s="116"/>
      <c r="L290" s="116"/>
      <c r="M290" s="116"/>
      <c r="N290" s="116"/>
      <c r="O290" s="116"/>
      <c r="P290" s="116"/>
    </row>
    <row r="291" spans="3:16" ht="18" customHeight="1">
      <c r="C291" s="116"/>
      <c r="D291" s="116"/>
      <c r="E291" s="116"/>
      <c r="F291" s="116"/>
      <c r="G291" s="116"/>
      <c r="H291" s="251"/>
      <c r="I291" s="116"/>
      <c r="J291" s="116"/>
      <c r="K291" s="116"/>
      <c r="L291" s="116"/>
      <c r="M291" s="116"/>
      <c r="N291" s="116"/>
      <c r="O291" s="116"/>
      <c r="P291" s="116"/>
    </row>
    <row r="292" spans="3:16" ht="18" customHeight="1">
      <c r="C292" s="116"/>
      <c r="D292" s="116"/>
      <c r="E292" s="116"/>
      <c r="F292" s="116"/>
      <c r="G292" s="116"/>
      <c r="H292" s="251"/>
      <c r="I292" s="116"/>
      <c r="J292" s="116"/>
      <c r="K292" s="116"/>
      <c r="L292" s="116"/>
      <c r="M292" s="116"/>
      <c r="N292" s="116"/>
      <c r="O292" s="116"/>
      <c r="P292" s="116"/>
    </row>
    <row r="293" spans="3:16" ht="18" customHeight="1">
      <c r="C293" s="116"/>
      <c r="D293" s="116"/>
      <c r="E293" s="116"/>
      <c r="F293" s="116"/>
      <c r="G293" s="116"/>
      <c r="H293" s="251"/>
      <c r="I293" s="116"/>
      <c r="J293" s="116"/>
      <c r="K293" s="116"/>
      <c r="L293" s="116"/>
      <c r="M293" s="116"/>
      <c r="N293" s="116"/>
      <c r="O293" s="116"/>
      <c r="P293" s="116"/>
    </row>
    <row r="294" spans="3:16" ht="18" customHeight="1">
      <c r="C294" s="116"/>
      <c r="D294" s="116"/>
      <c r="E294" s="116"/>
      <c r="F294" s="116"/>
      <c r="G294" s="116"/>
      <c r="H294" s="251"/>
      <c r="I294" s="116"/>
      <c r="J294" s="116"/>
      <c r="K294" s="116"/>
      <c r="L294" s="116"/>
      <c r="M294" s="116"/>
      <c r="N294" s="116"/>
      <c r="O294" s="116"/>
      <c r="P294" s="116"/>
    </row>
  </sheetData>
  <sheetProtection algorithmName="SHA-512" hashValue="BvnEMfLw9FNNymL/7gIQh6KV9EjGnA8lKlGx/VHbHNlOaAq5/Cp+UbjuOmSm7hBYj6AmBlbS1HCiqsUlXUzXmg==" saltValue="5cx9AXFH0PKBYKBpydALDg==" spinCount="100000" sheet="1" objects="1" scenarios="1" formatCells="0" formatColumns="0" formatRows="0"/>
  <mergeCells count="736">
    <mergeCell ref="O167:P167"/>
    <mergeCell ref="C167:D167"/>
    <mergeCell ref="E167:F167"/>
    <mergeCell ref="G167:H167"/>
    <mergeCell ref="I167:J167"/>
    <mergeCell ref="K167:L167"/>
    <mergeCell ref="M167:N167"/>
    <mergeCell ref="O160:P160"/>
    <mergeCell ref="O161:P162"/>
    <mergeCell ref="Q161:R162"/>
    <mergeCell ref="C166:D166"/>
    <mergeCell ref="E166:F166"/>
    <mergeCell ref="G166:H166"/>
    <mergeCell ref="I166:J166"/>
    <mergeCell ref="K166:L166"/>
    <mergeCell ref="M166:N166"/>
    <mergeCell ref="O166:P166"/>
    <mergeCell ref="O154:P155"/>
    <mergeCell ref="Q154:R155"/>
    <mergeCell ref="O156:P157"/>
    <mergeCell ref="Q156:R157"/>
    <mergeCell ref="O158:P159"/>
    <mergeCell ref="Q158:R159"/>
    <mergeCell ref="Q148:R149"/>
    <mergeCell ref="S148:S149"/>
    <mergeCell ref="O151:P151"/>
    <mergeCell ref="Q151:R151"/>
    <mergeCell ref="A152:B152"/>
    <mergeCell ref="O152:P153"/>
    <mergeCell ref="Q152:R153"/>
    <mergeCell ref="Q146:R147"/>
    <mergeCell ref="S146:S147"/>
    <mergeCell ref="A148:B149"/>
    <mergeCell ref="C148:D149"/>
    <mergeCell ref="E148:F149"/>
    <mergeCell ref="G148:H149"/>
    <mergeCell ref="I148:J149"/>
    <mergeCell ref="K148:L149"/>
    <mergeCell ref="M148:N149"/>
    <mergeCell ref="O148:P149"/>
    <mergeCell ref="S144:S145"/>
    <mergeCell ref="A146:B147"/>
    <mergeCell ref="C146:D147"/>
    <mergeCell ref="E146:F147"/>
    <mergeCell ref="G146:H147"/>
    <mergeCell ref="I146:J147"/>
    <mergeCell ref="K146:L147"/>
    <mergeCell ref="M146:N147"/>
    <mergeCell ref="O146:P147"/>
    <mergeCell ref="A144:B145"/>
    <mergeCell ref="C144:D145"/>
    <mergeCell ref="E144:F145"/>
    <mergeCell ref="G144:H145"/>
    <mergeCell ref="I144:J145"/>
    <mergeCell ref="K144:L145"/>
    <mergeCell ref="M144:N145"/>
    <mergeCell ref="O144:P145"/>
    <mergeCell ref="Q144:R145"/>
    <mergeCell ref="S140:S141"/>
    <mergeCell ref="A142:B143"/>
    <mergeCell ref="C142:D143"/>
    <mergeCell ref="E142:F143"/>
    <mergeCell ref="G142:H143"/>
    <mergeCell ref="I142:J143"/>
    <mergeCell ref="K142:L143"/>
    <mergeCell ref="M142:N143"/>
    <mergeCell ref="O142:P143"/>
    <mergeCell ref="Q142:R143"/>
    <mergeCell ref="S142:S143"/>
    <mergeCell ref="A140:B141"/>
    <mergeCell ref="C140:D141"/>
    <mergeCell ref="E140:F141"/>
    <mergeCell ref="G140:H141"/>
    <mergeCell ref="I140:J141"/>
    <mergeCell ref="K140:L141"/>
    <mergeCell ref="M140:N141"/>
    <mergeCell ref="O140:P141"/>
    <mergeCell ref="Q140:R141"/>
    <mergeCell ref="A137:B137"/>
    <mergeCell ref="C137:D137"/>
    <mergeCell ref="E137:F137"/>
    <mergeCell ref="G137:H137"/>
    <mergeCell ref="I137:J137"/>
    <mergeCell ref="K137:L137"/>
    <mergeCell ref="M137:N137"/>
    <mergeCell ref="O137:P137"/>
    <mergeCell ref="R139:S139"/>
    <mergeCell ref="A133:T133"/>
    <mergeCell ref="B134:I134"/>
    <mergeCell ref="K134:N134"/>
    <mergeCell ref="O134:P134"/>
    <mergeCell ref="Q134:T134"/>
    <mergeCell ref="A136:B136"/>
    <mergeCell ref="C136:D136"/>
    <mergeCell ref="E136:F136"/>
    <mergeCell ref="G136:H136"/>
    <mergeCell ref="I136:J136"/>
    <mergeCell ref="K136:L136"/>
    <mergeCell ref="M136:N136"/>
    <mergeCell ref="O136:P136"/>
    <mergeCell ref="O128:P128"/>
    <mergeCell ref="A129:B129"/>
    <mergeCell ref="C129:T129"/>
    <mergeCell ref="A130:T130"/>
    <mergeCell ref="A131:T131"/>
    <mergeCell ref="A132:T132"/>
    <mergeCell ref="C128:D128"/>
    <mergeCell ref="E128:F128"/>
    <mergeCell ref="G128:H128"/>
    <mergeCell ref="I128:J128"/>
    <mergeCell ref="K128:L128"/>
    <mergeCell ref="M128:N128"/>
    <mergeCell ref="C127:D127"/>
    <mergeCell ref="E127:F127"/>
    <mergeCell ref="G127:H127"/>
    <mergeCell ref="I127:J127"/>
    <mergeCell ref="K127:L127"/>
    <mergeCell ref="M127:N127"/>
    <mergeCell ref="O127:P127"/>
    <mergeCell ref="C126:D126"/>
    <mergeCell ref="E126:F126"/>
    <mergeCell ref="G126:H126"/>
    <mergeCell ref="I126:J126"/>
    <mergeCell ref="K126:L126"/>
    <mergeCell ref="M126:N126"/>
    <mergeCell ref="C125:D125"/>
    <mergeCell ref="E125:F125"/>
    <mergeCell ref="G125:H125"/>
    <mergeCell ref="I125:J125"/>
    <mergeCell ref="K125:L125"/>
    <mergeCell ref="M125:N125"/>
    <mergeCell ref="O125:P125"/>
    <mergeCell ref="Q125:T125"/>
    <mergeCell ref="O126:P126"/>
    <mergeCell ref="Q126:T126"/>
    <mergeCell ref="O122:P122"/>
    <mergeCell ref="Q122:R122"/>
    <mergeCell ref="S122:T122"/>
    <mergeCell ref="O123:P123"/>
    <mergeCell ref="Q123:R123"/>
    <mergeCell ref="S123:T123"/>
    <mergeCell ref="C124:D124"/>
    <mergeCell ref="E124:F124"/>
    <mergeCell ref="G124:H124"/>
    <mergeCell ref="I124:J124"/>
    <mergeCell ref="K124:L124"/>
    <mergeCell ref="M124:N124"/>
    <mergeCell ref="O124:P124"/>
    <mergeCell ref="C123:D123"/>
    <mergeCell ref="E123:F123"/>
    <mergeCell ref="G123:H123"/>
    <mergeCell ref="I123:J123"/>
    <mergeCell ref="K123:L123"/>
    <mergeCell ref="M123:N123"/>
    <mergeCell ref="Q124:R124"/>
    <mergeCell ref="S124:T124"/>
    <mergeCell ref="C120:D120"/>
    <mergeCell ref="E120:F120"/>
    <mergeCell ref="G120:H120"/>
    <mergeCell ref="I120:J120"/>
    <mergeCell ref="K120:L120"/>
    <mergeCell ref="M120:N120"/>
    <mergeCell ref="O120:P120"/>
    <mergeCell ref="Q120:T120"/>
    <mergeCell ref="A121:A128"/>
    <mergeCell ref="C121:D121"/>
    <mergeCell ref="E121:F121"/>
    <mergeCell ref="G121:H121"/>
    <mergeCell ref="I121:J121"/>
    <mergeCell ref="K121:L121"/>
    <mergeCell ref="M121:N121"/>
    <mergeCell ref="O121:P121"/>
    <mergeCell ref="Q121:R121"/>
    <mergeCell ref="S121:T121"/>
    <mergeCell ref="C122:D122"/>
    <mergeCell ref="E122:F122"/>
    <mergeCell ref="G122:H122"/>
    <mergeCell ref="I122:J122"/>
    <mergeCell ref="K122:L122"/>
    <mergeCell ref="M122:N122"/>
    <mergeCell ref="A117:B117"/>
    <mergeCell ref="Q117:Q119"/>
    <mergeCell ref="R117:R119"/>
    <mergeCell ref="A114:B114"/>
    <mergeCell ref="Q114:Q116"/>
    <mergeCell ref="R114:R116"/>
    <mergeCell ref="S117:T117"/>
    <mergeCell ref="A118:B119"/>
    <mergeCell ref="S118:T119"/>
    <mergeCell ref="C119:D119"/>
    <mergeCell ref="E119:F119"/>
    <mergeCell ref="G119:H119"/>
    <mergeCell ref="I119:J119"/>
    <mergeCell ref="K119:L119"/>
    <mergeCell ref="M119:N119"/>
    <mergeCell ref="O119:P119"/>
    <mergeCell ref="A115:B116"/>
    <mergeCell ref="S115:T116"/>
    <mergeCell ref="C116:D116"/>
    <mergeCell ref="E116:F116"/>
    <mergeCell ref="G116:H116"/>
    <mergeCell ref="I116:J116"/>
    <mergeCell ref="K116:L116"/>
    <mergeCell ref="M116:N116"/>
    <mergeCell ref="S111:T111"/>
    <mergeCell ref="A112:B113"/>
    <mergeCell ref="S112:T113"/>
    <mergeCell ref="C113:D113"/>
    <mergeCell ref="E113:F113"/>
    <mergeCell ref="G113:H113"/>
    <mergeCell ref="I113:J113"/>
    <mergeCell ref="K113:L113"/>
    <mergeCell ref="M113:N113"/>
    <mergeCell ref="O113:P113"/>
    <mergeCell ref="O116:P116"/>
    <mergeCell ref="M110:N110"/>
    <mergeCell ref="O110:P110"/>
    <mergeCell ref="A111:B111"/>
    <mergeCell ref="Q111:Q113"/>
    <mergeCell ref="R111:R113"/>
    <mergeCell ref="A108:B108"/>
    <mergeCell ref="Q108:Q110"/>
    <mergeCell ref="R108:R110"/>
    <mergeCell ref="K110:L110"/>
    <mergeCell ref="S114:T114"/>
    <mergeCell ref="A105:B105"/>
    <mergeCell ref="Q105:Q107"/>
    <mergeCell ref="R105:R107"/>
    <mergeCell ref="A90:B90"/>
    <mergeCell ref="Q90:Q92"/>
    <mergeCell ref="R90:R92"/>
    <mergeCell ref="S108:T108"/>
    <mergeCell ref="A109:B110"/>
    <mergeCell ref="S109:T110"/>
    <mergeCell ref="C110:D110"/>
    <mergeCell ref="E110:F110"/>
    <mergeCell ref="G110:H110"/>
    <mergeCell ref="I110:J110"/>
    <mergeCell ref="S105:T105"/>
    <mergeCell ref="A106:B107"/>
    <mergeCell ref="S106:T107"/>
    <mergeCell ref="C107:D107"/>
    <mergeCell ref="E107:F107"/>
    <mergeCell ref="G107:H107"/>
    <mergeCell ref="I107:J107"/>
    <mergeCell ref="K107:L107"/>
    <mergeCell ref="M107:N107"/>
    <mergeCell ref="O107:P107"/>
    <mergeCell ref="S90:T90"/>
    <mergeCell ref="A91:B92"/>
    <mergeCell ref="S91:T92"/>
    <mergeCell ref="C92:D92"/>
    <mergeCell ref="E92:F92"/>
    <mergeCell ref="G92:H92"/>
    <mergeCell ref="I92:J92"/>
    <mergeCell ref="K88:L88"/>
    <mergeCell ref="M88:N88"/>
    <mergeCell ref="O88:P88"/>
    <mergeCell ref="A89:B89"/>
    <mergeCell ref="C89:P89"/>
    <mergeCell ref="S89:T89"/>
    <mergeCell ref="K92:L92"/>
    <mergeCell ref="M92:N92"/>
    <mergeCell ref="O92:P92"/>
    <mergeCell ref="A86:B86"/>
    <mergeCell ref="Q86:Q88"/>
    <mergeCell ref="R86:R88"/>
    <mergeCell ref="S86:T86"/>
    <mergeCell ref="A87:B88"/>
    <mergeCell ref="S87:T88"/>
    <mergeCell ref="C88:D88"/>
    <mergeCell ref="E88:F88"/>
    <mergeCell ref="G88:H88"/>
    <mergeCell ref="I88:J88"/>
    <mergeCell ref="A83:B83"/>
    <mergeCell ref="Q83:Q85"/>
    <mergeCell ref="O85:P85"/>
    <mergeCell ref="AC79:AC80"/>
    <mergeCell ref="A80:B80"/>
    <mergeCell ref="Q80:Q82"/>
    <mergeCell ref="R80:R82"/>
    <mergeCell ref="S80:T80"/>
    <mergeCell ref="A81:B82"/>
    <mergeCell ref="S81:T82"/>
    <mergeCell ref="R83:R85"/>
    <mergeCell ref="S83:T83"/>
    <mergeCell ref="A84:B85"/>
    <mergeCell ref="S84:T85"/>
    <mergeCell ref="C85:D85"/>
    <mergeCell ref="E85:F85"/>
    <mergeCell ref="G85:H85"/>
    <mergeCell ref="I85:J85"/>
    <mergeCell ref="K85:L85"/>
    <mergeCell ref="M85:N85"/>
    <mergeCell ref="C82:D82"/>
    <mergeCell ref="E82:F82"/>
    <mergeCell ref="G82:H82"/>
    <mergeCell ref="I82:J82"/>
    <mergeCell ref="A77:B77"/>
    <mergeCell ref="Q77:Q79"/>
    <mergeCell ref="R77:R79"/>
    <mergeCell ref="A74:B74"/>
    <mergeCell ref="Q74:Q76"/>
    <mergeCell ref="R74:R76"/>
    <mergeCell ref="S77:T77"/>
    <mergeCell ref="A78:B79"/>
    <mergeCell ref="S78:T79"/>
    <mergeCell ref="C79:D79"/>
    <mergeCell ref="E79:F79"/>
    <mergeCell ref="G79:H79"/>
    <mergeCell ref="I79:J79"/>
    <mergeCell ref="K79:L79"/>
    <mergeCell ref="M79:N79"/>
    <mergeCell ref="O79:P79"/>
    <mergeCell ref="S74:T74"/>
    <mergeCell ref="A75:B76"/>
    <mergeCell ref="S75:T76"/>
    <mergeCell ref="C76:D76"/>
    <mergeCell ref="E76:F76"/>
    <mergeCell ref="G76:H76"/>
    <mergeCell ref="I76:J76"/>
    <mergeCell ref="S60:T61"/>
    <mergeCell ref="K76:L76"/>
    <mergeCell ref="M76:N76"/>
    <mergeCell ref="O76:P76"/>
    <mergeCell ref="A59:B59"/>
    <mergeCell ref="Q59:Q61"/>
    <mergeCell ref="R59:R61"/>
    <mergeCell ref="S59:T59"/>
    <mergeCell ref="A60:B61"/>
    <mergeCell ref="C61:D61"/>
    <mergeCell ref="E61:F61"/>
    <mergeCell ref="G61:H61"/>
    <mergeCell ref="I61:J61"/>
    <mergeCell ref="K61:L61"/>
    <mergeCell ref="M61:N61"/>
    <mergeCell ref="O61:P61"/>
    <mergeCell ref="A62:B62"/>
    <mergeCell ref="Q62:Q64"/>
    <mergeCell ref="R62:R64"/>
    <mergeCell ref="S62:T62"/>
    <mergeCell ref="A63:B64"/>
    <mergeCell ref="S63:T64"/>
    <mergeCell ref="C64:D64"/>
    <mergeCell ref="E64:F64"/>
    <mergeCell ref="R49:R51"/>
    <mergeCell ref="S49:T49"/>
    <mergeCell ref="A50:B51"/>
    <mergeCell ref="S50:T51"/>
    <mergeCell ref="C51:D51"/>
    <mergeCell ref="E51:F51"/>
    <mergeCell ref="G51:H51"/>
    <mergeCell ref="I51:J51"/>
    <mergeCell ref="K51:L51"/>
    <mergeCell ref="A49:B49"/>
    <mergeCell ref="M57:N57"/>
    <mergeCell ref="O57:P57"/>
    <mergeCell ref="A58:B58"/>
    <mergeCell ref="C58:P58"/>
    <mergeCell ref="S58:T58"/>
    <mergeCell ref="R52:R54"/>
    <mergeCell ref="S52:T52"/>
    <mergeCell ref="A53:B54"/>
    <mergeCell ref="S53:T54"/>
    <mergeCell ref="C54:D54"/>
    <mergeCell ref="E54:F54"/>
    <mergeCell ref="Q55:Q57"/>
    <mergeCell ref="R55:R57"/>
    <mergeCell ref="S55:T55"/>
    <mergeCell ref="A56:B57"/>
    <mergeCell ref="S56:T57"/>
    <mergeCell ref="C57:D57"/>
    <mergeCell ref="E57:F57"/>
    <mergeCell ref="G57:H57"/>
    <mergeCell ref="I57:J57"/>
    <mergeCell ref="K57:L57"/>
    <mergeCell ref="A55:B55"/>
    <mergeCell ref="Q52:Q54"/>
    <mergeCell ref="M27:N27"/>
    <mergeCell ref="O27:P27"/>
    <mergeCell ref="A43:B43"/>
    <mergeCell ref="M24:N24"/>
    <mergeCell ref="O24:P24"/>
    <mergeCell ref="A25:B25"/>
    <mergeCell ref="Q46:Q48"/>
    <mergeCell ref="G54:H54"/>
    <mergeCell ref="I54:J54"/>
    <mergeCell ref="K54:L54"/>
    <mergeCell ref="M54:N54"/>
    <mergeCell ref="O54:P54"/>
    <mergeCell ref="I48:J48"/>
    <mergeCell ref="K48:L48"/>
    <mergeCell ref="M48:N48"/>
    <mergeCell ref="O48:P48"/>
    <mergeCell ref="M51:N51"/>
    <mergeCell ref="O51:P51"/>
    <mergeCell ref="A52:B52"/>
    <mergeCell ref="Q49:Q51"/>
    <mergeCell ref="A28:B28"/>
    <mergeCell ref="Q28:Q30"/>
    <mergeCell ref="A31:B31"/>
    <mergeCell ref="Q31:Q33"/>
    <mergeCell ref="R46:R48"/>
    <mergeCell ref="S46:T46"/>
    <mergeCell ref="A47:B48"/>
    <mergeCell ref="S47:T48"/>
    <mergeCell ref="C48:D48"/>
    <mergeCell ref="E48:F48"/>
    <mergeCell ref="Q43:Q45"/>
    <mergeCell ref="R43:R45"/>
    <mergeCell ref="S43:T43"/>
    <mergeCell ref="A44:B45"/>
    <mergeCell ref="S44:T45"/>
    <mergeCell ref="C45:D45"/>
    <mergeCell ref="E45:F45"/>
    <mergeCell ref="G45:H45"/>
    <mergeCell ref="I45:J45"/>
    <mergeCell ref="K45:L45"/>
    <mergeCell ref="G48:H48"/>
    <mergeCell ref="M45:N45"/>
    <mergeCell ref="O45:P45"/>
    <mergeCell ref="A46:B46"/>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A10:B10"/>
    <mergeCell ref="C10:D10"/>
    <mergeCell ref="E10:F10"/>
    <mergeCell ref="G10:H10"/>
    <mergeCell ref="I10:J10"/>
    <mergeCell ref="K10:L10"/>
    <mergeCell ref="M10:N10"/>
    <mergeCell ref="O10:P10"/>
    <mergeCell ref="S10:T10"/>
    <mergeCell ref="A9:B9"/>
    <mergeCell ref="C9:D9"/>
    <mergeCell ref="E9:F9"/>
    <mergeCell ref="G9:H9"/>
    <mergeCell ref="I9:J9"/>
    <mergeCell ref="K9:L9"/>
    <mergeCell ref="M9:N9"/>
    <mergeCell ref="O9:P9"/>
    <mergeCell ref="S9:T9"/>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S5:T5"/>
    <mergeCell ref="A6:B6"/>
    <mergeCell ref="C6:D6"/>
    <mergeCell ref="E6:F6"/>
    <mergeCell ref="G6:H6"/>
    <mergeCell ref="I6:J6"/>
    <mergeCell ref="K6:L6"/>
    <mergeCell ref="M6:N6"/>
    <mergeCell ref="O6:P6"/>
    <mergeCell ref="S6:T6"/>
    <mergeCell ref="O4:P4"/>
    <mergeCell ref="A5:B5"/>
    <mergeCell ref="C5:D5"/>
    <mergeCell ref="E5:F5"/>
    <mergeCell ref="G5:H5"/>
    <mergeCell ref="I5:J5"/>
    <mergeCell ref="K5:L5"/>
    <mergeCell ref="M5:N5"/>
    <mergeCell ref="O5:P5"/>
    <mergeCell ref="K82:L82"/>
    <mergeCell ref="M82:N82"/>
    <mergeCell ref="O82:P82"/>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R28:R30"/>
    <mergeCell ref="S28:T28"/>
    <mergeCell ref="A29:B30"/>
    <mergeCell ref="S29:T30"/>
    <mergeCell ref="C30:D30"/>
    <mergeCell ref="E30:F30"/>
    <mergeCell ref="G30:H30"/>
    <mergeCell ref="I30:J30"/>
    <mergeCell ref="K30:L30"/>
    <mergeCell ref="M30:N30"/>
    <mergeCell ref="O30:P30"/>
    <mergeCell ref="R31:R33"/>
    <mergeCell ref="S31:T31"/>
    <mergeCell ref="A32:B33"/>
    <mergeCell ref="S32:T33"/>
    <mergeCell ref="C33:D33"/>
    <mergeCell ref="E33:F33"/>
    <mergeCell ref="G33:H33"/>
    <mergeCell ref="I33:J33"/>
    <mergeCell ref="K33:L33"/>
    <mergeCell ref="M33:N33"/>
    <mergeCell ref="O33:P33"/>
    <mergeCell ref="A34:B34"/>
    <mergeCell ref="Q34:Q36"/>
    <mergeCell ref="R34:R36"/>
    <mergeCell ref="S34:T34"/>
    <mergeCell ref="A35:B36"/>
    <mergeCell ref="S35:T36"/>
    <mergeCell ref="C36:D36"/>
    <mergeCell ref="E36:F36"/>
    <mergeCell ref="G36:H36"/>
    <mergeCell ref="I36:J36"/>
    <mergeCell ref="K36:L36"/>
    <mergeCell ref="M36:N36"/>
    <mergeCell ref="O36:P36"/>
    <mergeCell ref="A37:B37"/>
    <mergeCell ref="Q37:Q39"/>
    <mergeCell ref="R37:R39"/>
    <mergeCell ref="S37:T37"/>
    <mergeCell ref="A38:B39"/>
    <mergeCell ref="S38:T39"/>
    <mergeCell ref="C39:D39"/>
    <mergeCell ref="E39:F39"/>
    <mergeCell ref="G39:H39"/>
    <mergeCell ref="I39:J39"/>
    <mergeCell ref="K39:L39"/>
    <mergeCell ref="M39:N39"/>
    <mergeCell ref="O39:P39"/>
    <mergeCell ref="A40:B40"/>
    <mergeCell ref="Q40:Q42"/>
    <mergeCell ref="R40:R42"/>
    <mergeCell ref="S40:T40"/>
    <mergeCell ref="A41:B42"/>
    <mergeCell ref="S41:T42"/>
    <mergeCell ref="C42:D42"/>
    <mergeCell ref="E42:F42"/>
    <mergeCell ref="G42:H42"/>
    <mergeCell ref="I42:J42"/>
    <mergeCell ref="K42:L42"/>
    <mergeCell ref="M42:N42"/>
    <mergeCell ref="O42:P42"/>
    <mergeCell ref="G64:H64"/>
    <mergeCell ref="I64:J64"/>
    <mergeCell ref="K64:L64"/>
    <mergeCell ref="M64:N64"/>
    <mergeCell ref="O64:P64"/>
    <mergeCell ref="A65:B65"/>
    <mergeCell ref="Q65:Q67"/>
    <mergeCell ref="R65:R67"/>
    <mergeCell ref="S65:T65"/>
    <mergeCell ref="A66:B67"/>
    <mergeCell ref="S66:T67"/>
    <mergeCell ref="C67:D67"/>
    <mergeCell ref="E67:F67"/>
    <mergeCell ref="G67:H67"/>
    <mergeCell ref="I67:J67"/>
    <mergeCell ref="K67:L67"/>
    <mergeCell ref="M67:N67"/>
    <mergeCell ref="O67:P67"/>
    <mergeCell ref="A68:B68"/>
    <mergeCell ref="Q68:Q70"/>
    <mergeCell ref="R68:R70"/>
    <mergeCell ref="S68:T68"/>
    <mergeCell ref="A69:B70"/>
    <mergeCell ref="S69:T70"/>
    <mergeCell ref="C70:D70"/>
    <mergeCell ref="E70:F70"/>
    <mergeCell ref="G70:H70"/>
    <mergeCell ref="I70:J70"/>
    <mergeCell ref="K70:L70"/>
    <mergeCell ref="M70:N70"/>
    <mergeCell ref="O70:P70"/>
    <mergeCell ref="A71:B71"/>
    <mergeCell ref="Q71:Q73"/>
    <mergeCell ref="R71:R73"/>
    <mergeCell ref="S71:T71"/>
    <mergeCell ref="A72:B73"/>
    <mergeCell ref="S72:T73"/>
    <mergeCell ref="C73:D73"/>
    <mergeCell ref="E73:F73"/>
    <mergeCell ref="G73:H73"/>
    <mergeCell ref="I73:J73"/>
    <mergeCell ref="K73:L73"/>
    <mergeCell ref="M73:N73"/>
    <mergeCell ref="O73:P73"/>
    <mergeCell ref="A93:B93"/>
    <mergeCell ref="Q93:Q95"/>
    <mergeCell ref="R93:R95"/>
    <mergeCell ref="S93:T93"/>
    <mergeCell ref="A94:B95"/>
    <mergeCell ref="S94:T95"/>
    <mergeCell ref="C95:D95"/>
    <mergeCell ref="E95:F95"/>
    <mergeCell ref="G95:H95"/>
    <mergeCell ref="I95:J95"/>
    <mergeCell ref="K95:L95"/>
    <mergeCell ref="M95:N95"/>
    <mergeCell ref="O95:P95"/>
    <mergeCell ref="A96:B96"/>
    <mergeCell ref="Q96:Q98"/>
    <mergeCell ref="R96:R98"/>
    <mergeCell ref="S96:T96"/>
    <mergeCell ref="A97:B98"/>
    <mergeCell ref="S97:T98"/>
    <mergeCell ref="C98:D98"/>
    <mergeCell ref="E98:F98"/>
    <mergeCell ref="G98:H98"/>
    <mergeCell ref="I98:J98"/>
    <mergeCell ref="K98:L98"/>
    <mergeCell ref="M98:N98"/>
    <mergeCell ref="O98:P98"/>
    <mergeCell ref="A99:B99"/>
    <mergeCell ref="Q99:Q101"/>
    <mergeCell ref="R99:R101"/>
    <mergeCell ref="S99:T99"/>
    <mergeCell ref="A100:B101"/>
    <mergeCell ref="S100:T101"/>
    <mergeCell ref="C101:D101"/>
    <mergeCell ref="E101:F101"/>
    <mergeCell ref="G101:H101"/>
    <mergeCell ref="I101:J101"/>
    <mergeCell ref="K101:L101"/>
    <mergeCell ref="M101:N101"/>
    <mergeCell ref="O101:P101"/>
    <mergeCell ref="A102:B102"/>
    <mergeCell ref="Q102:Q104"/>
    <mergeCell ref="R102:R104"/>
    <mergeCell ref="S102:T102"/>
    <mergeCell ref="A103:B104"/>
    <mergeCell ref="S103:T104"/>
    <mergeCell ref="C104:D104"/>
    <mergeCell ref="E104:F104"/>
    <mergeCell ref="G104:H104"/>
    <mergeCell ref="I104:J104"/>
    <mergeCell ref="K104:L104"/>
    <mergeCell ref="M104:N104"/>
    <mergeCell ref="O104:P104"/>
  </mergeCells>
  <phoneticPr fontId="16" type="noConversion"/>
  <dataValidations count="8">
    <dataValidation type="decimal" errorStyle="warning" showErrorMessage="1" errorTitle="填入數字範圍有誤" error="數字介於 0~23.5" sqref="C58:P58 C14:P14 C17:P17 C91:P91 C118:P118 C109:P109 C106:P106 C89:P89 C53:P53 C112:P112 C103:P103 C84:P84 C44:P44 C115:P115 C20:P20 C50:P50 C47:P47 C26:P26 C78:P78 C60:P60 C75:P75 C87:P87 C81:P81 C56:P56 C29:P29 C32:P32 C35:P35 C38:P38 C41:P41 C63:P63 C66:P66 C69:P69 C72:P72 C94:P94 C97:P97 C100:P100 C23:P23" xr:uid="{00000000-0002-0000-0700-000000000000}">
      <formula1>0</formula1>
      <formula2>23.5</formula2>
    </dataValidation>
    <dataValidation errorStyle="warning" showErrorMessage="1" errorTitle="填入數字範圍有誤" error="數字介於 0~23.5" sqref="C13:P13 C85:P86 C82:P83 C54:P55 C51:P52 C57:P57 C45:P46 C48:P49 C18:P19 C21:P22 C15:P16 C24:P25 C42:P43 C59:P59 C79:P80 C76:P77 C119:P119 C88:P88 C73:P74 C107:P107 C110:P110 C113:P113 C116:P116 C27:P28 C30:P31 C33:P34 C36:P37 C39:P40 C61:P62 C64:P65 C67:P68 C70:P71 C92:P92 C95:P95 C98:P98 C101:P101 C104:P104" xr:uid="{00000000-0002-0000-0700-000001000000}"/>
    <dataValidation type="list" allowBlank="1" showInputMessage="1" showErrorMessage="1" sqref="E2:F2" xr:uid="{00000000-0002-0000-0700-000002000000}">
      <formula1>$AB$1:$AB$2</formula1>
    </dataValidation>
    <dataValidation type="list" allowBlank="1" showInputMessage="1" showErrorMessage="1" sqref="C7:P7 E5:P5 C9:P9 C11:P11" xr:uid="{00000000-0002-0000-0700-000003000000}">
      <formula1>$Z$8:$Z$47</formula1>
    </dataValidation>
    <dataValidation type="list" allowBlank="1" showInputMessage="1" showErrorMessage="1" sqref="A2:D2" xr:uid="{00000000-0002-0000-0700-000004000000}">
      <formula1>$AB$8:$AB$52</formula1>
    </dataValidation>
    <dataValidation type="list" allowBlank="1" showInputMessage="1" showErrorMessage="1" sqref="C5:D5" xr:uid="{00000000-0002-0000-0700-000005000000}">
      <formula1>$Z$8:$Z$45</formula1>
    </dataValidation>
    <dataValidation type="list" allowBlank="1" showInputMessage="1" showErrorMessage="1" sqref="A14:B15 A17:B18 A35:B36 A66:B67 A87:B88 A69:B70 A84:B85 A72:B73 A75:B76 A78:B79 A56:B57 A81:B82 A38:B39 A60:B61 A63:B64 A53:B54 A41:B42 A44:B45 A47:B48 A50:B51 A20:B21 A23:B24 A26:B27 A29:B30 A32:B33 A97:B98 A118:B119 A100:B101 A115:B116 A103:B104 A106:B107 A109:B110 A112:B113 A91:B92 A94:B95" xr:uid="{00000000-0002-0000-0700-000006000000}">
      <formula1>$AD$8:$AD$22</formula1>
    </dataValidation>
    <dataValidation type="decimal" errorStyle="warning" showErrorMessage="1" errorTitle="填入數字範圍有誤" error="數字介於 0~24" sqref="C117:P117 C111:P111 C90:P90 C108:P108 C105:P105 C114:P114 C93:P93 C96:P96 C99:P99 C102:P102" xr:uid="{00000000-0002-0000-0700-000007000000}">
      <formula1>7</formula1>
      <formula2>24</formula2>
    </dataValidation>
  </dataValidations>
  <printOptions horizontalCentered="1" verticalCentered="1"/>
  <pageMargins left="0" right="0" top="0.19685039370078741" bottom="0.19685039370078741" header="0.51181102362204722" footer="0.51181102362204722"/>
  <pageSetup paperSize="9" scale="76" fitToHeight="0" orientation="portrait" horizontalDpi="4294967293" vertic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1" id="{CCEB0583-89E6-4C4E-8435-C1E613C69F90}">
            <xm:f>月排班!AS7=月排班!$FV$6</xm:f>
            <x14:dxf>
              <font>
                <color theme="0"/>
              </font>
              <fill>
                <patternFill>
                  <bgColor rgb="FFFF0000"/>
                </patternFill>
              </fill>
            </x14:dxf>
          </x14:cfRule>
          <x14:cfRule type="expression" priority="120" id="{93F925C5-0D2F-418A-8B7F-293C92D637D3}">
            <xm:f>月排班!AS7=月排班!$FV$5</xm:f>
            <x14:dxf>
              <font>
                <color theme="0"/>
              </font>
              <fill>
                <patternFill>
                  <bgColor theme="1" tint="4.9989318521683403E-2"/>
                </patternFill>
              </fill>
            </x14:dxf>
          </x14:cfRule>
          <x14:cfRule type="expression" priority="121" id="{52640D12-8247-4812-A58A-5ED466FE7E41}">
            <xm:f>月排班!AS7&lt;&gt;""</xm:f>
            <x14:dxf>
              <font>
                <color auto="1"/>
              </font>
              <fill>
                <patternFill>
                  <bgColor theme="9" tint="0.39994506668294322"/>
                </patternFill>
              </fill>
            </x14:dxf>
          </x14:cfRule>
          <xm:sqref>C15:P15 C18:P18 C21:P21 C24:P24 C27:P27 C30:P30 C33:P33 C36:P36 C39:P39 C42:P42 C45:P45 C48:P48 C51:P51 C54:P54 C57:P57 C61:P61 C64:P64 C67:P67 C70:P70 C73:P73 C76:P76 C79:P79 C82:P82 C85:P85 C88:P88 C92:P92 C95:P95 C98:P98 C101:P101 C104:P104 C107:P107 C110:P110 C113:P113 C116:P116 C119:P119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pageSetUpPr fitToPage="1"/>
  </sheetPr>
  <dimension ref="A1:BI294"/>
  <sheetViews>
    <sheetView view="pageBreakPreview" zoomScale="75" zoomScaleNormal="75" zoomScaleSheetLayoutView="75" workbookViewId="0">
      <pane xSplit="2" ySplit="4" topLeftCell="C11" activePane="bottomRight" state="frozen"/>
      <selection pane="topRight" activeCell="A2" sqref="A2:D2"/>
      <selection pane="bottomLeft" activeCell="A2" sqref="A2:D2"/>
      <selection pane="bottomRight" activeCell="A102" sqref="A102:XFD104"/>
    </sheetView>
  </sheetViews>
  <sheetFormatPr defaultColWidth="8.375" defaultRowHeight="18" customHeight="1"/>
  <cols>
    <col min="1" max="9" width="6.625" style="118" customWidth="1"/>
    <col min="10" max="11" width="6.625" style="155" customWidth="1"/>
    <col min="12" max="20" width="6.62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
        <v>65</v>
      </c>
      <c r="B2" s="454"/>
      <c r="C2" s="454"/>
      <c r="D2" s="454"/>
      <c r="E2" s="455" t="str">
        <f>'0902-0908'!E2:F2</f>
        <v>外場</v>
      </c>
      <c r="F2" s="456"/>
      <c r="G2" s="457" t="s">
        <v>12</v>
      </c>
      <c r="H2" s="458"/>
      <c r="I2" s="458"/>
      <c r="J2" s="458"/>
      <c r="K2" s="458"/>
      <c r="L2" s="458"/>
      <c r="M2" s="458"/>
      <c r="N2" s="459"/>
      <c r="O2" s="119" t="s">
        <v>177</v>
      </c>
      <c r="P2" s="460">
        <v>45551</v>
      </c>
      <c r="Q2" s="460"/>
      <c r="R2" s="460"/>
      <c r="S2" s="120" t="s">
        <v>14</v>
      </c>
      <c r="T2" s="121">
        <f>P2+6</f>
        <v>45557</v>
      </c>
      <c r="AB2" s="116" t="s">
        <v>15</v>
      </c>
    </row>
    <row r="3" spans="1:30" ht="11.25" customHeight="1">
      <c r="A3" s="461" t="s">
        <v>16</v>
      </c>
      <c r="B3" s="122" t="s">
        <v>17</v>
      </c>
      <c r="C3" s="264">
        <f>P2</f>
        <v>45551</v>
      </c>
      <c r="D3" s="265"/>
      <c r="E3" s="264">
        <f>C3+1</f>
        <v>45552</v>
      </c>
      <c r="F3" s="265"/>
      <c r="G3" s="264">
        <f>E3+1</f>
        <v>45553</v>
      </c>
      <c r="H3" s="265"/>
      <c r="I3" s="264">
        <f>G3+1</f>
        <v>45554</v>
      </c>
      <c r="J3" s="265"/>
      <c r="K3" s="264">
        <f>I3+1</f>
        <v>45555</v>
      </c>
      <c r="L3" s="265"/>
      <c r="M3" s="463">
        <f>K3+1</f>
        <v>45556</v>
      </c>
      <c r="N3" s="464"/>
      <c r="O3" s="463">
        <f>M3+1</f>
        <v>45557</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178</v>
      </c>
      <c r="S4" s="469"/>
      <c r="T4" s="470"/>
    </row>
    <row r="5" spans="1:30" ht="18.75" customHeight="1">
      <c r="A5" s="440" t="str">
        <f>'0902-0908'!A5:B5</f>
        <v>中午責任者</v>
      </c>
      <c r="B5" s="441"/>
      <c r="C5" s="442" t="s">
        <v>308</v>
      </c>
      <c r="D5" s="443"/>
      <c r="E5" s="442" t="s">
        <v>308</v>
      </c>
      <c r="F5" s="443"/>
      <c r="G5" s="442" t="s">
        <v>308</v>
      </c>
      <c r="H5" s="443"/>
      <c r="I5" s="442" t="s">
        <v>309</v>
      </c>
      <c r="J5" s="443"/>
      <c r="K5" s="442" t="s">
        <v>308</v>
      </c>
      <c r="L5" s="443"/>
      <c r="M5" s="442" t="s">
        <v>309</v>
      </c>
      <c r="N5" s="443"/>
      <c r="O5" s="442" t="s">
        <v>308</v>
      </c>
      <c r="P5" s="443"/>
      <c r="Q5" s="53"/>
      <c r="R5" s="54"/>
      <c r="S5" s="445"/>
      <c r="T5" s="446"/>
    </row>
    <row r="6" spans="1:30" ht="11.25" customHeight="1" thickBot="1">
      <c r="A6" s="436" t="str">
        <f>'0902-0908'!A6:B6</f>
        <v>職位</v>
      </c>
      <c r="B6" s="437"/>
      <c r="C6" s="254" t="str">
        <f>VLOOKUP(C5,$Z$8:$AA$45,2,0)</f>
        <v>外場主任</v>
      </c>
      <c r="D6" s="255"/>
      <c r="E6" s="254" t="str">
        <f>VLOOKUP(E5,$Z$8:$AA$45,2,0)</f>
        <v>外場主任</v>
      </c>
      <c r="F6" s="255"/>
      <c r="G6" s="254" t="str">
        <f>VLOOKUP(G5,$Z$8:$AA$45,2,0)</f>
        <v>外場主任</v>
      </c>
      <c r="H6" s="255"/>
      <c r="I6" s="254" t="str">
        <f>VLOOKUP(I5,$Z$8:$AA$45,2,0)</f>
        <v>外場主任</v>
      </c>
      <c r="J6" s="255"/>
      <c r="K6" s="254" t="str">
        <f>VLOOKUP(K5,$Z$8:$AA$45,2,0)</f>
        <v>外場主任</v>
      </c>
      <c r="L6" s="255"/>
      <c r="M6" s="254" t="str">
        <f>VLOOKUP(M5,$Z$8:$AA$45,2,0)</f>
        <v>外場主任</v>
      </c>
      <c r="N6" s="255"/>
      <c r="O6" s="254" t="str">
        <f>VLOOKUP(O5,$Z$8:$AA$45,2,0)</f>
        <v>外場主任</v>
      </c>
      <c r="P6" s="255"/>
      <c r="Q6" s="70"/>
      <c r="R6" s="71"/>
      <c r="S6" s="438"/>
      <c r="T6" s="439"/>
    </row>
    <row r="7" spans="1:30" ht="18.75" customHeight="1">
      <c r="A7" s="434" t="str">
        <f>'0902-0908'!A7:B7</f>
        <v>中午服務責任者</v>
      </c>
      <c r="B7" s="435"/>
      <c r="C7" s="442" t="s">
        <v>308</v>
      </c>
      <c r="D7" s="443"/>
      <c r="E7" s="442" t="s">
        <v>308</v>
      </c>
      <c r="F7" s="443"/>
      <c r="G7" s="442" t="s">
        <v>308</v>
      </c>
      <c r="H7" s="443"/>
      <c r="I7" s="442" t="s">
        <v>309</v>
      </c>
      <c r="J7" s="443"/>
      <c r="K7" s="442" t="s">
        <v>308</v>
      </c>
      <c r="L7" s="443"/>
      <c r="M7" s="442" t="s">
        <v>309</v>
      </c>
      <c r="N7" s="443"/>
      <c r="O7" s="442" t="s">
        <v>308</v>
      </c>
      <c r="P7" s="443"/>
      <c r="Q7" s="68"/>
      <c r="R7" s="69"/>
      <c r="S7" s="445"/>
      <c r="T7" s="446"/>
      <c r="Y7" s="116" t="s">
        <v>33</v>
      </c>
    </row>
    <row r="8" spans="1:30" ht="11.25" customHeight="1" thickBot="1">
      <c r="A8" s="448" t="str">
        <f>'0902-0908'!A8:B8</f>
        <v>職位</v>
      </c>
      <c r="B8" s="449"/>
      <c r="C8" s="254" t="str">
        <f>VLOOKUP(C7,$Z$8:$AA$45,2,0)</f>
        <v>外場主任</v>
      </c>
      <c r="D8" s="255"/>
      <c r="E8" s="254" t="str">
        <f>VLOOKUP(E7,$Z$8:$AA$45,2,0)</f>
        <v>外場主任</v>
      </c>
      <c r="F8" s="255"/>
      <c r="G8" s="254" t="str">
        <f>VLOOKUP(G7,$Z$8:$AA$45,2,0)</f>
        <v>外場主任</v>
      </c>
      <c r="H8" s="255"/>
      <c r="I8" s="254" t="str">
        <f>VLOOKUP(I7,$Z$8:$AA$45,2,0)</f>
        <v>外場主任</v>
      </c>
      <c r="J8" s="255"/>
      <c r="K8" s="254" t="str">
        <f>VLOOKUP(K7,$Z$8:$AA$45,2,0)</f>
        <v>外場主任</v>
      </c>
      <c r="L8" s="255"/>
      <c r="M8" s="254" t="str">
        <f>VLOOKUP(M7,$Z$8:$AA$45,2,0)</f>
        <v>外場主任</v>
      </c>
      <c r="N8" s="255"/>
      <c r="O8" s="254" t="str">
        <f>VLOOKUP(O7,$Z$8:$AA$45,2,0)</f>
        <v>外場主任</v>
      </c>
      <c r="P8" s="255"/>
      <c r="Q8" s="68"/>
      <c r="R8" s="69"/>
      <c r="S8" s="438"/>
      <c r="T8" s="439"/>
      <c r="Y8" s="116" t="s">
        <v>33</v>
      </c>
      <c r="AB8" s="116" t="s">
        <v>34</v>
      </c>
      <c r="AD8" s="116" t="s">
        <v>35</v>
      </c>
    </row>
    <row r="9" spans="1:30" ht="18.75" customHeight="1">
      <c r="A9" s="440" t="str">
        <f>'0902-0908'!A9:B9</f>
        <v>晩上責任者</v>
      </c>
      <c r="B9" s="441"/>
      <c r="C9" s="442" t="s">
        <v>308</v>
      </c>
      <c r="D9" s="443"/>
      <c r="E9" s="442" t="s">
        <v>308</v>
      </c>
      <c r="F9" s="443"/>
      <c r="G9" s="442" t="s">
        <v>308</v>
      </c>
      <c r="H9" s="443"/>
      <c r="I9" s="442" t="s">
        <v>309</v>
      </c>
      <c r="J9" s="443"/>
      <c r="K9" s="442" t="s">
        <v>308</v>
      </c>
      <c r="L9" s="443"/>
      <c r="M9" s="442" t="s">
        <v>309</v>
      </c>
      <c r="N9" s="443"/>
      <c r="O9" s="442" t="s">
        <v>308</v>
      </c>
      <c r="P9" s="443"/>
      <c r="Q9" s="53"/>
      <c r="R9" s="54"/>
      <c r="S9" s="445"/>
      <c r="T9" s="446"/>
      <c r="Y9" s="160">
        <v>2</v>
      </c>
      <c r="Z9" s="161" t="str">
        <f t="shared" ref="Z9:Z44" si="0">HLOOKUP($Y$7,$A$12:$T$119,Y9,0)</f>
        <v>范庭瑋</v>
      </c>
      <c r="AA9" s="116" t="str">
        <f t="shared" ref="AA9:AA44" si="1">HLOOKUP($Y$7,$A$12:$P$119,Y9+1,0)</f>
        <v>外場主任</v>
      </c>
      <c r="AB9" s="116" t="s">
        <v>37</v>
      </c>
      <c r="AD9" s="116" t="s">
        <v>38</v>
      </c>
    </row>
    <row r="10" spans="1:30" ht="11.25" customHeight="1" thickBot="1">
      <c r="A10" s="436" t="str">
        <f>'0902-0908'!A10:B10</f>
        <v>職位</v>
      </c>
      <c r="B10" s="437"/>
      <c r="C10" s="254" t="str">
        <f>VLOOKUP(C9,$Z$8:$AA$45,2,0)</f>
        <v>外場主任</v>
      </c>
      <c r="D10" s="255"/>
      <c r="E10" s="254" t="str">
        <f>VLOOKUP(E9,$Z$8:$AA$45,2,0)</f>
        <v>外場主任</v>
      </c>
      <c r="F10" s="255"/>
      <c r="G10" s="254" t="str">
        <f>VLOOKUP(G9,$Z$8:$AA$45,2,0)</f>
        <v>外場主任</v>
      </c>
      <c r="H10" s="255"/>
      <c r="I10" s="254" t="str">
        <f>VLOOKUP(I9,$Z$8:$AA$45,2,0)</f>
        <v>外場主任</v>
      </c>
      <c r="J10" s="255"/>
      <c r="K10" s="254" t="str">
        <f>VLOOKUP(K9,$Z$8:$AA$45,2,0)</f>
        <v>外場主任</v>
      </c>
      <c r="L10" s="255"/>
      <c r="M10" s="254" t="str">
        <f>VLOOKUP(M9,$Z$8:$AA$45,2,0)</f>
        <v>外場主任</v>
      </c>
      <c r="N10" s="255"/>
      <c r="O10" s="254" t="str">
        <f>VLOOKUP(O9,$Z$8:$AA$45,2,0)</f>
        <v>外場主任</v>
      </c>
      <c r="P10" s="255"/>
      <c r="Q10" s="70"/>
      <c r="R10" s="71"/>
      <c r="S10" s="438"/>
      <c r="T10" s="439"/>
      <c r="Y10" s="162">
        <f>Y9+3</f>
        <v>5</v>
      </c>
      <c r="Z10" s="163" t="str">
        <f t="shared" si="0"/>
        <v>黃凱玲</v>
      </c>
      <c r="AA10" s="116" t="str">
        <f t="shared" si="1"/>
        <v>外場主任</v>
      </c>
      <c r="AB10" s="116" t="s">
        <v>39</v>
      </c>
      <c r="AD10" s="116" t="s">
        <v>40</v>
      </c>
    </row>
    <row r="11" spans="1:30" ht="18.75" customHeight="1">
      <c r="A11" s="434" t="str">
        <f>'0902-0908'!A11:B11</f>
        <v>晩上服務責任者</v>
      </c>
      <c r="B11" s="435"/>
      <c r="C11" s="442" t="s">
        <v>308</v>
      </c>
      <c r="D11" s="443"/>
      <c r="E11" s="442" t="s">
        <v>308</v>
      </c>
      <c r="F11" s="443"/>
      <c r="G11" s="442" t="s">
        <v>308</v>
      </c>
      <c r="H11" s="443"/>
      <c r="I11" s="442" t="s">
        <v>309</v>
      </c>
      <c r="J11" s="443"/>
      <c r="K11" s="442" t="s">
        <v>308</v>
      </c>
      <c r="L11" s="443"/>
      <c r="M11" s="442" t="s">
        <v>309</v>
      </c>
      <c r="N11" s="443"/>
      <c r="O11" s="442" t="s">
        <v>308</v>
      </c>
      <c r="P11" s="443"/>
      <c r="Q11" s="68"/>
      <c r="R11" s="69"/>
      <c r="S11" s="430"/>
      <c r="T11" s="431"/>
      <c r="Y11" s="162">
        <f t="shared" ref="Y11:Y44" si="2">Y10+3</f>
        <v>8</v>
      </c>
      <c r="Z11" s="163" t="str">
        <f t="shared" si="0"/>
        <v>吳珮如</v>
      </c>
      <c r="AA11" s="116" t="str">
        <f t="shared" si="1"/>
        <v>外場主任</v>
      </c>
      <c r="AB11" s="116" t="s">
        <v>42</v>
      </c>
      <c r="AD11" s="116" t="s">
        <v>43</v>
      </c>
    </row>
    <row r="12" spans="1:30" ht="11.25" customHeight="1" thickBot="1">
      <c r="A12" s="432" t="str">
        <f>'0902-0908'!A12:B12</f>
        <v>職位</v>
      </c>
      <c r="B12" s="433"/>
      <c r="C12" s="254" t="str">
        <f>VLOOKUP(C11,$Z$8:$AA$45,2,0)</f>
        <v>外場主任</v>
      </c>
      <c r="D12" s="255"/>
      <c r="E12" s="254" t="str">
        <f>VLOOKUP(E11,$Z$8:$AA$45,2,0)</f>
        <v>外場主任</v>
      </c>
      <c r="F12" s="255"/>
      <c r="G12" s="254" t="str">
        <f>VLOOKUP(G11,$Z$8:$AA$45,2,0)</f>
        <v>外場主任</v>
      </c>
      <c r="H12" s="255"/>
      <c r="I12" s="254" t="str">
        <f>VLOOKUP(I11,$Z$8:$AA$45,2,0)</f>
        <v>外場主任</v>
      </c>
      <c r="J12" s="255"/>
      <c r="K12" s="254" t="str">
        <f>VLOOKUP(K11,$Z$8:$AA$45,2,0)</f>
        <v>外場主任</v>
      </c>
      <c r="L12" s="255"/>
      <c r="M12" s="254" t="str">
        <f>VLOOKUP(M11,$Z$8:$AA$45,2,0)</f>
        <v>外場主任</v>
      </c>
      <c r="N12" s="255"/>
      <c r="O12" s="254" t="str">
        <f>VLOOKUP(O11,$Z$8:$AA$45,2,0)</f>
        <v>外場主任</v>
      </c>
      <c r="P12" s="255"/>
      <c r="Q12" s="55"/>
      <c r="R12" s="56"/>
      <c r="S12" s="422"/>
      <c r="T12" s="423"/>
      <c r="Y12" s="162">
        <f t="shared" si="2"/>
        <v>11</v>
      </c>
      <c r="Z12" s="163" t="str">
        <f t="shared" si="0"/>
        <v>曾智聖</v>
      </c>
      <c r="AA12" s="116" t="str">
        <f t="shared" si="1"/>
        <v>外場正職</v>
      </c>
      <c r="AB12" s="116" t="s">
        <v>44</v>
      </c>
      <c r="AD12" s="116" t="s">
        <v>45</v>
      </c>
    </row>
    <row r="13" spans="1:30" ht="15.75" customHeight="1">
      <c r="A13" s="490" t="str">
        <f>IF('0902-0908'!A13=0,"",'0902-0908'!A13)</f>
        <v>范庭瑋</v>
      </c>
      <c r="B13" s="491"/>
      <c r="C13" s="123">
        <v>12</v>
      </c>
      <c r="D13" s="124">
        <v>22</v>
      </c>
      <c r="E13" s="123">
        <v>11</v>
      </c>
      <c r="F13" s="124">
        <v>22</v>
      </c>
      <c r="G13" s="123">
        <v>12</v>
      </c>
      <c r="H13" s="124">
        <v>22</v>
      </c>
      <c r="I13" s="123"/>
      <c r="J13" s="124"/>
      <c r="K13" s="123">
        <v>12</v>
      </c>
      <c r="L13" s="124">
        <v>22</v>
      </c>
      <c r="M13" s="123"/>
      <c r="N13" s="124"/>
      <c r="O13" s="123">
        <v>10</v>
      </c>
      <c r="P13" s="124">
        <v>21</v>
      </c>
      <c r="Q13" s="563" t="s">
        <v>330</v>
      </c>
      <c r="R13" s="424">
        <f>D14+F14+H14+J14+L14+N14+P14</f>
        <v>42</v>
      </c>
      <c r="S13" s="381"/>
      <c r="T13" s="382"/>
      <c r="Y13" s="162">
        <f t="shared" si="2"/>
        <v>14</v>
      </c>
      <c r="Z13" s="163" t="str">
        <f t="shared" si="0"/>
        <v>支援</v>
      </c>
      <c r="AA13" s="116" t="str">
        <f t="shared" si="1"/>
        <v/>
      </c>
      <c r="AB13" s="116" t="s">
        <v>47</v>
      </c>
      <c r="AD13" s="116" t="s">
        <v>48</v>
      </c>
    </row>
    <row r="14" spans="1:30" ht="9" customHeight="1" thickBot="1">
      <c r="A14" s="480" t="str">
        <f>IF('0902-0908'!A14=0,"",'0902-0908'!A14)</f>
        <v>外場主任</v>
      </c>
      <c r="B14" s="481"/>
      <c r="C14" s="156">
        <v>2</v>
      </c>
      <c r="D14" s="58">
        <f>IF(C13="",0,IF(D13-C13&lt;=6,D13-C13,IF(D13-C13&gt;6,D13-C13-C14,0)))</f>
        <v>8</v>
      </c>
      <c r="E14" s="156">
        <v>3</v>
      </c>
      <c r="F14" s="58">
        <f>IF(E13="",0,IF(F13-E13&lt;=6,F13-E13,IF(F13-E13&gt;6,F13-E13-E14,0)))</f>
        <v>8</v>
      </c>
      <c r="G14" s="156"/>
      <c r="H14" s="58">
        <f>IF(G13="",0,IF(H13-G13&lt;=6,H13-G13,IF(H13-G13&gt;6,H13-G13-G14,0)))</f>
        <v>10</v>
      </c>
      <c r="I14" s="156"/>
      <c r="J14" s="58">
        <f>IF(I13="",0,IF(J13-I13&lt;=6,J13-I13,IF(J13-I13&gt;6,J13-I13-I14,0)))</f>
        <v>0</v>
      </c>
      <c r="K14" s="156">
        <v>2</v>
      </c>
      <c r="L14" s="58">
        <f>IF(K13="",0,IF(L13-K13&lt;=6,L13-K13,IF(L13-K13&gt;6,L13-K13-K14,0)))</f>
        <v>8</v>
      </c>
      <c r="M14" s="156"/>
      <c r="N14" s="58">
        <f>IF(M13="",0,IF(N13-M13&lt;=6,N13-M13,IF(N13-M13&gt;6,N13-M13-M14,0)))</f>
        <v>0</v>
      </c>
      <c r="O14" s="156">
        <v>3</v>
      </c>
      <c r="P14" s="58">
        <f>IF(O13="",0,IF(P13-O13&lt;=6,P13-O13,IF(P13-O13&gt;6,P13-O13-O14,0)))</f>
        <v>8</v>
      </c>
      <c r="Q14" s="564"/>
      <c r="R14" s="425"/>
      <c r="S14" s="387" t="s">
        <v>289</v>
      </c>
      <c r="T14" s="388"/>
      <c r="Y14" s="162">
        <f t="shared" si="2"/>
        <v>17</v>
      </c>
      <c r="Z14" s="163" t="str">
        <f t="shared" si="0"/>
        <v>支援</v>
      </c>
      <c r="AA14" s="116" t="str">
        <f t="shared" si="1"/>
        <v/>
      </c>
      <c r="AB14" s="116" t="s">
        <v>49</v>
      </c>
      <c r="AD14" s="116" t="s">
        <v>50</v>
      </c>
    </row>
    <row r="15" spans="1:30" ht="9" customHeight="1" thickTop="1" thickBot="1">
      <c r="A15" s="482" t="str">
        <f>IF('0902-0908'!A15=0,"",'0902-0908'!A15)</f>
        <v/>
      </c>
      <c r="B15" s="483"/>
      <c r="C15" s="559" t="s">
        <v>278</v>
      </c>
      <c r="D15" s="560"/>
      <c r="E15" s="559" t="s">
        <v>246</v>
      </c>
      <c r="F15" s="560"/>
      <c r="G15" s="573" t="s">
        <v>278</v>
      </c>
      <c r="H15" s="560"/>
      <c r="I15" s="559"/>
      <c r="J15" s="560"/>
      <c r="K15" s="573" t="s">
        <v>278</v>
      </c>
      <c r="L15" s="560"/>
      <c r="M15" s="559"/>
      <c r="N15" s="560"/>
      <c r="O15" s="559" t="s">
        <v>276</v>
      </c>
      <c r="P15" s="560"/>
      <c r="Q15" s="565"/>
      <c r="R15" s="308"/>
      <c r="S15" s="389"/>
      <c r="T15" s="390"/>
      <c r="Y15" s="162">
        <f t="shared" si="2"/>
        <v>20</v>
      </c>
      <c r="Z15" s="163" t="str">
        <f t="shared" si="0"/>
        <v/>
      </c>
      <c r="AA15" s="116" t="str">
        <f t="shared" si="1"/>
        <v/>
      </c>
      <c r="AB15" s="116" t="s">
        <v>51</v>
      </c>
      <c r="AD15" s="116" t="s">
        <v>52</v>
      </c>
    </row>
    <row r="16" spans="1:30" ht="15.75" customHeight="1">
      <c r="A16" s="490" t="str">
        <f>IF('0902-0908'!A16=0,"",'0902-0908'!A16)</f>
        <v>黃凱玲</v>
      </c>
      <c r="B16" s="491"/>
      <c r="C16" s="123"/>
      <c r="D16" s="124"/>
      <c r="E16" s="123">
        <v>11.5</v>
      </c>
      <c r="F16" s="124">
        <v>22</v>
      </c>
      <c r="G16" s="123">
        <v>10</v>
      </c>
      <c r="H16" s="124">
        <v>21</v>
      </c>
      <c r="I16" s="123">
        <v>12</v>
      </c>
      <c r="J16" s="124">
        <v>22</v>
      </c>
      <c r="K16" s="123"/>
      <c r="L16" s="124"/>
      <c r="M16" s="123">
        <v>10</v>
      </c>
      <c r="N16" s="124">
        <v>21</v>
      </c>
      <c r="O16" s="123">
        <v>12</v>
      </c>
      <c r="P16" s="124">
        <v>22</v>
      </c>
      <c r="Q16" s="563" t="s">
        <v>331</v>
      </c>
      <c r="R16" s="410">
        <f>D17+F17+H17+J17+L17+N17+P17</f>
        <v>43.5</v>
      </c>
      <c r="S16" s="381"/>
      <c r="T16" s="382"/>
      <c r="Y16" s="162">
        <f t="shared" si="2"/>
        <v>23</v>
      </c>
      <c r="Z16" s="163" t="str">
        <f t="shared" si="0"/>
        <v/>
      </c>
      <c r="AA16" s="116" t="str">
        <f t="shared" si="1"/>
        <v/>
      </c>
      <c r="AB16" s="116" t="s">
        <v>54</v>
      </c>
      <c r="AD16" s="116" t="s">
        <v>55</v>
      </c>
    </row>
    <row r="17" spans="1:30" ht="9" customHeight="1" thickBot="1">
      <c r="A17" s="480" t="str">
        <f>IF('0902-0908'!A17=0,"",'0902-0908'!A17)</f>
        <v>外場主任</v>
      </c>
      <c r="B17" s="481"/>
      <c r="C17" s="156"/>
      <c r="D17" s="58">
        <f>IF(C16="",0,IF(D16-C16&lt;=6,D16-C16,IF(D16-C16&gt;6,D16-C16-C17,0)))</f>
        <v>0</v>
      </c>
      <c r="E17" s="156">
        <v>2</v>
      </c>
      <c r="F17" s="58">
        <f>IF(E16="",0,IF(F16-E16&lt;=6,F16-E16,IF(F16-E16&gt;6,F16-E16-E17,0)))</f>
        <v>8.5</v>
      </c>
      <c r="G17" s="156"/>
      <c r="H17" s="58">
        <f>IF(G16="",0,IF(H16-G16&lt;=6,H16-G16,IF(H16-G16&gt;6,H16-G16-G17,0)))</f>
        <v>11</v>
      </c>
      <c r="I17" s="156">
        <v>2</v>
      </c>
      <c r="J17" s="58">
        <f>IF(I16="",0,IF(J16-I16&lt;=6,J16-I16,IF(J16-I16&gt;6,J16-I16-I17,0)))</f>
        <v>8</v>
      </c>
      <c r="K17" s="156"/>
      <c r="L17" s="58">
        <f>IF(K16="",0,IF(L16-K16&lt;=6,L16-K16,IF(L16-K16&gt;6,L16-K16-K17,0)))</f>
        <v>0</v>
      </c>
      <c r="M17" s="156">
        <v>3</v>
      </c>
      <c r="N17" s="58">
        <f>IF(M16="",0,IF(N16-M16&lt;=6,N16-M16,IF(N16-M16&gt;6,N16-M16-M17,0)))</f>
        <v>8</v>
      </c>
      <c r="O17" s="156">
        <v>2</v>
      </c>
      <c r="P17" s="58">
        <f>IF(O16="",0,IF(P16-O16&lt;=6,P16-O16,IF(P16-O16&gt;6,P16-O16-O17,0)))</f>
        <v>8</v>
      </c>
      <c r="Q17" s="564"/>
      <c r="R17" s="411"/>
      <c r="S17" s="387" t="s">
        <v>289</v>
      </c>
      <c r="T17" s="388"/>
      <c r="Y17" s="162">
        <f t="shared" si="2"/>
        <v>26</v>
      </c>
      <c r="Z17" s="163" t="str">
        <f t="shared" si="0"/>
        <v/>
      </c>
      <c r="AA17" s="116" t="str">
        <f t="shared" si="1"/>
        <v/>
      </c>
      <c r="AB17" s="116" t="s">
        <v>56</v>
      </c>
      <c r="AD17" s="116" t="s">
        <v>57</v>
      </c>
    </row>
    <row r="18" spans="1:30" ht="9" customHeight="1" thickTop="1" thickBot="1">
      <c r="A18" s="482" t="str">
        <f>IF('0902-0908'!A18=0,"",'0902-0908'!A18)</f>
        <v/>
      </c>
      <c r="B18" s="483"/>
      <c r="C18" s="559"/>
      <c r="D18" s="560"/>
      <c r="E18" s="559" t="s">
        <v>277</v>
      </c>
      <c r="F18" s="560"/>
      <c r="G18" s="559" t="s">
        <v>276</v>
      </c>
      <c r="H18" s="560"/>
      <c r="I18" s="573" t="s">
        <v>278</v>
      </c>
      <c r="J18" s="560"/>
      <c r="K18" s="559"/>
      <c r="L18" s="560"/>
      <c r="M18" s="559" t="s">
        <v>276</v>
      </c>
      <c r="N18" s="560"/>
      <c r="O18" s="573" t="s">
        <v>278</v>
      </c>
      <c r="P18" s="560"/>
      <c r="Q18" s="565"/>
      <c r="R18" s="412"/>
      <c r="S18" s="389"/>
      <c r="T18" s="390"/>
      <c r="Y18" s="162">
        <f t="shared" si="2"/>
        <v>29</v>
      </c>
      <c r="Z18" s="165" t="str">
        <f t="shared" si="0"/>
        <v/>
      </c>
      <c r="AA18" s="116" t="str">
        <f t="shared" si="1"/>
        <v/>
      </c>
      <c r="AB18" s="116" t="s">
        <v>58</v>
      </c>
      <c r="AD18" s="116" t="s">
        <v>59</v>
      </c>
    </row>
    <row r="19" spans="1:30" ht="15.75" customHeight="1">
      <c r="A19" s="490" t="str">
        <f>IF('0902-0908'!A19=0,"",'0902-0908'!A19)</f>
        <v>吳珮如</v>
      </c>
      <c r="B19" s="491"/>
      <c r="C19" s="123">
        <v>10</v>
      </c>
      <c r="D19" s="124">
        <v>21</v>
      </c>
      <c r="E19" s="123">
        <v>12</v>
      </c>
      <c r="F19" s="124">
        <v>22</v>
      </c>
      <c r="G19" s="123"/>
      <c r="H19" s="124"/>
      <c r="I19" s="123">
        <v>10</v>
      </c>
      <c r="J19" s="124">
        <v>21</v>
      </c>
      <c r="K19" s="123">
        <v>11</v>
      </c>
      <c r="L19" s="124">
        <v>22</v>
      </c>
      <c r="M19" s="123">
        <v>12</v>
      </c>
      <c r="N19" s="124">
        <v>22</v>
      </c>
      <c r="O19" s="123"/>
      <c r="P19" s="124"/>
      <c r="Q19" s="563" t="s">
        <v>345</v>
      </c>
      <c r="R19" s="410">
        <f>D20+F20+H20+J20+L20+N20+P20</f>
        <v>40</v>
      </c>
      <c r="S19" s="381"/>
      <c r="T19" s="382"/>
      <c r="Y19" s="162">
        <f t="shared" si="2"/>
        <v>32</v>
      </c>
      <c r="Z19" s="161" t="str">
        <f t="shared" si="0"/>
        <v/>
      </c>
      <c r="AA19" s="116" t="str">
        <f t="shared" si="1"/>
        <v/>
      </c>
      <c r="AB19" s="116" t="s">
        <v>61</v>
      </c>
      <c r="AD19" s="116" t="s">
        <v>62</v>
      </c>
    </row>
    <row r="20" spans="1:30" ht="9" customHeight="1" thickBot="1">
      <c r="A20" s="480" t="str">
        <f>IF('0902-0908'!A20=0,"",'0902-0908'!A20)</f>
        <v>外場主任</v>
      </c>
      <c r="B20" s="481"/>
      <c r="C20" s="156">
        <v>3</v>
      </c>
      <c r="D20" s="58">
        <f>IF(C19="",0,IF(D19-C19&lt;=6,D19-C19,IF(D19-C19&gt;6,D19-C19-C20,0)))</f>
        <v>8</v>
      </c>
      <c r="E20" s="156">
        <v>2</v>
      </c>
      <c r="F20" s="58">
        <f>IF(E19="",0,IF(F19-E19&lt;=6,F19-E19,IF(F19-E19&gt;6,F19-E19-E20,0)))</f>
        <v>8</v>
      </c>
      <c r="G20" s="156"/>
      <c r="H20" s="58">
        <f>IF(G19="",0,IF(H19-G19&lt;=6,H19-G19,IF(H19-G19&gt;6,H19-G19-G20,0)))</f>
        <v>0</v>
      </c>
      <c r="I20" s="156">
        <v>3</v>
      </c>
      <c r="J20" s="58">
        <f>IF(I19="",0,IF(J19-I19&lt;=6,J19-I19,IF(J19-I19&gt;6,J19-I19-I20,0)))</f>
        <v>8</v>
      </c>
      <c r="K20" s="156">
        <v>3</v>
      </c>
      <c r="L20" s="58">
        <f>IF(K19="",0,IF(L19-K19&lt;=6,L19-K19,IF(L19-K19&gt;6,L19-K19-K20,0)))</f>
        <v>8</v>
      </c>
      <c r="M20" s="156">
        <v>2</v>
      </c>
      <c r="N20" s="58">
        <f>IF(M19="",0,IF(N19-M19&lt;=6,N19-M19,IF(N19-M19&gt;6,N19-M19-M20,0)))</f>
        <v>8</v>
      </c>
      <c r="O20" s="156"/>
      <c r="P20" s="58">
        <f>IF(O19="",0,IF(P19-O19&lt;=6,P19-O19,IF(P19-O19&gt;6,P19-O19-O20,0)))</f>
        <v>0</v>
      </c>
      <c r="Q20" s="564"/>
      <c r="R20" s="411"/>
      <c r="S20" s="387" t="s">
        <v>322</v>
      </c>
      <c r="T20" s="388"/>
      <c r="Y20" s="162">
        <f t="shared" si="2"/>
        <v>35</v>
      </c>
      <c r="Z20" s="163" t="str">
        <f t="shared" si="0"/>
        <v/>
      </c>
      <c r="AA20" s="116" t="str">
        <f t="shared" si="1"/>
        <v/>
      </c>
      <c r="AB20" s="116" t="s">
        <v>63</v>
      </c>
      <c r="AD20" s="116" t="s">
        <v>64</v>
      </c>
    </row>
    <row r="21" spans="1:30" ht="9" customHeight="1" thickTop="1" thickBot="1">
      <c r="A21" s="482" t="str">
        <f>IF('0902-0908'!A21=0,"",'0902-0908'!A21)</f>
        <v/>
      </c>
      <c r="B21" s="483"/>
      <c r="C21" s="559" t="s">
        <v>276</v>
      </c>
      <c r="D21" s="560"/>
      <c r="E21" s="573" t="s">
        <v>278</v>
      </c>
      <c r="F21" s="560"/>
      <c r="G21" s="559"/>
      <c r="H21" s="560"/>
      <c r="I21" s="559" t="s">
        <v>276</v>
      </c>
      <c r="J21" s="560"/>
      <c r="K21" s="559" t="s">
        <v>277</v>
      </c>
      <c r="L21" s="560"/>
      <c r="M21" s="573" t="s">
        <v>278</v>
      </c>
      <c r="N21" s="560"/>
      <c r="O21" s="559"/>
      <c r="P21" s="560"/>
      <c r="Q21" s="565"/>
      <c r="R21" s="412"/>
      <c r="S21" s="389"/>
      <c r="T21" s="390"/>
      <c r="Y21" s="162">
        <f t="shared" si="2"/>
        <v>38</v>
      </c>
      <c r="Z21" s="163" t="str">
        <f t="shared" si="0"/>
        <v/>
      </c>
      <c r="AA21" s="116" t="str">
        <f t="shared" si="1"/>
        <v/>
      </c>
      <c r="AB21" s="116" t="s">
        <v>65</v>
      </c>
      <c r="AD21" s="116" t="s">
        <v>66</v>
      </c>
    </row>
    <row r="22" spans="1:30" ht="15.75" customHeight="1">
      <c r="A22" s="490" t="str">
        <f>IF('0902-0908'!A22=0,"",'0902-0908'!A22)</f>
        <v>曾智聖</v>
      </c>
      <c r="B22" s="491"/>
      <c r="C22" s="123">
        <v>11</v>
      </c>
      <c r="D22" s="124">
        <v>22</v>
      </c>
      <c r="E22" s="123"/>
      <c r="F22" s="124"/>
      <c r="G22" s="123"/>
      <c r="H22" s="124"/>
      <c r="I22" s="123"/>
      <c r="J22" s="124"/>
      <c r="K22" s="123">
        <v>10</v>
      </c>
      <c r="L22" s="124">
        <v>21</v>
      </c>
      <c r="M22" s="123">
        <v>11</v>
      </c>
      <c r="N22" s="124">
        <v>22</v>
      </c>
      <c r="O22" s="123">
        <v>11</v>
      </c>
      <c r="P22" s="124">
        <v>22</v>
      </c>
      <c r="Q22" s="563" t="s">
        <v>344</v>
      </c>
      <c r="R22" s="410">
        <f>D23+F23+H23+J23+L23+N23+P23</f>
        <v>32</v>
      </c>
      <c r="S22" s="381"/>
      <c r="T22" s="382"/>
      <c r="Y22" s="162">
        <f t="shared" si="2"/>
        <v>41</v>
      </c>
      <c r="Z22" s="163" t="str">
        <f t="shared" si="0"/>
        <v/>
      </c>
      <c r="AA22" s="116" t="str">
        <f t="shared" si="1"/>
        <v/>
      </c>
      <c r="AB22" s="116" t="s">
        <v>68</v>
      </c>
    </row>
    <row r="23" spans="1:30" ht="9" customHeight="1" thickBot="1">
      <c r="A23" s="480" t="str">
        <f>IF('0902-0908'!A23=0,"",'0902-0908'!A23)</f>
        <v>外場正職</v>
      </c>
      <c r="B23" s="481"/>
      <c r="C23" s="156">
        <v>3</v>
      </c>
      <c r="D23" s="58">
        <f>IF(C22="",0,IF(D22-C22&lt;=6,D22-C22,IF(D22-C22&gt;6,D22-C22-C23,0)))</f>
        <v>8</v>
      </c>
      <c r="E23" s="156"/>
      <c r="F23" s="58">
        <f>IF(E22="",0,IF(F22-E22&lt;=6,F22-E22,IF(F22-E22&gt;6,F22-E22-E23,0)))</f>
        <v>0</v>
      </c>
      <c r="G23" s="156"/>
      <c r="H23" s="58">
        <f>IF(G22="",0,IF(H22-G22&lt;=6,H22-G22,IF(H22-G22&gt;6,H22-G22-G23,0)))</f>
        <v>0</v>
      </c>
      <c r="I23" s="156"/>
      <c r="J23" s="58">
        <f>IF(I22="",0,IF(J22-I22&lt;=6,J22-I22,IF(J22-I22&gt;6,J22-I22-I23,0)))</f>
        <v>0</v>
      </c>
      <c r="K23" s="156">
        <v>3</v>
      </c>
      <c r="L23" s="58">
        <f>IF(K22="",0,IF(L22-K22&lt;=6,L22-K22,IF(L22-K22&gt;6,L22-K22-K23,0)))</f>
        <v>8</v>
      </c>
      <c r="M23" s="156">
        <v>3</v>
      </c>
      <c r="N23" s="58">
        <f>IF(M22="",0,IF(N22-M22&lt;=6,N22-M22,IF(N22-M22&gt;6,N22-M22-M23,0)))</f>
        <v>8</v>
      </c>
      <c r="O23" s="156">
        <v>3</v>
      </c>
      <c r="P23" s="58">
        <f>IF(O22="",0,IF(P22-O22&lt;=6,P22-O22,IF(P22-O22&gt;6,P22-O22-O23,0)))</f>
        <v>8</v>
      </c>
      <c r="Q23" s="564"/>
      <c r="R23" s="411"/>
      <c r="S23" s="387" t="s">
        <v>323</v>
      </c>
      <c r="T23" s="388"/>
      <c r="Y23" s="162">
        <f t="shared" si="2"/>
        <v>44</v>
      </c>
      <c r="Z23" s="163" t="str">
        <f t="shared" si="0"/>
        <v/>
      </c>
      <c r="AA23" s="116" t="str">
        <f t="shared" si="1"/>
        <v/>
      </c>
      <c r="AB23" s="116" t="s">
        <v>69</v>
      </c>
    </row>
    <row r="24" spans="1:30" ht="9" customHeight="1" thickTop="1" thickBot="1">
      <c r="A24" s="482" t="str">
        <f>IF('0902-0908'!A24=0,"",'0902-0908'!A24)</f>
        <v/>
      </c>
      <c r="B24" s="483"/>
      <c r="C24" s="559" t="s">
        <v>277</v>
      </c>
      <c r="D24" s="560"/>
      <c r="E24" s="559"/>
      <c r="F24" s="560"/>
      <c r="G24" s="559"/>
      <c r="H24" s="560"/>
      <c r="I24" s="559"/>
      <c r="J24" s="560"/>
      <c r="K24" s="559" t="s">
        <v>276</v>
      </c>
      <c r="L24" s="560"/>
      <c r="M24" s="559" t="s">
        <v>277</v>
      </c>
      <c r="N24" s="560"/>
      <c r="O24" s="559" t="s">
        <v>277</v>
      </c>
      <c r="P24" s="560"/>
      <c r="Q24" s="565"/>
      <c r="R24" s="412"/>
      <c r="S24" s="389"/>
      <c r="T24" s="390"/>
      <c r="Y24" s="162">
        <v>48</v>
      </c>
      <c r="Z24" s="165" t="str">
        <f t="shared" si="0"/>
        <v/>
      </c>
      <c r="AA24" s="116" t="str">
        <f t="shared" si="1"/>
        <v/>
      </c>
      <c r="AB24" s="116" t="s">
        <v>70</v>
      </c>
    </row>
    <row r="25" spans="1:30" ht="15.75" customHeight="1">
      <c r="A25" s="490" t="str">
        <f>IF('0902-0908'!A25=0,"",'0902-0908'!A25)</f>
        <v>支援</v>
      </c>
      <c r="B25" s="491"/>
      <c r="C25" s="123"/>
      <c r="D25" s="124"/>
      <c r="E25" s="123"/>
      <c r="F25" s="124"/>
      <c r="G25" s="123"/>
      <c r="H25" s="124"/>
      <c r="I25" s="123">
        <v>11</v>
      </c>
      <c r="J25" s="124">
        <v>22</v>
      </c>
      <c r="K25" s="123"/>
      <c r="L25" s="124"/>
      <c r="M25" s="123"/>
      <c r="N25" s="124"/>
      <c r="O25" s="123">
        <v>12</v>
      </c>
      <c r="P25" s="124">
        <v>22</v>
      </c>
      <c r="Q25" s="375"/>
      <c r="R25" s="410">
        <f>D26+F26+H26+J26+L26+N26+P26</f>
        <v>16</v>
      </c>
      <c r="S25" s="381"/>
      <c r="T25" s="382"/>
      <c r="Y25" s="162">
        <f t="shared" si="2"/>
        <v>51</v>
      </c>
      <c r="Z25" s="116" t="str">
        <f t="shared" si="0"/>
        <v/>
      </c>
      <c r="AA25" s="116" t="str">
        <f t="shared" si="1"/>
        <v/>
      </c>
      <c r="AB25" s="116" t="s">
        <v>71</v>
      </c>
    </row>
    <row r="26" spans="1:30" ht="9" customHeight="1" thickBot="1">
      <c r="A26" s="480" t="str">
        <f>IF('0902-0908'!A26=0,"",'0902-0908'!A26)</f>
        <v/>
      </c>
      <c r="B26" s="481"/>
      <c r="C26" s="156"/>
      <c r="D26" s="58">
        <f>IF(C25="",0,IF(D25-C25&lt;=6,D25-C25,IF(D25-C25&gt;6,D25-C25-C26,0)))</f>
        <v>0</v>
      </c>
      <c r="E26" s="156"/>
      <c r="F26" s="58">
        <f>IF(E25="",0,IF(F25-E25&lt;=6,F25-E25,IF(F25-E25&gt;6,F25-E25-E26,0)))</f>
        <v>0</v>
      </c>
      <c r="G26" s="156"/>
      <c r="H26" s="58">
        <f>IF(G25="",0,IF(H25-G25&lt;=6,H25-G25,IF(H25-G25&gt;6,H25-G25-G26,0)))</f>
        <v>0</v>
      </c>
      <c r="I26" s="156">
        <v>3</v>
      </c>
      <c r="J26" s="58">
        <f>IF(I25="",0,IF(J25-I25&lt;=6,J25-I25,IF(J25-I25&gt;6,J25-I25-I26,0)))</f>
        <v>8</v>
      </c>
      <c r="K26" s="156"/>
      <c r="L26" s="58">
        <f>IF(K25="",0,IF(L25-K25&lt;=6,L25-K25,IF(L25-K25&gt;6,L25-K25-K26,0)))</f>
        <v>0</v>
      </c>
      <c r="M26" s="156"/>
      <c r="N26" s="58">
        <f>IF(M25="",0,IF(N25-M25&lt;=6,N25-M25,IF(N25-M25&gt;6,N25-M25-M26,0)))</f>
        <v>0</v>
      </c>
      <c r="O26" s="156">
        <v>2</v>
      </c>
      <c r="P26" s="58">
        <f>IF(O25="",0,IF(P25-O25&lt;=6,P25-O25,IF(P25-O25&gt;6,P25-O25-O26,0)))</f>
        <v>8</v>
      </c>
      <c r="Q26" s="376"/>
      <c r="R26" s="411"/>
      <c r="S26" s="387"/>
      <c r="T26" s="388"/>
      <c r="Y26" s="162">
        <f t="shared" si="2"/>
        <v>54</v>
      </c>
      <c r="Z26" s="116" t="str">
        <f t="shared" si="0"/>
        <v/>
      </c>
      <c r="AA26" s="116" t="str">
        <f t="shared" si="1"/>
        <v/>
      </c>
      <c r="AB26" s="116" t="s">
        <v>72</v>
      </c>
    </row>
    <row r="27" spans="1:30" ht="9" customHeight="1" thickTop="1" thickBot="1">
      <c r="A27" s="482" t="str">
        <f>IF('0902-0908'!A27=0,"",'0902-0908'!A27)</f>
        <v/>
      </c>
      <c r="B27" s="483"/>
      <c r="C27" s="559"/>
      <c r="D27" s="560"/>
      <c r="E27" s="559"/>
      <c r="F27" s="560"/>
      <c r="G27" s="559"/>
      <c r="H27" s="560"/>
      <c r="I27" s="559" t="s">
        <v>343</v>
      </c>
      <c r="J27" s="560"/>
      <c r="K27" s="559"/>
      <c r="L27" s="560"/>
      <c r="M27" s="559"/>
      <c r="N27" s="560"/>
      <c r="O27" s="559" t="s">
        <v>342</v>
      </c>
      <c r="P27" s="560"/>
      <c r="Q27" s="377"/>
      <c r="R27" s="412"/>
      <c r="S27" s="389"/>
      <c r="T27" s="390"/>
      <c r="Y27" s="162">
        <f t="shared" si="2"/>
        <v>57</v>
      </c>
      <c r="Z27" s="116" t="str">
        <f t="shared" si="0"/>
        <v/>
      </c>
      <c r="AA27" s="116" t="str">
        <f t="shared" si="1"/>
        <v/>
      </c>
      <c r="AB27" s="116" t="s">
        <v>73</v>
      </c>
    </row>
    <row r="28" spans="1:30" ht="15.75" customHeight="1">
      <c r="A28" s="490" t="str">
        <f>IF('0902-0908'!A28=0,"",'0902-0908'!A28)</f>
        <v>支援</v>
      </c>
      <c r="B28" s="491"/>
      <c r="C28" s="123"/>
      <c r="D28" s="124"/>
      <c r="E28" s="123"/>
      <c r="F28" s="124"/>
      <c r="G28" s="123"/>
      <c r="H28" s="124"/>
      <c r="I28" s="123"/>
      <c r="J28" s="124"/>
      <c r="K28" s="123"/>
      <c r="L28" s="124"/>
      <c r="M28" s="123"/>
      <c r="N28" s="124"/>
      <c r="O28" s="123"/>
      <c r="P28" s="124"/>
      <c r="Q28" s="375"/>
      <c r="R28" s="410">
        <f>D29+F29+H29+J29+L29+N29+P29</f>
        <v>0</v>
      </c>
      <c r="S28" s="381"/>
      <c r="T28" s="382"/>
      <c r="Y28" s="162">
        <f t="shared" si="2"/>
        <v>60</v>
      </c>
      <c r="Z28" s="116" t="str">
        <f t="shared" si="0"/>
        <v/>
      </c>
      <c r="AA28" s="116" t="str">
        <f t="shared" si="1"/>
        <v/>
      </c>
      <c r="AB28" s="116" t="s">
        <v>10</v>
      </c>
    </row>
    <row r="29" spans="1:30" ht="9" customHeight="1" thickBot="1">
      <c r="A29" s="480" t="str">
        <f>IF('0902-0908'!A29=0,"",'0902-0908'!A29)</f>
        <v/>
      </c>
      <c r="B29" s="481"/>
      <c r="C29" s="156"/>
      <c r="D29" s="58">
        <f>IF(C28="",0,IF(D28-C28&lt;=6,D28-C28,IF(D28-C28&gt;6,D28-C28-C29,0)))</f>
        <v>0</v>
      </c>
      <c r="E29" s="156"/>
      <c r="F29" s="58">
        <f>IF(E28="",0,IF(F28-E28&lt;=6,F28-E28,IF(F28-E28&gt;6,F28-E28-E29,0)))</f>
        <v>0</v>
      </c>
      <c r="G29" s="156"/>
      <c r="H29" s="58">
        <f>IF(G28="",0,IF(H28-G28&lt;=6,H28-G28,IF(H28-G28&gt;6,H28-G28-G29,0)))</f>
        <v>0</v>
      </c>
      <c r="I29" s="156"/>
      <c r="J29" s="58">
        <f>IF(I28="",0,IF(J28-I28&lt;=6,J28-I28,IF(J28-I28&gt;6,J28-I28-I29,0)))</f>
        <v>0</v>
      </c>
      <c r="K29" s="156"/>
      <c r="L29" s="58">
        <f>IF(K28="",0,IF(L28-K28&lt;=6,L28-K28,IF(L28-K28&gt;6,L28-K28-K29,0)))</f>
        <v>0</v>
      </c>
      <c r="M29" s="156"/>
      <c r="N29" s="58">
        <f>IF(M28="",0,IF(N28-M28&lt;=6,N28-M28,IF(N28-M28&gt;6,N28-M28-M29,0)))</f>
        <v>0</v>
      </c>
      <c r="O29" s="156"/>
      <c r="P29" s="58">
        <f>IF(O28="",0,IF(P28-O28&lt;=6,P28-O28,IF(P28-O28&gt;6,P28-O28-O29,0)))</f>
        <v>0</v>
      </c>
      <c r="Q29" s="376"/>
      <c r="R29" s="411"/>
      <c r="S29" s="387"/>
      <c r="T29" s="388"/>
      <c r="Y29" s="162">
        <f t="shared" si="2"/>
        <v>63</v>
      </c>
      <c r="Z29" s="116" t="str">
        <f t="shared" si="0"/>
        <v/>
      </c>
      <c r="AA29" s="116" t="str">
        <f t="shared" si="1"/>
        <v/>
      </c>
      <c r="AB29" s="116" t="s">
        <v>74</v>
      </c>
    </row>
    <row r="30" spans="1:30" ht="9" customHeight="1" thickTop="1" thickBot="1">
      <c r="A30" s="482" t="str">
        <f>IF('0902-0908'!A30=0,"",'0902-0908'!A30)</f>
        <v/>
      </c>
      <c r="B30" s="483"/>
      <c r="C30" s="559"/>
      <c r="D30" s="560"/>
      <c r="E30" s="559"/>
      <c r="F30" s="560"/>
      <c r="G30" s="559"/>
      <c r="H30" s="560"/>
      <c r="I30" s="559"/>
      <c r="J30" s="560"/>
      <c r="K30" s="559"/>
      <c r="L30" s="560"/>
      <c r="M30" s="559"/>
      <c r="N30" s="560"/>
      <c r="O30" s="559"/>
      <c r="P30" s="560"/>
      <c r="Q30" s="377"/>
      <c r="R30" s="412"/>
      <c r="S30" s="389"/>
      <c r="T30" s="390"/>
      <c r="Y30" s="162">
        <f t="shared" si="2"/>
        <v>66</v>
      </c>
      <c r="Z30" s="116" t="str">
        <f t="shared" si="0"/>
        <v/>
      </c>
      <c r="AA30" s="116" t="str">
        <f t="shared" si="1"/>
        <v/>
      </c>
      <c r="AB30" s="116" t="s">
        <v>75</v>
      </c>
    </row>
    <row r="31" spans="1:30" ht="15.75" hidden="1" customHeight="1">
      <c r="A31" s="490" t="str">
        <f>IF('0902-0908'!A31=0,"",'0902-0908'!A31)</f>
        <v/>
      </c>
      <c r="B31" s="491"/>
      <c r="C31" s="123"/>
      <c r="D31" s="124"/>
      <c r="E31" s="123"/>
      <c r="F31" s="124"/>
      <c r="G31" s="123"/>
      <c r="H31" s="124"/>
      <c r="I31" s="123"/>
      <c r="J31" s="124"/>
      <c r="K31" s="123"/>
      <c r="L31" s="124"/>
      <c r="M31" s="123"/>
      <c r="N31" s="124"/>
      <c r="O31" s="123"/>
      <c r="P31" s="124"/>
      <c r="Q31" s="375"/>
      <c r="R31" s="410">
        <f>D32+F32+H32+J32+L32+N32+P32</f>
        <v>0</v>
      </c>
      <c r="S31" s="381"/>
      <c r="T31" s="382"/>
      <c r="Y31" s="162">
        <f t="shared" si="2"/>
        <v>69</v>
      </c>
      <c r="Z31" s="116" t="str">
        <f t="shared" si="0"/>
        <v/>
      </c>
      <c r="AA31" s="116" t="str">
        <f t="shared" si="1"/>
        <v/>
      </c>
      <c r="AB31" s="116" t="s">
        <v>10</v>
      </c>
    </row>
    <row r="32" spans="1:30" ht="9" hidden="1" customHeight="1" thickBot="1">
      <c r="A32" s="480" t="str">
        <f>IF('0902-0908'!A32=0,"",'0902-0908'!A32)</f>
        <v/>
      </c>
      <c r="B32" s="481"/>
      <c r="C32" s="156"/>
      <c r="D32" s="58">
        <f>IF(C31="",0,IF(D31-C31&lt;=6,D31-C31,IF(D31-C31&gt;6,D31-C31-C32,0)))</f>
        <v>0</v>
      </c>
      <c r="E32" s="156"/>
      <c r="F32" s="58">
        <f>IF(E31="",0,IF(F31-E31&lt;=6,F31-E31,IF(F31-E31&gt;6,F31-E31-E32,0)))</f>
        <v>0</v>
      </c>
      <c r="G32" s="156"/>
      <c r="H32" s="58">
        <f>IF(G31="",0,IF(H31-G31&lt;=6,H31-G31,IF(H31-G31&gt;6,H31-G31-G32,0)))</f>
        <v>0</v>
      </c>
      <c r="I32" s="156"/>
      <c r="J32" s="58">
        <f>IF(I31="",0,IF(J31-I31&lt;=6,J31-I31,IF(J31-I31&gt;6,J31-I31-I32,0)))</f>
        <v>0</v>
      </c>
      <c r="K32" s="156"/>
      <c r="L32" s="58">
        <f>IF(K31="",0,IF(L31-K31&lt;=6,L31-K31,IF(L31-K31&gt;6,L31-K31-K32,0)))</f>
        <v>0</v>
      </c>
      <c r="M32" s="156"/>
      <c r="N32" s="58">
        <f>IF(M31="",0,IF(N31-M31&lt;=6,N31-M31,IF(N31-M31&gt;6,N31-M31-M32,0)))</f>
        <v>0</v>
      </c>
      <c r="O32" s="156"/>
      <c r="P32" s="58">
        <f>IF(O31="",0,IF(P31-O31&lt;=6,P31-O31,IF(P31-O31&gt;6,P31-O31-O32,0)))</f>
        <v>0</v>
      </c>
      <c r="Q32" s="376"/>
      <c r="R32" s="411"/>
      <c r="S32" s="387"/>
      <c r="T32" s="388"/>
      <c r="Y32" s="162">
        <f t="shared" si="2"/>
        <v>72</v>
      </c>
      <c r="Z32" s="116" t="str">
        <f t="shared" si="0"/>
        <v/>
      </c>
      <c r="AA32" s="116" t="str">
        <f t="shared" si="1"/>
        <v/>
      </c>
      <c r="AB32" s="116" t="s">
        <v>74</v>
      </c>
    </row>
    <row r="33" spans="1:28" ht="9" hidden="1" customHeight="1" thickTop="1" thickBot="1">
      <c r="A33" s="482" t="str">
        <f>IF('0902-0908'!A33=0,"",'0902-0908'!A33)</f>
        <v/>
      </c>
      <c r="B33" s="483"/>
      <c r="C33" s="559"/>
      <c r="D33" s="560"/>
      <c r="E33" s="559"/>
      <c r="F33" s="560"/>
      <c r="G33" s="559"/>
      <c r="H33" s="560"/>
      <c r="I33" s="559"/>
      <c r="J33" s="560"/>
      <c r="K33" s="559"/>
      <c r="L33" s="560"/>
      <c r="M33" s="559"/>
      <c r="N33" s="560"/>
      <c r="O33" s="559"/>
      <c r="P33" s="560"/>
      <c r="Q33" s="377"/>
      <c r="R33" s="412"/>
      <c r="S33" s="389"/>
      <c r="T33" s="390"/>
      <c r="Y33" s="162">
        <f t="shared" si="2"/>
        <v>75</v>
      </c>
      <c r="Z33" s="116" t="str">
        <f t="shared" si="0"/>
        <v/>
      </c>
      <c r="AA33" s="116" t="str">
        <f t="shared" si="1"/>
        <v/>
      </c>
      <c r="AB33" s="116" t="s">
        <v>75</v>
      </c>
    </row>
    <row r="34" spans="1:28" ht="15.75" hidden="1" customHeight="1">
      <c r="A34" s="490" t="str">
        <f>IF('0902-0908'!A34=0,"",'0902-0908'!A34)</f>
        <v/>
      </c>
      <c r="B34" s="491"/>
      <c r="C34" s="123"/>
      <c r="D34" s="124"/>
      <c r="E34" s="123"/>
      <c r="F34" s="124"/>
      <c r="G34" s="123"/>
      <c r="H34" s="124"/>
      <c r="I34" s="123"/>
      <c r="J34" s="124"/>
      <c r="K34" s="123"/>
      <c r="L34" s="124"/>
      <c r="M34" s="123"/>
      <c r="N34" s="124"/>
      <c r="O34" s="123"/>
      <c r="P34" s="124"/>
      <c r="Q34" s="375"/>
      <c r="R34" s="410">
        <f>D35+F35+H35+J35+L35+N35+P35</f>
        <v>0</v>
      </c>
      <c r="S34" s="381"/>
      <c r="T34" s="382"/>
      <c r="Y34" s="162">
        <v>79</v>
      </c>
      <c r="Z34" s="116" t="str">
        <f t="shared" si="0"/>
        <v>黃世耀</v>
      </c>
      <c r="AA34" s="116" t="str">
        <f t="shared" si="1"/>
        <v>外場假日工讀</v>
      </c>
      <c r="AB34" s="116" t="s">
        <v>10</v>
      </c>
    </row>
    <row r="35" spans="1:28" ht="9" hidden="1" customHeight="1" thickBot="1">
      <c r="A35" s="480" t="str">
        <f>IF('0902-0908'!A35=0,"",'0902-0908'!A35)</f>
        <v/>
      </c>
      <c r="B35" s="481"/>
      <c r="C35" s="156"/>
      <c r="D35" s="58">
        <f>IF(C34="",0,IF(D34-C34&lt;=6,D34-C34,IF(D34-C34&gt;6,D34-C34-C35,0)))</f>
        <v>0</v>
      </c>
      <c r="E35" s="156"/>
      <c r="F35" s="58">
        <f>IF(E34="",0,IF(F34-E34&lt;=6,F34-E34,IF(F34-E34&gt;6,F34-E34-E35,0)))</f>
        <v>0</v>
      </c>
      <c r="G35" s="156"/>
      <c r="H35" s="58">
        <f>IF(G34="",0,IF(H34-G34&lt;=6,H34-G34,IF(H34-G34&gt;6,H34-G34-G35,0)))</f>
        <v>0</v>
      </c>
      <c r="I35" s="156"/>
      <c r="J35" s="58">
        <f>IF(I34="",0,IF(J34-I34&lt;=6,J34-I34,IF(J34-I34&gt;6,J34-I34-I35,0)))</f>
        <v>0</v>
      </c>
      <c r="K35" s="156"/>
      <c r="L35" s="58">
        <f>IF(K34="",0,IF(L34-K34&lt;=6,L34-K34,IF(L34-K34&gt;6,L34-K34-K35,0)))</f>
        <v>0</v>
      </c>
      <c r="M35" s="156"/>
      <c r="N35" s="58">
        <f>IF(M34="",0,IF(N34-M34&lt;=6,N34-M34,IF(N34-M34&gt;6,N34-M34-M35,0)))</f>
        <v>0</v>
      </c>
      <c r="O35" s="156"/>
      <c r="P35" s="58">
        <f>IF(O34="",0,IF(P34-O34&lt;=6,P34-O34,IF(P34-O34&gt;6,P34-O34-O35,0)))</f>
        <v>0</v>
      </c>
      <c r="Q35" s="376"/>
      <c r="R35" s="411"/>
      <c r="S35" s="387"/>
      <c r="T35" s="388"/>
      <c r="Y35" s="162">
        <f t="shared" si="2"/>
        <v>82</v>
      </c>
      <c r="Z35" s="116" t="str">
        <f t="shared" si="0"/>
        <v>張子柔</v>
      </c>
      <c r="AA35" s="116" t="str">
        <f t="shared" si="1"/>
        <v>外場晚班工讀</v>
      </c>
      <c r="AB35" s="116" t="s">
        <v>74</v>
      </c>
    </row>
    <row r="36" spans="1:28" ht="9" hidden="1" customHeight="1" thickTop="1" thickBot="1">
      <c r="A36" s="482" t="str">
        <f>IF('0902-0908'!A36=0,"",'0902-0908'!A36)</f>
        <v/>
      </c>
      <c r="B36" s="483"/>
      <c r="C36" s="559"/>
      <c r="D36" s="560"/>
      <c r="E36" s="559"/>
      <c r="F36" s="560"/>
      <c r="G36" s="559"/>
      <c r="H36" s="560"/>
      <c r="I36" s="559"/>
      <c r="J36" s="560"/>
      <c r="K36" s="559"/>
      <c r="L36" s="560"/>
      <c r="M36" s="559"/>
      <c r="N36" s="560"/>
      <c r="O36" s="559"/>
      <c r="P36" s="560"/>
      <c r="Q36" s="377"/>
      <c r="R36" s="412"/>
      <c r="S36" s="389"/>
      <c r="T36" s="390"/>
      <c r="Y36" s="162">
        <f t="shared" si="2"/>
        <v>85</v>
      </c>
      <c r="Z36" s="116" t="str">
        <f t="shared" si="0"/>
        <v>蔡昀軒</v>
      </c>
      <c r="AA36" s="116" t="str">
        <f t="shared" si="1"/>
        <v>外場晚班工讀</v>
      </c>
      <c r="AB36" s="116" t="s">
        <v>75</v>
      </c>
    </row>
    <row r="37" spans="1:28" ht="15.75" hidden="1" customHeight="1">
      <c r="A37" s="490" t="str">
        <f>IF('0902-0908'!A37=0,"",'0902-0908'!A37)</f>
        <v/>
      </c>
      <c r="B37" s="491"/>
      <c r="C37" s="123"/>
      <c r="D37" s="124"/>
      <c r="E37" s="123"/>
      <c r="F37" s="124"/>
      <c r="G37" s="123"/>
      <c r="H37" s="124"/>
      <c r="I37" s="123"/>
      <c r="J37" s="124"/>
      <c r="K37" s="123"/>
      <c r="L37" s="124"/>
      <c r="M37" s="123"/>
      <c r="N37" s="124"/>
      <c r="O37" s="123"/>
      <c r="P37" s="124"/>
      <c r="Q37" s="375"/>
      <c r="R37" s="410">
        <f>D38+F38+H38+J38+L38+N38+P38</f>
        <v>0</v>
      </c>
      <c r="S37" s="381"/>
      <c r="T37" s="382"/>
      <c r="Y37" s="162">
        <f t="shared" si="2"/>
        <v>88</v>
      </c>
      <c r="Z37" s="116" t="str">
        <f t="shared" si="0"/>
        <v>陳怡伶</v>
      </c>
      <c r="AA37" s="116" t="str">
        <f t="shared" si="1"/>
        <v>外場晚班工讀</v>
      </c>
      <c r="AB37" s="116" t="s">
        <v>10</v>
      </c>
    </row>
    <row r="38" spans="1:28" ht="9" hidden="1" customHeight="1" thickBot="1">
      <c r="A38" s="480" t="str">
        <f>IF('0902-0908'!A38=0,"",'0902-0908'!A38)</f>
        <v/>
      </c>
      <c r="B38" s="481"/>
      <c r="C38" s="156"/>
      <c r="D38" s="58">
        <f>IF(C37="",0,IF(D37-C37&lt;=6,D37-C37,IF(D37-C37&gt;6,D37-C37-C38,0)))</f>
        <v>0</v>
      </c>
      <c r="E38" s="156"/>
      <c r="F38" s="58">
        <f>IF(E37="",0,IF(F37-E37&lt;=6,F37-E37,IF(F37-E37&gt;6,F37-E37-E38,0)))</f>
        <v>0</v>
      </c>
      <c r="G38" s="156"/>
      <c r="H38" s="58">
        <f>IF(G37="",0,IF(H37-G37&lt;=6,H37-G37,IF(H37-G37&gt;6,H37-G37-G38,0)))</f>
        <v>0</v>
      </c>
      <c r="I38" s="156"/>
      <c r="J38" s="58">
        <f>IF(I37="",0,IF(J37-I37&lt;=6,J37-I37,IF(J37-I37&gt;6,J37-I37-I38,0)))</f>
        <v>0</v>
      </c>
      <c r="K38" s="156"/>
      <c r="L38" s="58">
        <f>IF(K37="",0,IF(L37-K37&lt;=6,L37-K37,IF(L37-K37&gt;6,L37-K37-K38,0)))</f>
        <v>0</v>
      </c>
      <c r="M38" s="156"/>
      <c r="N38" s="58">
        <f>IF(M37="",0,IF(N37-M37&lt;=6,N37-M37,IF(N37-M37&gt;6,N37-M37-M38,0)))</f>
        <v>0</v>
      </c>
      <c r="O38" s="156"/>
      <c r="P38" s="58">
        <f>IF(O37="",0,IF(P37-O37&lt;=6,P37-O37,IF(P37-O37&gt;6,P37-O37-O38,0)))</f>
        <v>0</v>
      </c>
      <c r="Q38" s="376"/>
      <c r="R38" s="411"/>
      <c r="S38" s="387"/>
      <c r="T38" s="388"/>
      <c r="Y38" s="162">
        <f t="shared" si="2"/>
        <v>91</v>
      </c>
      <c r="Z38" s="116" t="e">
        <f t="shared" si="0"/>
        <v>#REF!</v>
      </c>
      <c r="AA38" s="116" t="e">
        <f t="shared" si="1"/>
        <v>#REF!</v>
      </c>
      <c r="AB38" s="116" t="s">
        <v>74</v>
      </c>
    </row>
    <row r="39" spans="1:28" ht="9" hidden="1" customHeight="1" thickTop="1" thickBot="1">
      <c r="A39" s="482" t="str">
        <f>IF('0902-0908'!A39=0,"",'0902-0908'!A39)</f>
        <v/>
      </c>
      <c r="B39" s="483"/>
      <c r="C39" s="559"/>
      <c r="D39" s="560"/>
      <c r="E39" s="559"/>
      <c r="F39" s="560"/>
      <c r="G39" s="559"/>
      <c r="H39" s="560"/>
      <c r="I39" s="559"/>
      <c r="J39" s="560"/>
      <c r="K39" s="559"/>
      <c r="L39" s="560"/>
      <c r="M39" s="559"/>
      <c r="N39" s="560"/>
      <c r="O39" s="559"/>
      <c r="P39" s="560"/>
      <c r="Q39" s="377"/>
      <c r="R39" s="412"/>
      <c r="S39" s="389"/>
      <c r="T39" s="390"/>
      <c r="Y39" s="162">
        <f t="shared" si="2"/>
        <v>94</v>
      </c>
      <c r="Z39" s="116" t="str">
        <f t="shared" si="0"/>
        <v>蔡佾玲</v>
      </c>
      <c r="AA39" s="116" t="str">
        <f t="shared" si="1"/>
        <v>外場假日工讀</v>
      </c>
      <c r="AB39" s="116" t="s">
        <v>75</v>
      </c>
    </row>
    <row r="40" spans="1:28" ht="15.75" hidden="1" customHeight="1">
      <c r="A40" s="490" t="str">
        <f>IF('0902-0908'!A40=0,"",'0902-0908'!A40)</f>
        <v/>
      </c>
      <c r="B40" s="491"/>
      <c r="C40" s="123"/>
      <c r="D40" s="124"/>
      <c r="E40" s="123"/>
      <c r="F40" s="124"/>
      <c r="G40" s="123"/>
      <c r="H40" s="124"/>
      <c r="I40" s="123"/>
      <c r="J40" s="124"/>
      <c r="K40" s="123"/>
      <c r="L40" s="124"/>
      <c r="M40" s="123"/>
      <c r="N40" s="124"/>
      <c r="O40" s="123"/>
      <c r="P40" s="124"/>
      <c r="Q40" s="375"/>
      <c r="R40" s="410">
        <f>D41+F41+H41+J41+L41+N41+P41</f>
        <v>0</v>
      </c>
      <c r="S40" s="381"/>
      <c r="T40" s="382"/>
      <c r="Y40" s="162">
        <f t="shared" si="2"/>
        <v>97</v>
      </c>
      <c r="Z40" s="116" t="str">
        <f t="shared" si="0"/>
        <v>許哲崎</v>
      </c>
      <c r="AA40" s="116" t="str">
        <f t="shared" si="1"/>
        <v>外場假日工讀</v>
      </c>
      <c r="AB40" s="116" t="s">
        <v>10</v>
      </c>
    </row>
    <row r="41" spans="1:28" ht="9" hidden="1" customHeight="1" thickBot="1">
      <c r="A41" s="480" t="str">
        <f>IF('0902-0908'!A41=0,"",'0902-0908'!A41)</f>
        <v/>
      </c>
      <c r="B41" s="481"/>
      <c r="C41" s="156"/>
      <c r="D41" s="58">
        <f>IF(C40="",0,IF(D40-C40&lt;=6,D40-C40,IF(D40-C40&gt;6,D40-C40-C41,0)))</f>
        <v>0</v>
      </c>
      <c r="E41" s="156"/>
      <c r="F41" s="58">
        <f>IF(E40="",0,IF(F40-E40&lt;=6,F40-E40,IF(F40-E40&gt;6,F40-E40-E41,0)))</f>
        <v>0</v>
      </c>
      <c r="G41" s="156"/>
      <c r="H41" s="58">
        <f>IF(G40="",0,IF(H40-G40&lt;=6,H40-G40,IF(H40-G40&gt;6,H40-G40-G41,0)))</f>
        <v>0</v>
      </c>
      <c r="I41" s="156"/>
      <c r="J41" s="58">
        <f>IF(I40="",0,IF(J40-I40&lt;=6,J40-I40,IF(J40-I40&gt;6,J40-I40-I41,0)))</f>
        <v>0</v>
      </c>
      <c r="K41" s="156"/>
      <c r="L41" s="58">
        <f>IF(K40="",0,IF(L40-K40&lt;=6,L40-K40,IF(L40-K40&gt;6,L40-K40-K41,0)))</f>
        <v>0</v>
      </c>
      <c r="M41" s="156"/>
      <c r="N41" s="58">
        <f>IF(M40="",0,IF(N40-M40&lt;=6,N40-M40,IF(N40-M40&gt;6,N40-M40-M41,0)))</f>
        <v>0</v>
      </c>
      <c r="O41" s="156"/>
      <c r="P41" s="58">
        <f>IF(O40="",0,IF(P40-O40&lt;=6,P40-O40,IF(P40-O40&gt;6,P40-O40-O41,0)))</f>
        <v>0</v>
      </c>
      <c r="Q41" s="376"/>
      <c r="R41" s="411"/>
      <c r="S41" s="387"/>
      <c r="T41" s="388"/>
      <c r="Y41" s="162">
        <f t="shared" si="2"/>
        <v>100</v>
      </c>
      <c r="Z41" s="116" t="str">
        <f t="shared" si="0"/>
        <v/>
      </c>
      <c r="AA41" s="116" t="str">
        <f t="shared" si="1"/>
        <v/>
      </c>
      <c r="AB41" s="116" t="s">
        <v>74</v>
      </c>
    </row>
    <row r="42" spans="1:28" ht="9" hidden="1" customHeight="1" thickTop="1" thickBot="1">
      <c r="A42" s="482" t="str">
        <f>IF('0902-0908'!A42=0,"",'0902-0908'!A42)</f>
        <v/>
      </c>
      <c r="B42" s="483"/>
      <c r="C42" s="559"/>
      <c r="D42" s="560"/>
      <c r="E42" s="559"/>
      <c r="F42" s="560"/>
      <c r="G42" s="559"/>
      <c r="H42" s="560"/>
      <c r="I42" s="559"/>
      <c r="J42" s="560"/>
      <c r="K42" s="559"/>
      <c r="L42" s="560"/>
      <c r="M42" s="559"/>
      <c r="N42" s="560"/>
      <c r="O42" s="559"/>
      <c r="P42" s="560"/>
      <c r="Q42" s="377"/>
      <c r="R42" s="412"/>
      <c r="S42" s="389"/>
      <c r="T42" s="390"/>
      <c r="Y42" s="162">
        <f t="shared" si="2"/>
        <v>103</v>
      </c>
      <c r="Z42" s="116" t="str">
        <f t="shared" si="0"/>
        <v/>
      </c>
      <c r="AA42" s="116" t="str">
        <f t="shared" si="1"/>
        <v/>
      </c>
      <c r="AB42" s="116" t="s">
        <v>75</v>
      </c>
    </row>
    <row r="43" spans="1:28" ht="15.75" hidden="1" customHeight="1">
      <c r="A43" s="490" t="str">
        <f>IF('0902-0908'!A43=0,"",'0902-0908'!A43)</f>
        <v/>
      </c>
      <c r="B43" s="491"/>
      <c r="C43" s="123"/>
      <c r="D43" s="124"/>
      <c r="E43" s="123"/>
      <c r="F43" s="124"/>
      <c r="G43" s="123"/>
      <c r="H43" s="124"/>
      <c r="I43" s="123"/>
      <c r="J43" s="124"/>
      <c r="K43" s="123"/>
      <c r="L43" s="124"/>
      <c r="M43" s="123"/>
      <c r="N43" s="124"/>
      <c r="O43" s="123"/>
      <c r="P43" s="124"/>
      <c r="Q43" s="375"/>
      <c r="R43" s="410">
        <f>D44+F44+H44+J44+L44+N44+P44</f>
        <v>0</v>
      </c>
      <c r="S43" s="381"/>
      <c r="T43" s="382"/>
      <c r="Y43" s="162">
        <f t="shared" si="2"/>
        <v>106</v>
      </c>
      <c r="Z43" s="116" t="str">
        <f t="shared" si="0"/>
        <v/>
      </c>
      <c r="AA43" s="116" t="str">
        <f t="shared" si="1"/>
        <v/>
      </c>
      <c r="AB43" s="116" t="s">
        <v>10</v>
      </c>
    </row>
    <row r="44" spans="1:28" ht="9" hidden="1" customHeight="1" thickBot="1">
      <c r="A44" s="480" t="str">
        <f>IF('0902-0908'!A44=0,"",'0902-0908'!A44)</f>
        <v/>
      </c>
      <c r="B44" s="481"/>
      <c r="C44" s="156"/>
      <c r="D44" s="58">
        <f>IF(C43="",0,IF(D43-C43&lt;=6,D43-C43,IF(D43-C43&gt;6,D43-C43-C44,0)))</f>
        <v>0</v>
      </c>
      <c r="E44" s="156"/>
      <c r="F44" s="58">
        <f>IF(E43="",0,IF(F43-E43&lt;=6,F43-E43,IF(F43-E43&gt;6,F43-E43-E44,0)))</f>
        <v>0</v>
      </c>
      <c r="G44" s="156"/>
      <c r="H44" s="58">
        <f>IF(G43="",0,IF(H43-G43&lt;=6,H43-G43,IF(H43-G43&gt;6,H43-G43-G44,0)))</f>
        <v>0</v>
      </c>
      <c r="I44" s="156"/>
      <c r="J44" s="58">
        <f>IF(I43="",0,IF(J43-I43&lt;=6,J43-I43,IF(J43-I43&gt;6,J43-I43-I44,0)))</f>
        <v>0</v>
      </c>
      <c r="K44" s="156"/>
      <c r="L44" s="58">
        <f>IF(K43="",0,IF(L43-K43&lt;=6,L43-K43,IF(L43-K43&gt;6,L43-K43-K44,0)))</f>
        <v>0</v>
      </c>
      <c r="M44" s="156"/>
      <c r="N44" s="58">
        <f>IF(M43="",0,IF(N43-M43&lt;=6,N43-M43,IF(N43-M43&gt;6,N43-M43-M44,0)))</f>
        <v>0</v>
      </c>
      <c r="O44" s="156"/>
      <c r="P44" s="58">
        <f>IF(O43="",0,IF(P43-O43&lt;=6,P43-O43,IF(P43-O43&gt;6,P43-O43-O44,0)))</f>
        <v>0</v>
      </c>
      <c r="Q44" s="376"/>
      <c r="R44" s="411"/>
      <c r="S44" s="387"/>
      <c r="T44" s="388"/>
      <c r="Y44" s="162">
        <f t="shared" si="2"/>
        <v>109</v>
      </c>
      <c r="Z44" s="116" t="e">
        <f t="shared" si="0"/>
        <v>#REF!</v>
      </c>
      <c r="AA44" s="116" t="e">
        <f t="shared" si="1"/>
        <v>#REF!</v>
      </c>
      <c r="AB44" s="116" t="s">
        <v>74</v>
      </c>
    </row>
    <row r="45" spans="1:28" ht="9" hidden="1" customHeight="1" thickTop="1" thickBot="1">
      <c r="A45" s="482" t="str">
        <f>IF('0902-0908'!A45=0,"",'0902-0908'!A45)</f>
        <v/>
      </c>
      <c r="B45" s="483"/>
      <c r="C45" s="559"/>
      <c r="D45" s="560"/>
      <c r="E45" s="559"/>
      <c r="F45" s="560"/>
      <c r="G45" s="559"/>
      <c r="H45" s="560"/>
      <c r="I45" s="559"/>
      <c r="J45" s="560"/>
      <c r="K45" s="559"/>
      <c r="L45" s="560"/>
      <c r="M45" s="559"/>
      <c r="N45" s="560"/>
      <c r="O45" s="559"/>
      <c r="P45" s="560"/>
      <c r="Q45" s="377"/>
      <c r="R45" s="412"/>
      <c r="S45" s="389"/>
      <c r="T45" s="390"/>
      <c r="AB45" s="116" t="s">
        <v>75</v>
      </c>
    </row>
    <row r="46" spans="1:28" ht="15.75" hidden="1" customHeight="1">
      <c r="A46" s="490" t="str">
        <f>IF('0902-0908'!A46=0,"",'0902-0908'!A46)</f>
        <v/>
      </c>
      <c r="B46" s="491"/>
      <c r="C46" s="123"/>
      <c r="D46" s="124"/>
      <c r="E46" s="123"/>
      <c r="F46" s="124"/>
      <c r="G46" s="123"/>
      <c r="H46" s="124"/>
      <c r="I46" s="123"/>
      <c r="J46" s="124"/>
      <c r="K46" s="123"/>
      <c r="L46" s="124"/>
      <c r="M46" s="123"/>
      <c r="N46" s="124"/>
      <c r="O46" s="123"/>
      <c r="P46" s="124"/>
      <c r="Q46" s="375"/>
      <c r="R46" s="410">
        <f>D47+F47+H47+J47+L47+N47+P47</f>
        <v>0</v>
      </c>
      <c r="S46" s="381"/>
      <c r="T46" s="382"/>
      <c r="AB46" s="116" t="s">
        <v>76</v>
      </c>
    </row>
    <row r="47" spans="1:28" ht="9" hidden="1" customHeight="1" thickBot="1">
      <c r="A47" s="480" t="str">
        <f>IF('0902-0908'!A47=0,"",'0902-0908'!A47)</f>
        <v/>
      </c>
      <c r="B47" s="481"/>
      <c r="C47" s="156"/>
      <c r="D47" s="58">
        <f>IF(C46="",0,IF(D46-C46&lt;=6,D46-C46,IF(D46-C46&gt;6,D46-C46-C47,0)))</f>
        <v>0</v>
      </c>
      <c r="E47" s="156"/>
      <c r="F47" s="58">
        <f>IF(E46="",0,IF(F46-E46&lt;=6,F46-E46,IF(F46-E46&gt;6,F46-E46-E47,0)))</f>
        <v>0</v>
      </c>
      <c r="G47" s="156"/>
      <c r="H47" s="58">
        <f>IF(G46="",0,IF(H46-G46&lt;=6,H46-G46,IF(H46-G46&gt;6,H46-G46-G47,0)))</f>
        <v>0</v>
      </c>
      <c r="I47" s="156"/>
      <c r="J47" s="58">
        <f>IF(I46="",0,IF(J46-I46&lt;=6,J46-I46,IF(J46-I46&gt;6,J46-I46-I47,0)))</f>
        <v>0</v>
      </c>
      <c r="K47" s="156"/>
      <c r="L47" s="58">
        <f>IF(K46="",0,IF(L46-K46&lt;=6,L46-K46,IF(L46-K46&gt;6,L46-K46-K47,0)))</f>
        <v>0</v>
      </c>
      <c r="M47" s="156"/>
      <c r="N47" s="58">
        <f>IF(M46="",0,IF(N46-M46&lt;=6,N46-M46,IF(N46-M46&gt;6,N46-M46-M47,0)))</f>
        <v>0</v>
      </c>
      <c r="O47" s="156"/>
      <c r="P47" s="58">
        <f>IF(O46="",0,IF(P46-O46&lt;=6,P46-O46,IF(P46-O46&gt;6,P46-O46-O47,0)))</f>
        <v>0</v>
      </c>
      <c r="Q47" s="376"/>
      <c r="R47" s="411"/>
      <c r="S47" s="394"/>
      <c r="T47" s="395"/>
      <c r="AB47" s="116" t="s">
        <v>77</v>
      </c>
    </row>
    <row r="48" spans="1:28" ht="9" hidden="1" customHeight="1" thickTop="1" thickBot="1">
      <c r="A48" s="482" t="str">
        <f>IF('0902-0908'!A48=0,"",'0902-0908'!A48)</f>
        <v/>
      </c>
      <c r="B48" s="483"/>
      <c r="C48" s="559"/>
      <c r="D48" s="560"/>
      <c r="E48" s="559"/>
      <c r="F48" s="560"/>
      <c r="G48" s="559"/>
      <c r="H48" s="560"/>
      <c r="I48" s="559"/>
      <c r="J48" s="560"/>
      <c r="K48" s="559"/>
      <c r="L48" s="560"/>
      <c r="M48" s="559"/>
      <c r="N48" s="560"/>
      <c r="O48" s="559"/>
      <c r="P48" s="560"/>
      <c r="Q48" s="377"/>
      <c r="R48" s="412"/>
      <c r="S48" s="396"/>
      <c r="T48" s="397"/>
      <c r="AB48" s="116" t="s">
        <v>78</v>
      </c>
    </row>
    <row r="49" spans="1:28" ht="15.75" hidden="1" customHeight="1">
      <c r="A49" s="490" t="str">
        <f>IF('0902-0908'!A49=0,"",'0902-0908'!A49)</f>
        <v/>
      </c>
      <c r="B49" s="491"/>
      <c r="C49" s="123"/>
      <c r="D49" s="124"/>
      <c r="E49" s="123"/>
      <c r="F49" s="124"/>
      <c r="G49" s="123"/>
      <c r="H49" s="124"/>
      <c r="I49" s="123"/>
      <c r="J49" s="124"/>
      <c r="K49" s="123"/>
      <c r="L49" s="124"/>
      <c r="M49" s="123"/>
      <c r="N49" s="124"/>
      <c r="O49" s="123"/>
      <c r="P49" s="124"/>
      <c r="Q49" s="375"/>
      <c r="R49" s="410">
        <f>D50+F50+H50+J50+L50+N50+P50</f>
        <v>0</v>
      </c>
      <c r="S49" s="381"/>
      <c r="T49" s="382"/>
      <c r="AB49" s="116" t="s">
        <v>79</v>
      </c>
    </row>
    <row r="50" spans="1:28" ht="9" hidden="1" customHeight="1" thickBot="1">
      <c r="A50" s="480" t="str">
        <f>IF('0902-0908'!A50=0,"",'0902-0908'!A50)</f>
        <v/>
      </c>
      <c r="B50" s="481"/>
      <c r="C50" s="156"/>
      <c r="D50" s="58">
        <f>IF(C49="",0,IF(D49-C49&lt;=6,D49-C49,IF(D49-C49&gt;6,D49-C49-C50,0)))</f>
        <v>0</v>
      </c>
      <c r="E50" s="156"/>
      <c r="F50" s="58">
        <f>IF(E49="",0,IF(F49-E49&lt;=6,F49-E49,IF(F49-E49&gt;6,F49-E49-E50,0)))</f>
        <v>0</v>
      </c>
      <c r="G50" s="156"/>
      <c r="H50" s="58">
        <f>IF(G49="",0,IF(H49-G49&lt;=6,H49-G49,IF(H49-G49&gt;6,H49-G49-G50,0)))</f>
        <v>0</v>
      </c>
      <c r="I50" s="156"/>
      <c r="J50" s="58">
        <f>IF(I49="",0,IF(J49-I49&lt;=6,J49-I49,IF(J49-I49&gt;6,J49-I49-I50,0)))</f>
        <v>0</v>
      </c>
      <c r="K50" s="156"/>
      <c r="L50" s="58">
        <f>IF(K49="",0,IF(L49-K49&lt;=6,L49-K49,IF(L49-K49&gt;6,L49-K49-K50,0)))</f>
        <v>0</v>
      </c>
      <c r="M50" s="156"/>
      <c r="N50" s="58">
        <f>IF(M49="",0,IF(N49-M49&lt;=6,N49-M49,IF(N49-M49&gt;6,N49-M49-M50,0)))</f>
        <v>0</v>
      </c>
      <c r="O50" s="156"/>
      <c r="P50" s="58">
        <f>IF(O49="",0,IF(P49-O49&lt;=6,P49-O49,IF(P49-O49&gt;6,P49-O49-O50,0)))</f>
        <v>0</v>
      </c>
      <c r="Q50" s="376"/>
      <c r="R50" s="411"/>
      <c r="S50" s="394"/>
      <c r="T50" s="395"/>
    </row>
    <row r="51" spans="1:28" ht="9" hidden="1" customHeight="1" thickTop="1" thickBot="1">
      <c r="A51" s="482" t="str">
        <f>IF('0902-0908'!A51=0,"",'0902-0908'!A51)</f>
        <v/>
      </c>
      <c r="B51" s="483"/>
      <c r="C51" s="559"/>
      <c r="D51" s="560"/>
      <c r="E51" s="559"/>
      <c r="F51" s="560"/>
      <c r="G51" s="559"/>
      <c r="H51" s="560"/>
      <c r="I51" s="559"/>
      <c r="J51" s="560"/>
      <c r="K51" s="559"/>
      <c r="L51" s="560"/>
      <c r="M51" s="559"/>
      <c r="N51" s="560"/>
      <c r="O51" s="559"/>
      <c r="P51" s="560"/>
      <c r="Q51" s="377"/>
      <c r="R51" s="412"/>
      <c r="S51" s="396"/>
      <c r="T51" s="397"/>
    </row>
    <row r="52" spans="1:28" ht="15.75" hidden="1" customHeight="1">
      <c r="A52" s="490" t="str">
        <f>IF('0902-0908'!A52=0,"",'0902-0908'!A52)</f>
        <v/>
      </c>
      <c r="B52" s="491"/>
      <c r="C52" s="123"/>
      <c r="D52" s="124"/>
      <c r="E52" s="123"/>
      <c r="F52" s="124"/>
      <c r="G52" s="123"/>
      <c r="H52" s="124"/>
      <c r="I52" s="123"/>
      <c r="J52" s="124"/>
      <c r="K52" s="123"/>
      <c r="L52" s="124"/>
      <c r="M52" s="123"/>
      <c r="N52" s="124"/>
      <c r="O52" s="123"/>
      <c r="P52" s="124"/>
      <c r="Q52" s="375"/>
      <c r="R52" s="410">
        <f>D53+F53+H53+J53+L53+N53+P53</f>
        <v>0</v>
      </c>
      <c r="S52" s="381"/>
      <c r="T52" s="382"/>
    </row>
    <row r="53" spans="1:28" ht="9" hidden="1" customHeight="1" thickBot="1">
      <c r="A53" s="480" t="str">
        <f>IF('0902-0908'!A53=0,"",'0902-0908'!A53)</f>
        <v/>
      </c>
      <c r="B53" s="481"/>
      <c r="C53" s="156"/>
      <c r="D53" s="58">
        <f>IF(C52="",0,IF(D52-C52&lt;=6,D52-C52,IF(D52-C52&gt;6,D52-C52-C53,0)))</f>
        <v>0</v>
      </c>
      <c r="E53" s="156"/>
      <c r="F53" s="58">
        <f>IF(E52="",0,IF(F52-E52&lt;=6,F52-E52,IF(F52-E52&gt;6,F52-E52-E53,0)))</f>
        <v>0</v>
      </c>
      <c r="G53" s="156"/>
      <c r="H53" s="58">
        <f>IF(G52="",0,IF(H52-G52&lt;=6,H52-G52,IF(H52-G52&gt;6,H52-G52-G53,0)))</f>
        <v>0</v>
      </c>
      <c r="I53" s="156"/>
      <c r="J53" s="58">
        <f>IF(I52="",0,IF(J52-I52&lt;=6,J52-I52,IF(J52-I52&gt;6,J52-I52-I53,0)))</f>
        <v>0</v>
      </c>
      <c r="K53" s="156"/>
      <c r="L53" s="58">
        <f>IF(K52="",0,IF(L52-K52&lt;=6,L52-K52,IF(L52-K52&gt;6,L52-K52-K53,0)))</f>
        <v>0</v>
      </c>
      <c r="M53" s="156"/>
      <c r="N53" s="58">
        <f>IF(M52="",0,IF(N52-M52&lt;=6,N52-M52,IF(N52-M52&gt;6,N52-M52-M53,0)))</f>
        <v>0</v>
      </c>
      <c r="O53" s="156"/>
      <c r="P53" s="58">
        <f>IF(O52="",0,IF(P52-O52&lt;=6,P52-O52,IF(P52-O52&gt;6,P52-O52-O53,0)))</f>
        <v>0</v>
      </c>
      <c r="Q53" s="376"/>
      <c r="R53" s="411"/>
      <c r="S53" s="394"/>
      <c r="T53" s="395"/>
    </row>
    <row r="54" spans="1:28" ht="9" hidden="1" customHeight="1" thickTop="1" thickBot="1">
      <c r="A54" s="482" t="str">
        <f>IF('0902-0908'!A54=0,"",'0902-0908'!A54)</f>
        <v/>
      </c>
      <c r="B54" s="483"/>
      <c r="C54" s="559"/>
      <c r="D54" s="560"/>
      <c r="E54" s="559"/>
      <c r="F54" s="560"/>
      <c r="G54" s="559"/>
      <c r="H54" s="560"/>
      <c r="I54" s="559"/>
      <c r="J54" s="560"/>
      <c r="K54" s="559"/>
      <c r="L54" s="560"/>
      <c r="M54" s="559"/>
      <c r="N54" s="560"/>
      <c r="O54" s="559"/>
      <c r="P54" s="560"/>
      <c r="Q54" s="377"/>
      <c r="R54" s="412"/>
      <c r="S54" s="396"/>
      <c r="T54" s="397"/>
    </row>
    <row r="55" spans="1:28" ht="15.75" hidden="1" customHeight="1">
      <c r="A55" s="490" t="str">
        <f>IF('0902-0908'!A55=0,"",'0902-0908'!A55)</f>
        <v/>
      </c>
      <c r="B55" s="491"/>
      <c r="C55" s="123"/>
      <c r="D55" s="124"/>
      <c r="E55" s="123"/>
      <c r="F55" s="124"/>
      <c r="G55" s="123"/>
      <c r="H55" s="124"/>
      <c r="I55" s="123"/>
      <c r="J55" s="124"/>
      <c r="K55" s="123"/>
      <c r="L55" s="124"/>
      <c r="M55" s="123"/>
      <c r="N55" s="124"/>
      <c r="O55" s="123"/>
      <c r="P55" s="124"/>
      <c r="Q55" s="375"/>
      <c r="R55" s="410">
        <f>D56+F56+H56+J56+L56+N56+P56</f>
        <v>0</v>
      </c>
      <c r="S55" s="381"/>
      <c r="T55" s="382"/>
    </row>
    <row r="56" spans="1:28" ht="9" hidden="1" customHeight="1" thickBot="1">
      <c r="A56" s="480" t="str">
        <f>IF('0902-0908'!A56=0,"",'0902-0908'!A56)</f>
        <v/>
      </c>
      <c r="B56" s="481"/>
      <c r="C56" s="156"/>
      <c r="D56" s="58">
        <f>IF(C55="",0,IF(D55-C55&lt;=6,D55-C55,IF(D55-C55&gt;6,D55-C55-C56,0)))</f>
        <v>0</v>
      </c>
      <c r="E56" s="156"/>
      <c r="F56" s="58">
        <f>IF(E55="",0,IF(F55-E55&lt;=6,F55-E55,IF(F55-E55&gt;6,F55-E55-E56,0)))</f>
        <v>0</v>
      </c>
      <c r="G56" s="156"/>
      <c r="H56" s="58">
        <f>IF(G55="",0,IF(H55-G55&lt;=6,H55-G55,IF(H55-G55&gt;6,H55-G55-G56,0)))</f>
        <v>0</v>
      </c>
      <c r="I56" s="156"/>
      <c r="J56" s="58">
        <f>IF(I55="",0,IF(J55-I55&lt;=6,J55-I55,IF(J55-I55&gt;6,J55-I55-I56,0)))</f>
        <v>0</v>
      </c>
      <c r="K56" s="156"/>
      <c r="L56" s="58">
        <f>IF(K55="",0,IF(L55-K55&lt;=6,L55-K55,IF(L55-K55&gt;6,L55-K55-K56,0)))</f>
        <v>0</v>
      </c>
      <c r="M56" s="156"/>
      <c r="N56" s="58">
        <f>IF(M55="",0,IF(N55-M55&lt;=6,N55-M55,IF(N55-M55&gt;6,N55-M55-M56,0)))</f>
        <v>0</v>
      </c>
      <c r="O56" s="156"/>
      <c r="P56" s="58">
        <f>IF(O55="",0,IF(P55-O55&lt;=6,P55-O55,IF(P55-O55&gt;6,P55-O55-O56,0)))</f>
        <v>0</v>
      </c>
      <c r="Q56" s="376"/>
      <c r="R56" s="411"/>
      <c r="S56" s="394"/>
      <c r="T56" s="395"/>
    </row>
    <row r="57" spans="1:28" ht="9" hidden="1" customHeight="1" thickTop="1" thickBot="1">
      <c r="A57" s="482" t="str">
        <f>IF('0902-0908'!A57=0,"",'0902-0908'!A57)</f>
        <v/>
      </c>
      <c r="B57" s="483"/>
      <c r="C57" s="559"/>
      <c r="D57" s="560"/>
      <c r="E57" s="559"/>
      <c r="F57" s="560"/>
      <c r="G57" s="559"/>
      <c r="H57" s="560"/>
      <c r="I57" s="559"/>
      <c r="J57" s="560"/>
      <c r="K57" s="559"/>
      <c r="L57" s="560"/>
      <c r="M57" s="559"/>
      <c r="N57" s="560"/>
      <c r="O57" s="559"/>
      <c r="P57" s="560"/>
      <c r="Q57" s="377"/>
      <c r="R57" s="412"/>
      <c r="S57" s="396"/>
      <c r="T57" s="397"/>
    </row>
    <row r="58" spans="1:28" ht="11.25" hidden="1" customHeight="1" thickBot="1">
      <c r="A58" s="417" t="s">
        <v>80</v>
      </c>
      <c r="B58" s="418"/>
      <c r="C58" s="419"/>
      <c r="D58" s="420"/>
      <c r="E58" s="420"/>
      <c r="F58" s="420"/>
      <c r="G58" s="420"/>
      <c r="H58" s="420"/>
      <c r="I58" s="420"/>
      <c r="J58" s="420"/>
      <c r="K58" s="420"/>
      <c r="L58" s="420"/>
      <c r="M58" s="420"/>
      <c r="N58" s="420"/>
      <c r="O58" s="420"/>
      <c r="P58" s="418"/>
      <c r="Q58" s="80" t="s">
        <v>81</v>
      </c>
      <c r="R58" s="80" t="s">
        <v>82</v>
      </c>
      <c r="S58" s="419"/>
      <c r="T58" s="421"/>
    </row>
    <row r="59" spans="1:28" ht="15.75" hidden="1" customHeight="1">
      <c r="A59" s="490" t="str">
        <f>IF('0902-0908'!A59=0,"",'0902-0908'!A59)</f>
        <v/>
      </c>
      <c r="B59" s="491"/>
      <c r="C59" s="123"/>
      <c r="D59" s="124"/>
      <c r="E59" s="123"/>
      <c r="F59" s="124"/>
      <c r="G59" s="123"/>
      <c r="H59" s="124"/>
      <c r="I59" s="123"/>
      <c r="J59" s="124"/>
      <c r="K59" s="123"/>
      <c r="L59" s="124"/>
      <c r="M59" s="123"/>
      <c r="N59" s="124"/>
      <c r="O59" s="123"/>
      <c r="P59" s="124"/>
      <c r="Q59" s="376"/>
      <c r="R59" s="379">
        <f>D60+F60+H60+J60+L60+N60+P60</f>
        <v>0</v>
      </c>
      <c r="S59" s="398"/>
      <c r="T59" s="399"/>
    </row>
    <row r="60" spans="1:28" ht="9" hidden="1" customHeight="1" thickBot="1">
      <c r="A60" s="480" t="str">
        <f>IF('0902-0908'!A60=0,"",'0902-0908'!A60)</f>
        <v/>
      </c>
      <c r="B60" s="481"/>
      <c r="C60" s="156"/>
      <c r="D60" s="58">
        <f>IF(C59="",0,D59-C59-C60)</f>
        <v>0</v>
      </c>
      <c r="E60" s="156"/>
      <c r="F60" s="58">
        <f>IF(E59="",0,F59-E59-E60)</f>
        <v>0</v>
      </c>
      <c r="G60" s="156"/>
      <c r="H60" s="58">
        <f>IF(G59="",0,H59-G59-G60)</f>
        <v>0</v>
      </c>
      <c r="I60" s="156"/>
      <c r="J60" s="58">
        <f>IF(I59="",0,J59-I59-I60)</f>
        <v>0</v>
      </c>
      <c r="K60" s="156"/>
      <c r="L60" s="58">
        <f>IF(K59="",0,L59-K59-K60)</f>
        <v>0</v>
      </c>
      <c r="M60" s="156"/>
      <c r="N60" s="58">
        <f>IF(M59="",0,N59-M59-M60)</f>
        <v>0</v>
      </c>
      <c r="O60" s="156"/>
      <c r="P60" s="58">
        <f>IF(O59="",0,P59-O59-O60)</f>
        <v>0</v>
      </c>
      <c r="Q60" s="376"/>
      <c r="R60" s="379"/>
      <c r="S60" s="387"/>
      <c r="T60" s="388"/>
    </row>
    <row r="61" spans="1:28" ht="9" hidden="1" customHeight="1" thickTop="1" thickBot="1">
      <c r="A61" s="482" t="str">
        <f>IF('0902-0908'!A61=0,"",'0902-0908'!A61)</f>
        <v/>
      </c>
      <c r="B61" s="483"/>
      <c r="C61" s="559"/>
      <c r="D61" s="560"/>
      <c r="E61" s="559"/>
      <c r="F61" s="560"/>
      <c r="G61" s="559"/>
      <c r="H61" s="560"/>
      <c r="I61" s="559"/>
      <c r="J61" s="560"/>
      <c r="K61" s="559"/>
      <c r="L61" s="560"/>
      <c r="M61" s="559"/>
      <c r="N61" s="560"/>
      <c r="O61" s="559"/>
      <c r="P61" s="560"/>
      <c r="Q61" s="376"/>
      <c r="R61" s="379"/>
      <c r="S61" s="389"/>
      <c r="T61" s="390"/>
    </row>
    <row r="62" spans="1:28" ht="15.75" hidden="1" customHeight="1">
      <c r="A62" s="490" t="str">
        <f>IF('0902-0908'!A62=0,"",'0902-0908'!A62)</f>
        <v/>
      </c>
      <c r="B62" s="491"/>
      <c r="C62" s="123"/>
      <c r="D62" s="124"/>
      <c r="E62" s="123"/>
      <c r="F62" s="124"/>
      <c r="G62" s="123"/>
      <c r="H62" s="124"/>
      <c r="I62" s="123"/>
      <c r="J62" s="124"/>
      <c r="K62" s="123"/>
      <c r="L62" s="124"/>
      <c r="M62" s="123"/>
      <c r="N62" s="124"/>
      <c r="O62" s="123"/>
      <c r="P62" s="124"/>
      <c r="Q62" s="375"/>
      <c r="R62" s="378">
        <f>D63+F63+H63+J63+L63+N63+P63</f>
        <v>0</v>
      </c>
      <c r="S62" s="393"/>
      <c r="T62" s="382"/>
    </row>
    <row r="63" spans="1:28" ht="9" hidden="1" customHeight="1" thickBot="1">
      <c r="A63" s="480" t="str">
        <f>IF('0902-0908'!A63=0,"",'0902-0908'!A63)</f>
        <v/>
      </c>
      <c r="B63" s="481"/>
      <c r="C63" s="156"/>
      <c r="D63" s="58">
        <f>IF(C62="",0,D62-C62-C63)</f>
        <v>0</v>
      </c>
      <c r="E63" s="156"/>
      <c r="F63" s="58">
        <f>IF(E62="",0,F62-E62-E63)</f>
        <v>0</v>
      </c>
      <c r="G63" s="156"/>
      <c r="H63" s="58">
        <f>IF(G62="",0,H62-G62-G63)</f>
        <v>0</v>
      </c>
      <c r="I63" s="156"/>
      <c r="J63" s="58">
        <f>IF(I62="",0,J62-I62-I63)</f>
        <v>0</v>
      </c>
      <c r="K63" s="156"/>
      <c r="L63" s="58">
        <f>IF(K62="",0,L62-K62-K63)</f>
        <v>0</v>
      </c>
      <c r="M63" s="156"/>
      <c r="N63" s="58">
        <f>IF(M62="",0,N62-M62-M63)</f>
        <v>0</v>
      </c>
      <c r="O63" s="156"/>
      <c r="P63" s="58">
        <f>IF(O62="",0,P62-O62-O63)</f>
        <v>0</v>
      </c>
      <c r="Q63" s="376"/>
      <c r="R63" s="379"/>
      <c r="S63" s="387"/>
      <c r="T63" s="388"/>
    </row>
    <row r="64" spans="1:28" ht="9" hidden="1" customHeight="1" thickTop="1" thickBot="1">
      <c r="A64" s="482" t="str">
        <f>IF('0902-0908'!A64=0,"",'0902-0908'!A64)</f>
        <v/>
      </c>
      <c r="B64" s="483"/>
      <c r="C64" s="559"/>
      <c r="D64" s="560"/>
      <c r="E64" s="559"/>
      <c r="F64" s="560"/>
      <c r="G64" s="559"/>
      <c r="H64" s="560"/>
      <c r="I64" s="559"/>
      <c r="J64" s="560"/>
      <c r="K64" s="559"/>
      <c r="L64" s="560"/>
      <c r="M64" s="559"/>
      <c r="N64" s="560"/>
      <c r="O64" s="559"/>
      <c r="P64" s="560"/>
      <c r="Q64" s="377"/>
      <c r="R64" s="380"/>
      <c r="S64" s="389"/>
      <c r="T64" s="390"/>
    </row>
    <row r="65" spans="1:29" ht="15.75" hidden="1" customHeight="1">
      <c r="A65" s="490" t="str">
        <f>IF('0902-0908'!A65=0,"",'0902-0908'!A65)</f>
        <v/>
      </c>
      <c r="B65" s="491"/>
      <c r="C65" s="123"/>
      <c r="D65" s="124"/>
      <c r="E65" s="123"/>
      <c r="F65" s="124"/>
      <c r="G65" s="123"/>
      <c r="H65" s="124"/>
      <c r="I65" s="123"/>
      <c r="J65" s="124"/>
      <c r="K65" s="123"/>
      <c r="L65" s="124"/>
      <c r="M65" s="123"/>
      <c r="N65" s="124"/>
      <c r="O65" s="123"/>
      <c r="P65" s="124"/>
      <c r="Q65" s="375"/>
      <c r="R65" s="378">
        <f>D66+F66+H66+J66+L66+N66+P66</f>
        <v>0</v>
      </c>
      <c r="S65" s="393"/>
      <c r="T65" s="382"/>
    </row>
    <row r="66" spans="1:29" ht="9" hidden="1" customHeight="1" thickBot="1">
      <c r="A66" s="480" t="str">
        <f>IF('0902-0908'!A66=0,"",'0902-0908'!A66)</f>
        <v/>
      </c>
      <c r="B66" s="481"/>
      <c r="C66" s="156"/>
      <c r="D66" s="58">
        <f>IF(C65="",0,D65-C65-C66)</f>
        <v>0</v>
      </c>
      <c r="E66" s="156"/>
      <c r="F66" s="58">
        <f>IF(E65="",0,F65-E65-E66)</f>
        <v>0</v>
      </c>
      <c r="G66" s="156"/>
      <c r="H66" s="58">
        <f>IF(G65="",0,H65-G65-G66)</f>
        <v>0</v>
      </c>
      <c r="I66" s="156"/>
      <c r="J66" s="58">
        <f>IF(I65="",0,J65-I65-I66)</f>
        <v>0</v>
      </c>
      <c r="K66" s="156"/>
      <c r="L66" s="58">
        <f>IF(K65="",0,L65-K65-K66)</f>
        <v>0</v>
      </c>
      <c r="M66" s="156"/>
      <c r="N66" s="58">
        <f>IF(M65="",0,N65-M65-M66)</f>
        <v>0</v>
      </c>
      <c r="O66" s="156"/>
      <c r="P66" s="58">
        <f>IF(O65="",0,P65-O65-O66)</f>
        <v>0</v>
      </c>
      <c r="Q66" s="376"/>
      <c r="R66" s="379"/>
      <c r="S66" s="387"/>
      <c r="T66" s="388"/>
    </row>
    <row r="67" spans="1:29" ht="9" hidden="1" customHeight="1" thickTop="1" thickBot="1">
      <c r="A67" s="482" t="str">
        <f>IF('0902-0908'!A67=0,"",'0902-0908'!A67)</f>
        <v/>
      </c>
      <c r="B67" s="483"/>
      <c r="C67" s="559"/>
      <c r="D67" s="560"/>
      <c r="E67" s="559"/>
      <c r="F67" s="560"/>
      <c r="G67" s="559"/>
      <c r="H67" s="560"/>
      <c r="I67" s="559"/>
      <c r="J67" s="560"/>
      <c r="K67" s="559"/>
      <c r="L67" s="560"/>
      <c r="M67" s="559"/>
      <c r="N67" s="560"/>
      <c r="O67" s="559"/>
      <c r="P67" s="560"/>
      <c r="Q67" s="377"/>
      <c r="R67" s="380"/>
      <c r="S67" s="389"/>
      <c r="T67" s="390"/>
    </row>
    <row r="68" spans="1:29" ht="15.75" hidden="1" customHeight="1">
      <c r="A68" s="490" t="str">
        <f>IF('0902-0908'!A68=0,"",'0902-0908'!A68)</f>
        <v/>
      </c>
      <c r="B68" s="491"/>
      <c r="C68" s="123"/>
      <c r="D68" s="124"/>
      <c r="E68" s="123"/>
      <c r="F68" s="124"/>
      <c r="G68" s="123"/>
      <c r="H68" s="124"/>
      <c r="I68" s="123"/>
      <c r="J68" s="124"/>
      <c r="K68" s="123"/>
      <c r="L68" s="124"/>
      <c r="M68" s="123"/>
      <c r="N68" s="124"/>
      <c r="O68" s="123"/>
      <c r="P68" s="124"/>
      <c r="Q68" s="375"/>
      <c r="R68" s="378">
        <f>D69+F69+H69+J69+L69+N69+P69</f>
        <v>0</v>
      </c>
      <c r="S68" s="393"/>
      <c r="T68" s="382"/>
    </row>
    <row r="69" spans="1:29" ht="9" hidden="1" customHeight="1" thickBot="1">
      <c r="A69" s="480" t="str">
        <f>IF('0902-0908'!A69=0,"",'0902-0908'!A69)</f>
        <v/>
      </c>
      <c r="B69" s="481"/>
      <c r="C69" s="156"/>
      <c r="D69" s="58">
        <f>IF(C68="",0,D68-C68-C69)</f>
        <v>0</v>
      </c>
      <c r="E69" s="156"/>
      <c r="F69" s="58">
        <f>IF(E68="",0,F68-E68-E69)</f>
        <v>0</v>
      </c>
      <c r="G69" s="156"/>
      <c r="H69" s="58">
        <f>IF(G68="",0,H68-G68-G69)</f>
        <v>0</v>
      </c>
      <c r="I69" s="156"/>
      <c r="J69" s="58">
        <f>IF(I68="",0,J68-I68-I69)</f>
        <v>0</v>
      </c>
      <c r="K69" s="156"/>
      <c r="L69" s="58">
        <f>IF(K68="",0,L68-K68-K69)</f>
        <v>0</v>
      </c>
      <c r="M69" s="156"/>
      <c r="N69" s="58">
        <f>IF(M68="",0,N68-M68-M69)</f>
        <v>0</v>
      </c>
      <c r="O69" s="156"/>
      <c r="P69" s="58">
        <f>IF(O68="",0,P68-O68-O69)</f>
        <v>0</v>
      </c>
      <c r="Q69" s="376"/>
      <c r="R69" s="379"/>
      <c r="S69" s="387"/>
      <c r="T69" s="388"/>
    </row>
    <row r="70" spans="1:29" ht="9" hidden="1" customHeight="1" thickTop="1" thickBot="1">
      <c r="A70" s="482" t="str">
        <f>IF('0902-0908'!A70=0,"",'0902-0908'!A70)</f>
        <v/>
      </c>
      <c r="B70" s="483"/>
      <c r="C70" s="559"/>
      <c r="D70" s="560"/>
      <c r="E70" s="559"/>
      <c r="F70" s="560"/>
      <c r="G70" s="559"/>
      <c r="H70" s="560"/>
      <c r="I70" s="559"/>
      <c r="J70" s="560"/>
      <c r="K70" s="559"/>
      <c r="L70" s="560"/>
      <c r="M70" s="559"/>
      <c r="N70" s="560"/>
      <c r="O70" s="559"/>
      <c r="P70" s="560"/>
      <c r="Q70" s="377"/>
      <c r="R70" s="380"/>
      <c r="S70" s="389"/>
      <c r="T70" s="390"/>
    </row>
    <row r="71" spans="1:29" ht="15.75" hidden="1" customHeight="1">
      <c r="A71" s="490" t="str">
        <f>IF('0902-0908'!A71=0,"",'0902-0908'!A71)</f>
        <v/>
      </c>
      <c r="B71" s="491"/>
      <c r="C71" s="123"/>
      <c r="D71" s="124"/>
      <c r="E71" s="123"/>
      <c r="F71" s="124"/>
      <c r="G71" s="123"/>
      <c r="H71" s="124"/>
      <c r="I71" s="123"/>
      <c r="J71" s="124"/>
      <c r="K71" s="123"/>
      <c r="L71" s="124"/>
      <c r="M71" s="123"/>
      <c r="N71" s="124"/>
      <c r="O71" s="123"/>
      <c r="P71" s="124"/>
      <c r="Q71" s="375"/>
      <c r="R71" s="378">
        <f>D72+F72+H72+J72+L72+N72+P72</f>
        <v>0</v>
      </c>
      <c r="S71" s="393"/>
      <c r="T71" s="382"/>
    </row>
    <row r="72" spans="1:29" ht="9" hidden="1" customHeight="1" thickBot="1">
      <c r="A72" s="480" t="str">
        <f>IF('0902-0908'!A72=0,"",'0902-0908'!A72)</f>
        <v/>
      </c>
      <c r="B72" s="481"/>
      <c r="C72" s="156"/>
      <c r="D72" s="58">
        <f>IF(C71="",0,D71-C71-C72)</f>
        <v>0</v>
      </c>
      <c r="E72" s="156"/>
      <c r="F72" s="58">
        <f>IF(E71="",0,F71-E71-E72)</f>
        <v>0</v>
      </c>
      <c r="G72" s="156"/>
      <c r="H72" s="58">
        <f>IF(G71="",0,H71-G71-G72)</f>
        <v>0</v>
      </c>
      <c r="I72" s="156"/>
      <c r="J72" s="58">
        <f>IF(I71="",0,J71-I71-I72)</f>
        <v>0</v>
      </c>
      <c r="K72" s="156"/>
      <c r="L72" s="58">
        <f>IF(K71="",0,L71-K71-K72)</f>
        <v>0</v>
      </c>
      <c r="M72" s="156"/>
      <c r="N72" s="58">
        <f>IF(M71="",0,N71-M71-M72)</f>
        <v>0</v>
      </c>
      <c r="O72" s="156"/>
      <c r="P72" s="58">
        <f>IF(O71="",0,P71-O71-O72)</f>
        <v>0</v>
      </c>
      <c r="Q72" s="376"/>
      <c r="R72" s="379"/>
      <c r="S72" s="387"/>
      <c r="T72" s="388"/>
    </row>
    <row r="73" spans="1:29" ht="9" hidden="1" customHeight="1" thickTop="1" thickBot="1">
      <c r="A73" s="482" t="str">
        <f>IF('0902-0908'!A73=0,"",'0902-0908'!A73)</f>
        <v/>
      </c>
      <c r="B73" s="483"/>
      <c r="C73" s="559"/>
      <c r="D73" s="560"/>
      <c r="E73" s="559"/>
      <c r="F73" s="560"/>
      <c r="G73" s="559"/>
      <c r="H73" s="560"/>
      <c r="I73" s="559"/>
      <c r="J73" s="560"/>
      <c r="K73" s="559"/>
      <c r="L73" s="560"/>
      <c r="M73" s="559"/>
      <c r="N73" s="560"/>
      <c r="O73" s="559"/>
      <c r="P73" s="560"/>
      <c r="Q73" s="377"/>
      <c r="R73" s="380"/>
      <c r="S73" s="389"/>
      <c r="T73" s="390"/>
    </row>
    <row r="74" spans="1:29" ht="15.75" hidden="1" customHeight="1">
      <c r="A74" s="490" t="str">
        <f>IF('0902-0908'!A74=0,"",'0902-0908'!A74)</f>
        <v/>
      </c>
      <c r="B74" s="491"/>
      <c r="C74" s="123"/>
      <c r="D74" s="124"/>
      <c r="E74" s="123"/>
      <c r="F74" s="124"/>
      <c r="G74" s="123"/>
      <c r="H74" s="124"/>
      <c r="I74" s="123"/>
      <c r="J74" s="124"/>
      <c r="K74" s="123"/>
      <c r="L74" s="124"/>
      <c r="M74" s="123"/>
      <c r="N74" s="124"/>
      <c r="O74" s="123"/>
      <c r="P74" s="124"/>
      <c r="Q74" s="375"/>
      <c r="R74" s="378">
        <f>D75+F75+H75+J75+L75+N75+P75</f>
        <v>0</v>
      </c>
      <c r="S74" s="393"/>
      <c r="T74" s="382"/>
    </row>
    <row r="75" spans="1:29" ht="9" hidden="1" customHeight="1" thickBot="1">
      <c r="A75" s="480" t="str">
        <f>IF('0902-0908'!A75=0,"",'0902-0908'!A75)</f>
        <v/>
      </c>
      <c r="B75" s="481"/>
      <c r="C75" s="156"/>
      <c r="D75" s="58">
        <f>IF(C74="",0,D74-C74-C75)</f>
        <v>0</v>
      </c>
      <c r="E75" s="156"/>
      <c r="F75" s="58">
        <f>IF(E74="",0,F74-E74-E75)</f>
        <v>0</v>
      </c>
      <c r="G75" s="156"/>
      <c r="H75" s="58">
        <f>IF(G74="",0,H74-G74-G75)</f>
        <v>0</v>
      </c>
      <c r="I75" s="156"/>
      <c r="J75" s="58">
        <f>IF(I74="",0,J74-I74-I75)</f>
        <v>0</v>
      </c>
      <c r="K75" s="156"/>
      <c r="L75" s="58">
        <f>IF(K74="",0,L74-K74-K75)</f>
        <v>0</v>
      </c>
      <c r="M75" s="156"/>
      <c r="N75" s="58">
        <f>IF(M74="",0,N74-M74-M75)</f>
        <v>0</v>
      </c>
      <c r="O75" s="156"/>
      <c r="P75" s="58">
        <f>IF(O74="",0,P74-O74-O75)</f>
        <v>0</v>
      </c>
      <c r="Q75" s="376"/>
      <c r="R75" s="379"/>
      <c r="S75" s="387"/>
      <c r="T75" s="388"/>
    </row>
    <row r="76" spans="1:29" ht="9" hidden="1" customHeight="1" thickTop="1" thickBot="1">
      <c r="A76" s="482" t="str">
        <f>IF('0902-0908'!A76=0,"",'0902-0908'!A76)</f>
        <v/>
      </c>
      <c r="B76" s="483"/>
      <c r="C76" s="559"/>
      <c r="D76" s="560"/>
      <c r="E76" s="559"/>
      <c r="F76" s="560"/>
      <c r="G76" s="559"/>
      <c r="H76" s="560"/>
      <c r="I76" s="559"/>
      <c r="J76" s="560"/>
      <c r="K76" s="559"/>
      <c r="L76" s="560"/>
      <c r="M76" s="559"/>
      <c r="N76" s="560"/>
      <c r="O76" s="559"/>
      <c r="P76" s="560"/>
      <c r="Q76" s="377"/>
      <c r="R76" s="380"/>
      <c r="S76" s="389"/>
      <c r="T76" s="390"/>
    </row>
    <row r="77" spans="1:29" ht="15.75" hidden="1" customHeight="1">
      <c r="A77" s="490" t="str">
        <f>IF('0902-0908'!A77=0,"",'0902-0908'!A77)</f>
        <v/>
      </c>
      <c r="B77" s="491"/>
      <c r="C77" s="123"/>
      <c r="D77" s="124"/>
      <c r="E77" s="123"/>
      <c r="F77" s="124"/>
      <c r="G77" s="123"/>
      <c r="H77" s="124"/>
      <c r="I77" s="123"/>
      <c r="J77" s="124"/>
      <c r="K77" s="123"/>
      <c r="L77" s="124"/>
      <c r="M77" s="123"/>
      <c r="N77" s="124"/>
      <c r="O77" s="123"/>
      <c r="P77" s="124"/>
      <c r="Q77" s="375"/>
      <c r="R77" s="378">
        <f>D78+F78+H78+J78+L78+N78+P78</f>
        <v>0</v>
      </c>
      <c r="S77" s="381"/>
      <c r="T77" s="382"/>
    </row>
    <row r="78" spans="1:29" ht="9" hidden="1" customHeight="1" thickBot="1">
      <c r="A78" s="480" t="str">
        <f>IF('0902-0908'!A78=0,"",'0902-0908'!A78)</f>
        <v/>
      </c>
      <c r="B78" s="481"/>
      <c r="C78" s="156"/>
      <c r="D78" s="58">
        <f>IF(C77="",0,D77-C77-C78)</f>
        <v>0</v>
      </c>
      <c r="E78" s="156"/>
      <c r="F78" s="58">
        <f>IF(E77="",0,F77-E77-E78)</f>
        <v>0</v>
      </c>
      <c r="G78" s="156"/>
      <c r="H78" s="58">
        <f>IF(G77="",0,H77-G77-G78)</f>
        <v>0</v>
      </c>
      <c r="I78" s="156"/>
      <c r="J78" s="58">
        <f>IF(I77="",0,J77-I77-I78)</f>
        <v>0</v>
      </c>
      <c r="K78" s="156"/>
      <c r="L78" s="58">
        <f>IF(K77="",0,L77-K77-K78)</f>
        <v>0</v>
      </c>
      <c r="M78" s="156"/>
      <c r="N78" s="58">
        <f>IF(M77="",0,N77-M77-M78)</f>
        <v>0</v>
      </c>
      <c r="O78" s="156"/>
      <c r="P78" s="58">
        <f>IF(O77="",0,P77-O77-O78)</f>
        <v>0</v>
      </c>
      <c r="Q78" s="376"/>
      <c r="R78" s="379"/>
      <c r="S78" s="387"/>
      <c r="T78" s="388"/>
    </row>
    <row r="79" spans="1:29" ht="9" hidden="1" customHeight="1" thickTop="1" thickBot="1">
      <c r="A79" s="482" t="str">
        <f>IF('0902-0908'!A79=0,"",'0902-0908'!A79)</f>
        <v/>
      </c>
      <c r="B79" s="483"/>
      <c r="C79" s="559"/>
      <c r="D79" s="560"/>
      <c r="E79" s="559"/>
      <c r="F79" s="560"/>
      <c r="G79" s="559"/>
      <c r="H79" s="560"/>
      <c r="I79" s="559"/>
      <c r="J79" s="560"/>
      <c r="K79" s="559"/>
      <c r="L79" s="560"/>
      <c r="M79" s="559"/>
      <c r="N79" s="560"/>
      <c r="O79" s="559"/>
      <c r="P79" s="560"/>
      <c r="Q79" s="377"/>
      <c r="R79" s="380"/>
      <c r="S79" s="389"/>
      <c r="T79" s="390"/>
      <c r="AC79" s="349"/>
    </row>
    <row r="80" spans="1:29" ht="15.75" hidden="1" customHeight="1">
      <c r="A80" s="490" t="str">
        <f>IF('0902-0908'!A80=0,"",'0902-0908'!A80)</f>
        <v/>
      </c>
      <c r="B80" s="491"/>
      <c r="C80" s="123"/>
      <c r="D80" s="124"/>
      <c r="E80" s="123"/>
      <c r="F80" s="124"/>
      <c r="G80" s="123"/>
      <c r="H80" s="124"/>
      <c r="I80" s="123"/>
      <c r="J80" s="124"/>
      <c r="K80" s="123"/>
      <c r="L80" s="124"/>
      <c r="M80" s="123"/>
      <c r="N80" s="124"/>
      <c r="O80" s="123"/>
      <c r="P80" s="124"/>
      <c r="Q80" s="375"/>
      <c r="R80" s="378">
        <f>D81+F81+H81+J81+L81+N81+P81</f>
        <v>0</v>
      </c>
      <c r="S80" s="381"/>
      <c r="T80" s="382"/>
      <c r="AC80" s="349"/>
    </row>
    <row r="81" spans="1:31" ht="9" hidden="1" customHeight="1" thickBot="1">
      <c r="A81" s="480" t="str">
        <f>IF('0902-0908'!A81=0,"",'0902-0908'!A81)</f>
        <v/>
      </c>
      <c r="B81" s="481"/>
      <c r="C81" s="156"/>
      <c r="D81" s="58">
        <f>IF(C80="",0,D80-C80-C81)</f>
        <v>0</v>
      </c>
      <c r="E81" s="156"/>
      <c r="F81" s="58">
        <f>IF(E80="",0,F80-E80-E81)</f>
        <v>0</v>
      </c>
      <c r="G81" s="156"/>
      <c r="H81" s="58">
        <f>IF(G80="",0,H80-G80-G81)</f>
        <v>0</v>
      </c>
      <c r="I81" s="156"/>
      <c r="J81" s="58">
        <f>IF(I80="",0,J80-I80-I81)</f>
        <v>0</v>
      </c>
      <c r="K81" s="156"/>
      <c r="L81" s="58">
        <f>IF(K80="",0,L80-K80-K81)</f>
        <v>0</v>
      </c>
      <c r="M81" s="156"/>
      <c r="N81" s="58">
        <f>IF(M80="",0,N80-M80-M81)</f>
        <v>0</v>
      </c>
      <c r="O81" s="156"/>
      <c r="P81" s="58">
        <f>IF(O80="",0,P80-O80-O81)</f>
        <v>0</v>
      </c>
      <c r="Q81" s="376"/>
      <c r="R81" s="379"/>
      <c r="S81" s="387"/>
      <c r="T81" s="388"/>
    </row>
    <row r="82" spans="1:31" ht="9" hidden="1" customHeight="1" thickTop="1" thickBot="1">
      <c r="A82" s="482" t="str">
        <f>IF('0902-0908'!A82=0,"",'0902-0908'!A82)</f>
        <v/>
      </c>
      <c r="B82" s="483"/>
      <c r="C82" s="559"/>
      <c r="D82" s="560"/>
      <c r="E82" s="559"/>
      <c r="F82" s="560"/>
      <c r="G82" s="559"/>
      <c r="H82" s="560"/>
      <c r="I82" s="559"/>
      <c r="J82" s="560"/>
      <c r="K82" s="559"/>
      <c r="L82" s="560"/>
      <c r="M82" s="559"/>
      <c r="N82" s="560"/>
      <c r="O82" s="559"/>
      <c r="P82" s="560"/>
      <c r="Q82" s="377"/>
      <c r="R82" s="380"/>
      <c r="S82" s="389"/>
      <c r="T82" s="390"/>
    </row>
    <row r="83" spans="1:31" ht="15.75" hidden="1" customHeight="1">
      <c r="A83" s="490" t="str">
        <f>IF('0902-0908'!A83=0,"",'0902-0908'!A83)</f>
        <v/>
      </c>
      <c r="B83" s="491"/>
      <c r="C83" s="123"/>
      <c r="D83" s="124"/>
      <c r="E83" s="123"/>
      <c r="F83" s="124"/>
      <c r="G83" s="123"/>
      <c r="H83" s="124"/>
      <c r="I83" s="123"/>
      <c r="J83" s="124"/>
      <c r="K83" s="123"/>
      <c r="L83" s="124"/>
      <c r="M83" s="123"/>
      <c r="N83" s="124"/>
      <c r="O83" s="123"/>
      <c r="P83" s="124"/>
      <c r="Q83" s="375"/>
      <c r="R83" s="378">
        <f>D84+F84+H84+J84+L84+N84+P84</f>
        <v>0</v>
      </c>
      <c r="S83" s="381"/>
      <c r="T83" s="382"/>
    </row>
    <row r="84" spans="1:31" ht="9" hidden="1" customHeight="1" thickBot="1">
      <c r="A84" s="480" t="str">
        <f>IF('0902-0908'!A84=0,"",'0902-0908'!A84)</f>
        <v/>
      </c>
      <c r="B84" s="481"/>
      <c r="C84" s="156"/>
      <c r="D84" s="58">
        <f>IF(C83="",0,D83-C83-C84)</f>
        <v>0</v>
      </c>
      <c r="E84" s="156"/>
      <c r="F84" s="58">
        <f>IF(E83="",0,F83-E83-E84)</f>
        <v>0</v>
      </c>
      <c r="G84" s="156"/>
      <c r="H84" s="58">
        <f>IF(G83="",0,H83-G83-G84)</f>
        <v>0</v>
      </c>
      <c r="I84" s="156"/>
      <c r="J84" s="58">
        <f>IF(I83="",0,J83-I83-I84)</f>
        <v>0</v>
      </c>
      <c r="K84" s="156"/>
      <c r="L84" s="58">
        <f>IF(K83="",0,L83-K83-K84)</f>
        <v>0</v>
      </c>
      <c r="M84" s="156"/>
      <c r="N84" s="58">
        <f>IF(M83="",0,N83-M83-M84)</f>
        <v>0</v>
      </c>
      <c r="O84" s="156"/>
      <c r="P84" s="58">
        <f>IF(O83="",0,P83-O83-O84)</f>
        <v>0</v>
      </c>
      <c r="Q84" s="376"/>
      <c r="R84" s="379"/>
      <c r="S84" s="387"/>
      <c r="T84" s="388"/>
    </row>
    <row r="85" spans="1:31" ht="9" hidden="1" customHeight="1" thickTop="1" thickBot="1">
      <c r="A85" s="482" t="str">
        <f>IF('0902-0908'!A85=0,"",'0902-0908'!A85)</f>
        <v/>
      </c>
      <c r="B85" s="483"/>
      <c r="C85" s="559"/>
      <c r="D85" s="560"/>
      <c r="E85" s="559"/>
      <c r="F85" s="560"/>
      <c r="G85" s="559"/>
      <c r="H85" s="560"/>
      <c r="I85" s="559"/>
      <c r="J85" s="560"/>
      <c r="K85" s="559"/>
      <c r="L85" s="560"/>
      <c r="M85" s="559"/>
      <c r="N85" s="560"/>
      <c r="O85" s="559"/>
      <c r="P85" s="560"/>
      <c r="Q85" s="377"/>
      <c r="R85" s="380"/>
      <c r="S85" s="389"/>
      <c r="T85" s="390"/>
    </row>
    <row r="86" spans="1:31" ht="15.75" hidden="1" customHeight="1">
      <c r="A86" s="490" t="str">
        <f>IF('0902-0908'!A86=0,"",'0902-0908'!A86)</f>
        <v/>
      </c>
      <c r="B86" s="491"/>
      <c r="C86" s="123"/>
      <c r="D86" s="124"/>
      <c r="E86" s="123"/>
      <c r="F86" s="124"/>
      <c r="G86" s="123"/>
      <c r="H86" s="124"/>
      <c r="I86" s="123"/>
      <c r="J86" s="124"/>
      <c r="K86" s="123"/>
      <c r="L86" s="124"/>
      <c r="M86" s="123"/>
      <c r="N86" s="124"/>
      <c r="O86" s="123"/>
      <c r="P86" s="124"/>
      <c r="Q86" s="375"/>
      <c r="R86" s="378">
        <f>D87+F87+H87+J87+L87+N87+P87</f>
        <v>0</v>
      </c>
      <c r="S86" s="381"/>
      <c r="T86" s="382"/>
    </row>
    <row r="87" spans="1:31" ht="9" hidden="1" customHeight="1" thickBot="1">
      <c r="A87" s="480" t="str">
        <f>IF('0902-0908'!A87=0,"",'0902-0908'!A87)</f>
        <v/>
      </c>
      <c r="B87" s="481"/>
      <c r="C87" s="156"/>
      <c r="D87" s="58">
        <f>IF(C86="",0,D86-C86-C87)</f>
        <v>0</v>
      </c>
      <c r="E87" s="156"/>
      <c r="F87" s="58">
        <f>IF(E86="",0,F86-E86-E87)</f>
        <v>0</v>
      </c>
      <c r="G87" s="156"/>
      <c r="H87" s="58">
        <f>IF(G86="",0,H86-G86-G87)</f>
        <v>0</v>
      </c>
      <c r="I87" s="156"/>
      <c r="J87" s="58">
        <f>IF(I86="",0,J86-I86-I87)</f>
        <v>0</v>
      </c>
      <c r="K87" s="156"/>
      <c r="L87" s="58">
        <f>IF(K86="",0,L86-K86-K87)</f>
        <v>0</v>
      </c>
      <c r="M87" s="156"/>
      <c r="N87" s="58">
        <f>IF(M86="",0,N86-M86-M87)</f>
        <v>0</v>
      </c>
      <c r="O87" s="156"/>
      <c r="P87" s="58">
        <f>IF(O86="",0,P86-O86-O87)</f>
        <v>0</v>
      </c>
      <c r="Q87" s="376"/>
      <c r="R87" s="379"/>
      <c r="S87" s="387"/>
      <c r="T87" s="388"/>
    </row>
    <row r="88" spans="1:31" ht="15.75" hidden="1" customHeight="1" thickTop="1" thickBot="1">
      <c r="A88" s="482" t="str">
        <f>IF('0902-0908'!A88=0,"",'0902-0908'!A88)</f>
        <v/>
      </c>
      <c r="B88" s="483"/>
      <c r="C88" s="559"/>
      <c r="D88" s="560"/>
      <c r="E88" s="559"/>
      <c r="F88" s="560"/>
      <c r="G88" s="559"/>
      <c r="H88" s="560"/>
      <c r="I88" s="559"/>
      <c r="J88" s="560"/>
      <c r="K88" s="559"/>
      <c r="L88" s="560"/>
      <c r="M88" s="559"/>
      <c r="N88" s="560"/>
      <c r="O88" s="559"/>
      <c r="P88" s="560"/>
      <c r="Q88" s="376"/>
      <c r="R88" s="379"/>
      <c r="S88" s="387"/>
      <c r="T88" s="388"/>
    </row>
    <row r="89" spans="1:31" ht="11.25" customHeight="1" thickBot="1">
      <c r="A89" s="404" t="s">
        <v>83</v>
      </c>
      <c r="B89" s="405"/>
      <c r="C89" s="406"/>
      <c r="D89" s="407"/>
      <c r="E89" s="407"/>
      <c r="F89" s="407"/>
      <c r="G89" s="407"/>
      <c r="H89" s="407"/>
      <c r="I89" s="407"/>
      <c r="J89" s="407"/>
      <c r="K89" s="407"/>
      <c r="L89" s="407"/>
      <c r="M89" s="407"/>
      <c r="N89" s="407"/>
      <c r="O89" s="407"/>
      <c r="P89" s="408"/>
      <c r="Q89" s="158" t="s">
        <v>84</v>
      </c>
      <c r="R89" s="158" t="s">
        <v>85</v>
      </c>
      <c r="S89" s="406"/>
      <c r="T89" s="409"/>
    </row>
    <row r="90" spans="1:31" ht="15.75" customHeight="1">
      <c r="A90" s="490" t="str">
        <f>IF('0902-0908'!A90=0,"",'0902-0908'!A90)</f>
        <v>黃世耀</v>
      </c>
      <c r="B90" s="491"/>
      <c r="C90" s="123"/>
      <c r="D90" s="124"/>
      <c r="E90" s="123">
        <v>10</v>
      </c>
      <c r="F90" s="124">
        <v>21</v>
      </c>
      <c r="G90" s="123"/>
      <c r="H90" s="124"/>
      <c r="I90" s="123"/>
      <c r="J90" s="124"/>
      <c r="K90" s="123"/>
      <c r="L90" s="124"/>
      <c r="M90" s="123"/>
      <c r="N90" s="124"/>
      <c r="O90" s="123">
        <v>11</v>
      </c>
      <c r="P90" s="124">
        <v>22</v>
      </c>
      <c r="Q90" s="376"/>
      <c r="R90" s="379">
        <f>D91+F91+H91+J91+L91+N91+P91</f>
        <v>16</v>
      </c>
      <c r="S90" s="398"/>
      <c r="T90" s="399"/>
    </row>
    <row r="91" spans="1:31" ht="9" customHeight="1" thickBot="1">
      <c r="A91" s="480" t="str">
        <f>IF('0902-0908'!A91=0,"",'0902-0908'!A91)</f>
        <v>外場假日工讀</v>
      </c>
      <c r="B91" s="481"/>
      <c r="C91" s="156"/>
      <c r="D91" s="58">
        <f>D90-C90-C91</f>
        <v>0</v>
      </c>
      <c r="E91" s="156">
        <v>3</v>
      </c>
      <c r="F91" s="58">
        <f>F90-E90-E91</f>
        <v>8</v>
      </c>
      <c r="G91" s="156"/>
      <c r="H91" s="58">
        <f>H90-G90-G91</f>
        <v>0</v>
      </c>
      <c r="I91" s="156"/>
      <c r="J91" s="58">
        <f>J90-I90-I91</f>
        <v>0</v>
      </c>
      <c r="K91" s="156"/>
      <c r="L91" s="58">
        <f>L90-K90-K91</f>
        <v>0</v>
      </c>
      <c r="M91" s="156"/>
      <c r="N91" s="58">
        <f>N90-M90-M91</f>
        <v>0</v>
      </c>
      <c r="O91" s="156">
        <v>3</v>
      </c>
      <c r="P91" s="58">
        <f>P90-O90-O91</f>
        <v>8</v>
      </c>
      <c r="Q91" s="376"/>
      <c r="R91" s="379"/>
      <c r="S91" s="394"/>
      <c r="T91" s="395"/>
    </row>
    <row r="92" spans="1:31" ht="9" customHeight="1" thickTop="1" thickBot="1">
      <c r="A92" s="482" t="str">
        <f>IF('0902-0908'!A92=0,"",'0902-0908'!A92)</f>
        <v/>
      </c>
      <c r="B92" s="483"/>
      <c r="C92" s="559"/>
      <c r="D92" s="560"/>
      <c r="E92" s="559" t="s">
        <v>276</v>
      </c>
      <c r="F92" s="560"/>
      <c r="G92" s="559"/>
      <c r="H92" s="560"/>
      <c r="I92" s="559"/>
      <c r="J92" s="560"/>
      <c r="K92" s="559"/>
      <c r="L92" s="560"/>
      <c r="M92" s="559"/>
      <c r="N92" s="560"/>
      <c r="O92" s="559" t="s">
        <v>337</v>
      </c>
      <c r="P92" s="560"/>
      <c r="Q92" s="376"/>
      <c r="R92" s="379"/>
      <c r="S92" s="396"/>
      <c r="T92" s="397"/>
    </row>
    <row r="93" spans="1:31" ht="15.75" customHeight="1">
      <c r="A93" s="490" t="str">
        <f>IF('0902-0908'!A93=0,"",'0902-0908'!A93)</f>
        <v>張子柔</v>
      </c>
      <c r="B93" s="491"/>
      <c r="C93" s="123"/>
      <c r="D93" s="124"/>
      <c r="E93" s="123">
        <v>12.5</v>
      </c>
      <c r="F93" s="124">
        <v>22</v>
      </c>
      <c r="G93" s="123">
        <v>11</v>
      </c>
      <c r="H93" s="124">
        <v>22</v>
      </c>
      <c r="I93" s="123">
        <v>18</v>
      </c>
      <c r="J93" s="124">
        <v>22</v>
      </c>
      <c r="K93" s="123">
        <v>18.5</v>
      </c>
      <c r="L93" s="124">
        <v>22</v>
      </c>
      <c r="M93" s="123"/>
      <c r="N93" s="124"/>
      <c r="O93" s="123"/>
      <c r="P93" s="124"/>
      <c r="Q93" s="375"/>
      <c r="R93" s="378">
        <f>D94+F94+H94+J94+L94+N94+P94</f>
        <v>23</v>
      </c>
      <c r="S93" s="393"/>
      <c r="T93" s="382"/>
    </row>
    <row r="94" spans="1:31" ht="9" customHeight="1" thickBot="1">
      <c r="A94" s="480" t="str">
        <f>IF('0902-0908'!A94=0,"",'0902-0908'!A94)</f>
        <v>外場晚班工讀</v>
      </c>
      <c r="B94" s="481"/>
      <c r="C94" s="156"/>
      <c r="D94" s="58">
        <f>D93-C93-C94</f>
        <v>0</v>
      </c>
      <c r="E94" s="156">
        <v>2</v>
      </c>
      <c r="F94" s="58">
        <f>F93-E93-E94</f>
        <v>7.5</v>
      </c>
      <c r="G94" s="156">
        <v>3</v>
      </c>
      <c r="H94" s="58">
        <f>H93-G93-G94</f>
        <v>8</v>
      </c>
      <c r="I94" s="156"/>
      <c r="J94" s="58">
        <f>J93-I93-I94</f>
        <v>4</v>
      </c>
      <c r="K94" s="156"/>
      <c r="L94" s="58">
        <f>L93-K93-K94</f>
        <v>3.5</v>
      </c>
      <c r="M94" s="156"/>
      <c r="N94" s="58">
        <f>N93-M93-M94</f>
        <v>0</v>
      </c>
      <c r="O94" s="156"/>
      <c r="P94" s="58">
        <f>P93-O93-O94</f>
        <v>0</v>
      </c>
      <c r="Q94" s="376"/>
      <c r="R94" s="379"/>
      <c r="S94" s="387" t="s">
        <v>341</v>
      </c>
      <c r="T94" s="388"/>
      <c r="AC94" s="125"/>
      <c r="AD94" s="125"/>
      <c r="AE94" s="125"/>
    </row>
    <row r="95" spans="1:31" ht="9" customHeight="1" thickTop="1" thickBot="1">
      <c r="A95" s="482" t="str">
        <f>IF('0902-0908'!A95=0,"",'0902-0908'!A95)</f>
        <v/>
      </c>
      <c r="B95" s="483"/>
      <c r="C95" s="559"/>
      <c r="D95" s="560"/>
      <c r="E95" s="559" t="s">
        <v>284</v>
      </c>
      <c r="F95" s="560"/>
      <c r="G95" s="559"/>
      <c r="H95" s="560"/>
      <c r="I95" s="559" t="s">
        <v>338</v>
      </c>
      <c r="J95" s="560"/>
      <c r="K95" s="559" t="s">
        <v>338</v>
      </c>
      <c r="L95" s="560"/>
      <c r="M95" s="559"/>
      <c r="N95" s="560"/>
      <c r="O95" s="559"/>
      <c r="P95" s="560"/>
      <c r="Q95" s="377"/>
      <c r="R95" s="380"/>
      <c r="S95" s="389"/>
      <c r="T95" s="390"/>
    </row>
    <row r="96" spans="1:31" ht="15.75" customHeight="1">
      <c r="A96" s="490" t="str">
        <f>IF('0902-0908'!A96=0,"",'0902-0908'!A96)</f>
        <v>蔡昀軒</v>
      </c>
      <c r="B96" s="491"/>
      <c r="C96" s="123"/>
      <c r="D96" s="124"/>
      <c r="E96" s="123"/>
      <c r="F96" s="124"/>
      <c r="G96" s="123"/>
      <c r="H96" s="124"/>
      <c r="I96" s="123"/>
      <c r="J96" s="124"/>
      <c r="K96" s="123">
        <v>18</v>
      </c>
      <c r="L96" s="124">
        <v>22</v>
      </c>
      <c r="M96" s="123">
        <v>12</v>
      </c>
      <c r="N96" s="124">
        <v>22</v>
      </c>
      <c r="O96" s="123"/>
      <c r="P96" s="124"/>
      <c r="Q96" s="375"/>
      <c r="R96" s="378">
        <f>D97+F97+H97+J97+L97+N97+P97</f>
        <v>12</v>
      </c>
      <c r="S96" s="393"/>
      <c r="T96" s="382"/>
    </row>
    <row r="97" spans="1:31" ht="9" customHeight="1" thickBot="1">
      <c r="A97" s="480" t="str">
        <f>IF('0902-0908'!A97=0,"",'0902-0908'!A97)</f>
        <v>外場晚班工讀</v>
      </c>
      <c r="B97" s="481"/>
      <c r="C97" s="156"/>
      <c r="D97" s="58">
        <f>D96-C96-C97</f>
        <v>0</v>
      </c>
      <c r="E97" s="156"/>
      <c r="F97" s="58">
        <f>F96-E96-E97</f>
        <v>0</v>
      </c>
      <c r="G97" s="156"/>
      <c r="H97" s="58">
        <f>H96-G96-G97</f>
        <v>0</v>
      </c>
      <c r="I97" s="156"/>
      <c r="J97" s="58">
        <f>J96-I96-I97</f>
        <v>0</v>
      </c>
      <c r="K97" s="156"/>
      <c r="L97" s="58">
        <f>L96-K96-K97</f>
        <v>4</v>
      </c>
      <c r="M97" s="156">
        <v>2</v>
      </c>
      <c r="N97" s="58">
        <f>N96-M96-M97</f>
        <v>8</v>
      </c>
      <c r="O97" s="156"/>
      <c r="P97" s="58">
        <f>P96-O96-O97</f>
        <v>0</v>
      </c>
      <c r="Q97" s="376"/>
      <c r="R97" s="379"/>
      <c r="S97" s="387" t="s">
        <v>340</v>
      </c>
      <c r="T97" s="388"/>
      <c r="AC97" s="125"/>
      <c r="AD97" s="125"/>
      <c r="AE97" s="125"/>
    </row>
    <row r="98" spans="1:31" ht="9" customHeight="1" thickTop="1" thickBot="1">
      <c r="A98" s="482" t="str">
        <f>IF('0902-0908'!A98=0,"",'0902-0908'!A98)</f>
        <v/>
      </c>
      <c r="B98" s="483"/>
      <c r="C98" s="559"/>
      <c r="D98" s="560"/>
      <c r="E98" s="559"/>
      <c r="F98" s="560"/>
      <c r="G98" s="559"/>
      <c r="H98" s="560"/>
      <c r="I98" s="559"/>
      <c r="J98" s="560"/>
      <c r="K98" s="559" t="s">
        <v>283</v>
      </c>
      <c r="L98" s="560"/>
      <c r="M98" s="559" t="s">
        <v>335</v>
      </c>
      <c r="N98" s="560"/>
      <c r="O98" s="559"/>
      <c r="P98" s="560"/>
      <c r="Q98" s="377"/>
      <c r="R98" s="380"/>
      <c r="S98" s="389"/>
      <c r="T98" s="390"/>
    </row>
    <row r="99" spans="1:31" ht="15.75" customHeight="1">
      <c r="A99" s="490" t="str">
        <f>IF('0902-0908'!A99=0,"",'0902-0908'!A99)</f>
        <v>陳怡伶</v>
      </c>
      <c r="B99" s="491"/>
      <c r="C99" s="123"/>
      <c r="D99" s="124"/>
      <c r="E99" s="123">
        <v>12</v>
      </c>
      <c r="F99" s="124">
        <v>22</v>
      </c>
      <c r="G99" s="123">
        <v>18</v>
      </c>
      <c r="H99" s="124">
        <v>22</v>
      </c>
      <c r="I99" s="123"/>
      <c r="J99" s="124"/>
      <c r="K99" s="123"/>
      <c r="L99" s="124"/>
      <c r="M99" s="123">
        <v>11</v>
      </c>
      <c r="N99" s="124">
        <v>22</v>
      </c>
      <c r="O99" s="123">
        <v>12</v>
      </c>
      <c r="P99" s="124">
        <v>22</v>
      </c>
      <c r="Q99" s="375"/>
      <c r="R99" s="378">
        <f>D100+F100+H100+J100+L100+N100+P100</f>
        <v>29</v>
      </c>
      <c r="S99" s="393"/>
      <c r="T99" s="382"/>
    </row>
    <row r="100" spans="1:31" ht="9" customHeight="1" thickBot="1">
      <c r="A100" s="480" t="str">
        <f>IF('0902-0908'!A100=0,"",'0902-0908'!A100)</f>
        <v>外場晚班工讀</v>
      </c>
      <c r="B100" s="481"/>
      <c r="C100" s="156"/>
      <c r="D100" s="58">
        <f>D99-C99-C100</f>
        <v>0</v>
      </c>
      <c r="E100" s="156">
        <v>2</v>
      </c>
      <c r="F100" s="58">
        <f>F99-E99-E100</f>
        <v>8</v>
      </c>
      <c r="G100" s="156"/>
      <c r="H100" s="58">
        <f>H99-G99-G100</f>
        <v>4</v>
      </c>
      <c r="I100" s="156"/>
      <c r="J100" s="58">
        <f>J99-I99-I100</f>
        <v>0</v>
      </c>
      <c r="K100" s="156"/>
      <c r="L100" s="58">
        <f>L99-K99-K100</f>
        <v>0</v>
      </c>
      <c r="M100" s="156">
        <v>2</v>
      </c>
      <c r="N100" s="58">
        <f>N99-M99-M100</f>
        <v>9</v>
      </c>
      <c r="O100" s="156">
        <v>2</v>
      </c>
      <c r="P100" s="58">
        <f>P99-O99-O100</f>
        <v>8</v>
      </c>
      <c r="Q100" s="376"/>
      <c r="R100" s="379"/>
      <c r="S100" s="387" t="s">
        <v>341</v>
      </c>
      <c r="T100" s="388"/>
      <c r="AC100" s="125"/>
      <c r="AD100" s="125"/>
      <c r="AE100" s="125"/>
    </row>
    <row r="101" spans="1:31" ht="9" customHeight="1" thickTop="1" thickBot="1">
      <c r="A101" s="482" t="str">
        <f>IF('0902-0908'!A101=0,"",'0902-0908'!A101)</f>
        <v/>
      </c>
      <c r="B101" s="483"/>
      <c r="C101" s="559"/>
      <c r="D101" s="560"/>
      <c r="E101" s="559" t="s">
        <v>283</v>
      </c>
      <c r="F101" s="560"/>
      <c r="G101" s="559" t="s">
        <v>286</v>
      </c>
      <c r="H101" s="560"/>
      <c r="I101" s="559"/>
      <c r="J101" s="560"/>
      <c r="K101" s="559"/>
      <c r="L101" s="560"/>
      <c r="M101" s="559" t="s">
        <v>332</v>
      </c>
      <c r="N101" s="560"/>
      <c r="O101" s="559" t="s">
        <v>336</v>
      </c>
      <c r="P101" s="560"/>
      <c r="Q101" s="377"/>
      <c r="R101" s="380"/>
      <c r="S101" s="389"/>
      <c r="T101" s="390"/>
    </row>
    <row r="102" spans="1:31" ht="15.75" hidden="1" customHeight="1">
      <c r="A102" s="490" t="e">
        <f>IF('0902-0908'!#REF!=0,"",'0902-0908'!#REF!)</f>
        <v>#REF!</v>
      </c>
      <c r="B102" s="491"/>
      <c r="C102" s="123"/>
      <c r="D102" s="124"/>
      <c r="E102" s="123"/>
      <c r="F102" s="124"/>
      <c r="G102" s="123"/>
      <c r="H102" s="124"/>
      <c r="I102" s="123"/>
      <c r="J102" s="124"/>
      <c r="K102" s="123"/>
      <c r="L102" s="124"/>
      <c r="M102" s="123">
        <v>12.5</v>
      </c>
      <c r="N102" s="124">
        <v>16.5</v>
      </c>
      <c r="O102" s="123"/>
      <c r="P102" s="124"/>
      <c r="Q102" s="375"/>
      <c r="R102" s="378">
        <f>D103+F103+H103+J103+L103+N103+P103</f>
        <v>4</v>
      </c>
      <c r="S102" s="393"/>
      <c r="T102" s="382"/>
    </row>
    <row r="103" spans="1:31" ht="9" hidden="1" customHeight="1" thickBot="1">
      <c r="A103" s="480" t="e">
        <f>IF('0902-0908'!#REF!=0,"",'0902-0908'!#REF!)</f>
        <v>#REF!</v>
      </c>
      <c r="B103" s="481"/>
      <c r="C103" s="156"/>
      <c r="D103" s="58">
        <f>D102-C102-C103</f>
        <v>0</v>
      </c>
      <c r="E103" s="156"/>
      <c r="F103" s="58">
        <f>F102-E102-E103</f>
        <v>0</v>
      </c>
      <c r="G103" s="156"/>
      <c r="H103" s="58">
        <f>H102-G102-G103</f>
        <v>0</v>
      </c>
      <c r="I103" s="156"/>
      <c r="J103" s="58">
        <f>J102-I102-I103</f>
        <v>0</v>
      </c>
      <c r="K103" s="156"/>
      <c r="L103" s="58">
        <f>L102-K102-K103</f>
        <v>0</v>
      </c>
      <c r="M103" s="156"/>
      <c r="N103" s="58">
        <f>N102-M102-M103</f>
        <v>4</v>
      </c>
      <c r="O103" s="156"/>
      <c r="P103" s="58">
        <f>P102-O102-O103</f>
        <v>0</v>
      </c>
      <c r="Q103" s="376"/>
      <c r="R103" s="379"/>
      <c r="S103" s="387"/>
      <c r="T103" s="388"/>
      <c r="AC103" s="125"/>
      <c r="AD103" s="125"/>
      <c r="AE103" s="125"/>
    </row>
    <row r="104" spans="1:31" ht="9" hidden="1" customHeight="1" thickTop="1" thickBot="1">
      <c r="A104" s="482" t="e">
        <f>IF('0902-0908'!#REF!=0,"",'0902-0908'!#REF!)</f>
        <v>#REF!</v>
      </c>
      <c r="B104" s="483"/>
      <c r="C104" s="559"/>
      <c r="D104" s="560"/>
      <c r="E104" s="559"/>
      <c r="F104" s="560"/>
      <c r="G104" s="559"/>
      <c r="H104" s="560"/>
      <c r="I104" s="559"/>
      <c r="J104" s="560"/>
      <c r="K104" s="559"/>
      <c r="L104" s="560"/>
      <c r="M104" s="559" t="s">
        <v>333</v>
      </c>
      <c r="N104" s="560"/>
      <c r="O104" s="559"/>
      <c r="P104" s="560"/>
      <c r="Q104" s="377"/>
      <c r="R104" s="380"/>
      <c r="S104" s="389"/>
      <c r="T104" s="390"/>
    </row>
    <row r="105" spans="1:31" ht="15.75" customHeight="1">
      <c r="A105" s="490" t="str">
        <f>IF('0902-0908'!A102=0,"",'0902-0908'!A102)</f>
        <v>蔡佾玲</v>
      </c>
      <c r="B105" s="491"/>
      <c r="C105" s="123">
        <v>18</v>
      </c>
      <c r="D105" s="124">
        <v>22</v>
      </c>
      <c r="E105" s="123"/>
      <c r="F105" s="124"/>
      <c r="G105" s="123"/>
      <c r="H105" s="124"/>
      <c r="I105" s="123">
        <v>18</v>
      </c>
      <c r="J105" s="124">
        <v>22</v>
      </c>
      <c r="K105" s="123">
        <v>18</v>
      </c>
      <c r="L105" s="124">
        <v>22</v>
      </c>
      <c r="M105" s="123">
        <v>11.5</v>
      </c>
      <c r="N105" s="124">
        <v>22</v>
      </c>
      <c r="O105" s="123">
        <v>12.5</v>
      </c>
      <c r="P105" s="124">
        <v>22</v>
      </c>
      <c r="Q105" s="375"/>
      <c r="R105" s="378">
        <f>D106+F106+H106+J106+L106+N106+P106</f>
        <v>27</v>
      </c>
      <c r="S105" s="381" t="s">
        <v>315</v>
      </c>
      <c r="T105" s="382"/>
    </row>
    <row r="106" spans="1:31" ht="9" customHeight="1" thickBot="1">
      <c r="A106" s="480" t="str">
        <f>IF('0902-0908'!A103=0,"",'0902-0908'!A103)</f>
        <v>外場假日工讀</v>
      </c>
      <c r="B106" s="481"/>
      <c r="C106" s="156"/>
      <c r="D106" s="58">
        <f>D105-C105-C106</f>
        <v>4</v>
      </c>
      <c r="E106" s="156"/>
      <c r="F106" s="58">
        <f>F105-E105-E106</f>
        <v>0</v>
      </c>
      <c r="G106" s="156"/>
      <c r="H106" s="58">
        <f>H105-G105-G106</f>
        <v>0</v>
      </c>
      <c r="I106" s="156"/>
      <c r="J106" s="58">
        <f>J105-I105-I106</f>
        <v>4</v>
      </c>
      <c r="K106" s="156"/>
      <c r="L106" s="58">
        <f>L105-K105-K106</f>
        <v>4</v>
      </c>
      <c r="M106" s="156">
        <v>3</v>
      </c>
      <c r="N106" s="58">
        <f>N105-M105-M106</f>
        <v>7.5</v>
      </c>
      <c r="O106" s="156">
        <v>2</v>
      </c>
      <c r="P106" s="58">
        <f>P105-O105-O106</f>
        <v>7.5</v>
      </c>
      <c r="Q106" s="376"/>
      <c r="R106" s="379"/>
      <c r="S106" s="394"/>
      <c r="T106" s="395"/>
    </row>
    <row r="107" spans="1:31" ht="9" customHeight="1" thickTop="1" thickBot="1">
      <c r="A107" s="482" t="str">
        <f>IF('0902-0908'!A104=0,"",'0902-0908'!A104)</f>
        <v/>
      </c>
      <c r="B107" s="483"/>
      <c r="C107" s="559" t="s">
        <v>286</v>
      </c>
      <c r="D107" s="560"/>
      <c r="E107" s="559"/>
      <c r="F107" s="560"/>
      <c r="G107" s="559"/>
      <c r="H107" s="560"/>
      <c r="I107" s="559" t="s">
        <v>286</v>
      </c>
      <c r="J107" s="560"/>
      <c r="K107" s="559" t="s">
        <v>339</v>
      </c>
      <c r="L107" s="560"/>
      <c r="M107" s="559" t="s">
        <v>334</v>
      </c>
      <c r="N107" s="560"/>
      <c r="O107" s="559" t="s">
        <v>334</v>
      </c>
      <c r="P107" s="560"/>
      <c r="Q107" s="377"/>
      <c r="R107" s="380"/>
      <c r="S107" s="396"/>
      <c r="T107" s="397"/>
    </row>
    <row r="108" spans="1:31" ht="15.75" customHeight="1">
      <c r="A108" s="490" t="str">
        <f>IF('0902-0908'!A105=0,"",'0902-0908'!A105)</f>
        <v>許哲崎</v>
      </c>
      <c r="B108" s="491"/>
      <c r="C108" s="123"/>
      <c r="D108" s="124"/>
      <c r="E108" s="123"/>
      <c r="F108" s="124"/>
      <c r="G108" s="123"/>
      <c r="H108" s="124"/>
      <c r="I108" s="123"/>
      <c r="J108" s="124"/>
      <c r="K108" s="123"/>
      <c r="L108" s="124"/>
      <c r="M108" s="123"/>
      <c r="N108" s="124"/>
      <c r="O108" s="123"/>
      <c r="P108" s="124"/>
      <c r="Q108" s="375"/>
      <c r="R108" s="378">
        <f>D109+F109+H109+J109+L109+N109+P109</f>
        <v>0</v>
      </c>
      <c r="S108" s="381"/>
      <c r="T108" s="382"/>
    </row>
    <row r="109" spans="1:31" ht="9" customHeight="1" thickBot="1">
      <c r="A109" s="480" t="str">
        <f>IF('0902-0908'!A106=0,"",'0902-0908'!A106)</f>
        <v>外場假日工讀</v>
      </c>
      <c r="B109" s="481"/>
      <c r="C109" s="156"/>
      <c r="D109" s="58">
        <f>D108-C108-C109</f>
        <v>0</v>
      </c>
      <c r="E109" s="156"/>
      <c r="F109" s="58">
        <f>F108-E108-E109</f>
        <v>0</v>
      </c>
      <c r="G109" s="156"/>
      <c r="H109" s="58">
        <f>H108-G108-G109</f>
        <v>0</v>
      </c>
      <c r="I109" s="156"/>
      <c r="J109" s="58">
        <f>J108-I108-I109</f>
        <v>0</v>
      </c>
      <c r="K109" s="156"/>
      <c r="L109" s="58">
        <f>L108-K108-K109</f>
        <v>0</v>
      </c>
      <c r="M109" s="156"/>
      <c r="N109" s="58">
        <f>N108-M108-M109</f>
        <v>0</v>
      </c>
      <c r="O109" s="156"/>
      <c r="P109" s="58">
        <f>P108-O108-O109</f>
        <v>0</v>
      </c>
      <c r="Q109" s="376"/>
      <c r="R109" s="379"/>
      <c r="S109" s="394"/>
      <c r="T109" s="395"/>
    </row>
    <row r="110" spans="1:31" ht="9" customHeight="1" thickTop="1" thickBot="1">
      <c r="A110" s="482" t="str">
        <f>IF('0902-0908'!A107=0,"",'0902-0908'!A107)</f>
        <v/>
      </c>
      <c r="B110" s="483"/>
      <c r="C110" s="559"/>
      <c r="D110" s="560"/>
      <c r="E110" s="559"/>
      <c r="F110" s="560"/>
      <c r="G110" s="559"/>
      <c r="H110" s="560"/>
      <c r="I110" s="559"/>
      <c r="J110" s="560"/>
      <c r="K110" s="559"/>
      <c r="L110" s="560"/>
      <c r="M110" s="559"/>
      <c r="N110" s="560"/>
      <c r="O110" s="559"/>
      <c r="P110" s="560"/>
      <c r="Q110" s="377"/>
      <c r="R110" s="380"/>
      <c r="S110" s="396"/>
      <c r="T110" s="397"/>
    </row>
    <row r="111" spans="1:31" ht="15.75" customHeight="1">
      <c r="A111" s="490" t="str">
        <f>IF('0902-0908'!A108=0,"",'0902-0908'!A108)</f>
        <v/>
      </c>
      <c r="B111" s="491"/>
      <c r="C111" s="123"/>
      <c r="D111" s="124"/>
      <c r="E111" s="123"/>
      <c r="F111" s="124"/>
      <c r="G111" s="123"/>
      <c r="H111" s="124"/>
      <c r="I111" s="123"/>
      <c r="J111" s="124"/>
      <c r="K111" s="123"/>
      <c r="L111" s="124"/>
      <c r="M111" s="123"/>
      <c r="N111" s="124"/>
      <c r="O111" s="123"/>
      <c r="P111" s="124"/>
      <c r="Q111" s="375"/>
      <c r="R111" s="378">
        <f>D112+F112+H112+J112+L112+N112+P112</f>
        <v>0</v>
      </c>
      <c r="S111" s="381"/>
      <c r="T111" s="382"/>
    </row>
    <row r="112" spans="1:31" ht="9" customHeight="1" thickBot="1">
      <c r="A112" s="480" t="str">
        <f>IF('0902-0908'!A109=0,"",'0902-0908'!A109)</f>
        <v/>
      </c>
      <c r="B112" s="481"/>
      <c r="C112" s="156"/>
      <c r="D112" s="58">
        <f>D111-C111-C112</f>
        <v>0</v>
      </c>
      <c r="E112" s="156"/>
      <c r="F112" s="58">
        <f>F111-E111-E112</f>
        <v>0</v>
      </c>
      <c r="G112" s="156"/>
      <c r="H112" s="58">
        <f>H111-G111-G112</f>
        <v>0</v>
      </c>
      <c r="I112" s="156"/>
      <c r="J112" s="58">
        <f>J111-I111-I112</f>
        <v>0</v>
      </c>
      <c r="K112" s="156"/>
      <c r="L112" s="58">
        <f>L111-K111-K112</f>
        <v>0</v>
      </c>
      <c r="M112" s="156"/>
      <c r="N112" s="58">
        <f>N111-M111-M112</f>
        <v>0</v>
      </c>
      <c r="O112" s="156"/>
      <c r="P112" s="58">
        <f>P111-O111-O112</f>
        <v>0</v>
      </c>
      <c r="Q112" s="376"/>
      <c r="R112" s="379"/>
      <c r="S112" s="394"/>
      <c r="T112" s="395"/>
    </row>
    <row r="113" spans="1:31" ht="9" customHeight="1" thickTop="1" thickBot="1">
      <c r="A113" s="482" t="str">
        <f>IF('0902-0908'!A110=0,"",'0902-0908'!A110)</f>
        <v/>
      </c>
      <c r="B113" s="483"/>
      <c r="C113" s="559"/>
      <c r="D113" s="560"/>
      <c r="E113" s="559"/>
      <c r="F113" s="560"/>
      <c r="G113" s="559"/>
      <c r="H113" s="560"/>
      <c r="I113" s="559"/>
      <c r="J113" s="560"/>
      <c r="K113" s="559"/>
      <c r="L113" s="560"/>
      <c r="M113" s="559"/>
      <c r="N113" s="560"/>
      <c r="O113" s="559"/>
      <c r="P113" s="560"/>
      <c r="Q113" s="377"/>
      <c r="R113" s="380"/>
      <c r="S113" s="396"/>
      <c r="T113" s="397"/>
    </row>
    <row r="114" spans="1:31" ht="15.75" customHeight="1">
      <c r="A114" s="490" t="str">
        <f>IF('0902-0908'!A111=0,"",'0902-0908'!A111)</f>
        <v/>
      </c>
      <c r="B114" s="491"/>
      <c r="C114" s="123"/>
      <c r="D114" s="124"/>
      <c r="E114" s="123"/>
      <c r="F114" s="124"/>
      <c r="G114" s="123"/>
      <c r="H114" s="124"/>
      <c r="I114" s="123"/>
      <c r="J114" s="124"/>
      <c r="K114" s="123"/>
      <c r="L114" s="124"/>
      <c r="M114" s="123"/>
      <c r="N114" s="124"/>
      <c r="O114" s="123"/>
      <c r="P114" s="124"/>
      <c r="Q114" s="375"/>
      <c r="R114" s="378">
        <f>D115+F115+H115+J115+L115+N115+P115</f>
        <v>0</v>
      </c>
      <c r="S114" s="381"/>
      <c r="T114" s="382"/>
    </row>
    <row r="115" spans="1:31" ht="9" customHeight="1" thickBot="1">
      <c r="A115" s="480" t="str">
        <f>IF('0902-0908'!A112=0,"",'0902-0908'!A112)</f>
        <v/>
      </c>
      <c r="B115" s="481"/>
      <c r="C115" s="156"/>
      <c r="D115" s="58">
        <f>D114-C114-C115</f>
        <v>0</v>
      </c>
      <c r="E115" s="156"/>
      <c r="F115" s="58">
        <f>F114-E114-E115</f>
        <v>0</v>
      </c>
      <c r="G115" s="156"/>
      <c r="H115" s="58">
        <f>H114-G114-G115</f>
        <v>0</v>
      </c>
      <c r="I115" s="156"/>
      <c r="J115" s="58">
        <f>J114-I114-I115</f>
        <v>0</v>
      </c>
      <c r="K115" s="156"/>
      <c r="L115" s="58">
        <f>L114-K114-K115</f>
        <v>0</v>
      </c>
      <c r="M115" s="156"/>
      <c r="N115" s="58">
        <f>N114-M114-M115</f>
        <v>0</v>
      </c>
      <c r="O115" s="156"/>
      <c r="P115" s="58">
        <f>P114-O114-O115</f>
        <v>0</v>
      </c>
      <c r="Q115" s="376"/>
      <c r="R115" s="379"/>
      <c r="S115" s="387"/>
      <c r="T115" s="388"/>
    </row>
    <row r="116" spans="1:31" ht="9" customHeight="1" thickTop="1" thickBot="1">
      <c r="A116" s="482" t="str">
        <f>IF('0902-0908'!A113=0,"",'0902-0908'!A113)</f>
        <v/>
      </c>
      <c r="B116" s="483"/>
      <c r="C116" s="559"/>
      <c r="D116" s="560"/>
      <c r="E116" s="559"/>
      <c r="F116" s="560"/>
      <c r="G116" s="559"/>
      <c r="H116" s="560"/>
      <c r="I116" s="559"/>
      <c r="J116" s="560"/>
      <c r="K116" s="559"/>
      <c r="L116" s="560"/>
      <c r="M116" s="559"/>
      <c r="N116" s="560"/>
      <c r="O116" s="559"/>
      <c r="P116" s="560"/>
      <c r="Q116" s="377"/>
      <c r="R116" s="380"/>
      <c r="S116" s="389"/>
      <c r="T116" s="390"/>
    </row>
    <row r="117" spans="1:31" ht="15.75" customHeight="1">
      <c r="A117" s="490" t="str">
        <f>IF('0902-0908'!A114=0,"",'0902-0908'!A114)</f>
        <v/>
      </c>
      <c r="B117" s="491"/>
      <c r="C117" s="123"/>
      <c r="D117" s="124"/>
      <c r="E117" s="123"/>
      <c r="F117" s="124"/>
      <c r="G117" s="123"/>
      <c r="H117" s="124"/>
      <c r="I117" s="123"/>
      <c r="J117" s="124"/>
      <c r="K117" s="123"/>
      <c r="L117" s="124"/>
      <c r="M117" s="123"/>
      <c r="N117" s="124"/>
      <c r="O117" s="123"/>
      <c r="P117" s="124"/>
      <c r="Q117" s="375"/>
      <c r="R117" s="378">
        <f>D118+F118+H118+J118+L118+N118+P118</f>
        <v>0</v>
      </c>
      <c r="S117" s="393"/>
      <c r="T117" s="382"/>
    </row>
    <row r="118" spans="1:31" ht="9" customHeight="1" thickBot="1">
      <c r="A118" s="480" t="str">
        <f>IF('0902-0908'!A115=0,"",'0902-0908'!A115)</f>
        <v/>
      </c>
      <c r="B118" s="481"/>
      <c r="C118" s="156"/>
      <c r="D118" s="58">
        <f>D117-C117-C118</f>
        <v>0</v>
      </c>
      <c r="E118" s="156"/>
      <c r="F118" s="58">
        <f>F117-E117-E118</f>
        <v>0</v>
      </c>
      <c r="G118" s="156"/>
      <c r="H118" s="58">
        <f>H117-G117-G118</f>
        <v>0</v>
      </c>
      <c r="I118" s="156"/>
      <c r="J118" s="58">
        <f>J117-I117-I118</f>
        <v>0</v>
      </c>
      <c r="K118" s="156"/>
      <c r="L118" s="58">
        <f>L117-K117-K118</f>
        <v>0</v>
      </c>
      <c r="M118" s="156"/>
      <c r="N118" s="58">
        <f>N117-M117-M118</f>
        <v>0</v>
      </c>
      <c r="O118" s="156"/>
      <c r="P118" s="58">
        <f>P117-O117-O118</f>
        <v>0</v>
      </c>
      <c r="Q118" s="376"/>
      <c r="R118" s="379"/>
      <c r="S118" s="387"/>
      <c r="T118" s="388"/>
      <c r="AC118" s="125"/>
      <c r="AD118" s="125"/>
      <c r="AE118" s="125"/>
    </row>
    <row r="119" spans="1:31" ht="9" customHeight="1" thickTop="1" thickBot="1">
      <c r="A119" s="482" t="str">
        <f>IF('0902-0908'!A116=0,"",'0902-0908'!A116)</f>
        <v/>
      </c>
      <c r="B119" s="483"/>
      <c r="C119" s="559"/>
      <c r="D119" s="560"/>
      <c r="E119" s="559"/>
      <c r="F119" s="560"/>
      <c r="G119" s="559"/>
      <c r="H119" s="560"/>
      <c r="I119" s="559"/>
      <c r="J119" s="560"/>
      <c r="K119" s="559"/>
      <c r="L119" s="560"/>
      <c r="M119" s="559"/>
      <c r="N119" s="560"/>
      <c r="O119" s="559"/>
      <c r="P119" s="560"/>
      <c r="Q119" s="377"/>
      <c r="R119" s="380"/>
      <c r="S119" s="389"/>
      <c r="T119" s="390"/>
    </row>
    <row r="120" spans="1:31" ht="11.25" customHeight="1">
      <c r="A120" s="126"/>
      <c r="B120" s="166"/>
      <c r="C120" s="357" t="s">
        <v>21</v>
      </c>
      <c r="D120" s="358"/>
      <c r="E120" s="357" t="s">
        <v>22</v>
      </c>
      <c r="F120" s="358"/>
      <c r="G120" s="357" t="s">
        <v>23</v>
      </c>
      <c r="H120" s="358"/>
      <c r="I120" s="357" t="s">
        <v>24</v>
      </c>
      <c r="J120" s="358"/>
      <c r="K120" s="357" t="s">
        <v>25</v>
      </c>
      <c r="L120" s="358"/>
      <c r="M120" s="359" t="s">
        <v>26</v>
      </c>
      <c r="N120" s="360"/>
      <c r="O120" s="359" t="s">
        <v>27</v>
      </c>
      <c r="P120" s="360"/>
      <c r="Q120" s="361" t="s">
        <v>93</v>
      </c>
      <c r="R120" s="362"/>
      <c r="S120" s="362"/>
      <c r="T120" s="363"/>
    </row>
    <row r="121" spans="1:31" ht="11.25" customHeight="1">
      <c r="A121" s="364" t="s">
        <v>94</v>
      </c>
      <c r="B121" s="167" t="s">
        <v>95</v>
      </c>
      <c r="C121" s="367">
        <f>COUNTIFS(C$169:C$203,"&gt;0",C$169:C$203,"&lt;11")</f>
        <v>1</v>
      </c>
      <c r="D121" s="368"/>
      <c r="E121" s="367">
        <f>COUNTIFS(E$169:E$203,"&gt;0",E$169:E$203,"&lt;11")</f>
        <v>1</v>
      </c>
      <c r="F121" s="368"/>
      <c r="G121" s="367">
        <f>COUNTIFS(G$169:G$203,"&gt;0",G$169:G$203,"&lt;11")</f>
        <v>1</v>
      </c>
      <c r="H121" s="368"/>
      <c r="I121" s="367">
        <f>COUNTIFS(I$169:I$203,"&gt;0",I$169:I$203,"&lt;11")</f>
        <v>1</v>
      </c>
      <c r="J121" s="368"/>
      <c r="K121" s="367">
        <f>COUNTIFS(K$169:K$203,"&gt;0",K$169:K$203,"&lt;11")</f>
        <v>1</v>
      </c>
      <c r="L121" s="368"/>
      <c r="M121" s="367">
        <f>COUNTIFS(M$169:M$203,"&gt;0",M$169:M$203,"&lt;11")</f>
        <v>1</v>
      </c>
      <c r="N121" s="368"/>
      <c r="O121" s="367">
        <f>COUNTIFS(O$169:O$203,"&gt;0",O$169:O$203,"&lt;11")</f>
        <v>1</v>
      </c>
      <c r="P121" s="368"/>
      <c r="Q121" s="369" t="s">
        <v>96</v>
      </c>
      <c r="R121" s="370"/>
      <c r="S121" s="371" t="s">
        <v>97</v>
      </c>
      <c r="T121" s="372"/>
    </row>
    <row r="122" spans="1:31" ht="11.25" customHeight="1" thickBot="1">
      <c r="A122" s="365"/>
      <c r="B122" s="168" t="s">
        <v>98</v>
      </c>
      <c r="C122" s="345">
        <f>COUNTIFS(C$169:C$203,"&gt;0",C$169:C$203,"&lt;11.5")</f>
        <v>2</v>
      </c>
      <c r="D122" s="345"/>
      <c r="E122" s="345">
        <f>COUNTIFS(E$169:E$203,"&gt;0",E$169:E$203,"&lt;11.5")</f>
        <v>2</v>
      </c>
      <c r="F122" s="345"/>
      <c r="G122" s="345">
        <f>COUNTIFS(G$169:G$203,"&gt;0",G$169:G$203,"&lt;11.5")</f>
        <v>2</v>
      </c>
      <c r="H122" s="345"/>
      <c r="I122" s="345">
        <f>COUNTIFS(I$169:I$203,"&gt;0",I$169:I$203,"&lt;11.5")</f>
        <v>2</v>
      </c>
      <c r="J122" s="345"/>
      <c r="K122" s="345">
        <f>COUNTIFS(K$169:K$203,"&gt;0",K$169:K$203,"&lt;11.5")</f>
        <v>2</v>
      </c>
      <c r="L122" s="345"/>
      <c r="M122" s="345">
        <f>COUNTIFS(M$169:M$203,"&gt;0",M$169:M$203,"&lt;11.5")</f>
        <v>3</v>
      </c>
      <c r="N122" s="345"/>
      <c r="O122" s="345">
        <f>COUNTIFS(O$169:O$203,"&gt;0",O$169:O$203,"&lt;11.5")</f>
        <v>3</v>
      </c>
      <c r="P122" s="345"/>
      <c r="Q122" s="346" t="s">
        <v>99</v>
      </c>
      <c r="R122" s="347"/>
      <c r="S122" s="348" t="s">
        <v>100</v>
      </c>
      <c r="T122" s="349"/>
    </row>
    <row r="123" spans="1:31" ht="11.25" customHeight="1">
      <c r="A123" s="365"/>
      <c r="B123" s="170" t="s">
        <v>101</v>
      </c>
      <c r="C123" s="350">
        <f>COUNTIFS(C$169:C$203,"&gt;0",C$169:C$203,"&lt;12")</f>
        <v>2</v>
      </c>
      <c r="D123" s="350"/>
      <c r="E123" s="350">
        <f>COUNTIFS(E$169:E$203,"&gt;0",E$169:E$203,"&lt;12")</f>
        <v>3</v>
      </c>
      <c r="F123" s="350"/>
      <c r="G123" s="350">
        <f>COUNTIFS(G$169:G$203,"&gt;0",G$169:G$203,"&lt;12")</f>
        <v>2</v>
      </c>
      <c r="H123" s="350"/>
      <c r="I123" s="350">
        <f>COUNTIFS(I$169:I$203,"&gt;0",I$169:I$203,"&lt;12")</f>
        <v>2</v>
      </c>
      <c r="J123" s="350"/>
      <c r="K123" s="350">
        <f>COUNTIFS(K$169:K$203,"&gt;0",K$169:K$203,"&lt;12")</f>
        <v>2</v>
      </c>
      <c r="L123" s="350"/>
      <c r="M123" s="350">
        <f>COUNTIFS(M$169:M$203,"&gt;0",M$169:M$203,"&lt;12")</f>
        <v>4</v>
      </c>
      <c r="N123" s="350"/>
      <c r="O123" s="350">
        <f>COUNTIFS(O$169:O$203,"&gt;0",O$169:O$203,"&lt;12")</f>
        <v>3</v>
      </c>
      <c r="P123" s="351"/>
      <c r="Q123" s="352" t="s">
        <v>102</v>
      </c>
      <c r="R123" s="347"/>
      <c r="S123" s="348" t="s">
        <v>103</v>
      </c>
      <c r="T123" s="349"/>
    </row>
    <row r="124" spans="1:31" ht="11.25" customHeight="1" thickBot="1">
      <c r="A124" s="365"/>
      <c r="B124" s="171" t="s">
        <v>104</v>
      </c>
      <c r="C124" s="353">
        <f>COUNTIFS(C$169:C$203,"&gt;0",C$169:C$203,"&lt;=12")</f>
        <v>3</v>
      </c>
      <c r="D124" s="353"/>
      <c r="E124" s="353">
        <f>COUNTIFS(E$169:E$203,"&gt;0",E$169:E$203,"&lt;=12")</f>
        <v>5</v>
      </c>
      <c r="F124" s="353"/>
      <c r="G124" s="353">
        <f>COUNTIFS(G$169:G$203,"&gt;0",G$169:G$203,"&lt;=12")</f>
        <v>3</v>
      </c>
      <c r="H124" s="353"/>
      <c r="I124" s="353">
        <f>COUNTIFS(I$169:I$203,"&gt;0",I$169:I$203,"&lt;=12")</f>
        <v>3</v>
      </c>
      <c r="J124" s="353"/>
      <c r="K124" s="353">
        <f>COUNTIFS(K$169:K$203,"&gt;0",K$169:K$203,"&lt;=12")</f>
        <v>3</v>
      </c>
      <c r="L124" s="353"/>
      <c r="M124" s="353">
        <f>COUNTIFS(M$169:M$203,"&gt;0",M$169:M$203,"&lt;=12")</f>
        <v>6</v>
      </c>
      <c r="N124" s="353"/>
      <c r="O124" s="353">
        <f>COUNTIFS(O$169:O$203,"&gt;0",O$169:O$203,"&lt;=12")</f>
        <v>6</v>
      </c>
      <c r="P124" s="354"/>
      <c r="Q124" s="352" t="s">
        <v>105</v>
      </c>
      <c r="R124" s="347"/>
      <c r="S124" s="355" t="s">
        <v>106</v>
      </c>
      <c r="T124" s="356"/>
    </row>
    <row r="125" spans="1:31" ht="11.25" customHeight="1" thickBot="1">
      <c r="A125" s="365"/>
      <c r="B125" s="173" t="s">
        <v>107</v>
      </c>
      <c r="C125" s="338">
        <f>COUNTIFS(C$169:C$203,"&gt;0",C$169:C$203,"&lt;=17",D$169:D$203,"&gt;=18")</f>
        <v>3</v>
      </c>
      <c r="D125" s="338"/>
      <c r="E125" s="338">
        <f>COUNTIFS(E$169:E$203,"&gt;0",E$169:E$203,"&lt;=17",F$169:F$203,"&gt;=18")</f>
        <v>6</v>
      </c>
      <c r="F125" s="338"/>
      <c r="G125" s="338">
        <f>COUNTIFS(G$169:G$203,"&gt;0",G$169:G$203,"&lt;=17",H$169:H$203,"&gt;=18")</f>
        <v>3</v>
      </c>
      <c r="H125" s="338"/>
      <c r="I125" s="338">
        <f>COUNTIFS(I$169:I$203,"&gt;0",I$169:I$203,"&lt;=17",J$169:J$203,"&gt;=18")</f>
        <v>3</v>
      </c>
      <c r="J125" s="338"/>
      <c r="K125" s="338">
        <f>COUNTIFS(K$169:K$203,"&gt;0",K$169:K$203,"&lt;=17",L$169:L$203,"&gt;=18")</f>
        <v>3</v>
      </c>
      <c r="L125" s="338"/>
      <c r="M125" s="338">
        <f>COUNTIFS(M$169:M$203,"&gt;0",M$169:M$203,"&lt;=17",N$169:N$203,"&gt;=18")</f>
        <v>6</v>
      </c>
      <c r="N125" s="338"/>
      <c r="O125" s="338">
        <f>COUNTIFS(O$169:O$203,"&gt;0",O$169:O$203,"&lt;=17",P$169:P$203,"&gt;=18")</f>
        <v>7</v>
      </c>
      <c r="P125" s="338"/>
      <c r="Q125" s="339" t="s">
        <v>108</v>
      </c>
      <c r="R125" s="340"/>
      <c r="S125" s="340"/>
      <c r="T125" s="340"/>
    </row>
    <row r="126" spans="1:31" ht="11.25" customHeight="1">
      <c r="A126" s="365"/>
      <c r="B126" s="170" t="s">
        <v>109</v>
      </c>
      <c r="C126" s="337">
        <f>COUNTIFS(C$169:C$203,"&gt;0",D$169:D$203,"&gt;18")</f>
        <v>4</v>
      </c>
      <c r="D126" s="337"/>
      <c r="E126" s="337">
        <f>COUNTIFS(E$169:E$203,"&gt;0",F$169:F$203,"&gt;18")</f>
        <v>6</v>
      </c>
      <c r="F126" s="337"/>
      <c r="G126" s="337">
        <f>COUNTIFS(G$169:G$203,"&gt;0",H$169:H$203,"&gt;18")</f>
        <v>4</v>
      </c>
      <c r="H126" s="337"/>
      <c r="I126" s="337">
        <f>COUNTIFS(I$169:I$203,"&gt;0",J$169:J$203,"&gt;18")</f>
        <v>5</v>
      </c>
      <c r="J126" s="337"/>
      <c r="K126" s="337">
        <f>COUNTIFS(K$169:K$203,"&gt;0",L$169:L$203,"&gt;18")</f>
        <v>6</v>
      </c>
      <c r="L126" s="337"/>
      <c r="M126" s="337">
        <f>COUNTIFS(M$169:M$203,"&gt;0",N$169:N$203,"&gt;18")</f>
        <v>6</v>
      </c>
      <c r="N126" s="337"/>
      <c r="O126" s="337">
        <f>COUNTIFS(O$169:O$203,"&gt;0",P$169:P$203,"&gt;18")</f>
        <v>7</v>
      </c>
      <c r="P126" s="341"/>
      <c r="Q126" s="342" t="s">
        <v>110</v>
      </c>
      <c r="R126" s="343"/>
      <c r="S126" s="343"/>
      <c r="T126" s="344"/>
    </row>
    <row r="127" spans="1:31" ht="11.25" customHeight="1" thickBot="1">
      <c r="A127" s="365"/>
      <c r="B127" s="174" t="s">
        <v>111</v>
      </c>
      <c r="C127" s="335">
        <f>COUNTIFS(C$169:C$203,"&gt;0",D$169:D$203,"&gt;20")</f>
        <v>4</v>
      </c>
      <c r="D127" s="335"/>
      <c r="E127" s="335">
        <f>COUNTIFS(E$169:E$203,"&gt;0",F$169:F$203,"&gt;20")</f>
        <v>6</v>
      </c>
      <c r="F127" s="335"/>
      <c r="G127" s="335">
        <f>COUNTIFS(G$169:G$203,"&gt;0",H$169:H$203,"&gt;20")</f>
        <v>4</v>
      </c>
      <c r="H127" s="335"/>
      <c r="I127" s="335">
        <f>COUNTIFS(I$169:I$203,"&gt;0",J$169:J$203,"&gt;20")</f>
        <v>5</v>
      </c>
      <c r="J127" s="335"/>
      <c r="K127" s="335">
        <f>COUNTIFS(K$169:K$203,"&gt;0",L$169:L$203,"&gt;20")</f>
        <v>6</v>
      </c>
      <c r="L127" s="335"/>
      <c r="M127" s="335">
        <f>COUNTIFS(M$169:M$203,"&gt;0",N$169:N$203,"&gt;20")</f>
        <v>6</v>
      </c>
      <c r="N127" s="335"/>
      <c r="O127" s="335">
        <f>COUNTIFS(O$169:O$203,"&gt;0",P$169:P$203,"&gt;20")</f>
        <v>7</v>
      </c>
      <c r="P127" s="336"/>
      <c r="Q127" s="172"/>
      <c r="R127" s="169"/>
      <c r="S127" s="169"/>
      <c r="T127" s="175"/>
    </row>
    <row r="128" spans="1:31" ht="11.25" customHeight="1" thickBot="1">
      <c r="A128" s="366"/>
      <c r="B128" s="176" t="s">
        <v>112</v>
      </c>
      <c r="C128" s="274">
        <f>COUNTIF(D$169:D$203,"&gt;=22")</f>
        <v>3</v>
      </c>
      <c r="D128" s="275"/>
      <c r="E128" s="274">
        <f>COUNTIF(F$169:F$203,"&gt;=22")</f>
        <v>5</v>
      </c>
      <c r="F128" s="275"/>
      <c r="G128" s="274">
        <f>COUNTIF(H$169:H$203,"&gt;=22")</f>
        <v>3</v>
      </c>
      <c r="H128" s="275"/>
      <c r="I128" s="274">
        <f>COUNTIF(J$169:J$203,"&gt;=22")</f>
        <v>4</v>
      </c>
      <c r="J128" s="275"/>
      <c r="K128" s="274">
        <f>COUNTIF(L$169:L$203,"&gt;=22")</f>
        <v>5</v>
      </c>
      <c r="L128" s="275"/>
      <c r="M128" s="274">
        <f>COUNTIF(N$169:N$203,"&gt;=22")</f>
        <v>5</v>
      </c>
      <c r="N128" s="275"/>
      <c r="O128" s="274">
        <f>COUNTIF(P$169:P$203,"&gt;=22")</f>
        <v>6</v>
      </c>
      <c r="P128" s="275"/>
      <c r="Q128" s="177"/>
      <c r="R128" s="178"/>
      <c r="S128" s="178"/>
      <c r="T128" s="179"/>
    </row>
    <row r="129" spans="1:20" ht="11.25" customHeight="1" thickTop="1">
      <c r="A129" s="321" t="s">
        <v>113</v>
      </c>
      <c r="B129" s="322"/>
      <c r="C129" s="323"/>
      <c r="D129" s="324"/>
      <c r="E129" s="324"/>
      <c r="F129" s="324"/>
      <c r="G129" s="324"/>
      <c r="H129" s="324"/>
      <c r="I129" s="324"/>
      <c r="J129" s="324"/>
      <c r="K129" s="324"/>
      <c r="L129" s="324"/>
      <c r="M129" s="324"/>
      <c r="N129" s="324"/>
      <c r="O129" s="324"/>
      <c r="P129" s="324"/>
      <c r="Q129" s="324"/>
      <c r="R129" s="324"/>
      <c r="S129" s="324"/>
      <c r="T129" s="325"/>
    </row>
    <row r="130" spans="1:20" ht="11.25" customHeight="1">
      <c r="A130" s="326"/>
      <c r="B130" s="327"/>
      <c r="C130" s="327"/>
      <c r="D130" s="327"/>
      <c r="E130" s="327"/>
      <c r="F130" s="327"/>
      <c r="G130" s="327"/>
      <c r="H130" s="327"/>
      <c r="I130" s="327"/>
      <c r="J130" s="327"/>
      <c r="K130" s="327"/>
      <c r="L130" s="327"/>
      <c r="M130" s="327"/>
      <c r="N130" s="327"/>
      <c r="O130" s="327"/>
      <c r="P130" s="327"/>
      <c r="Q130" s="327"/>
      <c r="R130" s="327"/>
      <c r="S130" s="327"/>
      <c r="T130" s="328"/>
    </row>
    <row r="131" spans="1:20" ht="11.25" customHeight="1">
      <c r="A131" s="329"/>
      <c r="B131" s="330"/>
      <c r="C131" s="330"/>
      <c r="D131" s="330"/>
      <c r="E131" s="330"/>
      <c r="F131" s="330"/>
      <c r="G131" s="330"/>
      <c r="H131" s="330"/>
      <c r="I131" s="330"/>
      <c r="J131" s="330"/>
      <c r="K131" s="330"/>
      <c r="L131" s="330"/>
      <c r="M131" s="330"/>
      <c r="N131" s="330"/>
      <c r="O131" s="330"/>
      <c r="P131" s="330"/>
      <c r="Q131" s="330"/>
      <c r="R131" s="330"/>
      <c r="S131" s="330"/>
      <c r="T131" s="331"/>
    </row>
    <row r="132" spans="1:20" ht="11.25" customHeight="1">
      <c r="A132" s="332"/>
      <c r="B132" s="333"/>
      <c r="C132" s="333"/>
      <c r="D132" s="333"/>
      <c r="E132" s="333"/>
      <c r="F132" s="333"/>
      <c r="G132" s="333"/>
      <c r="H132" s="333"/>
      <c r="I132" s="333"/>
      <c r="J132" s="333"/>
      <c r="K132" s="333"/>
      <c r="L132" s="333"/>
      <c r="M132" s="333"/>
      <c r="N132" s="333"/>
      <c r="O132" s="333"/>
      <c r="P132" s="333"/>
      <c r="Q132" s="333"/>
      <c r="R132" s="333"/>
      <c r="S132" s="333"/>
      <c r="T132" s="334"/>
    </row>
    <row r="133" spans="1:20" ht="11.25" customHeight="1">
      <c r="A133" s="310"/>
      <c r="B133" s="311"/>
      <c r="C133" s="311"/>
      <c r="D133" s="311"/>
      <c r="E133" s="311"/>
      <c r="F133" s="311"/>
      <c r="G133" s="311"/>
      <c r="H133" s="311"/>
      <c r="I133" s="311"/>
      <c r="J133" s="311"/>
      <c r="K133" s="311"/>
      <c r="L133" s="311"/>
      <c r="M133" s="311"/>
      <c r="N133" s="311"/>
      <c r="O133" s="311"/>
      <c r="P133" s="311"/>
      <c r="Q133" s="311"/>
      <c r="R133" s="311"/>
      <c r="S133" s="311"/>
      <c r="T133" s="312"/>
    </row>
    <row r="134" spans="1:20" ht="11.25" customHeight="1" thickBot="1">
      <c r="A134" s="188" t="s">
        <v>114</v>
      </c>
      <c r="B134" s="313"/>
      <c r="C134" s="314"/>
      <c r="D134" s="314"/>
      <c r="E134" s="314"/>
      <c r="F134" s="314"/>
      <c r="G134" s="314"/>
      <c r="H134" s="314"/>
      <c r="I134" s="315"/>
      <c r="J134" s="186" t="s">
        <v>115</v>
      </c>
      <c r="K134" s="316"/>
      <c r="L134" s="316"/>
      <c r="M134" s="316"/>
      <c r="N134" s="316"/>
      <c r="O134" s="317" t="s">
        <v>116</v>
      </c>
      <c r="P134" s="317"/>
      <c r="Q134" s="317"/>
      <c r="R134" s="317"/>
      <c r="S134" s="317"/>
      <c r="T134" s="318"/>
    </row>
    <row r="135" spans="1:20" s="116" customFormat="1" ht="11.25" customHeight="1">
      <c r="A135" s="127"/>
      <c r="B135" s="127"/>
      <c r="C135" s="127"/>
      <c r="J135" s="128"/>
      <c r="K135" s="128"/>
    </row>
    <row r="136" spans="1:20" s="116" customFormat="1" ht="11.25" customHeight="1">
      <c r="A136" s="272" t="s">
        <v>17</v>
      </c>
      <c r="B136" s="273"/>
      <c r="C136" s="319">
        <f>C3</f>
        <v>45551</v>
      </c>
      <c r="D136" s="320"/>
      <c r="E136" s="319">
        <f>E3</f>
        <v>45552</v>
      </c>
      <c r="F136" s="320"/>
      <c r="G136" s="319">
        <f>G3</f>
        <v>45553</v>
      </c>
      <c r="H136" s="320"/>
      <c r="I136" s="319">
        <f>I3</f>
        <v>45554</v>
      </c>
      <c r="J136" s="320"/>
      <c r="K136" s="319">
        <f>K3</f>
        <v>45555</v>
      </c>
      <c r="L136" s="320"/>
      <c r="M136" s="319">
        <f>M3</f>
        <v>45556</v>
      </c>
      <c r="N136" s="320"/>
      <c r="O136" s="319">
        <f>O3</f>
        <v>45557</v>
      </c>
      <c r="P136" s="320"/>
      <c r="Q136" s="117"/>
      <c r="R136" s="117"/>
      <c r="S136" s="117"/>
      <c r="T136" s="117"/>
    </row>
    <row r="137" spans="1:20" s="116" customFormat="1" ht="11.25" customHeight="1" thickBot="1">
      <c r="A137" s="304" t="s">
        <v>20</v>
      </c>
      <c r="B137" s="305"/>
      <c r="C137" s="254" t="str">
        <f>C4</f>
        <v>一</v>
      </c>
      <c r="D137" s="255"/>
      <c r="E137" s="254" t="str">
        <f>E4</f>
        <v>二</v>
      </c>
      <c r="F137" s="255"/>
      <c r="G137" s="254" t="str">
        <f>G4</f>
        <v>三</v>
      </c>
      <c r="H137" s="255"/>
      <c r="I137" s="254" t="str">
        <f>I4</f>
        <v>四</v>
      </c>
      <c r="J137" s="255"/>
      <c r="K137" s="254" t="str">
        <f>K4</f>
        <v>五</v>
      </c>
      <c r="L137" s="255"/>
      <c r="M137" s="306" t="str">
        <f>M4</f>
        <v>六</v>
      </c>
      <c r="N137" s="307"/>
      <c r="O137" s="306" t="str">
        <f>O4</f>
        <v>日</v>
      </c>
      <c r="P137" s="307"/>
    </row>
    <row r="138" spans="1:20" s="116" customFormat="1" ht="11.25" customHeight="1">
      <c r="A138" s="129" t="s">
        <v>117</v>
      </c>
      <c r="B138" s="130"/>
      <c r="C138" s="131"/>
      <c r="D138" s="132"/>
      <c r="E138" s="131"/>
      <c r="F138" s="132"/>
      <c r="G138" s="131"/>
      <c r="H138" s="132"/>
      <c r="I138" s="131"/>
      <c r="J138" s="132"/>
      <c r="K138" s="131"/>
      <c r="L138" s="132"/>
      <c r="M138" s="131"/>
      <c r="N138" s="132"/>
      <c r="O138" s="131"/>
      <c r="P138" s="133"/>
      <c r="Q138" s="134">
        <f>SUM(C138,E138,G138,I138,K138,M138,O138)</f>
        <v>0</v>
      </c>
      <c r="R138" s="135"/>
      <c r="S138" s="136" t="s">
        <v>118</v>
      </c>
      <c r="T138" s="137"/>
    </row>
    <row r="139" spans="1:20" s="116" customFormat="1" ht="11.25" customHeight="1" thickBot="1">
      <c r="A139" s="138"/>
      <c r="B139" s="139" t="s">
        <v>119</v>
      </c>
      <c r="C139" s="140"/>
      <c r="D139" s="141"/>
      <c r="E139" s="140"/>
      <c r="F139" s="141"/>
      <c r="G139" s="140"/>
      <c r="H139" s="141"/>
      <c r="I139" s="140"/>
      <c r="J139" s="141"/>
      <c r="K139" s="140"/>
      <c r="L139" s="141"/>
      <c r="M139" s="140"/>
      <c r="N139" s="141"/>
      <c r="O139" s="140"/>
      <c r="P139" s="141"/>
      <c r="Q139" s="142" t="s">
        <v>120</v>
      </c>
      <c r="R139" s="308">
        <f>SUM(D139,F139,H139,J139,L139,N139,P139)</f>
        <v>0</v>
      </c>
      <c r="S139" s="309"/>
      <c r="T139" s="143"/>
    </row>
    <row r="140" spans="1:20" s="116" customFormat="1" ht="11.25" customHeight="1">
      <c r="A140" s="284" t="s">
        <v>121</v>
      </c>
      <c r="B140" s="273"/>
      <c r="C140" s="298">
        <f>D14+D17+D20+D23+D26+D29+D32+D35+D38+D41+D44+D47+D50+D53+D56</f>
        <v>24</v>
      </c>
      <c r="D140" s="299"/>
      <c r="E140" s="298">
        <f t="shared" ref="E140" si="3">F14+F17+F20+F23+F26+F29+F32+F35+F38+F41+F44+F47+F50+F53+F56</f>
        <v>24.5</v>
      </c>
      <c r="F140" s="299"/>
      <c r="G140" s="298">
        <f t="shared" ref="G140" si="4">H14+H17+H20+H23+H26+H29+H32+H35+H38+H41+H44+H47+H50+H53+H56</f>
        <v>21</v>
      </c>
      <c r="H140" s="299"/>
      <c r="I140" s="298">
        <f t="shared" ref="I140" si="5">J14+J17+J20+J23+J26+J29+J32+J35+J38+J41+J44+J47+J50+J53+J56</f>
        <v>24</v>
      </c>
      <c r="J140" s="299"/>
      <c r="K140" s="298">
        <f t="shared" ref="K140" si="6">L14+L17+L20+L23+L26+L29+L32+L35+L38+L41+L44+L47+L50+L53+L56</f>
        <v>24</v>
      </c>
      <c r="L140" s="299"/>
      <c r="M140" s="298">
        <f t="shared" ref="M140" si="7">N14+N17+N20+N23+N26+N29+N32+N35+N38+N41+N44+N47+N50+N53+N56</f>
        <v>24</v>
      </c>
      <c r="N140" s="299"/>
      <c r="O140" s="298">
        <f t="shared" ref="O140" si="8">P14+P17+P20+P23+P26+P29+P32+P35+P38+P41+P44+P47+P50+P53+P56</f>
        <v>32</v>
      </c>
      <c r="P140" s="299"/>
      <c r="Q140" s="302">
        <f>SUM(C140:P141)</f>
        <v>173.5</v>
      </c>
      <c r="R140" s="303"/>
      <c r="S140" s="276"/>
      <c r="T140" s="144"/>
    </row>
    <row r="141" spans="1:20" s="116" customFormat="1" ht="11.25" customHeight="1" thickBot="1">
      <c r="A141" s="285"/>
      <c r="B141" s="275"/>
      <c r="C141" s="300"/>
      <c r="D141" s="301"/>
      <c r="E141" s="300"/>
      <c r="F141" s="301"/>
      <c r="G141" s="300"/>
      <c r="H141" s="301"/>
      <c r="I141" s="300"/>
      <c r="J141" s="301"/>
      <c r="K141" s="300"/>
      <c r="L141" s="301"/>
      <c r="M141" s="300"/>
      <c r="N141" s="301"/>
      <c r="O141" s="300"/>
      <c r="P141" s="301"/>
      <c r="Q141" s="297"/>
      <c r="R141" s="283"/>
      <c r="S141" s="277"/>
      <c r="T141" s="145"/>
    </row>
    <row r="142" spans="1:20" s="116" customFormat="1" ht="11.25" customHeight="1" thickTop="1">
      <c r="A142" s="284" t="s">
        <v>122</v>
      </c>
      <c r="B142" s="273"/>
      <c r="C142" s="272">
        <f>D60+D63+D66+D69+D72+D75+D78+D81+D84+D87+D91+D94+D97+D100+D103+D106+D109+D112+D115+D118</f>
        <v>4</v>
      </c>
      <c r="D142" s="273"/>
      <c r="E142" s="272">
        <f t="shared" ref="E142" si="9">F60+F63+F66+F69+F72+F75+F78+F81+F84+F87+F91+F94+F97+F100+F103+F106+F109+F112+F115+F118</f>
        <v>23.5</v>
      </c>
      <c r="F142" s="273"/>
      <c r="G142" s="272">
        <f t="shared" ref="G142" si="10">H60+H63+H66+H69+H72+H75+H78+H81+H84+H87+H91+H94+H97+H100+H103+H106+H109+H112+H115+H118</f>
        <v>12</v>
      </c>
      <c r="H142" s="273"/>
      <c r="I142" s="272">
        <f t="shared" ref="I142" si="11">J60+J63+J66+J69+J72+J75+J78+J81+J84+J87+J91+J94+J97+J100+J103+J106+J109+J112+J115+J118</f>
        <v>8</v>
      </c>
      <c r="J142" s="273"/>
      <c r="K142" s="272">
        <f t="shared" ref="K142" si="12">L60+L63+L66+L69+L72+L75+L78+L81+L84+L87+L91+L94+L97+L100+L103+L106+L109+L112+L115+L118</f>
        <v>11.5</v>
      </c>
      <c r="L142" s="273"/>
      <c r="M142" s="272">
        <f t="shared" ref="M142" si="13">N60+N63+N66+N69+N72+N75+N78+N81+N84+N87+N91+N94+N97+N100+N103+N106+N109+N112+N115+N118</f>
        <v>28.5</v>
      </c>
      <c r="N142" s="273"/>
      <c r="O142" s="272">
        <f t="shared" ref="O142" si="14">P60+P63+P66+P69+P72+P75+P78+P81+P84+P87+P91+P94+P97+P100+P103+P106+P109+P112+P115+P118</f>
        <v>23.5</v>
      </c>
      <c r="P142" s="273"/>
      <c r="Q142" s="296">
        <f>SUM(C142:P143)</f>
        <v>111</v>
      </c>
      <c r="R142" s="281"/>
      <c r="S142" s="276"/>
      <c r="T142" s="144"/>
    </row>
    <row r="143" spans="1:20" s="116" customFormat="1" ht="11.25" customHeight="1" thickBot="1">
      <c r="A143" s="285"/>
      <c r="B143" s="275"/>
      <c r="C143" s="274"/>
      <c r="D143" s="275"/>
      <c r="E143" s="274"/>
      <c r="F143" s="275"/>
      <c r="G143" s="274"/>
      <c r="H143" s="275"/>
      <c r="I143" s="274"/>
      <c r="J143" s="275"/>
      <c r="K143" s="274"/>
      <c r="L143" s="275"/>
      <c r="M143" s="274"/>
      <c r="N143" s="275"/>
      <c r="O143" s="274"/>
      <c r="P143" s="275"/>
      <c r="Q143" s="297"/>
      <c r="R143" s="283"/>
      <c r="S143" s="277"/>
      <c r="T143" s="145"/>
    </row>
    <row r="144" spans="1:20" s="116" customFormat="1" ht="11.25" customHeight="1" thickTop="1">
      <c r="A144" s="284" t="s">
        <v>123</v>
      </c>
      <c r="B144" s="273"/>
      <c r="C144" s="272">
        <f>C140+C142</f>
        <v>28</v>
      </c>
      <c r="D144" s="273"/>
      <c r="E144" s="272">
        <f>E140+E142</f>
        <v>48</v>
      </c>
      <c r="F144" s="273"/>
      <c r="G144" s="272">
        <f>G140+G142</f>
        <v>33</v>
      </c>
      <c r="H144" s="273"/>
      <c r="I144" s="272">
        <f>I140+I142</f>
        <v>32</v>
      </c>
      <c r="J144" s="273"/>
      <c r="K144" s="272">
        <f>K140+K142</f>
        <v>35.5</v>
      </c>
      <c r="L144" s="273"/>
      <c r="M144" s="272">
        <f>M140+M142</f>
        <v>52.5</v>
      </c>
      <c r="N144" s="273"/>
      <c r="O144" s="272">
        <f>O140+O142</f>
        <v>55.5</v>
      </c>
      <c r="P144" s="273"/>
      <c r="Q144" s="296">
        <f>SUM(C144:P145)</f>
        <v>284.5</v>
      </c>
      <c r="R144" s="281"/>
      <c r="S144" s="276"/>
      <c r="T144" s="144"/>
    </row>
    <row r="145" spans="1:20" s="116" customFormat="1" ht="11.25" customHeight="1" thickBot="1">
      <c r="A145" s="285"/>
      <c r="B145" s="275"/>
      <c r="C145" s="272"/>
      <c r="D145" s="273"/>
      <c r="E145" s="272"/>
      <c r="F145" s="273"/>
      <c r="G145" s="272"/>
      <c r="H145" s="273"/>
      <c r="I145" s="272"/>
      <c r="J145" s="273"/>
      <c r="K145" s="272"/>
      <c r="L145" s="273"/>
      <c r="M145" s="272"/>
      <c r="N145" s="273"/>
      <c r="O145" s="272"/>
      <c r="P145" s="273"/>
      <c r="Q145" s="297"/>
      <c r="R145" s="283"/>
      <c r="S145" s="277"/>
      <c r="T145" s="145"/>
    </row>
    <row r="146" spans="1:20" s="116" customFormat="1" ht="11.25" customHeight="1" thickTop="1">
      <c r="A146" s="284" t="s">
        <v>124</v>
      </c>
      <c r="B146" s="286"/>
      <c r="C146" s="288">
        <f>$Q$152</f>
        <v>0</v>
      </c>
      <c r="D146" s="289"/>
      <c r="E146" s="288">
        <f>$Q$152</f>
        <v>0</v>
      </c>
      <c r="F146" s="289"/>
      <c r="G146" s="288">
        <f>$Q$152</f>
        <v>0</v>
      </c>
      <c r="H146" s="289"/>
      <c r="I146" s="288">
        <f>$Q$152</f>
        <v>0</v>
      </c>
      <c r="J146" s="289"/>
      <c r="K146" s="292">
        <f>Q154</f>
        <v>0</v>
      </c>
      <c r="L146" s="289"/>
      <c r="M146" s="292">
        <f>Q156</f>
        <v>0</v>
      </c>
      <c r="N146" s="289"/>
      <c r="O146" s="292">
        <f>Q156</f>
        <v>0</v>
      </c>
      <c r="P146" s="294"/>
      <c r="Q146" s="280">
        <f>SUM(C146:P147)</f>
        <v>0</v>
      </c>
      <c r="R146" s="281"/>
      <c r="S146" s="276"/>
      <c r="T146" s="144"/>
    </row>
    <row r="147" spans="1:20" s="116" customFormat="1" ht="11.25" customHeight="1" thickBot="1">
      <c r="A147" s="285"/>
      <c r="B147" s="287"/>
      <c r="C147" s="290"/>
      <c r="D147" s="291"/>
      <c r="E147" s="290"/>
      <c r="F147" s="291"/>
      <c r="G147" s="290"/>
      <c r="H147" s="291"/>
      <c r="I147" s="290"/>
      <c r="J147" s="291"/>
      <c r="K147" s="293"/>
      <c r="L147" s="291"/>
      <c r="M147" s="293"/>
      <c r="N147" s="291"/>
      <c r="O147" s="293"/>
      <c r="P147" s="295"/>
      <c r="Q147" s="282"/>
      <c r="R147" s="283"/>
      <c r="S147" s="277"/>
      <c r="T147" s="145"/>
    </row>
    <row r="148" spans="1:20" s="116" customFormat="1" ht="11.25" customHeight="1" thickTop="1">
      <c r="A148" s="284" t="s">
        <v>125</v>
      </c>
      <c r="B148" s="273"/>
      <c r="C148" s="272">
        <f>C144-C146</f>
        <v>28</v>
      </c>
      <c r="D148" s="273"/>
      <c r="E148" s="272">
        <f>E144-E146</f>
        <v>48</v>
      </c>
      <c r="F148" s="273"/>
      <c r="G148" s="272">
        <f>G144-G146</f>
        <v>33</v>
      </c>
      <c r="H148" s="273"/>
      <c r="I148" s="272">
        <f>I144-I146</f>
        <v>32</v>
      </c>
      <c r="J148" s="273"/>
      <c r="K148" s="272">
        <f>K144-K146</f>
        <v>35.5</v>
      </c>
      <c r="L148" s="273"/>
      <c r="M148" s="272">
        <f>M144-M146</f>
        <v>52.5</v>
      </c>
      <c r="N148" s="273"/>
      <c r="O148" s="272">
        <f>O144-O146</f>
        <v>55.5</v>
      </c>
      <c r="P148" s="273"/>
      <c r="Q148" s="272">
        <f>Q144-Q146</f>
        <v>284.5</v>
      </c>
      <c r="R148" s="273"/>
      <c r="S148" s="276"/>
      <c r="T148" s="144"/>
    </row>
    <row r="149" spans="1:20" s="116" customFormat="1" ht="11.25" customHeight="1" thickBot="1">
      <c r="A149" s="285"/>
      <c r="B149" s="275"/>
      <c r="C149" s="274"/>
      <c r="D149" s="275"/>
      <c r="E149" s="274"/>
      <c r="F149" s="275"/>
      <c r="G149" s="274"/>
      <c r="H149" s="275"/>
      <c r="I149" s="274"/>
      <c r="J149" s="275"/>
      <c r="K149" s="274"/>
      <c r="L149" s="275"/>
      <c r="M149" s="274"/>
      <c r="N149" s="275"/>
      <c r="O149" s="274"/>
      <c r="P149" s="275"/>
      <c r="Q149" s="274"/>
      <c r="R149" s="275"/>
      <c r="S149" s="277"/>
      <c r="T149" s="145"/>
    </row>
    <row r="150" spans="1:20" s="116" customFormat="1" ht="11.25" customHeight="1" thickTop="1" thickBot="1">
      <c r="J150" s="128"/>
      <c r="K150" s="128"/>
    </row>
    <row r="151" spans="1:20" s="116" customFormat="1" ht="11.25" customHeight="1">
      <c r="J151" s="128"/>
      <c r="K151" s="128"/>
      <c r="O151" s="256" t="s">
        <v>126</v>
      </c>
      <c r="P151" s="257"/>
      <c r="Q151" s="278"/>
      <c r="R151" s="279"/>
    </row>
    <row r="152" spans="1:20" s="116" customFormat="1" ht="11.25" customHeight="1">
      <c r="A152" s="259" t="s">
        <v>127</v>
      </c>
      <c r="B152" s="259"/>
      <c r="C152" s="184" t="s">
        <v>128</v>
      </c>
      <c r="D152" s="185" t="s">
        <v>129</v>
      </c>
      <c r="E152" s="184" t="s">
        <v>130</v>
      </c>
      <c r="G152" s="146" t="s">
        <v>131</v>
      </c>
      <c r="H152" s="184" t="s">
        <v>128</v>
      </c>
      <c r="I152" s="185" t="s">
        <v>129</v>
      </c>
      <c r="J152" s="184" t="s">
        <v>130</v>
      </c>
      <c r="K152" s="128"/>
      <c r="O152" s="258" t="s">
        <v>132</v>
      </c>
      <c r="P152" s="259"/>
      <c r="Q152" s="266"/>
      <c r="R152" s="267"/>
    </row>
    <row r="153" spans="1:20" s="116" customFormat="1" ht="11.25" customHeight="1">
      <c r="A153" s="147" t="str">
        <f>'0902-0908'!A150</f>
        <v>店長</v>
      </c>
      <c r="B153" s="148"/>
      <c r="C153" s="149">
        <f t="shared" ref="C153:C164" si="15">COUNTIF($A$13:$B$133,A153)</f>
        <v>0</v>
      </c>
      <c r="D153" s="150"/>
      <c r="E153" s="149">
        <f>C153-D153</f>
        <v>0</v>
      </c>
      <c r="G153" s="149" t="s">
        <v>133</v>
      </c>
      <c r="H153" s="149">
        <f>SUM(C153:C160)+C163+C164</f>
        <v>0</v>
      </c>
      <c r="I153" s="151"/>
      <c r="J153" s="149">
        <f>H153-I153</f>
        <v>0</v>
      </c>
      <c r="K153" s="128"/>
      <c r="O153" s="258"/>
      <c r="P153" s="259"/>
      <c r="Q153" s="266"/>
      <c r="R153" s="267"/>
    </row>
    <row r="154" spans="1:20" s="116" customFormat="1" ht="11.25" customHeight="1">
      <c r="A154" s="147" t="str">
        <f>'0902-0908'!A151</f>
        <v>副店長</v>
      </c>
      <c r="B154" s="148"/>
      <c r="C154" s="149">
        <f t="shared" si="15"/>
        <v>0</v>
      </c>
      <c r="D154" s="150"/>
      <c r="E154" s="149">
        <f t="shared" ref="E154:E164" si="16">C154-D154</f>
        <v>0</v>
      </c>
      <c r="G154" s="149" t="s">
        <v>134</v>
      </c>
      <c r="H154" s="149">
        <f>SUM(C153:C159)+C161+C163+C164</f>
        <v>0</v>
      </c>
      <c r="I154" s="151"/>
      <c r="J154" s="149">
        <f>H154-I154</f>
        <v>0</v>
      </c>
      <c r="K154" s="128"/>
      <c r="O154" s="258" t="s">
        <v>135</v>
      </c>
      <c r="P154" s="259"/>
      <c r="Q154" s="266"/>
      <c r="R154" s="267"/>
    </row>
    <row r="155" spans="1:20" s="116" customFormat="1" ht="11.25" customHeight="1">
      <c r="A155" s="147" t="str">
        <f>'0902-0908'!A152</f>
        <v>廚房主任</v>
      </c>
      <c r="B155" s="148"/>
      <c r="C155" s="149">
        <f t="shared" si="15"/>
        <v>0</v>
      </c>
      <c r="D155" s="150"/>
      <c r="E155" s="149">
        <f t="shared" si="16"/>
        <v>0</v>
      </c>
      <c r="G155" s="149" t="s">
        <v>137</v>
      </c>
      <c r="H155" s="149">
        <f>SUM(C153:C164)</f>
        <v>0</v>
      </c>
      <c r="I155" s="151"/>
      <c r="J155" s="149">
        <f>H155-I155</f>
        <v>0</v>
      </c>
      <c r="K155" s="128"/>
      <c r="O155" s="258"/>
      <c r="P155" s="259"/>
      <c r="Q155" s="266"/>
      <c r="R155" s="267"/>
    </row>
    <row r="156" spans="1:20" s="116" customFormat="1" ht="11.25" customHeight="1">
      <c r="A156" s="147" t="str">
        <f>'0902-0908'!A153</f>
        <v>廚房正職</v>
      </c>
      <c r="B156" s="148"/>
      <c r="C156" s="149">
        <f t="shared" si="15"/>
        <v>0</v>
      </c>
      <c r="D156" s="150"/>
      <c r="E156" s="149">
        <f t="shared" si="16"/>
        <v>0</v>
      </c>
      <c r="J156" s="128"/>
      <c r="K156" s="128"/>
      <c r="O156" s="258" t="s">
        <v>139</v>
      </c>
      <c r="P156" s="259"/>
      <c r="Q156" s="266"/>
      <c r="R156" s="267"/>
    </row>
    <row r="157" spans="1:20" s="116" customFormat="1" ht="11.25" customHeight="1">
      <c r="A157" s="147" t="str">
        <f>'0902-0908'!A154</f>
        <v>廚房試用期</v>
      </c>
      <c r="B157" s="148"/>
      <c r="C157" s="149">
        <f t="shared" si="15"/>
        <v>0</v>
      </c>
      <c r="D157" s="150"/>
      <c r="E157" s="149">
        <f t="shared" si="16"/>
        <v>0</v>
      </c>
      <c r="J157" s="128"/>
      <c r="K157" s="128"/>
      <c r="O157" s="258"/>
      <c r="P157" s="259"/>
      <c r="Q157" s="266"/>
      <c r="R157" s="267"/>
    </row>
    <row r="158" spans="1:20" s="116" customFormat="1" ht="11.25" customHeight="1">
      <c r="A158" s="147" t="str">
        <f>'0902-0908'!A155</f>
        <v>內場建教生</v>
      </c>
      <c r="B158" s="148"/>
      <c r="C158" s="149">
        <f t="shared" si="15"/>
        <v>0</v>
      </c>
      <c r="D158" s="150"/>
      <c r="E158" s="149">
        <f t="shared" si="16"/>
        <v>0</v>
      </c>
      <c r="J158" s="128"/>
      <c r="K158" s="128"/>
      <c r="O158" s="258" t="s">
        <v>142</v>
      </c>
      <c r="P158" s="259"/>
      <c r="Q158" s="268"/>
      <c r="R158" s="269"/>
    </row>
    <row r="159" spans="1:20" s="116" customFormat="1" ht="11.25" customHeight="1" thickBot="1">
      <c r="A159" s="147" t="str">
        <f>'0902-0908'!A156</f>
        <v>內場實習生</v>
      </c>
      <c r="B159" s="148"/>
      <c r="C159" s="149">
        <f t="shared" si="15"/>
        <v>0</v>
      </c>
      <c r="D159" s="150"/>
      <c r="E159" s="149">
        <f t="shared" si="16"/>
        <v>0</v>
      </c>
      <c r="J159" s="128"/>
      <c r="K159" s="128"/>
      <c r="O159" s="260"/>
      <c r="P159" s="261"/>
      <c r="Q159" s="270"/>
      <c r="R159" s="271"/>
    </row>
    <row r="160" spans="1:20" s="116" customFormat="1" ht="11.25" customHeight="1">
      <c r="A160" s="147" t="str">
        <f>'0902-0908'!A157</f>
        <v>內場早班工讀</v>
      </c>
      <c r="B160" s="148"/>
      <c r="C160" s="149">
        <f t="shared" si="15"/>
        <v>0</v>
      </c>
      <c r="D160" s="150"/>
      <c r="E160" s="149">
        <f t="shared" si="16"/>
        <v>0</v>
      </c>
      <c r="J160" s="128"/>
      <c r="K160" s="128"/>
      <c r="O160" s="256" t="s">
        <v>145</v>
      </c>
      <c r="P160" s="257"/>
      <c r="Q160" s="152"/>
      <c r="R160" s="153"/>
    </row>
    <row r="161" spans="1:18" s="116" customFormat="1" ht="11.25" customHeight="1">
      <c r="A161" s="147" t="str">
        <f>'0902-0908'!A158</f>
        <v>內場晚班工讀</v>
      </c>
      <c r="B161" s="148"/>
      <c r="C161" s="149">
        <f t="shared" si="15"/>
        <v>0</v>
      </c>
      <c r="D161" s="151"/>
      <c r="E161" s="149">
        <f t="shared" si="16"/>
        <v>0</v>
      </c>
      <c r="J161" s="128"/>
      <c r="K161" s="128"/>
      <c r="O161" s="258" t="s">
        <v>147</v>
      </c>
      <c r="P161" s="259"/>
      <c r="Q161" s="259">
        <f>Q152*4+Q154+Q156*2</f>
        <v>0</v>
      </c>
      <c r="R161" s="262"/>
    </row>
    <row r="162" spans="1:18" s="116" customFormat="1" ht="11.25" customHeight="1" thickBot="1">
      <c r="A162" s="147" t="str">
        <f>'0902-0908'!A159</f>
        <v>內場假日工讀</v>
      </c>
      <c r="B162" s="148"/>
      <c r="C162" s="149">
        <f t="shared" si="15"/>
        <v>0</v>
      </c>
      <c r="D162" s="151"/>
      <c r="E162" s="149">
        <f t="shared" si="16"/>
        <v>0</v>
      </c>
      <c r="J162" s="128"/>
      <c r="K162" s="128"/>
      <c r="O162" s="260"/>
      <c r="P162" s="261"/>
      <c r="Q162" s="261"/>
      <c r="R162" s="263"/>
    </row>
    <row r="163" spans="1:18" s="116" customFormat="1" ht="11.25" customHeight="1">
      <c r="A163" s="147" t="str">
        <f>'0902-0908'!A160</f>
        <v>內場全天工讀</v>
      </c>
      <c r="B163" s="148"/>
      <c r="C163" s="149">
        <f t="shared" si="15"/>
        <v>0</v>
      </c>
      <c r="D163" s="151"/>
      <c r="E163" s="149">
        <f t="shared" si="16"/>
        <v>0</v>
      </c>
      <c r="J163" s="128"/>
      <c r="K163" s="128"/>
    </row>
    <row r="164" spans="1:18" s="116" customFormat="1" ht="11.25" customHeight="1">
      <c r="A164" s="147" t="str">
        <f>'0902-0908'!A161</f>
        <v>內場暑假工讀</v>
      </c>
      <c r="B164" s="148"/>
      <c r="C164" s="149">
        <f t="shared" si="15"/>
        <v>0</v>
      </c>
      <c r="D164" s="151"/>
      <c r="E164" s="149">
        <f t="shared" si="16"/>
        <v>0</v>
      </c>
      <c r="J164" s="128"/>
      <c r="K164" s="128"/>
    </row>
    <row r="165" spans="1:18" s="116" customFormat="1" ht="11.25" customHeight="1">
      <c r="J165" s="128"/>
      <c r="K165" s="128"/>
    </row>
    <row r="166" spans="1:18" s="116" customFormat="1" ht="11.25" customHeight="1">
      <c r="C166" s="264">
        <f>C136</f>
        <v>45551</v>
      </c>
      <c r="D166" s="265"/>
      <c r="E166" s="264">
        <f>E136</f>
        <v>45552</v>
      </c>
      <c r="F166" s="265"/>
      <c r="G166" s="264">
        <f>G136</f>
        <v>45553</v>
      </c>
      <c r="H166" s="265"/>
      <c r="I166" s="264">
        <f>I136</f>
        <v>45554</v>
      </c>
      <c r="J166" s="265"/>
      <c r="K166" s="264">
        <f>K136</f>
        <v>45555</v>
      </c>
      <c r="L166" s="265"/>
      <c r="M166" s="264">
        <f>M136</f>
        <v>45556</v>
      </c>
      <c r="N166" s="265"/>
      <c r="O166" s="264">
        <f>O136</f>
        <v>45557</v>
      </c>
      <c r="P166" s="265"/>
    </row>
    <row r="167" spans="1:18" s="116" customFormat="1" ht="11.25" customHeight="1">
      <c r="C167" s="254" t="str">
        <f>C137</f>
        <v>一</v>
      </c>
      <c r="D167" s="255"/>
      <c r="E167" s="254" t="str">
        <f>E137</f>
        <v>二</v>
      </c>
      <c r="F167" s="255"/>
      <c r="G167" s="254" t="str">
        <f>G137</f>
        <v>三</v>
      </c>
      <c r="H167" s="255"/>
      <c r="I167" s="254" t="str">
        <f>I137</f>
        <v>四</v>
      </c>
      <c r="J167" s="255"/>
      <c r="K167" s="254" t="str">
        <f>K137</f>
        <v>五</v>
      </c>
      <c r="L167" s="255"/>
      <c r="M167" s="254" t="str">
        <f>M137</f>
        <v>六</v>
      </c>
      <c r="N167" s="255"/>
      <c r="O167" s="254" t="str">
        <f>O137</f>
        <v>日</v>
      </c>
      <c r="P167" s="255"/>
    </row>
    <row r="168" spans="1:18" s="116" customFormat="1" ht="11.25" customHeight="1">
      <c r="C168" s="154" t="s">
        <v>151</v>
      </c>
      <c r="D168" s="154" t="s">
        <v>152</v>
      </c>
      <c r="E168" s="154" t="s">
        <v>151</v>
      </c>
      <c r="F168" s="154" t="s">
        <v>152</v>
      </c>
      <c r="G168" s="154" t="s">
        <v>151</v>
      </c>
      <c r="H168" s="154" t="s">
        <v>152</v>
      </c>
      <c r="I168" s="154" t="s">
        <v>151</v>
      </c>
      <c r="J168" s="154" t="s">
        <v>152</v>
      </c>
      <c r="K168" s="154" t="s">
        <v>151</v>
      </c>
      <c r="L168" s="154" t="s">
        <v>152</v>
      </c>
      <c r="M168" s="154" t="s">
        <v>151</v>
      </c>
      <c r="N168" s="154" t="s">
        <v>152</v>
      </c>
      <c r="O168" s="154" t="s">
        <v>151</v>
      </c>
      <c r="P168" s="154" t="s">
        <v>152</v>
      </c>
    </row>
    <row r="169" spans="1:18" s="116" customFormat="1" ht="11.25" customHeight="1">
      <c r="C169" s="116">
        <f t="shared" ref="C169:P169" si="17">C13</f>
        <v>12</v>
      </c>
      <c r="D169" s="116">
        <f t="shared" si="17"/>
        <v>22</v>
      </c>
      <c r="E169" s="116">
        <f t="shared" si="17"/>
        <v>11</v>
      </c>
      <c r="F169" s="116">
        <f t="shared" si="17"/>
        <v>22</v>
      </c>
      <c r="G169" s="116">
        <f t="shared" si="17"/>
        <v>12</v>
      </c>
      <c r="H169" s="116">
        <f t="shared" si="17"/>
        <v>22</v>
      </c>
      <c r="I169" s="116">
        <f t="shared" si="17"/>
        <v>0</v>
      </c>
      <c r="J169" s="116">
        <f t="shared" si="17"/>
        <v>0</v>
      </c>
      <c r="K169" s="116">
        <f t="shared" si="17"/>
        <v>12</v>
      </c>
      <c r="L169" s="116">
        <f t="shared" si="17"/>
        <v>22</v>
      </c>
      <c r="M169" s="116">
        <f t="shared" si="17"/>
        <v>0</v>
      </c>
      <c r="N169" s="116">
        <f t="shared" si="17"/>
        <v>0</v>
      </c>
      <c r="O169" s="116">
        <f t="shared" si="17"/>
        <v>10</v>
      </c>
      <c r="P169" s="116">
        <f t="shared" si="17"/>
        <v>21</v>
      </c>
    </row>
    <row r="170" spans="1:18" s="116" customFormat="1" ht="11.25" customHeight="1">
      <c r="C170" s="116">
        <f t="shared" ref="C170:P170" si="18">C16</f>
        <v>0</v>
      </c>
      <c r="D170" s="116">
        <f t="shared" si="18"/>
        <v>0</v>
      </c>
      <c r="E170" s="116">
        <f t="shared" si="18"/>
        <v>11.5</v>
      </c>
      <c r="F170" s="116">
        <f t="shared" si="18"/>
        <v>22</v>
      </c>
      <c r="G170" s="116">
        <f t="shared" si="18"/>
        <v>10</v>
      </c>
      <c r="H170" s="116">
        <f t="shared" si="18"/>
        <v>21</v>
      </c>
      <c r="I170" s="116">
        <f t="shared" si="18"/>
        <v>12</v>
      </c>
      <c r="J170" s="116">
        <f t="shared" si="18"/>
        <v>22</v>
      </c>
      <c r="K170" s="116">
        <f t="shared" si="18"/>
        <v>0</v>
      </c>
      <c r="L170" s="116">
        <f t="shared" si="18"/>
        <v>0</v>
      </c>
      <c r="M170" s="116">
        <f t="shared" si="18"/>
        <v>10</v>
      </c>
      <c r="N170" s="116">
        <f t="shared" si="18"/>
        <v>21</v>
      </c>
      <c r="O170" s="116">
        <f t="shared" si="18"/>
        <v>12</v>
      </c>
      <c r="P170" s="116">
        <f t="shared" si="18"/>
        <v>22</v>
      </c>
    </row>
    <row r="171" spans="1:18" s="116" customFormat="1" ht="11.25" customHeight="1">
      <c r="C171" s="116">
        <f t="shared" ref="C171:P171" si="19">C19</f>
        <v>10</v>
      </c>
      <c r="D171" s="116">
        <f t="shared" si="19"/>
        <v>21</v>
      </c>
      <c r="E171" s="116">
        <f t="shared" si="19"/>
        <v>12</v>
      </c>
      <c r="F171" s="116">
        <f t="shared" si="19"/>
        <v>22</v>
      </c>
      <c r="G171" s="116">
        <f t="shared" si="19"/>
        <v>0</v>
      </c>
      <c r="H171" s="116">
        <f t="shared" si="19"/>
        <v>0</v>
      </c>
      <c r="I171" s="116">
        <f t="shared" si="19"/>
        <v>10</v>
      </c>
      <c r="J171" s="116">
        <f t="shared" si="19"/>
        <v>21</v>
      </c>
      <c r="K171" s="116">
        <f t="shared" si="19"/>
        <v>11</v>
      </c>
      <c r="L171" s="116">
        <f t="shared" si="19"/>
        <v>22</v>
      </c>
      <c r="M171" s="116">
        <f t="shared" si="19"/>
        <v>12</v>
      </c>
      <c r="N171" s="116">
        <f t="shared" si="19"/>
        <v>22</v>
      </c>
      <c r="O171" s="116">
        <f t="shared" si="19"/>
        <v>0</v>
      </c>
      <c r="P171" s="116">
        <f t="shared" si="19"/>
        <v>0</v>
      </c>
    </row>
    <row r="172" spans="1:18" s="116" customFormat="1" ht="11.25" customHeight="1">
      <c r="C172" s="116">
        <f t="shared" ref="C172:P172" si="20">C22</f>
        <v>11</v>
      </c>
      <c r="D172" s="116">
        <f t="shared" si="20"/>
        <v>22</v>
      </c>
      <c r="E172" s="116">
        <f t="shared" si="20"/>
        <v>0</v>
      </c>
      <c r="F172" s="116">
        <f t="shared" si="20"/>
        <v>0</v>
      </c>
      <c r="G172" s="116">
        <f t="shared" si="20"/>
        <v>0</v>
      </c>
      <c r="H172" s="116">
        <f t="shared" si="20"/>
        <v>0</v>
      </c>
      <c r="I172" s="116">
        <f t="shared" si="20"/>
        <v>0</v>
      </c>
      <c r="J172" s="116">
        <f t="shared" si="20"/>
        <v>0</v>
      </c>
      <c r="K172" s="116">
        <f t="shared" si="20"/>
        <v>10</v>
      </c>
      <c r="L172" s="116">
        <f t="shared" si="20"/>
        <v>21</v>
      </c>
      <c r="M172" s="116">
        <f t="shared" si="20"/>
        <v>11</v>
      </c>
      <c r="N172" s="116">
        <f t="shared" si="20"/>
        <v>22</v>
      </c>
      <c r="O172" s="116">
        <f t="shared" si="20"/>
        <v>11</v>
      </c>
      <c r="P172" s="116">
        <f t="shared" si="20"/>
        <v>22</v>
      </c>
    </row>
    <row r="173" spans="1:18" s="116" customFormat="1" ht="11.25" customHeight="1">
      <c r="C173" s="116">
        <f t="shared" ref="C173:P173" si="21">C25</f>
        <v>0</v>
      </c>
      <c r="D173" s="116">
        <f t="shared" si="21"/>
        <v>0</v>
      </c>
      <c r="E173" s="116">
        <f t="shared" si="21"/>
        <v>0</v>
      </c>
      <c r="F173" s="116">
        <f t="shared" si="21"/>
        <v>0</v>
      </c>
      <c r="G173" s="116">
        <f t="shared" si="21"/>
        <v>0</v>
      </c>
      <c r="H173" s="116">
        <f t="shared" si="21"/>
        <v>0</v>
      </c>
      <c r="I173" s="116">
        <f t="shared" si="21"/>
        <v>11</v>
      </c>
      <c r="J173" s="116">
        <f t="shared" si="21"/>
        <v>22</v>
      </c>
      <c r="K173" s="116">
        <f t="shared" si="21"/>
        <v>0</v>
      </c>
      <c r="L173" s="116">
        <f t="shared" si="21"/>
        <v>0</v>
      </c>
      <c r="M173" s="116">
        <f t="shared" si="21"/>
        <v>0</v>
      </c>
      <c r="N173" s="116">
        <f t="shared" si="21"/>
        <v>0</v>
      </c>
      <c r="O173" s="116">
        <f t="shared" si="21"/>
        <v>12</v>
      </c>
      <c r="P173" s="116">
        <f t="shared" si="21"/>
        <v>22</v>
      </c>
    </row>
    <row r="174" spans="1:18" s="116" customFormat="1" ht="11.25" customHeight="1">
      <c r="C174" s="116">
        <f>C28</f>
        <v>0</v>
      </c>
      <c r="D174" s="116">
        <f t="shared" ref="D174:P174" si="22">D28</f>
        <v>0</v>
      </c>
      <c r="E174" s="116">
        <f t="shared" si="22"/>
        <v>0</v>
      </c>
      <c r="F174" s="116">
        <f t="shared" si="22"/>
        <v>0</v>
      </c>
      <c r="G174" s="116">
        <f t="shared" si="22"/>
        <v>0</v>
      </c>
      <c r="H174" s="116">
        <f t="shared" si="22"/>
        <v>0</v>
      </c>
      <c r="I174" s="116">
        <f t="shared" si="22"/>
        <v>0</v>
      </c>
      <c r="J174" s="116">
        <f t="shared" si="22"/>
        <v>0</v>
      </c>
      <c r="K174" s="116">
        <f t="shared" si="22"/>
        <v>0</v>
      </c>
      <c r="L174" s="116">
        <f t="shared" si="22"/>
        <v>0</v>
      </c>
      <c r="M174" s="116">
        <f t="shared" si="22"/>
        <v>0</v>
      </c>
      <c r="N174" s="116">
        <f t="shared" si="22"/>
        <v>0</v>
      </c>
      <c r="O174" s="116">
        <f t="shared" si="22"/>
        <v>0</v>
      </c>
      <c r="P174" s="116">
        <f t="shared" si="22"/>
        <v>0</v>
      </c>
    </row>
    <row r="175" spans="1:18" s="116" customFormat="1" ht="11.25" customHeight="1">
      <c r="C175" s="116">
        <f>C31</f>
        <v>0</v>
      </c>
      <c r="D175" s="116">
        <f t="shared" ref="D175:P175" si="23">D31</f>
        <v>0</v>
      </c>
      <c r="E175" s="116">
        <f t="shared" si="23"/>
        <v>0</v>
      </c>
      <c r="F175" s="116">
        <f t="shared" si="23"/>
        <v>0</v>
      </c>
      <c r="G175" s="116">
        <f t="shared" si="23"/>
        <v>0</v>
      </c>
      <c r="H175" s="116">
        <f t="shared" si="23"/>
        <v>0</v>
      </c>
      <c r="I175" s="116">
        <f t="shared" si="23"/>
        <v>0</v>
      </c>
      <c r="J175" s="116">
        <f t="shared" si="23"/>
        <v>0</v>
      </c>
      <c r="K175" s="116">
        <f t="shared" si="23"/>
        <v>0</v>
      </c>
      <c r="L175" s="116">
        <f t="shared" si="23"/>
        <v>0</v>
      </c>
      <c r="M175" s="116">
        <f t="shared" si="23"/>
        <v>0</v>
      </c>
      <c r="N175" s="116">
        <f t="shared" si="23"/>
        <v>0</v>
      </c>
      <c r="O175" s="116">
        <f t="shared" si="23"/>
        <v>0</v>
      </c>
      <c r="P175" s="116">
        <f t="shared" si="23"/>
        <v>0</v>
      </c>
    </row>
    <row r="176" spans="1:18" s="116" customFormat="1" ht="11.25" customHeight="1">
      <c r="C176" s="116">
        <f>C34</f>
        <v>0</v>
      </c>
      <c r="D176" s="116">
        <f t="shared" ref="D176:P176" si="24">D34</f>
        <v>0</v>
      </c>
      <c r="E176" s="116">
        <f t="shared" si="24"/>
        <v>0</v>
      </c>
      <c r="F176" s="116">
        <f t="shared" si="24"/>
        <v>0</v>
      </c>
      <c r="G176" s="116">
        <f t="shared" si="24"/>
        <v>0</v>
      </c>
      <c r="H176" s="116">
        <f t="shared" si="24"/>
        <v>0</v>
      </c>
      <c r="I176" s="116">
        <f t="shared" si="24"/>
        <v>0</v>
      </c>
      <c r="J176" s="116">
        <f t="shared" si="24"/>
        <v>0</v>
      </c>
      <c r="K176" s="116">
        <f t="shared" si="24"/>
        <v>0</v>
      </c>
      <c r="L176" s="116">
        <f t="shared" si="24"/>
        <v>0</v>
      </c>
      <c r="M176" s="116">
        <f t="shared" si="24"/>
        <v>0</v>
      </c>
      <c r="N176" s="116">
        <f t="shared" si="24"/>
        <v>0</v>
      </c>
      <c r="O176" s="116">
        <f t="shared" si="24"/>
        <v>0</v>
      </c>
      <c r="P176" s="116">
        <f t="shared" si="24"/>
        <v>0</v>
      </c>
    </row>
    <row r="177" spans="3:16" s="116" customFormat="1" ht="11.25" customHeight="1">
      <c r="C177" s="116">
        <f>C37</f>
        <v>0</v>
      </c>
      <c r="D177" s="116">
        <f t="shared" ref="D177:P177" si="25">D37</f>
        <v>0</v>
      </c>
      <c r="E177" s="116">
        <f t="shared" si="25"/>
        <v>0</v>
      </c>
      <c r="F177" s="116">
        <f t="shared" si="25"/>
        <v>0</v>
      </c>
      <c r="G177" s="116">
        <f t="shared" si="25"/>
        <v>0</v>
      </c>
      <c r="H177" s="116">
        <f t="shared" si="25"/>
        <v>0</v>
      </c>
      <c r="I177" s="116">
        <f t="shared" si="25"/>
        <v>0</v>
      </c>
      <c r="J177" s="116">
        <f t="shared" si="25"/>
        <v>0</v>
      </c>
      <c r="K177" s="116">
        <f t="shared" si="25"/>
        <v>0</v>
      </c>
      <c r="L177" s="116">
        <f t="shared" si="25"/>
        <v>0</v>
      </c>
      <c r="M177" s="116">
        <f t="shared" si="25"/>
        <v>0</v>
      </c>
      <c r="N177" s="116">
        <f t="shared" si="25"/>
        <v>0</v>
      </c>
      <c r="O177" s="116">
        <f t="shared" si="25"/>
        <v>0</v>
      </c>
      <c r="P177" s="116">
        <f t="shared" si="25"/>
        <v>0</v>
      </c>
    </row>
    <row r="178" spans="3:16" s="116" customFormat="1" ht="11.25" customHeight="1">
      <c r="C178" s="116">
        <f>C40</f>
        <v>0</v>
      </c>
      <c r="D178" s="116">
        <f t="shared" ref="D178:P178" si="26">D40</f>
        <v>0</v>
      </c>
      <c r="E178" s="116">
        <f t="shared" si="26"/>
        <v>0</v>
      </c>
      <c r="F178" s="116">
        <f t="shared" si="26"/>
        <v>0</v>
      </c>
      <c r="G178" s="116">
        <f t="shared" si="26"/>
        <v>0</v>
      </c>
      <c r="H178" s="116">
        <f t="shared" si="26"/>
        <v>0</v>
      </c>
      <c r="I178" s="116">
        <f t="shared" si="26"/>
        <v>0</v>
      </c>
      <c r="J178" s="116">
        <f t="shared" si="26"/>
        <v>0</v>
      </c>
      <c r="K178" s="116">
        <f t="shared" si="26"/>
        <v>0</v>
      </c>
      <c r="L178" s="116">
        <f t="shared" si="26"/>
        <v>0</v>
      </c>
      <c r="M178" s="116">
        <f t="shared" si="26"/>
        <v>0</v>
      </c>
      <c r="N178" s="116">
        <f t="shared" si="26"/>
        <v>0</v>
      </c>
      <c r="O178" s="116">
        <f t="shared" si="26"/>
        <v>0</v>
      </c>
      <c r="P178" s="116">
        <f t="shared" si="26"/>
        <v>0</v>
      </c>
    </row>
    <row r="179" spans="3:16" s="116" customFormat="1" ht="11.25" customHeight="1">
      <c r="C179" s="116">
        <f>C43</f>
        <v>0</v>
      </c>
      <c r="D179" s="116">
        <f t="shared" ref="D179:P179" si="27">D43</f>
        <v>0</v>
      </c>
      <c r="E179" s="116">
        <f t="shared" si="27"/>
        <v>0</v>
      </c>
      <c r="F179" s="116">
        <f t="shared" si="27"/>
        <v>0</v>
      </c>
      <c r="G179" s="116">
        <f t="shared" si="27"/>
        <v>0</v>
      </c>
      <c r="H179" s="116">
        <f t="shared" si="27"/>
        <v>0</v>
      </c>
      <c r="I179" s="116">
        <f t="shared" si="27"/>
        <v>0</v>
      </c>
      <c r="J179" s="116">
        <f t="shared" si="27"/>
        <v>0</v>
      </c>
      <c r="K179" s="116">
        <f t="shared" si="27"/>
        <v>0</v>
      </c>
      <c r="L179" s="116">
        <f t="shared" si="27"/>
        <v>0</v>
      </c>
      <c r="M179" s="116">
        <f t="shared" si="27"/>
        <v>0</v>
      </c>
      <c r="N179" s="116">
        <f t="shared" si="27"/>
        <v>0</v>
      </c>
      <c r="O179" s="116">
        <f t="shared" si="27"/>
        <v>0</v>
      </c>
      <c r="P179" s="116">
        <f t="shared" si="27"/>
        <v>0</v>
      </c>
    </row>
    <row r="180" spans="3:16" s="116" customFormat="1" ht="11.25" customHeight="1">
      <c r="C180" s="116">
        <f>C46</f>
        <v>0</v>
      </c>
      <c r="D180" s="116">
        <f t="shared" ref="D180:P180" si="28">D46</f>
        <v>0</v>
      </c>
      <c r="E180" s="116">
        <f t="shared" si="28"/>
        <v>0</v>
      </c>
      <c r="F180" s="116">
        <f t="shared" si="28"/>
        <v>0</v>
      </c>
      <c r="G180" s="116">
        <f t="shared" si="28"/>
        <v>0</v>
      </c>
      <c r="H180" s="116">
        <f t="shared" si="28"/>
        <v>0</v>
      </c>
      <c r="I180" s="116">
        <f t="shared" si="28"/>
        <v>0</v>
      </c>
      <c r="J180" s="116">
        <f t="shared" si="28"/>
        <v>0</v>
      </c>
      <c r="K180" s="116">
        <f t="shared" si="28"/>
        <v>0</v>
      </c>
      <c r="L180" s="116">
        <f t="shared" si="28"/>
        <v>0</v>
      </c>
      <c r="M180" s="116">
        <f t="shared" si="28"/>
        <v>0</v>
      </c>
      <c r="N180" s="116">
        <f t="shared" si="28"/>
        <v>0</v>
      </c>
      <c r="O180" s="116">
        <f t="shared" si="28"/>
        <v>0</v>
      </c>
      <c r="P180" s="116">
        <f t="shared" si="28"/>
        <v>0</v>
      </c>
    </row>
    <row r="181" spans="3:16" s="116" customFormat="1" ht="11.25" customHeight="1">
      <c r="C181" s="116">
        <f>C49</f>
        <v>0</v>
      </c>
      <c r="D181" s="116">
        <f t="shared" ref="D181:P181" si="29">D49</f>
        <v>0</v>
      </c>
      <c r="E181" s="116">
        <f t="shared" si="29"/>
        <v>0</v>
      </c>
      <c r="F181" s="116">
        <f t="shared" si="29"/>
        <v>0</v>
      </c>
      <c r="G181" s="116">
        <f t="shared" si="29"/>
        <v>0</v>
      </c>
      <c r="H181" s="116">
        <f t="shared" si="29"/>
        <v>0</v>
      </c>
      <c r="I181" s="116">
        <f t="shared" si="29"/>
        <v>0</v>
      </c>
      <c r="J181" s="116">
        <f t="shared" si="29"/>
        <v>0</v>
      </c>
      <c r="K181" s="116">
        <f t="shared" si="29"/>
        <v>0</v>
      </c>
      <c r="L181" s="116">
        <f t="shared" si="29"/>
        <v>0</v>
      </c>
      <c r="M181" s="116">
        <f t="shared" si="29"/>
        <v>0</v>
      </c>
      <c r="N181" s="116">
        <f t="shared" si="29"/>
        <v>0</v>
      </c>
      <c r="O181" s="116">
        <f t="shared" si="29"/>
        <v>0</v>
      </c>
      <c r="P181" s="116">
        <f t="shared" si="29"/>
        <v>0</v>
      </c>
    </row>
    <row r="182" spans="3:16" s="116" customFormat="1" ht="11.25" customHeight="1">
      <c r="C182" s="116">
        <f>C52</f>
        <v>0</v>
      </c>
      <c r="D182" s="116">
        <f t="shared" ref="D182:P182" si="30">D52</f>
        <v>0</v>
      </c>
      <c r="E182" s="116">
        <f t="shared" si="30"/>
        <v>0</v>
      </c>
      <c r="F182" s="116">
        <f t="shared" si="30"/>
        <v>0</v>
      </c>
      <c r="G182" s="116">
        <f t="shared" si="30"/>
        <v>0</v>
      </c>
      <c r="H182" s="116">
        <f t="shared" si="30"/>
        <v>0</v>
      </c>
      <c r="I182" s="116">
        <f t="shared" si="30"/>
        <v>0</v>
      </c>
      <c r="J182" s="116">
        <f t="shared" si="30"/>
        <v>0</v>
      </c>
      <c r="K182" s="116">
        <f t="shared" si="30"/>
        <v>0</v>
      </c>
      <c r="L182" s="116">
        <f t="shared" si="30"/>
        <v>0</v>
      </c>
      <c r="M182" s="116">
        <f t="shared" si="30"/>
        <v>0</v>
      </c>
      <c r="N182" s="116">
        <f t="shared" si="30"/>
        <v>0</v>
      </c>
      <c r="O182" s="116">
        <f t="shared" si="30"/>
        <v>0</v>
      </c>
      <c r="P182" s="116">
        <f t="shared" si="30"/>
        <v>0</v>
      </c>
    </row>
    <row r="183" spans="3:16" s="116" customFormat="1" ht="11.25" customHeight="1">
      <c r="C183" s="116">
        <f>C55</f>
        <v>0</v>
      </c>
      <c r="D183" s="116">
        <f t="shared" ref="D183:P183" si="31">D55</f>
        <v>0</v>
      </c>
      <c r="E183" s="116">
        <f t="shared" si="31"/>
        <v>0</v>
      </c>
      <c r="F183" s="116">
        <f t="shared" si="31"/>
        <v>0</v>
      </c>
      <c r="G183" s="116">
        <f t="shared" si="31"/>
        <v>0</v>
      </c>
      <c r="H183" s="116">
        <f t="shared" si="31"/>
        <v>0</v>
      </c>
      <c r="I183" s="116">
        <f t="shared" si="31"/>
        <v>0</v>
      </c>
      <c r="J183" s="116">
        <f t="shared" si="31"/>
        <v>0</v>
      </c>
      <c r="K183" s="116">
        <f t="shared" si="31"/>
        <v>0</v>
      </c>
      <c r="L183" s="116">
        <f t="shared" si="31"/>
        <v>0</v>
      </c>
      <c r="M183" s="116">
        <f t="shared" si="31"/>
        <v>0</v>
      </c>
      <c r="N183" s="116">
        <f t="shared" si="31"/>
        <v>0</v>
      </c>
      <c r="O183" s="116">
        <f t="shared" si="31"/>
        <v>0</v>
      </c>
      <c r="P183" s="116">
        <f t="shared" si="31"/>
        <v>0</v>
      </c>
    </row>
    <row r="184" spans="3:16" s="116" customFormat="1" ht="11.25" customHeight="1">
      <c r="C184" s="116">
        <f>C59</f>
        <v>0</v>
      </c>
      <c r="D184" s="116">
        <f t="shared" ref="D184:P184" si="32">D59</f>
        <v>0</v>
      </c>
      <c r="E184" s="116">
        <f t="shared" si="32"/>
        <v>0</v>
      </c>
      <c r="F184" s="116">
        <f t="shared" si="32"/>
        <v>0</v>
      </c>
      <c r="G184" s="116">
        <f t="shared" si="32"/>
        <v>0</v>
      </c>
      <c r="H184" s="116">
        <f t="shared" si="32"/>
        <v>0</v>
      </c>
      <c r="I184" s="116">
        <f t="shared" si="32"/>
        <v>0</v>
      </c>
      <c r="J184" s="116">
        <f t="shared" si="32"/>
        <v>0</v>
      </c>
      <c r="K184" s="116">
        <f t="shared" si="32"/>
        <v>0</v>
      </c>
      <c r="L184" s="116">
        <f t="shared" si="32"/>
        <v>0</v>
      </c>
      <c r="M184" s="116">
        <f t="shared" si="32"/>
        <v>0</v>
      </c>
      <c r="N184" s="116">
        <f t="shared" si="32"/>
        <v>0</v>
      </c>
      <c r="O184" s="116">
        <f t="shared" si="32"/>
        <v>0</v>
      </c>
      <c r="P184" s="116">
        <f t="shared" si="32"/>
        <v>0</v>
      </c>
    </row>
    <row r="185" spans="3:16" s="116" customFormat="1" ht="11.25" customHeight="1">
      <c r="C185" s="116">
        <f>C62</f>
        <v>0</v>
      </c>
      <c r="D185" s="116">
        <f t="shared" ref="D185:P185" si="33">D62</f>
        <v>0</v>
      </c>
      <c r="E185" s="116">
        <f t="shared" si="33"/>
        <v>0</v>
      </c>
      <c r="F185" s="116">
        <f t="shared" si="33"/>
        <v>0</v>
      </c>
      <c r="G185" s="116">
        <f t="shared" si="33"/>
        <v>0</v>
      </c>
      <c r="H185" s="116">
        <f t="shared" si="33"/>
        <v>0</v>
      </c>
      <c r="I185" s="116">
        <f t="shared" si="33"/>
        <v>0</v>
      </c>
      <c r="J185" s="116">
        <f t="shared" si="33"/>
        <v>0</v>
      </c>
      <c r="K185" s="116">
        <f t="shared" si="33"/>
        <v>0</v>
      </c>
      <c r="L185" s="116">
        <f t="shared" si="33"/>
        <v>0</v>
      </c>
      <c r="M185" s="116">
        <f t="shared" si="33"/>
        <v>0</v>
      </c>
      <c r="N185" s="116">
        <f t="shared" si="33"/>
        <v>0</v>
      </c>
      <c r="O185" s="116">
        <f t="shared" si="33"/>
        <v>0</v>
      </c>
      <c r="P185" s="116">
        <f t="shared" si="33"/>
        <v>0</v>
      </c>
    </row>
    <row r="186" spans="3:16" s="116" customFormat="1" ht="11.25" customHeight="1">
      <c r="C186" s="116">
        <f>C65</f>
        <v>0</v>
      </c>
      <c r="D186" s="116">
        <f t="shared" ref="D186:P186" si="34">D65</f>
        <v>0</v>
      </c>
      <c r="E186" s="116">
        <f t="shared" si="34"/>
        <v>0</v>
      </c>
      <c r="F186" s="116">
        <f t="shared" si="34"/>
        <v>0</v>
      </c>
      <c r="G186" s="116">
        <f t="shared" si="34"/>
        <v>0</v>
      </c>
      <c r="H186" s="116">
        <f t="shared" si="34"/>
        <v>0</v>
      </c>
      <c r="I186" s="116">
        <f t="shared" si="34"/>
        <v>0</v>
      </c>
      <c r="J186" s="116">
        <f t="shared" si="34"/>
        <v>0</v>
      </c>
      <c r="K186" s="116">
        <f t="shared" si="34"/>
        <v>0</v>
      </c>
      <c r="L186" s="116">
        <f t="shared" si="34"/>
        <v>0</v>
      </c>
      <c r="M186" s="116">
        <f t="shared" si="34"/>
        <v>0</v>
      </c>
      <c r="N186" s="116">
        <f t="shared" si="34"/>
        <v>0</v>
      </c>
      <c r="O186" s="116">
        <f t="shared" si="34"/>
        <v>0</v>
      </c>
      <c r="P186" s="116">
        <f t="shared" si="34"/>
        <v>0</v>
      </c>
    </row>
    <row r="187" spans="3:16" s="116" customFormat="1" ht="11.25" customHeight="1">
      <c r="C187" s="116">
        <f>C68</f>
        <v>0</v>
      </c>
      <c r="D187" s="116">
        <f t="shared" ref="D187:P187" si="35">D68</f>
        <v>0</v>
      </c>
      <c r="E187" s="116">
        <f t="shared" si="35"/>
        <v>0</v>
      </c>
      <c r="F187" s="116">
        <f t="shared" si="35"/>
        <v>0</v>
      </c>
      <c r="G187" s="116">
        <f t="shared" si="35"/>
        <v>0</v>
      </c>
      <c r="H187" s="116">
        <f t="shared" si="35"/>
        <v>0</v>
      </c>
      <c r="I187" s="116">
        <f t="shared" si="35"/>
        <v>0</v>
      </c>
      <c r="J187" s="116">
        <f t="shared" si="35"/>
        <v>0</v>
      </c>
      <c r="K187" s="116">
        <f t="shared" si="35"/>
        <v>0</v>
      </c>
      <c r="L187" s="116">
        <f t="shared" si="35"/>
        <v>0</v>
      </c>
      <c r="M187" s="116">
        <f t="shared" si="35"/>
        <v>0</v>
      </c>
      <c r="N187" s="116">
        <f t="shared" si="35"/>
        <v>0</v>
      </c>
      <c r="O187" s="116">
        <f t="shared" si="35"/>
        <v>0</v>
      </c>
      <c r="P187" s="116">
        <f t="shared" si="35"/>
        <v>0</v>
      </c>
    </row>
    <row r="188" spans="3:16" s="116" customFormat="1" ht="11.25" customHeight="1">
      <c r="C188" s="116">
        <f>C71</f>
        <v>0</v>
      </c>
      <c r="D188" s="116">
        <f t="shared" ref="D188:P188" si="36">D71</f>
        <v>0</v>
      </c>
      <c r="E188" s="116">
        <f t="shared" si="36"/>
        <v>0</v>
      </c>
      <c r="F188" s="116">
        <f t="shared" si="36"/>
        <v>0</v>
      </c>
      <c r="G188" s="116">
        <f t="shared" si="36"/>
        <v>0</v>
      </c>
      <c r="H188" s="116">
        <f t="shared" si="36"/>
        <v>0</v>
      </c>
      <c r="I188" s="116">
        <f t="shared" si="36"/>
        <v>0</v>
      </c>
      <c r="J188" s="116">
        <f t="shared" si="36"/>
        <v>0</v>
      </c>
      <c r="K188" s="116">
        <f t="shared" si="36"/>
        <v>0</v>
      </c>
      <c r="L188" s="116">
        <f t="shared" si="36"/>
        <v>0</v>
      </c>
      <c r="M188" s="116">
        <f t="shared" si="36"/>
        <v>0</v>
      </c>
      <c r="N188" s="116">
        <f t="shared" si="36"/>
        <v>0</v>
      </c>
      <c r="O188" s="116">
        <f t="shared" si="36"/>
        <v>0</v>
      </c>
      <c r="P188" s="116">
        <f t="shared" si="36"/>
        <v>0</v>
      </c>
    </row>
    <row r="189" spans="3:16" s="116" customFormat="1" ht="11.25" customHeight="1">
      <c r="C189" s="116">
        <f>C74</f>
        <v>0</v>
      </c>
      <c r="D189" s="116">
        <f t="shared" ref="D189:P189" si="37">D74</f>
        <v>0</v>
      </c>
      <c r="E189" s="116">
        <f t="shared" si="37"/>
        <v>0</v>
      </c>
      <c r="F189" s="116">
        <f t="shared" si="37"/>
        <v>0</v>
      </c>
      <c r="G189" s="116">
        <f t="shared" si="37"/>
        <v>0</v>
      </c>
      <c r="H189" s="116">
        <f t="shared" si="37"/>
        <v>0</v>
      </c>
      <c r="I189" s="116">
        <f t="shared" si="37"/>
        <v>0</v>
      </c>
      <c r="J189" s="116">
        <f t="shared" si="37"/>
        <v>0</v>
      </c>
      <c r="K189" s="116">
        <f t="shared" si="37"/>
        <v>0</v>
      </c>
      <c r="L189" s="116">
        <f t="shared" si="37"/>
        <v>0</v>
      </c>
      <c r="M189" s="116">
        <f t="shared" si="37"/>
        <v>0</v>
      </c>
      <c r="N189" s="116">
        <f t="shared" si="37"/>
        <v>0</v>
      </c>
      <c r="O189" s="116">
        <f t="shared" si="37"/>
        <v>0</v>
      </c>
      <c r="P189" s="116">
        <f t="shared" si="37"/>
        <v>0</v>
      </c>
    </row>
    <row r="190" spans="3:16" s="116" customFormat="1" ht="11.25" customHeight="1">
      <c r="C190" s="116">
        <f>C77</f>
        <v>0</v>
      </c>
      <c r="D190" s="116">
        <f t="shared" ref="D190:P190" si="38">D77</f>
        <v>0</v>
      </c>
      <c r="E190" s="116">
        <f t="shared" si="38"/>
        <v>0</v>
      </c>
      <c r="F190" s="116">
        <f t="shared" si="38"/>
        <v>0</v>
      </c>
      <c r="G190" s="116">
        <f t="shared" si="38"/>
        <v>0</v>
      </c>
      <c r="H190" s="116">
        <f t="shared" si="38"/>
        <v>0</v>
      </c>
      <c r="I190" s="116">
        <f t="shared" si="38"/>
        <v>0</v>
      </c>
      <c r="J190" s="116">
        <f t="shared" si="38"/>
        <v>0</v>
      </c>
      <c r="K190" s="116">
        <f t="shared" si="38"/>
        <v>0</v>
      </c>
      <c r="L190" s="116">
        <f t="shared" si="38"/>
        <v>0</v>
      </c>
      <c r="M190" s="116">
        <f t="shared" si="38"/>
        <v>0</v>
      </c>
      <c r="N190" s="116">
        <f t="shared" si="38"/>
        <v>0</v>
      </c>
      <c r="O190" s="116">
        <f t="shared" si="38"/>
        <v>0</v>
      </c>
      <c r="P190" s="116">
        <f t="shared" si="38"/>
        <v>0</v>
      </c>
    </row>
    <row r="191" spans="3:16" s="116" customFormat="1" ht="11.25" customHeight="1">
      <c r="C191" s="116">
        <f>C80</f>
        <v>0</v>
      </c>
      <c r="D191" s="116">
        <f t="shared" ref="D191:P191" si="39">D80</f>
        <v>0</v>
      </c>
      <c r="E191" s="116">
        <f t="shared" si="39"/>
        <v>0</v>
      </c>
      <c r="F191" s="116">
        <f t="shared" si="39"/>
        <v>0</v>
      </c>
      <c r="G191" s="116">
        <f t="shared" si="39"/>
        <v>0</v>
      </c>
      <c r="H191" s="116">
        <f t="shared" si="39"/>
        <v>0</v>
      </c>
      <c r="I191" s="116">
        <f t="shared" si="39"/>
        <v>0</v>
      </c>
      <c r="J191" s="116">
        <f t="shared" si="39"/>
        <v>0</v>
      </c>
      <c r="K191" s="116">
        <f t="shared" si="39"/>
        <v>0</v>
      </c>
      <c r="L191" s="116">
        <f t="shared" si="39"/>
        <v>0</v>
      </c>
      <c r="M191" s="116">
        <f t="shared" si="39"/>
        <v>0</v>
      </c>
      <c r="N191" s="116">
        <f t="shared" si="39"/>
        <v>0</v>
      </c>
      <c r="O191" s="116">
        <f t="shared" si="39"/>
        <v>0</v>
      </c>
      <c r="P191" s="116">
        <f t="shared" si="39"/>
        <v>0</v>
      </c>
    </row>
    <row r="192" spans="3:16" s="116" customFormat="1" ht="11.25" customHeight="1">
      <c r="C192" s="116">
        <f>C83</f>
        <v>0</v>
      </c>
      <c r="D192" s="116">
        <f t="shared" ref="D192:P192" si="40">D83</f>
        <v>0</v>
      </c>
      <c r="E192" s="116">
        <f t="shared" si="40"/>
        <v>0</v>
      </c>
      <c r="F192" s="116">
        <f t="shared" si="40"/>
        <v>0</v>
      </c>
      <c r="G192" s="116">
        <f t="shared" si="40"/>
        <v>0</v>
      </c>
      <c r="H192" s="116">
        <f t="shared" si="40"/>
        <v>0</v>
      </c>
      <c r="I192" s="116">
        <f t="shared" si="40"/>
        <v>0</v>
      </c>
      <c r="J192" s="116">
        <f t="shared" si="40"/>
        <v>0</v>
      </c>
      <c r="K192" s="116">
        <f t="shared" si="40"/>
        <v>0</v>
      </c>
      <c r="L192" s="116">
        <f t="shared" si="40"/>
        <v>0</v>
      </c>
      <c r="M192" s="116">
        <f t="shared" si="40"/>
        <v>0</v>
      </c>
      <c r="N192" s="116">
        <f t="shared" si="40"/>
        <v>0</v>
      </c>
      <c r="O192" s="116">
        <f t="shared" si="40"/>
        <v>0</v>
      </c>
      <c r="P192" s="116">
        <f t="shared" si="40"/>
        <v>0</v>
      </c>
    </row>
    <row r="193" spans="3:16" s="116" customFormat="1" ht="18" customHeight="1">
      <c r="C193" s="116">
        <f>C86</f>
        <v>0</v>
      </c>
      <c r="D193" s="116">
        <f t="shared" ref="D193:P193" si="41">D86</f>
        <v>0</v>
      </c>
      <c r="E193" s="116">
        <f t="shared" si="41"/>
        <v>0</v>
      </c>
      <c r="F193" s="116">
        <f t="shared" si="41"/>
        <v>0</v>
      </c>
      <c r="G193" s="116">
        <f t="shared" si="41"/>
        <v>0</v>
      </c>
      <c r="H193" s="116">
        <f t="shared" si="41"/>
        <v>0</v>
      </c>
      <c r="I193" s="116">
        <f t="shared" si="41"/>
        <v>0</v>
      </c>
      <c r="J193" s="116">
        <f t="shared" si="41"/>
        <v>0</v>
      </c>
      <c r="K193" s="116">
        <f t="shared" si="41"/>
        <v>0</v>
      </c>
      <c r="L193" s="116">
        <f t="shared" si="41"/>
        <v>0</v>
      </c>
      <c r="M193" s="116">
        <f t="shared" si="41"/>
        <v>0</v>
      </c>
      <c r="N193" s="116">
        <f t="shared" si="41"/>
        <v>0</v>
      </c>
      <c r="O193" s="116">
        <f t="shared" si="41"/>
        <v>0</v>
      </c>
      <c r="P193" s="116">
        <f t="shared" si="41"/>
        <v>0</v>
      </c>
    </row>
    <row r="194" spans="3:16" s="116" customFormat="1" ht="18" customHeight="1">
      <c r="C194" s="116">
        <f>C90</f>
        <v>0</v>
      </c>
      <c r="D194" s="116">
        <f t="shared" ref="D194:P194" si="42">D90</f>
        <v>0</v>
      </c>
      <c r="E194" s="116">
        <f t="shared" si="42"/>
        <v>10</v>
      </c>
      <c r="F194" s="116">
        <f t="shared" si="42"/>
        <v>21</v>
      </c>
      <c r="G194" s="116">
        <f t="shared" si="42"/>
        <v>0</v>
      </c>
      <c r="H194" s="116">
        <f t="shared" si="42"/>
        <v>0</v>
      </c>
      <c r="I194" s="116">
        <f t="shared" si="42"/>
        <v>0</v>
      </c>
      <c r="J194" s="116">
        <f t="shared" si="42"/>
        <v>0</v>
      </c>
      <c r="K194" s="116">
        <f t="shared" si="42"/>
        <v>0</v>
      </c>
      <c r="L194" s="116">
        <f t="shared" si="42"/>
        <v>0</v>
      </c>
      <c r="M194" s="116">
        <f t="shared" si="42"/>
        <v>0</v>
      </c>
      <c r="N194" s="116">
        <f t="shared" si="42"/>
        <v>0</v>
      </c>
      <c r="O194" s="116">
        <f t="shared" si="42"/>
        <v>11</v>
      </c>
      <c r="P194" s="116">
        <f t="shared" si="42"/>
        <v>22</v>
      </c>
    </row>
    <row r="195" spans="3:16" ht="18" customHeight="1">
      <c r="C195" s="116">
        <f>C93</f>
        <v>0</v>
      </c>
      <c r="D195" s="116">
        <f t="shared" ref="D195:P195" si="43">D93</f>
        <v>0</v>
      </c>
      <c r="E195" s="116">
        <f t="shared" si="43"/>
        <v>12.5</v>
      </c>
      <c r="F195" s="116">
        <f t="shared" si="43"/>
        <v>22</v>
      </c>
      <c r="G195" s="116">
        <f t="shared" si="43"/>
        <v>11</v>
      </c>
      <c r="H195" s="116">
        <f t="shared" si="43"/>
        <v>22</v>
      </c>
      <c r="I195" s="116">
        <f t="shared" si="43"/>
        <v>18</v>
      </c>
      <c r="J195" s="116">
        <f t="shared" si="43"/>
        <v>22</v>
      </c>
      <c r="K195" s="116">
        <f t="shared" si="43"/>
        <v>18.5</v>
      </c>
      <c r="L195" s="116">
        <f t="shared" si="43"/>
        <v>22</v>
      </c>
      <c r="M195" s="116">
        <f t="shared" si="43"/>
        <v>0</v>
      </c>
      <c r="N195" s="116">
        <f t="shared" si="43"/>
        <v>0</v>
      </c>
      <c r="O195" s="116">
        <f t="shared" si="43"/>
        <v>0</v>
      </c>
      <c r="P195" s="116">
        <f t="shared" si="43"/>
        <v>0</v>
      </c>
    </row>
    <row r="196" spans="3:16" ht="18" customHeight="1">
      <c r="C196" s="116">
        <f>C96</f>
        <v>0</v>
      </c>
      <c r="D196" s="116">
        <f t="shared" ref="D196:P196" si="44">D96</f>
        <v>0</v>
      </c>
      <c r="E196" s="116">
        <f t="shared" si="44"/>
        <v>0</v>
      </c>
      <c r="F196" s="116">
        <f t="shared" si="44"/>
        <v>0</v>
      </c>
      <c r="G196" s="116">
        <f t="shared" si="44"/>
        <v>0</v>
      </c>
      <c r="H196" s="116">
        <f t="shared" si="44"/>
        <v>0</v>
      </c>
      <c r="I196" s="116">
        <f t="shared" si="44"/>
        <v>0</v>
      </c>
      <c r="J196" s="116">
        <f t="shared" si="44"/>
        <v>0</v>
      </c>
      <c r="K196" s="116">
        <f t="shared" si="44"/>
        <v>18</v>
      </c>
      <c r="L196" s="116">
        <f t="shared" si="44"/>
        <v>22</v>
      </c>
      <c r="M196" s="116">
        <f t="shared" si="44"/>
        <v>12</v>
      </c>
      <c r="N196" s="116">
        <f t="shared" si="44"/>
        <v>22</v>
      </c>
      <c r="O196" s="116">
        <f t="shared" si="44"/>
        <v>0</v>
      </c>
      <c r="P196" s="116">
        <f t="shared" si="44"/>
        <v>0</v>
      </c>
    </row>
    <row r="197" spans="3:16" ht="18" customHeight="1">
      <c r="C197" s="116">
        <f>C99</f>
        <v>0</v>
      </c>
      <c r="D197" s="116">
        <f t="shared" ref="D197:P197" si="45">D99</f>
        <v>0</v>
      </c>
      <c r="E197" s="116">
        <f t="shared" si="45"/>
        <v>12</v>
      </c>
      <c r="F197" s="116">
        <f t="shared" si="45"/>
        <v>22</v>
      </c>
      <c r="G197" s="116">
        <f t="shared" si="45"/>
        <v>18</v>
      </c>
      <c r="H197" s="116">
        <f t="shared" si="45"/>
        <v>22</v>
      </c>
      <c r="I197" s="116">
        <f t="shared" si="45"/>
        <v>0</v>
      </c>
      <c r="J197" s="116">
        <f t="shared" si="45"/>
        <v>0</v>
      </c>
      <c r="K197" s="116">
        <f t="shared" si="45"/>
        <v>0</v>
      </c>
      <c r="L197" s="116">
        <f t="shared" si="45"/>
        <v>0</v>
      </c>
      <c r="M197" s="116">
        <f t="shared" si="45"/>
        <v>11</v>
      </c>
      <c r="N197" s="116">
        <f t="shared" si="45"/>
        <v>22</v>
      </c>
      <c r="O197" s="116">
        <f t="shared" si="45"/>
        <v>12</v>
      </c>
      <c r="P197" s="116">
        <f t="shared" si="45"/>
        <v>22</v>
      </c>
    </row>
    <row r="198" spans="3:16" ht="18" customHeight="1">
      <c r="C198" s="116">
        <f>C102</f>
        <v>0</v>
      </c>
      <c r="D198" s="116">
        <f t="shared" ref="D198:P198" si="46">D102</f>
        <v>0</v>
      </c>
      <c r="E198" s="116">
        <f t="shared" si="46"/>
        <v>0</v>
      </c>
      <c r="F198" s="116">
        <f t="shared" si="46"/>
        <v>0</v>
      </c>
      <c r="G198" s="116">
        <f t="shared" si="46"/>
        <v>0</v>
      </c>
      <c r="H198" s="116">
        <f t="shared" si="46"/>
        <v>0</v>
      </c>
      <c r="I198" s="116">
        <f t="shared" si="46"/>
        <v>0</v>
      </c>
      <c r="J198" s="116">
        <f t="shared" si="46"/>
        <v>0</v>
      </c>
      <c r="K198" s="116">
        <f t="shared" si="46"/>
        <v>0</v>
      </c>
      <c r="L198" s="116">
        <f t="shared" si="46"/>
        <v>0</v>
      </c>
      <c r="M198" s="116">
        <f t="shared" si="46"/>
        <v>12.5</v>
      </c>
      <c r="N198" s="116">
        <f t="shared" si="46"/>
        <v>16.5</v>
      </c>
      <c r="O198" s="116">
        <f t="shared" si="46"/>
        <v>0</v>
      </c>
      <c r="P198" s="116">
        <f t="shared" si="46"/>
        <v>0</v>
      </c>
    </row>
    <row r="199" spans="3:16" ht="18" customHeight="1">
      <c r="C199" s="116">
        <f>C105</f>
        <v>18</v>
      </c>
      <c r="D199" s="116">
        <f t="shared" ref="D199:P199" si="47">D105</f>
        <v>22</v>
      </c>
      <c r="E199" s="116">
        <f t="shared" si="47"/>
        <v>0</v>
      </c>
      <c r="F199" s="116">
        <f t="shared" si="47"/>
        <v>0</v>
      </c>
      <c r="G199" s="116">
        <f t="shared" si="47"/>
        <v>0</v>
      </c>
      <c r="H199" s="116">
        <f t="shared" si="47"/>
        <v>0</v>
      </c>
      <c r="I199" s="116">
        <f t="shared" si="47"/>
        <v>18</v>
      </c>
      <c r="J199" s="116">
        <f t="shared" si="47"/>
        <v>22</v>
      </c>
      <c r="K199" s="116">
        <f t="shared" si="47"/>
        <v>18</v>
      </c>
      <c r="L199" s="116">
        <f t="shared" si="47"/>
        <v>22</v>
      </c>
      <c r="M199" s="116">
        <f t="shared" si="47"/>
        <v>11.5</v>
      </c>
      <c r="N199" s="116">
        <f t="shared" si="47"/>
        <v>22</v>
      </c>
      <c r="O199" s="116">
        <f t="shared" si="47"/>
        <v>12.5</v>
      </c>
      <c r="P199" s="116">
        <f t="shared" si="47"/>
        <v>22</v>
      </c>
    </row>
    <row r="200" spans="3:16" ht="18" customHeight="1">
      <c r="C200" s="116">
        <f>C108</f>
        <v>0</v>
      </c>
      <c r="D200" s="116">
        <f t="shared" ref="D200:P200" si="48">D108</f>
        <v>0</v>
      </c>
      <c r="E200" s="116">
        <f t="shared" si="48"/>
        <v>0</v>
      </c>
      <c r="F200" s="116">
        <f t="shared" si="48"/>
        <v>0</v>
      </c>
      <c r="G200" s="116">
        <f t="shared" si="48"/>
        <v>0</v>
      </c>
      <c r="H200" s="116">
        <f t="shared" si="48"/>
        <v>0</v>
      </c>
      <c r="I200" s="116">
        <f t="shared" si="48"/>
        <v>0</v>
      </c>
      <c r="J200" s="116">
        <f t="shared" si="48"/>
        <v>0</v>
      </c>
      <c r="K200" s="116">
        <f t="shared" si="48"/>
        <v>0</v>
      </c>
      <c r="L200" s="116">
        <f t="shared" si="48"/>
        <v>0</v>
      </c>
      <c r="M200" s="116">
        <f t="shared" si="48"/>
        <v>0</v>
      </c>
      <c r="N200" s="116">
        <f t="shared" si="48"/>
        <v>0</v>
      </c>
      <c r="O200" s="116">
        <f t="shared" si="48"/>
        <v>0</v>
      </c>
      <c r="P200" s="116">
        <f t="shared" si="48"/>
        <v>0</v>
      </c>
    </row>
    <row r="201" spans="3:16" ht="18" customHeight="1">
      <c r="C201" s="116">
        <f>C111</f>
        <v>0</v>
      </c>
      <c r="D201" s="116">
        <f t="shared" ref="D201:P201" si="49">D111</f>
        <v>0</v>
      </c>
      <c r="E201" s="116">
        <f t="shared" si="49"/>
        <v>0</v>
      </c>
      <c r="F201" s="116">
        <f t="shared" si="49"/>
        <v>0</v>
      </c>
      <c r="G201" s="116">
        <f t="shared" si="49"/>
        <v>0</v>
      </c>
      <c r="H201" s="116">
        <f t="shared" si="49"/>
        <v>0</v>
      </c>
      <c r="I201" s="116">
        <f t="shared" si="49"/>
        <v>0</v>
      </c>
      <c r="J201" s="116">
        <f t="shared" si="49"/>
        <v>0</v>
      </c>
      <c r="K201" s="116">
        <f t="shared" si="49"/>
        <v>0</v>
      </c>
      <c r="L201" s="116">
        <f t="shared" si="49"/>
        <v>0</v>
      </c>
      <c r="M201" s="116">
        <f t="shared" si="49"/>
        <v>0</v>
      </c>
      <c r="N201" s="116">
        <f t="shared" si="49"/>
        <v>0</v>
      </c>
      <c r="O201" s="116">
        <f t="shared" si="49"/>
        <v>0</v>
      </c>
      <c r="P201" s="116">
        <f t="shared" si="49"/>
        <v>0</v>
      </c>
    </row>
    <row r="202" spans="3:16" ht="18" customHeight="1">
      <c r="C202" s="116">
        <f>C114</f>
        <v>0</v>
      </c>
      <c r="D202" s="116">
        <f t="shared" ref="D202:P202" si="50">D114</f>
        <v>0</v>
      </c>
      <c r="E202" s="116">
        <f t="shared" si="50"/>
        <v>0</v>
      </c>
      <c r="F202" s="116">
        <f t="shared" si="50"/>
        <v>0</v>
      </c>
      <c r="G202" s="116">
        <f t="shared" si="50"/>
        <v>0</v>
      </c>
      <c r="H202" s="116">
        <f t="shared" si="50"/>
        <v>0</v>
      </c>
      <c r="I202" s="116">
        <f t="shared" si="50"/>
        <v>0</v>
      </c>
      <c r="J202" s="116">
        <f t="shared" si="50"/>
        <v>0</v>
      </c>
      <c r="K202" s="116">
        <f t="shared" si="50"/>
        <v>0</v>
      </c>
      <c r="L202" s="116">
        <f t="shared" si="50"/>
        <v>0</v>
      </c>
      <c r="M202" s="116">
        <f t="shared" si="50"/>
        <v>0</v>
      </c>
      <c r="N202" s="116">
        <f t="shared" si="50"/>
        <v>0</v>
      </c>
      <c r="O202" s="116">
        <f t="shared" si="50"/>
        <v>0</v>
      </c>
      <c r="P202" s="116">
        <f t="shared" si="50"/>
        <v>0</v>
      </c>
    </row>
    <row r="203" spans="3:16" ht="18" customHeight="1">
      <c r="C203" s="116">
        <f>C117</f>
        <v>0</v>
      </c>
      <c r="D203" s="116">
        <f t="shared" ref="D203:P203" si="51">D117</f>
        <v>0</v>
      </c>
      <c r="E203" s="116">
        <f t="shared" si="51"/>
        <v>0</v>
      </c>
      <c r="F203" s="116">
        <f t="shared" si="51"/>
        <v>0</v>
      </c>
      <c r="G203" s="116">
        <f t="shared" si="51"/>
        <v>0</v>
      </c>
      <c r="H203" s="116">
        <f t="shared" si="51"/>
        <v>0</v>
      </c>
      <c r="I203" s="116">
        <f t="shared" si="51"/>
        <v>0</v>
      </c>
      <c r="J203" s="116">
        <f t="shared" si="51"/>
        <v>0</v>
      </c>
      <c r="K203" s="116">
        <f t="shared" si="51"/>
        <v>0</v>
      </c>
      <c r="L203" s="116">
        <f t="shared" si="51"/>
        <v>0</v>
      </c>
      <c r="M203" s="116">
        <f t="shared" si="51"/>
        <v>0</v>
      </c>
      <c r="N203" s="116">
        <f t="shared" si="51"/>
        <v>0</v>
      </c>
      <c r="O203" s="116">
        <f t="shared" si="51"/>
        <v>0</v>
      </c>
      <c r="P203" s="116">
        <f t="shared" si="51"/>
        <v>0</v>
      </c>
    </row>
    <row r="204" spans="3:16" ht="18" customHeight="1">
      <c r="C204" s="116"/>
      <c r="D204" s="116"/>
      <c r="E204" s="116"/>
      <c r="F204" s="116"/>
      <c r="G204" s="116"/>
      <c r="H204" s="116"/>
      <c r="I204" s="116"/>
      <c r="J204" s="116"/>
      <c r="K204" s="116"/>
      <c r="L204" s="116"/>
      <c r="M204" s="116"/>
      <c r="N204" s="116"/>
      <c r="O204" s="116"/>
      <c r="P204" s="116"/>
    </row>
    <row r="205" spans="3:16" ht="18" customHeight="1">
      <c r="C205" s="116"/>
      <c r="D205" s="116"/>
      <c r="E205" s="116"/>
      <c r="F205" s="116"/>
      <c r="G205" s="116"/>
      <c r="H205" s="116"/>
      <c r="I205" s="116"/>
      <c r="J205" s="116"/>
      <c r="K205" s="116"/>
      <c r="L205" s="116"/>
      <c r="M205" s="116"/>
      <c r="N205" s="116"/>
      <c r="O205" s="116"/>
      <c r="P205" s="116"/>
    </row>
    <row r="206" spans="3:16" ht="18" customHeight="1">
      <c r="C206" s="116"/>
      <c r="D206" s="116"/>
      <c r="E206" s="116"/>
      <c r="F206" s="116"/>
      <c r="G206" s="116"/>
      <c r="H206" s="116"/>
      <c r="I206" s="116"/>
      <c r="J206" s="116"/>
      <c r="K206" s="116"/>
      <c r="L206" s="116"/>
      <c r="M206" s="116"/>
      <c r="N206" s="116"/>
      <c r="O206" s="116"/>
      <c r="P206" s="116"/>
    </row>
    <row r="207" spans="3:16" ht="18" customHeight="1">
      <c r="C207" s="116"/>
      <c r="D207" s="116"/>
      <c r="E207" s="116"/>
      <c r="F207" s="116"/>
      <c r="G207" s="116"/>
      <c r="H207" s="116"/>
      <c r="I207" s="116"/>
      <c r="J207" s="116"/>
      <c r="K207" s="116"/>
      <c r="L207" s="116"/>
      <c r="M207" s="116"/>
      <c r="N207" s="116"/>
      <c r="O207" s="116"/>
      <c r="P207" s="116"/>
    </row>
    <row r="208" spans="3:16" ht="18" customHeight="1">
      <c r="C208" s="116"/>
      <c r="D208" s="116"/>
      <c r="E208" s="116"/>
      <c r="F208" s="116"/>
      <c r="G208" s="116"/>
      <c r="H208" s="116"/>
      <c r="I208" s="116"/>
      <c r="J208" s="116"/>
      <c r="K208" s="116"/>
      <c r="L208" s="116"/>
      <c r="M208" s="116"/>
      <c r="N208" s="116"/>
      <c r="O208" s="116"/>
      <c r="P208" s="116"/>
    </row>
    <row r="209" spans="3:16" ht="18" customHeight="1">
      <c r="C209" s="116"/>
      <c r="D209" s="116"/>
      <c r="E209" s="116"/>
      <c r="F209" s="116"/>
      <c r="G209" s="116"/>
      <c r="H209" s="116"/>
      <c r="I209" s="116"/>
      <c r="J209" s="116"/>
      <c r="K209" s="116"/>
      <c r="L209" s="116"/>
      <c r="M209" s="116"/>
      <c r="N209" s="116"/>
      <c r="O209" s="116"/>
      <c r="P209" s="116"/>
    </row>
    <row r="210" spans="3:16" ht="18" customHeight="1">
      <c r="C210" s="116"/>
      <c r="D210" s="116"/>
      <c r="E210" s="116"/>
      <c r="F210" s="116"/>
      <c r="G210" s="116"/>
      <c r="H210" s="116"/>
      <c r="I210" s="116"/>
      <c r="J210" s="116"/>
      <c r="K210" s="116"/>
      <c r="L210" s="116"/>
      <c r="M210" s="116"/>
      <c r="N210" s="116"/>
      <c r="O210" s="116"/>
      <c r="P210" s="116"/>
    </row>
    <row r="211" spans="3:16" ht="18" customHeight="1">
      <c r="C211" s="116"/>
      <c r="D211" s="116"/>
      <c r="E211" s="116"/>
      <c r="F211" s="116"/>
      <c r="G211" s="116"/>
      <c r="H211" s="116"/>
      <c r="I211" s="116"/>
      <c r="J211" s="116"/>
      <c r="K211" s="116"/>
      <c r="L211" s="116"/>
      <c r="M211" s="116"/>
      <c r="N211" s="116"/>
      <c r="O211" s="116"/>
      <c r="P211" s="116"/>
    </row>
    <row r="212" spans="3:16" ht="18" customHeight="1">
      <c r="C212" s="116"/>
      <c r="D212" s="116"/>
      <c r="E212" s="116"/>
      <c r="F212" s="116"/>
      <c r="G212" s="116"/>
      <c r="H212" s="116"/>
      <c r="I212" s="116"/>
      <c r="J212" s="116"/>
      <c r="K212" s="116"/>
      <c r="L212" s="116"/>
      <c r="M212" s="116"/>
      <c r="N212" s="116"/>
      <c r="O212" s="116"/>
      <c r="P212" s="116"/>
    </row>
    <row r="213" spans="3:16" ht="18" customHeight="1">
      <c r="C213" s="116"/>
      <c r="D213" s="116"/>
      <c r="E213" s="116"/>
      <c r="F213" s="116"/>
      <c r="G213" s="116"/>
      <c r="H213" s="116"/>
      <c r="I213" s="116"/>
      <c r="J213" s="116"/>
      <c r="K213" s="116"/>
      <c r="L213" s="116"/>
      <c r="M213" s="116"/>
      <c r="N213" s="116"/>
      <c r="O213" s="116"/>
      <c r="P213" s="116"/>
    </row>
    <row r="214" spans="3:16" ht="18" customHeight="1">
      <c r="C214" s="116"/>
      <c r="D214" s="116"/>
      <c r="E214" s="116"/>
      <c r="F214" s="116"/>
      <c r="G214" s="116"/>
      <c r="H214" s="116"/>
      <c r="I214" s="116"/>
      <c r="J214" s="116"/>
      <c r="K214" s="116"/>
      <c r="L214" s="116"/>
      <c r="M214" s="116"/>
      <c r="N214" s="116"/>
      <c r="O214" s="116"/>
      <c r="P214" s="116"/>
    </row>
    <row r="215" spans="3:16" ht="18" customHeight="1">
      <c r="C215" s="116"/>
      <c r="D215" s="116"/>
      <c r="E215" s="116"/>
      <c r="F215" s="116"/>
      <c r="G215" s="116"/>
      <c r="H215" s="116"/>
      <c r="I215" s="116"/>
      <c r="J215" s="116"/>
      <c r="K215" s="116"/>
      <c r="L215" s="116"/>
      <c r="M215" s="116"/>
      <c r="N215" s="116"/>
      <c r="O215" s="116"/>
      <c r="P215" s="116"/>
    </row>
    <row r="216" spans="3:16" ht="18" customHeight="1">
      <c r="C216" s="116"/>
      <c r="D216" s="116"/>
      <c r="E216" s="116"/>
      <c r="F216" s="116"/>
      <c r="G216" s="116"/>
      <c r="H216" s="116"/>
      <c r="I216" s="116"/>
      <c r="J216" s="116"/>
      <c r="K216" s="116"/>
      <c r="L216" s="116"/>
      <c r="M216" s="116"/>
      <c r="N216" s="116"/>
      <c r="O216" s="116"/>
      <c r="P216" s="116"/>
    </row>
    <row r="217" spans="3:16" ht="18" customHeight="1">
      <c r="C217" s="116"/>
      <c r="D217" s="116"/>
      <c r="E217" s="116"/>
      <c r="F217" s="116"/>
      <c r="G217" s="116"/>
      <c r="H217" s="116"/>
      <c r="I217" s="116"/>
      <c r="J217" s="116"/>
      <c r="K217" s="116"/>
      <c r="L217" s="116"/>
      <c r="M217" s="116"/>
      <c r="N217" s="116"/>
      <c r="O217" s="116"/>
      <c r="P217" s="116"/>
    </row>
    <row r="218" spans="3:16" ht="18" customHeight="1">
      <c r="C218" s="116"/>
      <c r="D218" s="116"/>
      <c r="E218" s="116"/>
      <c r="F218" s="116"/>
      <c r="G218" s="116"/>
      <c r="H218" s="116"/>
      <c r="I218" s="116"/>
      <c r="J218" s="116"/>
      <c r="K218" s="116"/>
      <c r="L218" s="116"/>
      <c r="M218" s="116"/>
      <c r="N218" s="116"/>
      <c r="O218" s="116"/>
      <c r="P218" s="116"/>
    </row>
    <row r="219" spans="3:16" ht="18" customHeight="1">
      <c r="C219" s="116"/>
      <c r="D219" s="116"/>
      <c r="E219" s="116"/>
      <c r="F219" s="116"/>
      <c r="G219" s="116"/>
      <c r="H219" s="116"/>
      <c r="I219" s="116"/>
      <c r="J219" s="116"/>
      <c r="K219" s="116"/>
      <c r="L219" s="116"/>
      <c r="M219" s="116"/>
      <c r="N219" s="116"/>
      <c r="O219" s="116"/>
      <c r="P219" s="116"/>
    </row>
    <row r="220" spans="3:16" ht="18" customHeight="1">
      <c r="C220" s="116"/>
      <c r="D220" s="116"/>
      <c r="E220" s="116"/>
      <c r="F220" s="116"/>
      <c r="G220" s="116"/>
      <c r="H220" s="116"/>
      <c r="I220" s="116"/>
      <c r="J220" s="116"/>
      <c r="K220" s="116"/>
      <c r="L220" s="116"/>
      <c r="M220" s="116"/>
      <c r="N220" s="116"/>
      <c r="O220" s="116"/>
      <c r="P220" s="116"/>
    </row>
    <row r="221" spans="3:16" ht="18" customHeight="1">
      <c r="C221" s="116"/>
      <c r="D221" s="116"/>
      <c r="E221" s="116"/>
      <c r="F221" s="116"/>
      <c r="G221" s="116"/>
      <c r="H221" s="116"/>
      <c r="I221" s="116"/>
      <c r="J221" s="116"/>
      <c r="K221" s="116"/>
      <c r="L221" s="116"/>
      <c r="M221" s="116"/>
      <c r="N221" s="116"/>
      <c r="O221" s="116"/>
      <c r="P221" s="116"/>
    </row>
    <row r="222" spans="3:16" ht="18" customHeight="1">
      <c r="C222" s="116"/>
      <c r="D222" s="116"/>
      <c r="E222" s="116"/>
      <c r="F222" s="116"/>
      <c r="G222" s="116"/>
      <c r="H222" s="116"/>
      <c r="I222" s="116"/>
      <c r="J222" s="116"/>
      <c r="K222" s="116"/>
      <c r="L222" s="116"/>
      <c r="M222" s="116"/>
      <c r="N222" s="116"/>
      <c r="O222" s="116"/>
      <c r="P222" s="116"/>
    </row>
    <row r="223" spans="3:16" ht="18" customHeight="1">
      <c r="C223" s="116"/>
      <c r="D223" s="116"/>
      <c r="E223" s="116"/>
      <c r="F223" s="116"/>
      <c r="G223" s="116"/>
      <c r="H223" s="116"/>
      <c r="I223" s="116"/>
      <c r="J223" s="116"/>
      <c r="K223" s="116"/>
      <c r="L223" s="116"/>
      <c r="M223" s="116"/>
      <c r="N223" s="116"/>
      <c r="O223" s="116"/>
      <c r="P223" s="116"/>
    </row>
    <row r="224" spans="3:16" ht="18" customHeight="1">
      <c r="C224" s="116"/>
      <c r="D224" s="116"/>
      <c r="E224" s="116"/>
      <c r="F224" s="116"/>
      <c r="G224" s="116"/>
      <c r="H224" s="116"/>
      <c r="I224" s="116"/>
      <c r="J224" s="116"/>
      <c r="K224" s="116"/>
      <c r="L224" s="116"/>
      <c r="M224" s="116"/>
      <c r="N224" s="116"/>
      <c r="O224" s="116"/>
      <c r="P224" s="116"/>
    </row>
    <row r="225" spans="3:16" ht="18" customHeight="1">
      <c r="C225" s="116"/>
      <c r="D225" s="116"/>
      <c r="E225" s="116"/>
      <c r="F225" s="116"/>
      <c r="G225" s="116"/>
      <c r="H225" s="251"/>
      <c r="I225" s="116"/>
      <c r="J225" s="116"/>
      <c r="K225" s="116"/>
      <c r="L225" s="116"/>
      <c r="M225" s="116"/>
      <c r="N225" s="116"/>
      <c r="O225" s="116"/>
      <c r="P225" s="116"/>
    </row>
    <row r="226" spans="3:16" ht="18" customHeight="1">
      <c r="C226" s="116"/>
      <c r="D226" s="116"/>
      <c r="E226" s="116"/>
      <c r="F226" s="116"/>
      <c r="G226" s="116"/>
      <c r="H226" s="251"/>
      <c r="I226" s="116"/>
      <c r="J226" s="116"/>
      <c r="K226" s="116"/>
      <c r="L226" s="116"/>
      <c r="M226" s="116"/>
      <c r="N226" s="116"/>
      <c r="O226" s="116"/>
      <c r="P226" s="116"/>
    </row>
    <row r="227" spans="3:16" ht="18" customHeight="1">
      <c r="C227" s="116"/>
      <c r="D227" s="116"/>
      <c r="E227" s="116"/>
      <c r="F227" s="116"/>
      <c r="G227" s="116"/>
      <c r="H227" s="251"/>
      <c r="I227" s="116"/>
      <c r="J227" s="116"/>
      <c r="K227" s="116"/>
      <c r="L227" s="116"/>
      <c r="M227" s="116"/>
      <c r="N227" s="116"/>
      <c r="O227" s="116"/>
      <c r="P227" s="116"/>
    </row>
    <row r="228" spans="3:16" ht="18" customHeight="1">
      <c r="C228" s="116"/>
      <c r="D228" s="116"/>
      <c r="E228" s="116"/>
      <c r="F228" s="116"/>
      <c r="G228" s="116"/>
      <c r="H228" s="251"/>
      <c r="I228" s="116"/>
      <c r="J228" s="116"/>
      <c r="K228" s="116"/>
      <c r="L228" s="116"/>
      <c r="M228" s="116"/>
      <c r="N228" s="116"/>
      <c r="O228" s="116"/>
      <c r="P228" s="116"/>
    </row>
    <row r="229" spans="3:16" ht="18" customHeight="1">
      <c r="C229" s="116"/>
      <c r="D229" s="116"/>
      <c r="E229" s="116"/>
      <c r="F229" s="116"/>
      <c r="G229" s="116"/>
      <c r="H229" s="251"/>
      <c r="I229" s="116"/>
      <c r="J229" s="116"/>
      <c r="K229" s="116"/>
      <c r="L229" s="116"/>
      <c r="M229" s="116"/>
      <c r="N229" s="116"/>
      <c r="O229" s="116"/>
      <c r="P229" s="116"/>
    </row>
    <row r="230" spans="3:16" ht="18" customHeight="1">
      <c r="C230" s="116"/>
      <c r="D230" s="116"/>
      <c r="E230" s="116"/>
      <c r="F230" s="116"/>
      <c r="G230" s="116"/>
      <c r="H230" s="251"/>
      <c r="I230" s="116"/>
      <c r="J230" s="116"/>
      <c r="K230" s="116"/>
      <c r="L230" s="116"/>
      <c r="M230" s="116"/>
      <c r="N230" s="116"/>
      <c r="O230" s="116"/>
      <c r="P230" s="116"/>
    </row>
    <row r="231" spans="3:16" ht="18" customHeight="1">
      <c r="C231" s="116"/>
      <c r="D231" s="116"/>
      <c r="E231" s="116"/>
      <c r="F231" s="116"/>
      <c r="G231" s="116"/>
      <c r="H231" s="251"/>
      <c r="I231" s="116"/>
      <c r="J231" s="116"/>
      <c r="K231" s="116"/>
      <c r="L231" s="116"/>
      <c r="M231" s="116"/>
      <c r="N231" s="116"/>
      <c r="O231" s="116"/>
      <c r="P231" s="116"/>
    </row>
    <row r="232" spans="3:16" ht="18" customHeight="1">
      <c r="C232" s="116"/>
      <c r="D232" s="116"/>
      <c r="E232" s="116"/>
      <c r="F232" s="116"/>
      <c r="G232" s="116"/>
      <c r="H232" s="251"/>
      <c r="I232" s="116"/>
      <c r="J232" s="116"/>
      <c r="K232" s="116"/>
      <c r="L232" s="116"/>
      <c r="M232" s="116"/>
      <c r="N232" s="116"/>
      <c r="O232" s="116"/>
      <c r="P232" s="116"/>
    </row>
    <row r="233" spans="3:16" ht="18" customHeight="1">
      <c r="C233" s="116"/>
      <c r="D233" s="116"/>
      <c r="E233" s="116"/>
      <c r="F233" s="116"/>
      <c r="G233" s="116"/>
      <c r="H233" s="251"/>
      <c r="I233" s="116"/>
      <c r="J233" s="116"/>
      <c r="K233" s="116"/>
      <c r="L233" s="116"/>
      <c r="M233" s="116"/>
      <c r="N233" s="116"/>
      <c r="O233" s="116"/>
      <c r="P233" s="116"/>
    </row>
    <row r="234" spans="3:16" ht="18" customHeight="1">
      <c r="C234" s="116"/>
      <c r="D234" s="116"/>
      <c r="E234" s="116"/>
      <c r="F234" s="116"/>
      <c r="G234" s="116"/>
      <c r="H234" s="251"/>
      <c r="I234" s="116"/>
      <c r="J234" s="116"/>
      <c r="K234" s="116"/>
      <c r="L234" s="116"/>
      <c r="M234" s="116"/>
      <c r="N234" s="116"/>
      <c r="O234" s="116"/>
      <c r="P234" s="116"/>
    </row>
    <row r="235" spans="3:16" ht="18" customHeight="1">
      <c r="C235" s="116"/>
      <c r="D235" s="116"/>
      <c r="E235" s="116"/>
      <c r="F235" s="116"/>
      <c r="G235" s="116"/>
      <c r="H235" s="251"/>
      <c r="I235" s="116"/>
      <c r="J235" s="116"/>
      <c r="K235" s="116"/>
      <c r="L235" s="116"/>
      <c r="M235" s="116"/>
      <c r="N235" s="116"/>
      <c r="O235" s="116"/>
      <c r="P235" s="116"/>
    </row>
    <row r="236" spans="3:16" ht="18" customHeight="1">
      <c r="C236" s="116"/>
      <c r="D236" s="116"/>
      <c r="E236" s="116"/>
      <c r="F236" s="116"/>
      <c r="G236" s="116"/>
      <c r="H236" s="251"/>
      <c r="I236" s="116"/>
      <c r="J236" s="116"/>
      <c r="K236" s="116"/>
      <c r="L236" s="116"/>
      <c r="M236" s="116"/>
      <c r="N236" s="116"/>
      <c r="O236" s="116"/>
      <c r="P236" s="116"/>
    </row>
    <row r="237" spans="3:16" ht="18" customHeight="1">
      <c r="C237" s="116"/>
      <c r="D237" s="116"/>
      <c r="E237" s="116"/>
      <c r="F237" s="116"/>
      <c r="G237" s="116"/>
      <c r="H237" s="251"/>
      <c r="I237" s="116"/>
      <c r="J237" s="116"/>
      <c r="K237" s="116"/>
      <c r="L237" s="116"/>
      <c r="M237" s="116"/>
      <c r="N237" s="116"/>
      <c r="O237" s="116"/>
      <c r="P237" s="116"/>
    </row>
    <row r="238" spans="3:16" ht="18" customHeight="1">
      <c r="C238" s="116"/>
      <c r="D238" s="116"/>
      <c r="E238" s="116"/>
      <c r="F238" s="116"/>
      <c r="G238" s="116"/>
      <c r="H238" s="251"/>
      <c r="I238" s="116"/>
      <c r="J238" s="116"/>
      <c r="K238" s="116"/>
      <c r="L238" s="116"/>
      <c r="M238" s="116"/>
      <c r="N238" s="116"/>
      <c r="O238" s="116"/>
      <c r="P238" s="116"/>
    </row>
    <row r="239" spans="3:16" ht="18" customHeight="1">
      <c r="C239" s="116"/>
      <c r="D239" s="116"/>
      <c r="E239" s="116"/>
      <c r="F239" s="116"/>
      <c r="G239" s="116"/>
      <c r="H239" s="251"/>
      <c r="I239" s="116"/>
      <c r="J239" s="116"/>
      <c r="K239" s="116"/>
      <c r="L239" s="116"/>
      <c r="M239" s="116"/>
      <c r="N239" s="116"/>
      <c r="O239" s="116"/>
      <c r="P239" s="116"/>
    </row>
    <row r="240" spans="3:16" ht="18" customHeight="1">
      <c r="C240" s="116"/>
      <c r="D240" s="116"/>
      <c r="E240" s="116"/>
      <c r="F240" s="116"/>
      <c r="G240" s="116"/>
      <c r="H240" s="251"/>
      <c r="I240" s="116"/>
      <c r="J240" s="116"/>
      <c r="K240" s="116"/>
      <c r="L240" s="116"/>
      <c r="M240" s="116"/>
      <c r="N240" s="116"/>
      <c r="O240" s="116"/>
      <c r="P240" s="116"/>
    </row>
    <row r="241" spans="3:16" ht="18" customHeight="1">
      <c r="C241" s="116"/>
      <c r="D241" s="116"/>
      <c r="E241" s="116"/>
      <c r="F241" s="116"/>
      <c r="G241" s="116"/>
      <c r="H241" s="251"/>
      <c r="I241" s="116"/>
      <c r="J241" s="116"/>
      <c r="K241" s="116"/>
      <c r="L241" s="116"/>
      <c r="M241" s="116"/>
      <c r="N241" s="116"/>
      <c r="O241" s="116"/>
      <c r="P241" s="116"/>
    </row>
    <row r="242" spans="3:16" ht="18" customHeight="1">
      <c r="C242" s="116"/>
      <c r="D242" s="116"/>
      <c r="E242" s="116"/>
      <c r="F242" s="116"/>
      <c r="G242" s="116"/>
      <c r="H242" s="251"/>
      <c r="I242" s="116"/>
      <c r="J242" s="116"/>
      <c r="K242" s="116"/>
      <c r="L242" s="116"/>
      <c r="M242" s="116"/>
      <c r="N242" s="116"/>
      <c r="O242" s="116"/>
      <c r="P242" s="116"/>
    </row>
    <row r="243" spans="3:16" ht="18" customHeight="1">
      <c r="C243" s="116"/>
      <c r="D243" s="116"/>
      <c r="E243" s="116"/>
      <c r="F243" s="116"/>
      <c r="G243" s="116"/>
      <c r="H243" s="251"/>
      <c r="I243" s="116"/>
      <c r="J243" s="116"/>
      <c r="K243" s="116"/>
      <c r="L243" s="116"/>
      <c r="M243" s="116"/>
      <c r="N243" s="116"/>
      <c r="O243" s="116"/>
      <c r="P243" s="116"/>
    </row>
    <row r="244" spans="3:16" ht="18" customHeight="1">
      <c r="C244" s="116"/>
      <c r="D244" s="116"/>
      <c r="E244" s="116"/>
      <c r="F244" s="116"/>
      <c r="G244" s="116"/>
      <c r="H244" s="251"/>
      <c r="I244" s="116"/>
      <c r="J244" s="116"/>
      <c r="K244" s="116"/>
      <c r="L244" s="116"/>
      <c r="M244" s="116"/>
      <c r="N244" s="116"/>
      <c r="O244" s="116"/>
      <c r="P244" s="116"/>
    </row>
    <row r="245" spans="3:16" ht="18" customHeight="1">
      <c r="C245" s="116"/>
      <c r="D245" s="116"/>
      <c r="E245" s="116"/>
      <c r="F245" s="116"/>
      <c r="G245" s="116"/>
      <c r="H245" s="251"/>
      <c r="I245" s="116"/>
      <c r="J245" s="116"/>
      <c r="K245" s="116"/>
      <c r="L245" s="116"/>
      <c r="M245" s="116"/>
      <c r="N245" s="116"/>
      <c r="O245" s="116"/>
      <c r="P245" s="116"/>
    </row>
    <row r="246" spans="3:16" ht="18" customHeight="1">
      <c r="C246" s="116"/>
      <c r="D246" s="116"/>
      <c r="E246" s="116"/>
      <c r="F246" s="116"/>
      <c r="G246" s="116"/>
      <c r="H246" s="251"/>
      <c r="I246" s="116"/>
      <c r="J246" s="116"/>
      <c r="K246" s="116"/>
      <c r="L246" s="116"/>
      <c r="M246" s="116"/>
      <c r="N246" s="116"/>
      <c r="O246" s="116"/>
      <c r="P246" s="116"/>
    </row>
    <row r="247" spans="3:16" ht="18" customHeight="1">
      <c r="C247" s="116"/>
      <c r="D247" s="116"/>
      <c r="E247" s="116"/>
      <c r="F247" s="116"/>
      <c r="G247" s="116"/>
      <c r="H247" s="251"/>
      <c r="I247" s="116"/>
      <c r="J247" s="116"/>
      <c r="K247" s="116"/>
      <c r="L247" s="116"/>
      <c r="M247" s="116"/>
      <c r="N247" s="116"/>
      <c r="O247" s="116"/>
      <c r="P247" s="116"/>
    </row>
    <row r="248" spans="3:16" ht="18" customHeight="1">
      <c r="C248" s="116"/>
      <c r="D248" s="116"/>
      <c r="E248" s="116"/>
      <c r="F248" s="116"/>
      <c r="G248" s="116"/>
      <c r="H248" s="251"/>
      <c r="I248" s="116"/>
      <c r="J248" s="116"/>
      <c r="K248" s="116"/>
      <c r="L248" s="116"/>
      <c r="M248" s="116"/>
      <c r="N248" s="116"/>
      <c r="O248" s="116"/>
      <c r="P248" s="116"/>
    </row>
    <row r="249" spans="3:16" ht="18" customHeight="1">
      <c r="C249" s="116"/>
      <c r="D249" s="116"/>
      <c r="E249" s="116"/>
      <c r="F249" s="116"/>
      <c r="G249" s="116"/>
      <c r="H249" s="251"/>
      <c r="I249" s="116"/>
      <c r="J249" s="116"/>
      <c r="K249" s="116"/>
      <c r="L249" s="116"/>
      <c r="M249" s="116"/>
      <c r="N249" s="116"/>
      <c r="O249" s="116"/>
      <c r="P249" s="116"/>
    </row>
    <row r="250" spans="3:16" ht="18" customHeight="1">
      <c r="C250" s="116"/>
      <c r="D250" s="116"/>
      <c r="E250" s="116"/>
      <c r="F250" s="116"/>
      <c r="G250" s="116"/>
      <c r="H250" s="251"/>
      <c r="I250" s="116"/>
      <c r="J250" s="116"/>
      <c r="K250" s="116"/>
      <c r="L250" s="116"/>
      <c r="M250" s="116"/>
      <c r="N250" s="116"/>
      <c r="O250" s="116"/>
      <c r="P250" s="116"/>
    </row>
    <row r="251" spans="3:16" ht="18" customHeight="1">
      <c r="C251" s="116"/>
      <c r="D251" s="116"/>
      <c r="E251" s="116"/>
      <c r="F251" s="116"/>
      <c r="G251" s="116"/>
      <c r="H251" s="251"/>
      <c r="I251" s="116"/>
      <c r="J251" s="116"/>
      <c r="K251" s="116"/>
      <c r="L251" s="116"/>
      <c r="M251" s="116"/>
      <c r="N251" s="116"/>
      <c r="O251" s="116"/>
      <c r="P251" s="116"/>
    </row>
    <row r="252" spans="3:16" ht="18" customHeight="1">
      <c r="C252" s="116"/>
      <c r="D252" s="116"/>
      <c r="E252" s="116"/>
      <c r="F252" s="116"/>
      <c r="G252" s="116"/>
      <c r="H252" s="251"/>
      <c r="I252" s="116"/>
      <c r="J252" s="116"/>
      <c r="K252" s="116"/>
      <c r="L252" s="116"/>
      <c r="M252" s="116"/>
      <c r="N252" s="116"/>
      <c r="O252" s="116"/>
      <c r="P252" s="116"/>
    </row>
    <row r="253" spans="3:16" ht="18" customHeight="1">
      <c r="C253" s="116"/>
      <c r="D253" s="116"/>
      <c r="E253" s="116"/>
      <c r="F253" s="116"/>
      <c r="G253" s="116"/>
      <c r="H253" s="251"/>
      <c r="I253" s="116"/>
      <c r="J253" s="116"/>
      <c r="K253" s="116"/>
      <c r="L253" s="116"/>
      <c r="M253" s="116"/>
      <c r="N253" s="116"/>
      <c r="O253" s="116"/>
      <c r="P253" s="116"/>
    </row>
    <row r="254" spans="3:16" ht="18" customHeight="1">
      <c r="C254" s="116"/>
      <c r="D254" s="116"/>
      <c r="E254" s="116"/>
      <c r="F254" s="116"/>
      <c r="G254" s="116"/>
      <c r="H254" s="251"/>
      <c r="I254" s="116"/>
      <c r="J254" s="116"/>
      <c r="K254" s="116"/>
      <c r="L254" s="116"/>
      <c r="M254" s="116"/>
      <c r="N254" s="116"/>
      <c r="O254" s="116"/>
      <c r="P254" s="116"/>
    </row>
    <row r="255" spans="3:16" ht="18" customHeight="1">
      <c r="C255" s="116"/>
      <c r="D255" s="116"/>
      <c r="E255" s="116"/>
      <c r="F255" s="116"/>
      <c r="G255" s="116"/>
      <c r="H255" s="251"/>
      <c r="I255" s="116"/>
      <c r="J255" s="116"/>
      <c r="K255" s="116"/>
      <c r="L255" s="116"/>
      <c r="M255" s="116"/>
      <c r="N255" s="116"/>
      <c r="O255" s="116"/>
      <c r="P255" s="116"/>
    </row>
    <row r="256" spans="3:16" ht="18" customHeight="1">
      <c r="C256" s="116"/>
      <c r="D256" s="116"/>
      <c r="E256" s="116"/>
      <c r="F256" s="116"/>
      <c r="G256" s="116"/>
      <c r="H256" s="251"/>
      <c r="I256" s="116"/>
      <c r="J256" s="116"/>
      <c r="K256" s="116"/>
      <c r="L256" s="116"/>
      <c r="M256" s="116"/>
      <c r="N256" s="116"/>
      <c r="O256" s="116"/>
      <c r="P256" s="116"/>
    </row>
    <row r="257" spans="3:16" ht="18" customHeight="1">
      <c r="C257" s="116"/>
      <c r="D257" s="116"/>
      <c r="E257" s="116"/>
      <c r="F257" s="116"/>
      <c r="G257" s="116"/>
      <c r="H257" s="251"/>
      <c r="I257" s="116"/>
      <c r="J257" s="116"/>
      <c r="K257" s="116"/>
      <c r="L257" s="116"/>
      <c r="M257" s="116"/>
      <c r="N257" s="116"/>
      <c r="O257" s="116"/>
      <c r="P257" s="116"/>
    </row>
    <row r="258" spans="3:16" ht="18" customHeight="1">
      <c r="C258" s="116"/>
      <c r="D258" s="116"/>
      <c r="E258" s="116"/>
      <c r="F258" s="116"/>
      <c r="G258" s="116"/>
      <c r="H258" s="251"/>
      <c r="I258" s="116"/>
      <c r="J258" s="116"/>
      <c r="K258" s="116"/>
      <c r="L258" s="116"/>
      <c r="M258" s="116"/>
      <c r="N258" s="116"/>
      <c r="O258" s="116"/>
      <c r="P258" s="116"/>
    </row>
    <row r="259" spans="3:16" ht="18" customHeight="1">
      <c r="C259" s="116"/>
      <c r="D259" s="116"/>
      <c r="E259" s="116"/>
      <c r="F259" s="116"/>
      <c r="G259" s="116"/>
      <c r="H259" s="251"/>
      <c r="I259" s="116"/>
      <c r="J259" s="116"/>
      <c r="K259" s="116"/>
      <c r="L259" s="116"/>
      <c r="M259" s="116"/>
      <c r="N259" s="116"/>
      <c r="O259" s="116"/>
      <c r="P259" s="116"/>
    </row>
    <row r="260" spans="3:16" ht="18" customHeight="1">
      <c r="C260" s="116"/>
      <c r="D260" s="116"/>
      <c r="E260" s="116"/>
      <c r="F260" s="116"/>
      <c r="G260" s="116"/>
      <c r="H260" s="251"/>
      <c r="I260" s="116"/>
      <c r="J260" s="116"/>
      <c r="K260" s="116"/>
      <c r="L260" s="116"/>
      <c r="M260" s="116"/>
      <c r="N260" s="116"/>
      <c r="O260" s="116"/>
      <c r="P260" s="116"/>
    </row>
    <row r="261" spans="3:16" ht="18" customHeight="1">
      <c r="C261" s="116"/>
      <c r="D261" s="116"/>
      <c r="E261" s="116"/>
      <c r="F261" s="116"/>
      <c r="G261" s="116"/>
      <c r="H261" s="251"/>
      <c r="I261" s="116"/>
      <c r="J261" s="116"/>
      <c r="K261" s="116"/>
      <c r="L261" s="116"/>
      <c r="M261" s="116"/>
      <c r="N261" s="116"/>
      <c r="O261" s="116"/>
      <c r="P261" s="116"/>
    </row>
    <row r="262" spans="3:16" ht="18" customHeight="1">
      <c r="C262" s="116"/>
      <c r="D262" s="116"/>
      <c r="E262" s="116"/>
      <c r="F262" s="116"/>
      <c r="G262" s="116"/>
      <c r="H262" s="251"/>
      <c r="I262" s="116"/>
      <c r="J262" s="116"/>
      <c r="K262" s="116"/>
      <c r="L262" s="116"/>
      <c r="M262" s="116"/>
      <c r="N262" s="116"/>
      <c r="O262" s="116"/>
      <c r="P262" s="116"/>
    </row>
    <row r="263" spans="3:16" ht="18" customHeight="1">
      <c r="C263" s="116"/>
      <c r="D263" s="116"/>
      <c r="E263" s="116"/>
      <c r="F263" s="116"/>
      <c r="G263" s="116"/>
      <c r="H263" s="251"/>
      <c r="I263" s="116"/>
      <c r="J263" s="116"/>
      <c r="K263" s="116"/>
      <c r="L263" s="116"/>
      <c r="M263" s="116"/>
      <c r="N263" s="116"/>
      <c r="O263" s="116"/>
      <c r="P263" s="116"/>
    </row>
    <row r="264" spans="3:16" ht="18" customHeight="1">
      <c r="C264" s="116"/>
      <c r="D264" s="116"/>
      <c r="E264" s="116"/>
      <c r="F264" s="116"/>
      <c r="G264" s="116"/>
      <c r="H264" s="251"/>
      <c r="I264" s="116"/>
      <c r="J264" s="116"/>
      <c r="K264" s="116"/>
      <c r="L264" s="116"/>
      <c r="M264" s="116"/>
      <c r="N264" s="116"/>
      <c r="O264" s="116"/>
      <c r="P264" s="116"/>
    </row>
    <row r="265" spans="3:16" ht="18" customHeight="1">
      <c r="C265" s="116"/>
      <c r="D265" s="116"/>
      <c r="E265" s="116"/>
      <c r="F265" s="116"/>
      <c r="G265" s="116"/>
      <c r="H265" s="251"/>
      <c r="I265" s="116"/>
      <c r="J265" s="116"/>
      <c r="K265" s="116"/>
      <c r="L265" s="116"/>
      <c r="M265" s="116"/>
      <c r="N265" s="116"/>
      <c r="O265" s="116"/>
      <c r="P265" s="116"/>
    </row>
    <row r="266" spans="3:16" ht="18" customHeight="1">
      <c r="C266" s="116"/>
      <c r="D266" s="116"/>
      <c r="E266" s="116"/>
      <c r="F266" s="116"/>
      <c r="G266" s="116"/>
      <c r="H266" s="251"/>
      <c r="I266" s="116"/>
      <c r="J266" s="116"/>
      <c r="K266" s="116"/>
      <c r="L266" s="116"/>
      <c r="M266" s="116"/>
      <c r="N266" s="116"/>
      <c r="O266" s="116"/>
      <c r="P266" s="116"/>
    </row>
    <row r="267" spans="3:16" ht="18" customHeight="1">
      <c r="C267" s="116"/>
      <c r="D267" s="116"/>
      <c r="E267" s="116"/>
      <c r="F267" s="116"/>
      <c r="G267" s="116"/>
      <c r="H267" s="251"/>
      <c r="I267" s="116"/>
      <c r="J267" s="116"/>
      <c r="K267" s="116"/>
      <c r="L267" s="116"/>
      <c r="M267" s="116"/>
      <c r="N267" s="116"/>
      <c r="O267" s="116"/>
      <c r="P267" s="116"/>
    </row>
    <row r="268" spans="3:16" ht="18" customHeight="1">
      <c r="C268" s="116"/>
      <c r="D268" s="116"/>
      <c r="E268" s="116"/>
      <c r="F268" s="116"/>
      <c r="G268" s="116"/>
      <c r="H268" s="251"/>
      <c r="I268" s="116"/>
      <c r="J268" s="116"/>
      <c r="K268" s="116"/>
      <c r="L268" s="116"/>
      <c r="M268" s="116"/>
      <c r="N268" s="116"/>
      <c r="O268" s="116"/>
      <c r="P268" s="116"/>
    </row>
    <row r="269" spans="3:16" ht="18" customHeight="1">
      <c r="C269" s="116"/>
      <c r="D269" s="116"/>
      <c r="E269" s="116"/>
      <c r="F269" s="116"/>
      <c r="G269" s="116"/>
      <c r="H269" s="251"/>
      <c r="I269" s="116"/>
      <c r="J269" s="116"/>
      <c r="K269" s="116"/>
      <c r="L269" s="116"/>
      <c r="M269" s="116"/>
      <c r="N269" s="116"/>
      <c r="O269" s="116"/>
      <c r="P269" s="116"/>
    </row>
    <row r="270" spans="3:16" ht="18" customHeight="1">
      <c r="C270" s="116"/>
      <c r="D270" s="116"/>
      <c r="E270" s="116"/>
      <c r="F270" s="116"/>
      <c r="G270" s="116"/>
      <c r="H270" s="251"/>
      <c r="I270" s="116"/>
      <c r="J270" s="116"/>
      <c r="K270" s="116"/>
      <c r="L270" s="116"/>
      <c r="M270" s="116"/>
      <c r="N270" s="116"/>
      <c r="O270" s="116"/>
      <c r="P270" s="116"/>
    </row>
    <row r="271" spans="3:16" ht="18" customHeight="1">
      <c r="C271" s="116"/>
      <c r="D271" s="116"/>
      <c r="E271" s="116"/>
      <c r="F271" s="116"/>
      <c r="G271" s="116"/>
      <c r="H271" s="251"/>
      <c r="I271" s="116"/>
      <c r="J271" s="116"/>
      <c r="K271" s="116"/>
      <c r="L271" s="116"/>
      <c r="M271" s="116"/>
      <c r="N271" s="116"/>
      <c r="O271" s="116"/>
      <c r="P271" s="116"/>
    </row>
    <row r="272" spans="3:16" ht="18" customHeight="1">
      <c r="C272" s="116"/>
      <c r="D272" s="116"/>
      <c r="E272" s="116"/>
      <c r="F272" s="116"/>
      <c r="G272" s="116"/>
      <c r="H272" s="251"/>
      <c r="I272" s="116"/>
      <c r="J272" s="116"/>
      <c r="K272" s="116"/>
      <c r="L272" s="116"/>
      <c r="M272" s="116"/>
      <c r="N272" s="116"/>
      <c r="O272" s="116"/>
      <c r="P272" s="116"/>
    </row>
    <row r="273" spans="3:16" ht="18" customHeight="1">
      <c r="C273" s="116"/>
      <c r="D273" s="116"/>
      <c r="E273" s="116"/>
      <c r="F273" s="116"/>
      <c r="G273" s="116"/>
      <c r="H273" s="251"/>
      <c r="I273" s="116"/>
      <c r="J273" s="116"/>
      <c r="K273" s="116"/>
      <c r="L273" s="116"/>
      <c r="M273" s="116"/>
      <c r="N273" s="116"/>
      <c r="O273" s="116"/>
      <c r="P273" s="116"/>
    </row>
    <row r="274" spans="3:16" ht="18" customHeight="1">
      <c r="C274" s="116"/>
      <c r="D274" s="116"/>
      <c r="E274" s="116"/>
      <c r="F274" s="116"/>
      <c r="G274" s="116"/>
      <c r="H274" s="251"/>
      <c r="I274" s="116"/>
      <c r="J274" s="116"/>
      <c r="K274" s="116"/>
      <c r="L274" s="116"/>
      <c r="M274" s="116"/>
      <c r="N274" s="116"/>
      <c r="O274" s="116"/>
      <c r="P274" s="116"/>
    </row>
    <row r="275" spans="3:16" ht="18" customHeight="1">
      <c r="C275" s="116"/>
      <c r="D275" s="116"/>
      <c r="E275" s="116"/>
      <c r="F275" s="116"/>
      <c r="G275" s="116"/>
      <c r="H275" s="251"/>
      <c r="I275" s="116"/>
      <c r="J275" s="116"/>
      <c r="K275" s="116"/>
      <c r="L275" s="116"/>
      <c r="M275" s="116"/>
      <c r="N275" s="116"/>
      <c r="O275" s="116"/>
      <c r="P275" s="116"/>
    </row>
    <row r="276" spans="3:16" ht="18" customHeight="1">
      <c r="C276" s="116"/>
      <c r="D276" s="116"/>
      <c r="E276" s="116"/>
      <c r="F276" s="116"/>
      <c r="G276" s="116"/>
      <c r="H276" s="251"/>
      <c r="I276" s="116"/>
      <c r="J276" s="116"/>
      <c r="K276" s="116"/>
      <c r="L276" s="116"/>
      <c r="M276" s="116"/>
      <c r="N276" s="116"/>
      <c r="O276" s="116"/>
      <c r="P276" s="116"/>
    </row>
    <row r="277" spans="3:16" ht="18" customHeight="1">
      <c r="C277" s="116"/>
      <c r="D277" s="116"/>
      <c r="E277" s="116"/>
      <c r="F277" s="116"/>
      <c r="G277" s="116"/>
      <c r="H277" s="251"/>
      <c r="I277" s="116"/>
      <c r="J277" s="116"/>
      <c r="K277" s="116"/>
      <c r="L277" s="116"/>
      <c r="M277" s="116"/>
      <c r="N277" s="116"/>
      <c r="O277" s="116"/>
      <c r="P277" s="116"/>
    </row>
    <row r="278" spans="3:16" ht="18" customHeight="1">
      <c r="C278" s="116"/>
      <c r="D278" s="116"/>
      <c r="E278" s="116"/>
      <c r="F278" s="116"/>
      <c r="G278" s="116"/>
      <c r="H278" s="251"/>
      <c r="I278" s="116"/>
      <c r="J278" s="116"/>
      <c r="K278" s="116"/>
      <c r="L278" s="116"/>
      <c r="M278" s="116"/>
      <c r="N278" s="116"/>
      <c r="O278" s="116"/>
      <c r="P278" s="116"/>
    </row>
    <row r="279" spans="3:16" ht="18" customHeight="1">
      <c r="C279" s="116"/>
      <c r="D279" s="116"/>
      <c r="E279" s="116"/>
      <c r="F279" s="116"/>
      <c r="G279" s="116"/>
      <c r="H279" s="251"/>
      <c r="I279" s="116"/>
      <c r="J279" s="116"/>
      <c r="K279" s="116"/>
      <c r="L279" s="116"/>
      <c r="M279" s="116"/>
      <c r="N279" s="116"/>
      <c r="O279" s="116"/>
      <c r="P279" s="116"/>
    </row>
    <row r="280" spans="3:16" ht="18" customHeight="1">
      <c r="C280" s="116"/>
      <c r="D280" s="116"/>
      <c r="E280" s="116"/>
      <c r="F280" s="116"/>
      <c r="G280" s="116"/>
      <c r="H280" s="251"/>
      <c r="I280" s="116"/>
      <c r="J280" s="116"/>
      <c r="K280" s="116"/>
      <c r="L280" s="116"/>
      <c r="M280" s="116"/>
      <c r="N280" s="116"/>
      <c r="O280" s="116"/>
      <c r="P280" s="116"/>
    </row>
    <row r="281" spans="3:16" ht="18" customHeight="1">
      <c r="C281" s="116"/>
      <c r="D281" s="116"/>
      <c r="E281" s="116"/>
      <c r="F281" s="116"/>
      <c r="G281" s="116"/>
      <c r="H281" s="251"/>
      <c r="I281" s="116"/>
      <c r="J281" s="116"/>
      <c r="K281" s="116"/>
      <c r="L281" s="116"/>
      <c r="M281" s="116"/>
      <c r="N281" s="116"/>
      <c r="O281" s="116"/>
      <c r="P281" s="116"/>
    </row>
    <row r="282" spans="3:16" ht="18" customHeight="1">
      <c r="C282" s="116"/>
      <c r="D282" s="116"/>
      <c r="E282" s="116"/>
      <c r="F282" s="116"/>
      <c r="G282" s="116"/>
      <c r="H282" s="251"/>
      <c r="I282" s="116"/>
      <c r="J282" s="116"/>
      <c r="K282" s="116"/>
      <c r="L282" s="116"/>
      <c r="M282" s="116"/>
      <c r="N282" s="116"/>
      <c r="O282" s="116"/>
      <c r="P282" s="116"/>
    </row>
    <row r="283" spans="3:16" ht="18" customHeight="1">
      <c r="C283" s="116"/>
      <c r="D283" s="116"/>
      <c r="E283" s="116"/>
      <c r="F283" s="116"/>
      <c r="G283" s="116"/>
      <c r="H283" s="251"/>
      <c r="I283" s="116"/>
      <c r="J283" s="116"/>
      <c r="K283" s="116"/>
      <c r="L283" s="116"/>
      <c r="M283" s="116"/>
      <c r="N283" s="116"/>
      <c r="O283" s="116"/>
      <c r="P283" s="116"/>
    </row>
    <row r="284" spans="3:16" ht="18" customHeight="1">
      <c r="C284" s="116"/>
      <c r="D284" s="116"/>
      <c r="E284" s="116"/>
      <c r="F284" s="116"/>
      <c r="G284" s="116"/>
      <c r="H284" s="251"/>
      <c r="I284" s="116"/>
      <c r="J284" s="116"/>
      <c r="K284" s="116"/>
      <c r="L284" s="116"/>
      <c r="M284" s="116"/>
      <c r="N284" s="116"/>
      <c r="O284" s="116"/>
      <c r="P284" s="116"/>
    </row>
    <row r="285" spans="3:16" ht="18" customHeight="1">
      <c r="C285" s="116"/>
      <c r="D285" s="116"/>
      <c r="E285" s="116"/>
      <c r="F285" s="116"/>
      <c r="G285" s="116"/>
      <c r="H285" s="251"/>
      <c r="I285" s="116"/>
      <c r="J285" s="116"/>
      <c r="K285" s="116"/>
      <c r="L285" s="116"/>
      <c r="M285" s="116"/>
      <c r="N285" s="116"/>
      <c r="O285" s="116"/>
      <c r="P285" s="116"/>
    </row>
    <row r="286" spans="3:16" ht="18" customHeight="1">
      <c r="C286" s="116"/>
      <c r="D286" s="116"/>
      <c r="E286" s="116"/>
      <c r="F286" s="116"/>
      <c r="G286" s="116"/>
      <c r="H286" s="251"/>
      <c r="I286" s="116"/>
      <c r="J286" s="116"/>
      <c r="K286" s="116"/>
      <c r="L286" s="116"/>
      <c r="M286" s="116"/>
      <c r="N286" s="116"/>
      <c r="O286" s="116"/>
      <c r="P286" s="116"/>
    </row>
    <row r="287" spans="3:16" ht="18" customHeight="1">
      <c r="C287" s="116"/>
      <c r="D287" s="116"/>
      <c r="E287" s="116"/>
      <c r="F287" s="116"/>
      <c r="G287" s="116"/>
      <c r="H287" s="251"/>
      <c r="I287" s="116"/>
      <c r="J287" s="116"/>
      <c r="K287" s="116"/>
      <c r="L287" s="116"/>
      <c r="M287" s="116"/>
      <c r="N287" s="116"/>
      <c r="O287" s="116"/>
      <c r="P287" s="116"/>
    </row>
    <row r="288" spans="3:16" ht="18" customHeight="1">
      <c r="C288" s="116"/>
      <c r="D288" s="116"/>
      <c r="E288" s="116"/>
      <c r="F288" s="116"/>
      <c r="G288" s="116"/>
      <c r="H288" s="251"/>
      <c r="I288" s="116"/>
      <c r="J288" s="116"/>
      <c r="K288" s="116"/>
      <c r="L288" s="116"/>
      <c r="M288" s="116"/>
      <c r="N288" s="116"/>
      <c r="O288" s="116"/>
      <c r="P288" s="116"/>
    </row>
    <row r="289" spans="3:16" ht="18" customHeight="1">
      <c r="C289" s="116"/>
      <c r="D289" s="116"/>
      <c r="E289" s="116"/>
      <c r="F289" s="116"/>
      <c r="G289" s="116"/>
      <c r="H289" s="251"/>
      <c r="I289" s="116"/>
      <c r="J289" s="116"/>
      <c r="K289" s="116"/>
      <c r="L289" s="116"/>
      <c r="M289" s="116"/>
      <c r="N289" s="116"/>
      <c r="O289" s="116"/>
      <c r="P289" s="116"/>
    </row>
    <row r="290" spans="3:16" ht="18" customHeight="1">
      <c r="C290" s="116"/>
      <c r="D290" s="116"/>
      <c r="E290" s="116"/>
      <c r="F290" s="116"/>
      <c r="G290" s="116"/>
      <c r="H290" s="251"/>
      <c r="I290" s="116"/>
      <c r="J290" s="116"/>
      <c r="K290" s="116"/>
      <c r="L290" s="116"/>
      <c r="M290" s="116"/>
      <c r="N290" s="116"/>
      <c r="O290" s="116"/>
      <c r="P290" s="116"/>
    </row>
    <row r="291" spans="3:16" ht="18" customHeight="1">
      <c r="C291" s="116"/>
      <c r="D291" s="116"/>
      <c r="E291" s="116"/>
      <c r="F291" s="116"/>
      <c r="G291" s="116"/>
      <c r="H291" s="251"/>
      <c r="I291" s="116"/>
      <c r="J291" s="116"/>
      <c r="K291" s="116"/>
      <c r="L291" s="116"/>
      <c r="M291" s="116"/>
      <c r="N291" s="116"/>
      <c r="O291" s="116"/>
      <c r="P291" s="116"/>
    </row>
    <row r="292" spans="3:16" ht="18" customHeight="1">
      <c r="C292" s="116"/>
      <c r="D292" s="116"/>
      <c r="E292" s="116"/>
      <c r="F292" s="116"/>
      <c r="G292" s="116"/>
      <c r="H292" s="251"/>
      <c r="I292" s="116"/>
      <c r="J292" s="116"/>
      <c r="K292" s="116"/>
      <c r="L292" s="116"/>
      <c r="M292" s="116"/>
      <c r="N292" s="116"/>
      <c r="O292" s="116"/>
      <c r="P292" s="116"/>
    </row>
    <row r="293" spans="3:16" ht="18" customHeight="1">
      <c r="C293" s="116"/>
      <c r="D293" s="116"/>
      <c r="E293" s="116"/>
      <c r="F293" s="116"/>
      <c r="G293" s="116"/>
      <c r="H293" s="251"/>
      <c r="I293" s="116"/>
      <c r="J293" s="116"/>
      <c r="K293" s="116"/>
      <c r="L293" s="116"/>
      <c r="M293" s="116"/>
      <c r="N293" s="116"/>
      <c r="O293" s="116"/>
      <c r="P293" s="116"/>
    </row>
    <row r="294" spans="3:16" ht="18" customHeight="1">
      <c r="C294" s="116"/>
      <c r="D294" s="116"/>
      <c r="E294" s="116"/>
      <c r="F294" s="116"/>
      <c r="G294" s="116"/>
      <c r="H294" s="251"/>
      <c r="I294" s="116"/>
      <c r="J294" s="116"/>
      <c r="K294" s="116"/>
      <c r="L294" s="116"/>
      <c r="M294" s="116"/>
      <c r="N294" s="116"/>
      <c r="O294" s="116"/>
      <c r="P294" s="116"/>
    </row>
  </sheetData>
  <sheetProtection algorithmName="SHA-512" hashValue="9uryR/iHjp11LJoNkY+VxLeJqZsgkwPyHXWmGQf9axXn76F+xR364y0cm8QJowd3BbmkAYgePkuEFh20HCjU4g==" saltValue="zIHK+El436jxwqXABXkCcQ==" spinCount="100000" sheet="1" objects="1" scenarios="1" formatCells="0" formatColumns="0" formatRows="0"/>
  <mergeCells count="736">
    <mergeCell ref="O167:P167"/>
    <mergeCell ref="C167:D167"/>
    <mergeCell ref="E167:F167"/>
    <mergeCell ref="G167:H167"/>
    <mergeCell ref="I167:J167"/>
    <mergeCell ref="K167:L167"/>
    <mergeCell ref="M167:N167"/>
    <mergeCell ref="O160:P160"/>
    <mergeCell ref="O161:P162"/>
    <mergeCell ref="Q161:R162"/>
    <mergeCell ref="C166:D166"/>
    <mergeCell ref="E166:F166"/>
    <mergeCell ref="G166:H166"/>
    <mergeCell ref="I166:J166"/>
    <mergeCell ref="K166:L166"/>
    <mergeCell ref="M166:N166"/>
    <mergeCell ref="O166:P166"/>
    <mergeCell ref="O154:P155"/>
    <mergeCell ref="Q154:R155"/>
    <mergeCell ref="O156:P157"/>
    <mergeCell ref="Q156:R157"/>
    <mergeCell ref="O158:P159"/>
    <mergeCell ref="Q158:R159"/>
    <mergeCell ref="Q148:R149"/>
    <mergeCell ref="S148:S149"/>
    <mergeCell ref="O151:P151"/>
    <mergeCell ref="Q151:R151"/>
    <mergeCell ref="A152:B152"/>
    <mergeCell ref="O152:P153"/>
    <mergeCell ref="Q152:R153"/>
    <mergeCell ref="Q146:R147"/>
    <mergeCell ref="S146:S147"/>
    <mergeCell ref="A148:B149"/>
    <mergeCell ref="C148:D149"/>
    <mergeCell ref="E148:F149"/>
    <mergeCell ref="G148:H149"/>
    <mergeCell ref="I148:J149"/>
    <mergeCell ref="K148:L149"/>
    <mergeCell ref="M148:N149"/>
    <mergeCell ref="O148:P149"/>
    <mergeCell ref="S144:S145"/>
    <mergeCell ref="A146:B147"/>
    <mergeCell ref="C146:D147"/>
    <mergeCell ref="E146:F147"/>
    <mergeCell ref="G146:H147"/>
    <mergeCell ref="I146:J147"/>
    <mergeCell ref="K146:L147"/>
    <mergeCell ref="M146:N147"/>
    <mergeCell ref="O146:P147"/>
    <mergeCell ref="A144:B145"/>
    <mergeCell ref="C144:D145"/>
    <mergeCell ref="E144:F145"/>
    <mergeCell ref="G144:H145"/>
    <mergeCell ref="I144:J145"/>
    <mergeCell ref="K144:L145"/>
    <mergeCell ref="M144:N145"/>
    <mergeCell ref="O144:P145"/>
    <mergeCell ref="Q144:R145"/>
    <mergeCell ref="S140:S141"/>
    <mergeCell ref="A142:B143"/>
    <mergeCell ref="C142:D143"/>
    <mergeCell ref="E142:F143"/>
    <mergeCell ref="G142:H143"/>
    <mergeCell ref="I142:J143"/>
    <mergeCell ref="K142:L143"/>
    <mergeCell ref="M142:N143"/>
    <mergeCell ref="O142:P143"/>
    <mergeCell ref="Q142:R143"/>
    <mergeCell ref="S142:S143"/>
    <mergeCell ref="A140:B141"/>
    <mergeCell ref="C140:D141"/>
    <mergeCell ref="E140:F141"/>
    <mergeCell ref="G140:H141"/>
    <mergeCell ref="I140:J141"/>
    <mergeCell ref="K140:L141"/>
    <mergeCell ref="M140:N141"/>
    <mergeCell ref="O140:P141"/>
    <mergeCell ref="Q140:R141"/>
    <mergeCell ref="A137:B137"/>
    <mergeCell ref="C137:D137"/>
    <mergeCell ref="E137:F137"/>
    <mergeCell ref="G137:H137"/>
    <mergeCell ref="I137:J137"/>
    <mergeCell ref="K137:L137"/>
    <mergeCell ref="M137:N137"/>
    <mergeCell ref="O137:P137"/>
    <mergeCell ref="R139:S139"/>
    <mergeCell ref="A133:T133"/>
    <mergeCell ref="B134:I134"/>
    <mergeCell ref="K134:N134"/>
    <mergeCell ref="O134:P134"/>
    <mergeCell ref="Q134:T134"/>
    <mergeCell ref="A136:B136"/>
    <mergeCell ref="C136:D136"/>
    <mergeCell ref="E136:F136"/>
    <mergeCell ref="G136:H136"/>
    <mergeCell ref="I136:J136"/>
    <mergeCell ref="K136:L136"/>
    <mergeCell ref="M136:N136"/>
    <mergeCell ref="O136:P136"/>
    <mergeCell ref="O128:P128"/>
    <mergeCell ref="A129:B129"/>
    <mergeCell ref="C129:T129"/>
    <mergeCell ref="A130:T130"/>
    <mergeCell ref="A131:T131"/>
    <mergeCell ref="A132:T132"/>
    <mergeCell ref="C128:D128"/>
    <mergeCell ref="E128:F128"/>
    <mergeCell ref="G128:H128"/>
    <mergeCell ref="I128:J128"/>
    <mergeCell ref="K128:L128"/>
    <mergeCell ref="M128:N128"/>
    <mergeCell ref="C127:D127"/>
    <mergeCell ref="E127:F127"/>
    <mergeCell ref="G127:H127"/>
    <mergeCell ref="I127:J127"/>
    <mergeCell ref="K127:L127"/>
    <mergeCell ref="M127:N127"/>
    <mergeCell ref="O127:P127"/>
    <mergeCell ref="C126:D126"/>
    <mergeCell ref="E126:F126"/>
    <mergeCell ref="G126:H126"/>
    <mergeCell ref="I126:J126"/>
    <mergeCell ref="K126:L126"/>
    <mergeCell ref="M126:N126"/>
    <mergeCell ref="C125:D125"/>
    <mergeCell ref="E125:F125"/>
    <mergeCell ref="G125:H125"/>
    <mergeCell ref="I125:J125"/>
    <mergeCell ref="K125:L125"/>
    <mergeCell ref="M125:N125"/>
    <mergeCell ref="O125:P125"/>
    <mergeCell ref="Q125:T125"/>
    <mergeCell ref="O126:P126"/>
    <mergeCell ref="Q126:T126"/>
    <mergeCell ref="O122:P122"/>
    <mergeCell ref="Q122:R122"/>
    <mergeCell ref="S122:T122"/>
    <mergeCell ref="O123:P123"/>
    <mergeCell ref="Q123:R123"/>
    <mergeCell ref="S123:T123"/>
    <mergeCell ref="C124:D124"/>
    <mergeCell ref="E124:F124"/>
    <mergeCell ref="G124:H124"/>
    <mergeCell ref="I124:J124"/>
    <mergeCell ref="K124:L124"/>
    <mergeCell ref="M124:N124"/>
    <mergeCell ref="O124:P124"/>
    <mergeCell ref="C123:D123"/>
    <mergeCell ref="E123:F123"/>
    <mergeCell ref="G123:H123"/>
    <mergeCell ref="I123:J123"/>
    <mergeCell ref="K123:L123"/>
    <mergeCell ref="M123:N123"/>
    <mergeCell ref="Q124:R124"/>
    <mergeCell ref="S124:T124"/>
    <mergeCell ref="C120:D120"/>
    <mergeCell ref="E120:F120"/>
    <mergeCell ref="G120:H120"/>
    <mergeCell ref="I120:J120"/>
    <mergeCell ref="K120:L120"/>
    <mergeCell ref="M120:N120"/>
    <mergeCell ref="O120:P120"/>
    <mergeCell ref="Q120:T120"/>
    <mergeCell ref="A121:A128"/>
    <mergeCell ref="C121:D121"/>
    <mergeCell ref="E121:F121"/>
    <mergeCell ref="G121:H121"/>
    <mergeCell ref="I121:J121"/>
    <mergeCell ref="K121:L121"/>
    <mergeCell ref="M121:N121"/>
    <mergeCell ref="O121:P121"/>
    <mergeCell ref="Q121:R121"/>
    <mergeCell ref="S121:T121"/>
    <mergeCell ref="C122:D122"/>
    <mergeCell ref="E122:F122"/>
    <mergeCell ref="G122:H122"/>
    <mergeCell ref="I122:J122"/>
    <mergeCell ref="K122:L122"/>
    <mergeCell ref="M122:N122"/>
    <mergeCell ref="A117:B117"/>
    <mergeCell ref="Q117:Q119"/>
    <mergeCell ref="R117:R119"/>
    <mergeCell ref="A114:B114"/>
    <mergeCell ref="Q114:Q116"/>
    <mergeCell ref="R114:R116"/>
    <mergeCell ref="S117:T117"/>
    <mergeCell ref="A118:B119"/>
    <mergeCell ref="S118:T119"/>
    <mergeCell ref="C119:D119"/>
    <mergeCell ref="E119:F119"/>
    <mergeCell ref="G119:H119"/>
    <mergeCell ref="I119:J119"/>
    <mergeCell ref="K119:L119"/>
    <mergeCell ref="M119:N119"/>
    <mergeCell ref="O119:P119"/>
    <mergeCell ref="A115:B116"/>
    <mergeCell ref="S115:T116"/>
    <mergeCell ref="C116:D116"/>
    <mergeCell ref="E116:F116"/>
    <mergeCell ref="G116:H116"/>
    <mergeCell ref="I116:J116"/>
    <mergeCell ref="K116:L116"/>
    <mergeCell ref="M116:N116"/>
    <mergeCell ref="S111:T111"/>
    <mergeCell ref="A112:B113"/>
    <mergeCell ref="S112:T113"/>
    <mergeCell ref="C113:D113"/>
    <mergeCell ref="E113:F113"/>
    <mergeCell ref="G113:H113"/>
    <mergeCell ref="I113:J113"/>
    <mergeCell ref="K113:L113"/>
    <mergeCell ref="M113:N113"/>
    <mergeCell ref="O113:P113"/>
    <mergeCell ref="O116:P116"/>
    <mergeCell ref="M110:N110"/>
    <mergeCell ref="O110:P110"/>
    <mergeCell ref="A111:B111"/>
    <mergeCell ref="Q111:Q113"/>
    <mergeCell ref="R111:R113"/>
    <mergeCell ref="A108:B108"/>
    <mergeCell ref="Q108:Q110"/>
    <mergeCell ref="R108:R110"/>
    <mergeCell ref="K110:L110"/>
    <mergeCell ref="S114:T114"/>
    <mergeCell ref="A105:B105"/>
    <mergeCell ref="Q105:Q107"/>
    <mergeCell ref="R105:R107"/>
    <mergeCell ref="A90:B90"/>
    <mergeCell ref="Q90:Q92"/>
    <mergeCell ref="R90:R92"/>
    <mergeCell ref="S108:T108"/>
    <mergeCell ref="A109:B110"/>
    <mergeCell ref="S109:T110"/>
    <mergeCell ref="C110:D110"/>
    <mergeCell ref="E110:F110"/>
    <mergeCell ref="G110:H110"/>
    <mergeCell ref="I110:J110"/>
    <mergeCell ref="S105:T105"/>
    <mergeCell ref="A106:B107"/>
    <mergeCell ref="S106:T107"/>
    <mergeCell ref="C107:D107"/>
    <mergeCell ref="E107:F107"/>
    <mergeCell ref="G107:H107"/>
    <mergeCell ref="I107:J107"/>
    <mergeCell ref="K107:L107"/>
    <mergeCell ref="M107:N107"/>
    <mergeCell ref="O107:P107"/>
    <mergeCell ref="S90:T90"/>
    <mergeCell ref="A91:B92"/>
    <mergeCell ref="S91:T92"/>
    <mergeCell ref="C92:D92"/>
    <mergeCell ref="E92:F92"/>
    <mergeCell ref="G92:H92"/>
    <mergeCell ref="I92:J92"/>
    <mergeCell ref="K88:L88"/>
    <mergeCell ref="M88:N88"/>
    <mergeCell ref="O88:P88"/>
    <mergeCell ref="A89:B89"/>
    <mergeCell ref="C89:P89"/>
    <mergeCell ref="S89:T89"/>
    <mergeCell ref="K92:L92"/>
    <mergeCell ref="M92:N92"/>
    <mergeCell ref="O92:P92"/>
    <mergeCell ref="A86:B86"/>
    <mergeCell ref="Q86:Q88"/>
    <mergeCell ref="R86:R88"/>
    <mergeCell ref="S86:T86"/>
    <mergeCell ref="A87:B88"/>
    <mergeCell ref="S87:T88"/>
    <mergeCell ref="C88:D88"/>
    <mergeCell ref="E88:F88"/>
    <mergeCell ref="G88:H88"/>
    <mergeCell ref="I88:J88"/>
    <mergeCell ref="A83:B83"/>
    <mergeCell ref="Q83:Q85"/>
    <mergeCell ref="O85:P85"/>
    <mergeCell ref="AC79:AC80"/>
    <mergeCell ref="A80:B80"/>
    <mergeCell ref="Q80:Q82"/>
    <mergeCell ref="R80:R82"/>
    <mergeCell ref="S80:T80"/>
    <mergeCell ref="A81:B82"/>
    <mergeCell ref="S81:T82"/>
    <mergeCell ref="R83:R85"/>
    <mergeCell ref="S83:T83"/>
    <mergeCell ref="A84:B85"/>
    <mergeCell ref="S84:T85"/>
    <mergeCell ref="C85:D85"/>
    <mergeCell ref="E85:F85"/>
    <mergeCell ref="G85:H85"/>
    <mergeCell ref="I85:J85"/>
    <mergeCell ref="K85:L85"/>
    <mergeCell ref="M85:N85"/>
    <mergeCell ref="C82:D82"/>
    <mergeCell ref="E82:F82"/>
    <mergeCell ref="G82:H82"/>
    <mergeCell ref="I82:J82"/>
    <mergeCell ref="A77:B77"/>
    <mergeCell ref="Q77:Q79"/>
    <mergeCell ref="R77:R79"/>
    <mergeCell ref="A74:B74"/>
    <mergeCell ref="Q74:Q76"/>
    <mergeCell ref="R74:R76"/>
    <mergeCell ref="S77:T77"/>
    <mergeCell ref="A78:B79"/>
    <mergeCell ref="S78:T79"/>
    <mergeCell ref="C79:D79"/>
    <mergeCell ref="E79:F79"/>
    <mergeCell ref="G79:H79"/>
    <mergeCell ref="I79:J79"/>
    <mergeCell ref="K79:L79"/>
    <mergeCell ref="M79:N79"/>
    <mergeCell ref="O79:P79"/>
    <mergeCell ref="S74:T74"/>
    <mergeCell ref="A75:B76"/>
    <mergeCell ref="S75:T76"/>
    <mergeCell ref="C76:D76"/>
    <mergeCell ref="E76:F76"/>
    <mergeCell ref="G76:H76"/>
    <mergeCell ref="I76:J76"/>
    <mergeCell ref="S60:T61"/>
    <mergeCell ref="K76:L76"/>
    <mergeCell ref="M76:N76"/>
    <mergeCell ref="O76:P76"/>
    <mergeCell ref="A59:B59"/>
    <mergeCell ref="Q59:Q61"/>
    <mergeCell ref="R59:R61"/>
    <mergeCell ref="S59:T59"/>
    <mergeCell ref="A60:B61"/>
    <mergeCell ref="C61:D61"/>
    <mergeCell ref="E61:F61"/>
    <mergeCell ref="G61:H61"/>
    <mergeCell ref="I61:J61"/>
    <mergeCell ref="K61:L61"/>
    <mergeCell ref="M61:N61"/>
    <mergeCell ref="O61:P61"/>
    <mergeCell ref="A62:B62"/>
    <mergeCell ref="Q62:Q64"/>
    <mergeCell ref="R62:R64"/>
    <mergeCell ref="S62:T62"/>
    <mergeCell ref="A63:B64"/>
    <mergeCell ref="S63:T64"/>
    <mergeCell ref="C64:D64"/>
    <mergeCell ref="E64:F64"/>
    <mergeCell ref="R49:R51"/>
    <mergeCell ref="S49:T49"/>
    <mergeCell ref="A50:B51"/>
    <mergeCell ref="S50:T51"/>
    <mergeCell ref="C51:D51"/>
    <mergeCell ref="E51:F51"/>
    <mergeCell ref="G51:H51"/>
    <mergeCell ref="I51:J51"/>
    <mergeCell ref="K51:L51"/>
    <mergeCell ref="A49:B49"/>
    <mergeCell ref="M57:N57"/>
    <mergeCell ref="O57:P57"/>
    <mergeCell ref="A58:B58"/>
    <mergeCell ref="C58:P58"/>
    <mergeCell ref="S58:T58"/>
    <mergeCell ref="R52:R54"/>
    <mergeCell ref="S52:T52"/>
    <mergeCell ref="A53:B54"/>
    <mergeCell ref="S53:T54"/>
    <mergeCell ref="C54:D54"/>
    <mergeCell ref="E54:F54"/>
    <mergeCell ref="Q55:Q57"/>
    <mergeCell ref="R55:R57"/>
    <mergeCell ref="S55:T55"/>
    <mergeCell ref="A56:B57"/>
    <mergeCell ref="S56:T57"/>
    <mergeCell ref="C57:D57"/>
    <mergeCell ref="E57:F57"/>
    <mergeCell ref="G57:H57"/>
    <mergeCell ref="I57:J57"/>
    <mergeCell ref="K57:L57"/>
    <mergeCell ref="A55:B55"/>
    <mergeCell ref="Q52:Q54"/>
    <mergeCell ref="M27:N27"/>
    <mergeCell ref="O27:P27"/>
    <mergeCell ref="A43:B43"/>
    <mergeCell ref="M24:N24"/>
    <mergeCell ref="O24:P24"/>
    <mergeCell ref="A25:B25"/>
    <mergeCell ref="Q46:Q48"/>
    <mergeCell ref="G54:H54"/>
    <mergeCell ref="I54:J54"/>
    <mergeCell ref="K54:L54"/>
    <mergeCell ref="M54:N54"/>
    <mergeCell ref="O54:P54"/>
    <mergeCell ref="I48:J48"/>
    <mergeCell ref="K48:L48"/>
    <mergeCell ref="M48:N48"/>
    <mergeCell ref="O48:P48"/>
    <mergeCell ref="M51:N51"/>
    <mergeCell ref="O51:P51"/>
    <mergeCell ref="A52:B52"/>
    <mergeCell ref="Q49:Q51"/>
    <mergeCell ref="A28:B28"/>
    <mergeCell ref="Q28:Q30"/>
    <mergeCell ref="A31:B31"/>
    <mergeCell ref="Q31:Q33"/>
    <mergeCell ref="R46:R48"/>
    <mergeCell ref="S46:T46"/>
    <mergeCell ref="A47:B48"/>
    <mergeCell ref="S47:T48"/>
    <mergeCell ref="C48:D48"/>
    <mergeCell ref="E48:F48"/>
    <mergeCell ref="Q43:Q45"/>
    <mergeCell ref="R43:R45"/>
    <mergeCell ref="S43:T43"/>
    <mergeCell ref="A44:B45"/>
    <mergeCell ref="S44:T45"/>
    <mergeCell ref="C45:D45"/>
    <mergeCell ref="E45:F45"/>
    <mergeCell ref="G45:H45"/>
    <mergeCell ref="I45:J45"/>
    <mergeCell ref="K45:L45"/>
    <mergeCell ref="G48:H48"/>
    <mergeCell ref="M45:N45"/>
    <mergeCell ref="O45:P45"/>
    <mergeCell ref="A46:B46"/>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A10:B10"/>
    <mergeCell ref="C10:D10"/>
    <mergeCell ref="E10:F10"/>
    <mergeCell ref="G10:H10"/>
    <mergeCell ref="I10:J10"/>
    <mergeCell ref="K10:L10"/>
    <mergeCell ref="M10:N10"/>
    <mergeCell ref="O10:P10"/>
    <mergeCell ref="S10:T10"/>
    <mergeCell ref="A9:B9"/>
    <mergeCell ref="C9:D9"/>
    <mergeCell ref="E9:F9"/>
    <mergeCell ref="G9:H9"/>
    <mergeCell ref="I9:J9"/>
    <mergeCell ref="K9:L9"/>
    <mergeCell ref="M9:N9"/>
    <mergeCell ref="O9:P9"/>
    <mergeCell ref="S9:T9"/>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S5:T5"/>
    <mergeCell ref="A6:B6"/>
    <mergeCell ref="C6:D6"/>
    <mergeCell ref="E6:F6"/>
    <mergeCell ref="G6:H6"/>
    <mergeCell ref="I6:J6"/>
    <mergeCell ref="K6:L6"/>
    <mergeCell ref="M6:N6"/>
    <mergeCell ref="O6:P6"/>
    <mergeCell ref="S6:T6"/>
    <mergeCell ref="O4:P4"/>
    <mergeCell ref="A5:B5"/>
    <mergeCell ref="C5:D5"/>
    <mergeCell ref="E5:F5"/>
    <mergeCell ref="G5:H5"/>
    <mergeCell ref="I5:J5"/>
    <mergeCell ref="K5:L5"/>
    <mergeCell ref="M5:N5"/>
    <mergeCell ref="O5:P5"/>
    <mergeCell ref="K82:L82"/>
    <mergeCell ref="M82:N82"/>
    <mergeCell ref="O82:P82"/>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R28:R30"/>
    <mergeCell ref="S28:T28"/>
    <mergeCell ref="A29:B30"/>
    <mergeCell ref="S29:T30"/>
    <mergeCell ref="C30:D30"/>
    <mergeCell ref="E30:F30"/>
    <mergeCell ref="G30:H30"/>
    <mergeCell ref="I30:J30"/>
    <mergeCell ref="K30:L30"/>
    <mergeCell ref="M30:N30"/>
    <mergeCell ref="O30:P30"/>
    <mergeCell ref="R31:R33"/>
    <mergeCell ref="S31:T31"/>
    <mergeCell ref="A32:B33"/>
    <mergeCell ref="S32:T33"/>
    <mergeCell ref="C33:D33"/>
    <mergeCell ref="E33:F33"/>
    <mergeCell ref="G33:H33"/>
    <mergeCell ref="I33:J33"/>
    <mergeCell ref="K33:L33"/>
    <mergeCell ref="M33:N33"/>
    <mergeCell ref="O33:P33"/>
    <mergeCell ref="A34:B34"/>
    <mergeCell ref="Q34:Q36"/>
    <mergeCell ref="R34:R36"/>
    <mergeCell ref="S34:T34"/>
    <mergeCell ref="A35:B36"/>
    <mergeCell ref="S35:T36"/>
    <mergeCell ref="C36:D36"/>
    <mergeCell ref="E36:F36"/>
    <mergeCell ref="G36:H36"/>
    <mergeCell ref="I36:J36"/>
    <mergeCell ref="K36:L36"/>
    <mergeCell ref="M36:N36"/>
    <mergeCell ref="O36:P36"/>
    <mergeCell ref="A37:B37"/>
    <mergeCell ref="Q37:Q39"/>
    <mergeCell ref="R37:R39"/>
    <mergeCell ref="S37:T37"/>
    <mergeCell ref="A38:B39"/>
    <mergeCell ref="S38:T39"/>
    <mergeCell ref="C39:D39"/>
    <mergeCell ref="E39:F39"/>
    <mergeCell ref="G39:H39"/>
    <mergeCell ref="I39:J39"/>
    <mergeCell ref="K39:L39"/>
    <mergeCell ref="M39:N39"/>
    <mergeCell ref="O39:P39"/>
    <mergeCell ref="A40:B40"/>
    <mergeCell ref="Q40:Q42"/>
    <mergeCell ref="R40:R42"/>
    <mergeCell ref="S40:T40"/>
    <mergeCell ref="A41:B42"/>
    <mergeCell ref="S41:T42"/>
    <mergeCell ref="C42:D42"/>
    <mergeCell ref="E42:F42"/>
    <mergeCell ref="G42:H42"/>
    <mergeCell ref="I42:J42"/>
    <mergeCell ref="K42:L42"/>
    <mergeCell ref="M42:N42"/>
    <mergeCell ref="O42:P42"/>
    <mergeCell ref="G64:H64"/>
    <mergeCell ref="I64:J64"/>
    <mergeCell ref="K64:L64"/>
    <mergeCell ref="M64:N64"/>
    <mergeCell ref="O64:P64"/>
    <mergeCell ref="A65:B65"/>
    <mergeCell ref="Q65:Q67"/>
    <mergeCell ref="R65:R67"/>
    <mergeCell ref="S65:T65"/>
    <mergeCell ref="A66:B67"/>
    <mergeCell ref="S66:T67"/>
    <mergeCell ref="C67:D67"/>
    <mergeCell ref="E67:F67"/>
    <mergeCell ref="G67:H67"/>
    <mergeCell ref="I67:J67"/>
    <mergeCell ref="K67:L67"/>
    <mergeCell ref="M67:N67"/>
    <mergeCell ref="O67:P67"/>
    <mergeCell ref="A68:B68"/>
    <mergeCell ref="Q68:Q70"/>
    <mergeCell ref="R68:R70"/>
    <mergeCell ref="S68:T68"/>
    <mergeCell ref="A69:B70"/>
    <mergeCell ref="S69:T70"/>
    <mergeCell ref="C70:D70"/>
    <mergeCell ref="E70:F70"/>
    <mergeCell ref="G70:H70"/>
    <mergeCell ref="I70:J70"/>
    <mergeCell ref="K70:L70"/>
    <mergeCell ref="M70:N70"/>
    <mergeCell ref="O70:P70"/>
    <mergeCell ref="A71:B71"/>
    <mergeCell ref="Q71:Q73"/>
    <mergeCell ref="R71:R73"/>
    <mergeCell ref="S71:T71"/>
    <mergeCell ref="A72:B73"/>
    <mergeCell ref="S72:T73"/>
    <mergeCell ref="C73:D73"/>
    <mergeCell ref="E73:F73"/>
    <mergeCell ref="G73:H73"/>
    <mergeCell ref="I73:J73"/>
    <mergeCell ref="K73:L73"/>
    <mergeCell ref="M73:N73"/>
    <mergeCell ref="O73:P73"/>
    <mergeCell ref="A93:B93"/>
    <mergeCell ref="Q93:Q95"/>
    <mergeCell ref="R93:R95"/>
    <mergeCell ref="S93:T93"/>
    <mergeCell ref="A94:B95"/>
    <mergeCell ref="S94:T95"/>
    <mergeCell ref="C95:D95"/>
    <mergeCell ref="E95:F95"/>
    <mergeCell ref="G95:H95"/>
    <mergeCell ref="I95:J95"/>
    <mergeCell ref="K95:L95"/>
    <mergeCell ref="M95:N95"/>
    <mergeCell ref="O95:P95"/>
    <mergeCell ref="A96:B96"/>
    <mergeCell ref="Q96:Q98"/>
    <mergeCell ref="R96:R98"/>
    <mergeCell ref="S96:T96"/>
    <mergeCell ref="A97:B98"/>
    <mergeCell ref="S97:T98"/>
    <mergeCell ref="C98:D98"/>
    <mergeCell ref="E98:F98"/>
    <mergeCell ref="G98:H98"/>
    <mergeCell ref="I98:J98"/>
    <mergeCell ref="K98:L98"/>
    <mergeCell ref="M98:N98"/>
    <mergeCell ref="O98:P98"/>
    <mergeCell ref="A99:B99"/>
    <mergeCell ref="Q99:Q101"/>
    <mergeCell ref="R99:R101"/>
    <mergeCell ref="S99:T99"/>
    <mergeCell ref="A100:B101"/>
    <mergeCell ref="S100:T101"/>
    <mergeCell ref="C101:D101"/>
    <mergeCell ref="E101:F101"/>
    <mergeCell ref="G101:H101"/>
    <mergeCell ref="I101:J101"/>
    <mergeCell ref="K101:L101"/>
    <mergeCell ref="M101:N101"/>
    <mergeCell ref="O101:P101"/>
    <mergeCell ref="A102:B102"/>
    <mergeCell ref="Q102:Q104"/>
    <mergeCell ref="R102:R104"/>
    <mergeCell ref="S102:T102"/>
    <mergeCell ref="A103:B104"/>
    <mergeCell ref="S103:T104"/>
    <mergeCell ref="C104:D104"/>
    <mergeCell ref="E104:F104"/>
    <mergeCell ref="G104:H104"/>
    <mergeCell ref="I104:J104"/>
    <mergeCell ref="K104:L104"/>
    <mergeCell ref="M104:N104"/>
    <mergeCell ref="O104:P104"/>
  </mergeCells>
  <phoneticPr fontId="16" type="noConversion"/>
  <dataValidations count="8">
    <dataValidation type="decimal" errorStyle="warning" showErrorMessage="1" errorTitle="填入數字範圍有誤" error="數字介於 0~24" sqref="C117:P117 C111:P111 C90:P90 C108:P108 C105:P105 C114:P114 C93:P93 C96:P96 C99:P99 C102:P102" xr:uid="{00000000-0002-0000-0800-000000000000}">
      <formula1>7</formula1>
      <formula2>24</formula2>
    </dataValidation>
    <dataValidation type="list" allowBlank="1" showInputMessage="1" showErrorMessage="1" sqref="A75:B76 A78:B79 A97:B98 A118:B119 A100:B101 A14:B15 A115:B116 A103:B104 A106:B107 A109:B110 A112:B113 A91:B92 A17:B18 A94:B95 A81:B82 A29:B30 A32:B33 A35:B36 A38:B39 A41:B42 A60:B61 A63:B64 A20:B21 A23:B24 A26:B27 A66:B67 A87:B88 A69:B70 A84:B85 A72:B73 A44:B45 A47:B48 A50:B51 A53:B54 A56:B57" xr:uid="{00000000-0002-0000-0800-000001000000}">
      <formula1>$AD$8:$AD$22</formula1>
    </dataValidation>
    <dataValidation type="list" allowBlank="1" showInputMessage="1" showErrorMessage="1" sqref="C5:D5" xr:uid="{00000000-0002-0000-0800-000002000000}">
      <formula1>$Z$8:$Z$45</formula1>
    </dataValidation>
    <dataValidation type="list" allowBlank="1" showInputMessage="1" showErrorMessage="1" sqref="A2:D2" xr:uid="{00000000-0002-0000-0800-000003000000}">
      <formula1>$AB$8:$AB$52</formula1>
    </dataValidation>
    <dataValidation type="list" allowBlank="1" showInputMessage="1" showErrorMessage="1" sqref="C7:P7 E5:P5 C9:P9 C11:P11" xr:uid="{00000000-0002-0000-0800-000004000000}">
      <formula1>$Z$8:$Z$47</formula1>
    </dataValidation>
    <dataValidation type="list" allowBlank="1" showInputMessage="1" showErrorMessage="1" sqref="E2:F2" xr:uid="{00000000-0002-0000-0800-000005000000}">
      <formula1>$AB$1:$AB$2</formula1>
    </dataValidation>
    <dataValidation errorStyle="warning" showErrorMessage="1" errorTitle="填入數字範圍有誤" error="數字介於 0~23.5" sqref="C85:P86 C13:P13 C15:P16 C54:P55 C51:P52 C57:P57 C45:P46 C48:P49 C21:P22 C24:P25 C18:P19 C42:P43 C76:P77 C59:P59 C82:P83 C79:P80 C88:P88 C73:P74 C107:P107 C110:P110 C113:P113 C116:P116 C119:P119 C27:P28 C30:P31 C33:P34 C36:P37 C39:P40 C61:P62 C64:P65 C67:P68 C70:P71 C92:P92 C95:P95 C98:P98 C101:P101 C104:P104" xr:uid="{00000000-0002-0000-0800-000006000000}"/>
    <dataValidation type="decimal" errorStyle="warning" showErrorMessage="1" errorTitle="填入數字範圍有誤" error="數字介於 0~23.5" sqref="C58:P58 C14:P14 C17:P17 C91:P91 C118:P118 C109:P109 C106:P106 C89:P89 C53:P53 C112:P112 C103:P103 C84:P84 C44:P44 C115:P115 C20:P20 C50:P50 C47:P47 C26:P26 C78:P78 C60:P60 C75:P75 C87:P87 C81:P81 C56:P56 C29:P29 C32:P32 C35:P35 C38:P38 C41:P41 C63:P63 C66:P66 C69:P69 C72:P72 C94:P94 C97:P97 C100:P100 C23:P23" xr:uid="{00000000-0002-0000-0800-000007000000}">
      <formula1>0</formula1>
      <formula2>23.5</formula2>
    </dataValidation>
  </dataValidations>
  <printOptions horizontalCentered="1" verticalCentered="1"/>
  <pageMargins left="0" right="0" top="0.19685039370078741" bottom="0.19685039370078741" header="0.51181102362204722" footer="0.51181102362204722"/>
  <pageSetup paperSize="9" scale="76" fitToHeight="0" orientation="portrait" horizontalDpi="4294967293" vertic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4" id="{549DF7BD-C384-456A-A0A6-4C9CFEEC093F}">
            <xm:f>月排班!BG7=月排班!$FV$6</xm:f>
            <x14:dxf>
              <font>
                <color theme="0"/>
              </font>
              <fill>
                <patternFill>
                  <bgColor rgb="FFFF0000"/>
                </patternFill>
              </fill>
            </x14:dxf>
          </x14:cfRule>
          <x14:cfRule type="expression" priority="83" id="{BF50E857-4D67-4DBD-9DF7-42420CB8697B}">
            <xm:f>月排班!BG7=月排班!$FV$5</xm:f>
            <x14:dxf>
              <font>
                <color theme="0"/>
              </font>
              <fill>
                <patternFill>
                  <bgColor theme="1" tint="4.9989318521683403E-2"/>
                </patternFill>
              </fill>
            </x14:dxf>
          </x14:cfRule>
          <x14:cfRule type="expression" priority="84" id="{2A2F4AF9-8C7F-4247-B280-DD66D26556D7}">
            <xm:f>月排班!BG7&lt;&gt;""</xm:f>
            <x14:dxf>
              <font>
                <color auto="1"/>
              </font>
              <fill>
                <patternFill>
                  <bgColor theme="9" tint="0.39994506668294322"/>
                </patternFill>
              </fill>
            </x14:dxf>
          </x14:cfRule>
          <xm:sqref>C27:P27 C30:P30 C33:P33 C36:P36 C39:P39 C42:P42 C45:P45 C48:P48 C51:P51 C54:P54 C57:P57 C61:P61 C64:P64 C67:P67 C70:P70 C73:P73 C76:P76 C79:P79 C82:P82 C85:P85 C88:P88 C92:P92 C104:P104 C110:P110 C113:P113 C116:P116 C119:P119 C18:P18 E15:P15 C21:P21 C24:P24 C101:P101 C98:P98 C107:P107 C95:P95</xm:sqref>
        </x14:conditionalFormatting>
        <x14:conditionalFormatting xmlns:xm="http://schemas.microsoft.com/office/excel/2006/main">
          <x14:cfRule type="expression" priority="1" id="{E11FD92A-EFCD-4195-8FAF-E2D1DD9F4FB4}">
            <xm:f>月排班!AS7=月排班!$FV$6</xm:f>
            <x14:dxf>
              <font>
                <color theme="0"/>
              </font>
              <fill>
                <patternFill>
                  <bgColor rgb="FFFF0000"/>
                </patternFill>
              </fill>
            </x14:dxf>
          </x14:cfRule>
          <x14:cfRule type="expression" priority="2" id="{323E3634-3B54-46E7-A538-18918AEEF269}">
            <xm:f>月排班!AS7=月排班!$FV$5</xm:f>
            <x14:dxf>
              <font>
                <color theme="0"/>
              </font>
              <fill>
                <patternFill>
                  <bgColor theme="1" tint="4.9989318521683403E-2"/>
                </patternFill>
              </fill>
            </x14:dxf>
          </x14:cfRule>
          <x14:cfRule type="expression" priority="3" id="{BDB9490D-548E-4994-993F-11A049F7629D}">
            <xm:f>月排班!AS7&lt;&gt;""</xm:f>
            <x14:dxf>
              <font>
                <color auto="1"/>
              </font>
              <fill>
                <patternFill>
                  <bgColor theme="9" tint="0.39994506668294322"/>
                </patternFill>
              </fill>
            </x14:dxf>
          </x14:cfRule>
          <xm:sqref>C15:D15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pageSetUpPr fitToPage="1"/>
  </sheetPr>
  <dimension ref="A1:BI294"/>
  <sheetViews>
    <sheetView view="pageBreakPreview" zoomScale="91" zoomScaleNormal="75" zoomScaleSheetLayoutView="91" workbookViewId="0">
      <pane xSplit="2" ySplit="4" topLeftCell="D14" activePane="bottomRight" state="frozen"/>
      <selection pane="topRight" activeCell="A2" sqref="A2:D2"/>
      <selection pane="bottomLeft" activeCell="A2" sqref="A2:D2"/>
      <selection pane="bottomRight" activeCell="S100" sqref="S100:T101"/>
    </sheetView>
  </sheetViews>
  <sheetFormatPr defaultColWidth="8.375" defaultRowHeight="18" customHeight="1"/>
  <cols>
    <col min="1" max="9" width="6.625" style="118" customWidth="1"/>
    <col min="10" max="11" width="6.625" style="155" customWidth="1"/>
    <col min="12" max="20" width="6.62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tr">
        <f>'0902-0908'!A2:D2</f>
        <v>台中老虎城店</v>
      </c>
      <c r="B2" s="454"/>
      <c r="C2" s="454"/>
      <c r="D2" s="454"/>
      <c r="E2" s="455" t="str">
        <f>'0902-0908'!E2:F2</f>
        <v>外場</v>
      </c>
      <c r="F2" s="456"/>
      <c r="G2" s="457" t="s">
        <v>12</v>
      </c>
      <c r="H2" s="458"/>
      <c r="I2" s="458"/>
      <c r="J2" s="458"/>
      <c r="K2" s="458"/>
      <c r="L2" s="458"/>
      <c r="M2" s="458"/>
      <c r="N2" s="459"/>
      <c r="O2" s="119" t="s">
        <v>177</v>
      </c>
      <c r="P2" s="460">
        <v>45558</v>
      </c>
      <c r="Q2" s="460"/>
      <c r="R2" s="460"/>
      <c r="S2" s="120" t="s">
        <v>14</v>
      </c>
      <c r="T2" s="121">
        <f>P2+6</f>
        <v>45564</v>
      </c>
      <c r="AB2" s="116" t="s">
        <v>15</v>
      </c>
    </row>
    <row r="3" spans="1:30" ht="11.25" customHeight="1">
      <c r="A3" s="461" t="s">
        <v>16</v>
      </c>
      <c r="B3" s="122" t="s">
        <v>17</v>
      </c>
      <c r="C3" s="264">
        <f>P2</f>
        <v>45558</v>
      </c>
      <c r="D3" s="265"/>
      <c r="E3" s="264">
        <f>C3+1</f>
        <v>45559</v>
      </c>
      <c r="F3" s="265"/>
      <c r="G3" s="264">
        <f>E3+1</f>
        <v>45560</v>
      </c>
      <c r="H3" s="265"/>
      <c r="I3" s="264">
        <f>G3+1</f>
        <v>45561</v>
      </c>
      <c r="J3" s="265"/>
      <c r="K3" s="264">
        <f>I3+1</f>
        <v>45562</v>
      </c>
      <c r="L3" s="265"/>
      <c r="M3" s="463">
        <f>K3+1</f>
        <v>45563</v>
      </c>
      <c r="N3" s="464"/>
      <c r="O3" s="463">
        <f>M3+1</f>
        <v>45564</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178</v>
      </c>
      <c r="S4" s="469"/>
      <c r="T4" s="470"/>
    </row>
    <row r="5" spans="1:30" ht="18.75" customHeight="1">
      <c r="A5" s="440" t="str">
        <f>'0902-0908'!A5:B5</f>
        <v>中午責任者</v>
      </c>
      <c r="B5" s="441"/>
      <c r="C5" s="442" t="s">
        <v>308</v>
      </c>
      <c r="D5" s="443"/>
      <c r="E5" s="444" t="s">
        <v>308</v>
      </c>
      <c r="F5" s="444"/>
      <c r="G5" s="442" t="s">
        <v>355</v>
      </c>
      <c r="H5" s="443"/>
      <c r="I5" s="444" t="s">
        <v>308</v>
      </c>
      <c r="J5" s="444"/>
      <c r="K5" s="442" t="s">
        <v>308</v>
      </c>
      <c r="L5" s="443"/>
      <c r="M5" s="442" t="s">
        <v>308</v>
      </c>
      <c r="N5" s="443"/>
      <c r="O5" s="444" t="s">
        <v>309</v>
      </c>
      <c r="P5" s="443"/>
      <c r="Q5" s="53"/>
      <c r="R5" s="54"/>
      <c r="S5" s="445"/>
      <c r="T5" s="446"/>
    </row>
    <row r="6" spans="1:30" ht="11.25" customHeight="1" thickBot="1">
      <c r="A6" s="436" t="str">
        <f>'0902-0908'!A6:B6</f>
        <v>職位</v>
      </c>
      <c r="B6" s="437"/>
      <c r="C6" s="254" t="str">
        <f>VLOOKUP(C5,$Z$8:$AA$45,2,0)</f>
        <v>外場主任</v>
      </c>
      <c r="D6" s="255"/>
      <c r="E6" s="254" t="str">
        <f>VLOOKUP(E5,$Z$8:$AA$45,2,0)</f>
        <v>外場主任</v>
      </c>
      <c r="F6" s="255"/>
      <c r="G6" s="254" t="str">
        <f>VLOOKUP(G5,$Z$8:$AA$45,2,0)</f>
        <v>外場主任</v>
      </c>
      <c r="H6" s="255"/>
      <c r="I6" s="254" t="str">
        <f>VLOOKUP(I5,$Z$8:$AA$45,2,0)</f>
        <v>外場主任</v>
      </c>
      <c r="J6" s="255"/>
      <c r="K6" s="254" t="str">
        <f>VLOOKUP(K5,$Z$8:$AA$45,2,0)</f>
        <v>外場主任</v>
      </c>
      <c r="L6" s="255"/>
      <c r="M6" s="254" t="str">
        <f>VLOOKUP(M5,$Z$8:$AA$45,2,0)</f>
        <v>外場主任</v>
      </c>
      <c r="N6" s="255"/>
      <c r="O6" s="254" t="str">
        <f>VLOOKUP(O5,$Z$8:$AA$45,2,0)</f>
        <v>外場主任</v>
      </c>
      <c r="P6" s="255"/>
      <c r="Q6" s="70"/>
      <c r="R6" s="71"/>
      <c r="S6" s="438"/>
      <c r="T6" s="439"/>
    </row>
    <row r="7" spans="1:30" ht="18.75" customHeight="1">
      <c r="A7" s="434" t="str">
        <f>'0902-0908'!A7:B7</f>
        <v>中午服務責任者</v>
      </c>
      <c r="B7" s="435"/>
      <c r="C7" s="447" t="s">
        <v>308</v>
      </c>
      <c r="D7" s="429"/>
      <c r="E7" s="428" t="s">
        <v>308</v>
      </c>
      <c r="F7" s="428"/>
      <c r="G7" s="447" t="s">
        <v>355</v>
      </c>
      <c r="H7" s="429"/>
      <c r="I7" s="428" t="s">
        <v>308</v>
      </c>
      <c r="J7" s="428"/>
      <c r="K7" s="447" t="s">
        <v>308</v>
      </c>
      <c r="L7" s="429"/>
      <c r="M7" s="447" t="s">
        <v>308</v>
      </c>
      <c r="N7" s="429"/>
      <c r="O7" s="428" t="s">
        <v>309</v>
      </c>
      <c r="P7" s="429"/>
      <c r="Q7" s="68"/>
      <c r="R7" s="69"/>
      <c r="S7" s="445"/>
      <c r="T7" s="446"/>
      <c r="Y7" s="116" t="s">
        <v>33</v>
      </c>
    </row>
    <row r="8" spans="1:30" ht="11.25" customHeight="1" thickBot="1">
      <c r="A8" s="448" t="str">
        <f>'0902-0908'!A8:B8</f>
        <v>職位</v>
      </c>
      <c r="B8" s="449"/>
      <c r="C8" s="254" t="str">
        <f>VLOOKUP(C7,$Z$8:$AA$45,2,0)</f>
        <v>外場主任</v>
      </c>
      <c r="D8" s="255"/>
      <c r="E8" s="254" t="str">
        <f>VLOOKUP(E7,$Z$8:$AA$45,2,0)</f>
        <v>外場主任</v>
      </c>
      <c r="F8" s="255"/>
      <c r="G8" s="254" t="str">
        <f>VLOOKUP(G7,$Z$8:$AA$45,2,0)</f>
        <v>外場主任</v>
      </c>
      <c r="H8" s="255"/>
      <c r="I8" s="254" t="str">
        <f>VLOOKUP(I7,$Z$8:$AA$45,2,0)</f>
        <v>外場主任</v>
      </c>
      <c r="J8" s="255"/>
      <c r="K8" s="254" t="str">
        <f>VLOOKUP(K7,$Z$8:$AA$45,2,0)</f>
        <v>外場主任</v>
      </c>
      <c r="L8" s="255"/>
      <c r="M8" s="254" t="str">
        <f>VLOOKUP(M7,$Z$8:$AA$45,2,0)</f>
        <v>外場主任</v>
      </c>
      <c r="N8" s="255"/>
      <c r="O8" s="254" t="str">
        <f>VLOOKUP(O7,$Z$8:$AA$45,2,0)</f>
        <v>外場主任</v>
      </c>
      <c r="P8" s="255"/>
      <c r="Q8" s="68"/>
      <c r="R8" s="69"/>
      <c r="S8" s="438"/>
      <c r="T8" s="439"/>
      <c r="Y8" s="116" t="s">
        <v>33</v>
      </c>
      <c r="AB8" s="116" t="s">
        <v>34</v>
      </c>
      <c r="AD8" s="116" t="s">
        <v>35</v>
      </c>
    </row>
    <row r="9" spans="1:30" ht="18.75" customHeight="1">
      <c r="A9" s="440" t="str">
        <f>'0902-0908'!A9:B9</f>
        <v>晩上責任者</v>
      </c>
      <c r="B9" s="441"/>
      <c r="C9" s="442" t="s">
        <v>308</v>
      </c>
      <c r="D9" s="443"/>
      <c r="E9" s="444" t="s">
        <v>308</v>
      </c>
      <c r="F9" s="444"/>
      <c r="G9" s="442" t="s">
        <v>355</v>
      </c>
      <c r="H9" s="443"/>
      <c r="I9" s="444" t="s">
        <v>308</v>
      </c>
      <c r="J9" s="444"/>
      <c r="K9" s="442" t="s">
        <v>308</v>
      </c>
      <c r="L9" s="443"/>
      <c r="M9" s="442" t="s">
        <v>308</v>
      </c>
      <c r="N9" s="443"/>
      <c r="O9" s="444" t="s">
        <v>309</v>
      </c>
      <c r="P9" s="443"/>
      <c r="Q9" s="53"/>
      <c r="R9" s="54"/>
      <c r="S9" s="445"/>
      <c r="T9" s="446"/>
      <c r="Y9" s="160">
        <v>2</v>
      </c>
      <c r="Z9" s="161" t="str">
        <f t="shared" ref="Z9:Z44" si="0">HLOOKUP($Y$7,$A$12:$T$119,Y9,0)</f>
        <v>范庭瑋</v>
      </c>
      <c r="AA9" s="116" t="str">
        <f t="shared" ref="AA9:AA44" si="1">HLOOKUP($Y$7,$A$12:$P$119,Y9+1,0)</f>
        <v>外場主任</v>
      </c>
      <c r="AB9" s="116" t="s">
        <v>37</v>
      </c>
      <c r="AD9" s="116" t="s">
        <v>38</v>
      </c>
    </row>
    <row r="10" spans="1:30" ht="11.25" customHeight="1">
      <c r="A10" s="436" t="str">
        <f>'0902-0908'!A10:B10</f>
        <v>職位</v>
      </c>
      <c r="B10" s="437"/>
      <c r="C10" s="254" t="str">
        <f>VLOOKUP(C9,$Z$8:$AA$45,2,0)</f>
        <v>外場主任</v>
      </c>
      <c r="D10" s="255"/>
      <c r="E10" s="254" t="str">
        <f>VLOOKUP(E9,$Z$8:$AA$45,2,0)</f>
        <v>外場主任</v>
      </c>
      <c r="F10" s="255"/>
      <c r="G10" s="254" t="str">
        <f>VLOOKUP(G9,$Z$8:$AA$45,2,0)</f>
        <v>外場主任</v>
      </c>
      <c r="H10" s="255"/>
      <c r="I10" s="254" t="str">
        <f>VLOOKUP(I9,$Z$8:$AA$45,2,0)</f>
        <v>外場主任</v>
      </c>
      <c r="J10" s="255"/>
      <c r="K10" s="254" t="str">
        <f>VLOOKUP(K9,$Z$8:$AA$45,2,0)</f>
        <v>外場主任</v>
      </c>
      <c r="L10" s="255"/>
      <c r="M10" s="254" t="str">
        <f>VLOOKUP(M9,$Z$8:$AA$45,2,0)</f>
        <v>外場主任</v>
      </c>
      <c r="N10" s="255"/>
      <c r="O10" s="254" t="str">
        <f>VLOOKUP(O9,$Z$8:$AA$45,2,0)</f>
        <v>外場主任</v>
      </c>
      <c r="P10" s="255"/>
      <c r="Q10" s="70"/>
      <c r="R10" s="71"/>
      <c r="S10" s="438"/>
      <c r="T10" s="439"/>
      <c r="Y10" s="162">
        <f>Y9+3</f>
        <v>5</v>
      </c>
      <c r="Z10" s="163" t="str">
        <f t="shared" si="0"/>
        <v>黃凱玲</v>
      </c>
      <c r="AA10" s="116" t="str">
        <f t="shared" si="1"/>
        <v>外場主任</v>
      </c>
      <c r="AB10" s="116" t="s">
        <v>39</v>
      </c>
      <c r="AD10" s="116" t="s">
        <v>40</v>
      </c>
    </row>
    <row r="11" spans="1:30" ht="18.75" customHeight="1">
      <c r="A11" s="434" t="str">
        <f>'0902-0908'!A11:B11</f>
        <v>晩上服務責任者</v>
      </c>
      <c r="B11" s="435"/>
      <c r="C11" s="426" t="s">
        <v>308</v>
      </c>
      <c r="D11" s="427"/>
      <c r="E11" s="428" t="s">
        <v>308</v>
      </c>
      <c r="F11" s="428"/>
      <c r="G11" s="426" t="s">
        <v>355</v>
      </c>
      <c r="H11" s="427"/>
      <c r="I11" s="428" t="s">
        <v>308</v>
      </c>
      <c r="J11" s="428"/>
      <c r="K11" s="426" t="s">
        <v>308</v>
      </c>
      <c r="L11" s="427"/>
      <c r="M11" s="426" t="s">
        <v>308</v>
      </c>
      <c r="N11" s="427"/>
      <c r="O11" s="428" t="s">
        <v>309</v>
      </c>
      <c r="P11" s="429"/>
      <c r="Q11" s="68"/>
      <c r="R11" s="69"/>
      <c r="S11" s="430"/>
      <c r="T11" s="431"/>
      <c r="Y11" s="162">
        <f t="shared" ref="Y11:Y44" si="2">Y10+3</f>
        <v>8</v>
      </c>
      <c r="Z11" s="163" t="str">
        <f t="shared" si="0"/>
        <v>吳珮如</v>
      </c>
      <c r="AA11" s="116" t="str">
        <f t="shared" si="1"/>
        <v>外場主任</v>
      </c>
      <c r="AB11" s="116" t="s">
        <v>42</v>
      </c>
      <c r="AD11" s="116" t="s">
        <v>43</v>
      </c>
    </row>
    <row r="12" spans="1:30" ht="11.25" customHeight="1" thickBot="1">
      <c r="A12" s="432" t="str">
        <f>'0902-0908'!A12:B12</f>
        <v>職位</v>
      </c>
      <c r="B12" s="433"/>
      <c r="C12" s="254" t="str">
        <f>VLOOKUP(C11,$Z$8:$AA$45,2,0)</f>
        <v>外場主任</v>
      </c>
      <c r="D12" s="255"/>
      <c r="E12" s="254" t="str">
        <f>VLOOKUP(E11,$Z$8:$AA$45,2,0)</f>
        <v>外場主任</v>
      </c>
      <c r="F12" s="255"/>
      <c r="G12" s="254" t="str">
        <f>VLOOKUP(G11,$Z$8:$AA$45,2,0)</f>
        <v>外場主任</v>
      </c>
      <c r="H12" s="255"/>
      <c r="I12" s="254" t="str">
        <f>VLOOKUP(I11,$Z$8:$AA$45,2,0)</f>
        <v>外場主任</v>
      </c>
      <c r="J12" s="255"/>
      <c r="K12" s="254" t="str">
        <f>VLOOKUP(K11,$Z$8:$AA$45,2,0)</f>
        <v>外場主任</v>
      </c>
      <c r="L12" s="255"/>
      <c r="M12" s="254" t="str">
        <f>VLOOKUP(M11,$Z$8:$AA$45,2,0)</f>
        <v>外場主任</v>
      </c>
      <c r="N12" s="255"/>
      <c r="O12" s="254" t="str">
        <f>VLOOKUP(O11,$Z$8:$AA$45,2,0)</f>
        <v>外場主任</v>
      </c>
      <c r="P12" s="255"/>
      <c r="Q12" s="55"/>
      <c r="R12" s="56"/>
      <c r="S12" s="422"/>
      <c r="T12" s="423"/>
      <c r="Y12" s="162">
        <f t="shared" si="2"/>
        <v>11</v>
      </c>
      <c r="Z12" s="163" t="str">
        <f t="shared" si="0"/>
        <v>曾智聖</v>
      </c>
      <c r="AA12" s="116" t="str">
        <f t="shared" si="1"/>
        <v>外場正職</v>
      </c>
      <c r="AB12" s="116" t="s">
        <v>44</v>
      </c>
      <c r="AD12" s="116" t="s">
        <v>45</v>
      </c>
    </row>
    <row r="13" spans="1:30" ht="15.75" customHeight="1">
      <c r="A13" s="490" t="str">
        <f>IF('0902-0908'!A13=0,"",'0902-0908'!A13)</f>
        <v>范庭瑋</v>
      </c>
      <c r="B13" s="491"/>
      <c r="C13" s="123">
        <v>11</v>
      </c>
      <c r="D13" s="124">
        <v>22</v>
      </c>
      <c r="E13" s="123">
        <v>12</v>
      </c>
      <c r="F13" s="124">
        <v>22</v>
      </c>
      <c r="G13" s="123"/>
      <c r="H13" s="124"/>
      <c r="I13" s="123">
        <v>10</v>
      </c>
      <c r="J13" s="124">
        <v>21</v>
      </c>
      <c r="K13" s="123">
        <v>11</v>
      </c>
      <c r="L13" s="124">
        <v>22</v>
      </c>
      <c r="M13" s="123">
        <v>11</v>
      </c>
      <c r="N13" s="124">
        <v>22</v>
      </c>
      <c r="O13" s="123"/>
      <c r="P13" s="124"/>
      <c r="Q13" s="563" t="s">
        <v>358</v>
      </c>
      <c r="R13" s="424">
        <f>D14+F14+H14+J14+L14+N14+P14</f>
        <v>40</v>
      </c>
      <c r="S13" s="381"/>
      <c r="T13" s="382"/>
      <c r="Y13" s="162">
        <f t="shared" si="2"/>
        <v>14</v>
      </c>
      <c r="Z13" s="163" t="str">
        <f t="shared" si="0"/>
        <v>支援</v>
      </c>
      <c r="AA13" s="116" t="str">
        <f t="shared" si="1"/>
        <v/>
      </c>
      <c r="AB13" s="116" t="s">
        <v>47</v>
      </c>
      <c r="AD13" s="116" t="s">
        <v>48</v>
      </c>
    </row>
    <row r="14" spans="1:30" ht="9" customHeight="1" thickBot="1">
      <c r="A14" s="480" t="str">
        <f>IF('0902-0908'!A14=0,"",'0902-0908'!A14)</f>
        <v>外場主任</v>
      </c>
      <c r="B14" s="481"/>
      <c r="C14" s="156">
        <v>3</v>
      </c>
      <c r="D14" s="58">
        <f>IF(C13="",0,IF(D13-C13&lt;=6,D13-C13,IF(D13-C13&gt;6,D13-C13-C14,0)))</f>
        <v>8</v>
      </c>
      <c r="E14" s="156">
        <v>2</v>
      </c>
      <c r="F14" s="58">
        <f>IF(E13="",0,IF(F13-E13&lt;=6,F13-E13,IF(F13-E13&gt;6,F13-E13-E14,0)))</f>
        <v>8</v>
      </c>
      <c r="G14" s="156"/>
      <c r="H14" s="58">
        <f>IF(G13="",0,IF(H13-G13&lt;=6,H13-G13,IF(H13-G13&gt;6,H13-G13-G14,0)))</f>
        <v>0</v>
      </c>
      <c r="I14" s="156">
        <v>3</v>
      </c>
      <c r="J14" s="58">
        <f>IF(I13="",0,IF(J13-I13&lt;=6,J13-I13,IF(J13-I13&gt;6,J13-I13-I14,0)))</f>
        <v>8</v>
      </c>
      <c r="K14" s="156">
        <v>3</v>
      </c>
      <c r="L14" s="58">
        <f>IF(K13="",0,IF(L13-K13&lt;=6,L13-K13,IF(L13-K13&gt;6,L13-K13-K14,0)))</f>
        <v>8</v>
      </c>
      <c r="M14" s="156">
        <v>3</v>
      </c>
      <c r="N14" s="58">
        <f>IF(M13="",0,IF(N13-M13&lt;=6,N13-M13,IF(N13-M13&gt;6,N13-M13-M14,0)))</f>
        <v>8</v>
      </c>
      <c r="O14" s="156"/>
      <c r="P14" s="58">
        <f>IF(O13="",0,IF(P13-O13&lt;=6,P13-O13,IF(P13-O13&gt;6,P13-O13-O14,0)))</f>
        <v>0</v>
      </c>
      <c r="Q14" s="564"/>
      <c r="R14" s="425"/>
      <c r="S14" s="387" t="s">
        <v>289</v>
      </c>
      <c r="T14" s="388"/>
      <c r="Y14" s="162">
        <f t="shared" si="2"/>
        <v>17</v>
      </c>
      <c r="Z14" s="163" t="str">
        <f t="shared" si="0"/>
        <v>支援</v>
      </c>
      <c r="AA14" s="116" t="str">
        <f t="shared" si="1"/>
        <v/>
      </c>
      <c r="AB14" s="116" t="s">
        <v>49</v>
      </c>
      <c r="AD14" s="116" t="s">
        <v>50</v>
      </c>
    </row>
    <row r="15" spans="1:30" ht="9" customHeight="1" thickTop="1" thickBot="1">
      <c r="A15" s="482" t="str">
        <f>IF('0902-0908'!A15=0,"",'0902-0908'!A15)</f>
        <v/>
      </c>
      <c r="B15" s="483"/>
      <c r="C15" s="559" t="s">
        <v>350</v>
      </c>
      <c r="D15" s="560"/>
      <c r="E15" s="559" t="s">
        <v>349</v>
      </c>
      <c r="F15" s="560"/>
      <c r="G15" s="559"/>
      <c r="H15" s="560"/>
      <c r="I15" s="559" t="s">
        <v>346</v>
      </c>
      <c r="J15" s="560"/>
      <c r="K15" s="559" t="s">
        <v>350</v>
      </c>
      <c r="L15" s="560"/>
      <c r="M15" s="559" t="s">
        <v>352</v>
      </c>
      <c r="N15" s="560"/>
      <c r="O15" s="559"/>
      <c r="P15" s="560"/>
      <c r="Q15" s="565"/>
      <c r="R15" s="308"/>
      <c r="S15" s="389"/>
      <c r="T15" s="390"/>
      <c r="Y15" s="162">
        <f t="shared" si="2"/>
        <v>20</v>
      </c>
      <c r="Z15" s="163" t="str">
        <f t="shared" si="0"/>
        <v/>
      </c>
      <c r="AA15" s="116" t="str">
        <f t="shared" si="1"/>
        <v/>
      </c>
      <c r="AB15" s="116" t="s">
        <v>51</v>
      </c>
      <c r="AD15" s="116" t="s">
        <v>52</v>
      </c>
    </row>
    <row r="16" spans="1:30" ht="15.75" customHeight="1">
      <c r="A16" s="490" t="str">
        <f>IF('0902-0908'!A16=0,"",'0902-0908'!A16)</f>
        <v>黃凱玲</v>
      </c>
      <c r="B16" s="491"/>
      <c r="C16" s="123">
        <v>12</v>
      </c>
      <c r="D16" s="124">
        <v>22</v>
      </c>
      <c r="E16" s="123">
        <v>11</v>
      </c>
      <c r="F16" s="124">
        <v>22</v>
      </c>
      <c r="G16" s="123"/>
      <c r="H16" s="124"/>
      <c r="I16" s="123"/>
      <c r="J16" s="124"/>
      <c r="K16" s="123">
        <v>10</v>
      </c>
      <c r="L16" s="124">
        <v>21</v>
      </c>
      <c r="M16" s="123">
        <v>12</v>
      </c>
      <c r="N16" s="124">
        <v>22</v>
      </c>
      <c r="O16" s="123">
        <v>12</v>
      </c>
      <c r="P16" s="124">
        <v>22</v>
      </c>
      <c r="Q16" s="563" t="s">
        <v>358</v>
      </c>
      <c r="R16" s="410">
        <f>D17+F17+H17+J17+L17+N17+P17</f>
        <v>40</v>
      </c>
      <c r="S16" s="381"/>
      <c r="T16" s="382"/>
      <c r="Y16" s="162">
        <f t="shared" si="2"/>
        <v>23</v>
      </c>
      <c r="Z16" s="163" t="str">
        <f t="shared" si="0"/>
        <v/>
      </c>
      <c r="AA16" s="116" t="str">
        <f t="shared" si="1"/>
        <v/>
      </c>
      <c r="AB16" s="116" t="s">
        <v>54</v>
      </c>
      <c r="AD16" s="116" t="s">
        <v>55</v>
      </c>
    </row>
    <row r="17" spans="1:30" ht="9" customHeight="1" thickBot="1">
      <c r="A17" s="480" t="str">
        <f>IF('0902-0908'!A17=0,"",'0902-0908'!A17)</f>
        <v>外場主任</v>
      </c>
      <c r="B17" s="481"/>
      <c r="C17" s="156">
        <v>2</v>
      </c>
      <c r="D17" s="58">
        <f>IF(C16="",0,IF(D16-C16&lt;=6,D16-C16,IF(D16-C16&gt;6,D16-C16-C17,0)))</f>
        <v>8</v>
      </c>
      <c r="E17" s="156">
        <v>3</v>
      </c>
      <c r="F17" s="58">
        <f>IF(E16="",0,IF(F16-E16&lt;=6,F16-E16,IF(F16-E16&gt;6,F16-E16-E17,0)))</f>
        <v>8</v>
      </c>
      <c r="G17" s="156"/>
      <c r="H17" s="58">
        <f>IF(G16="",0,IF(H16-G16&lt;=6,H16-G16,IF(H16-G16&gt;6,H16-G16-G17,0)))</f>
        <v>0</v>
      </c>
      <c r="I17" s="156"/>
      <c r="J17" s="58">
        <f>IF(I16="",0,IF(J16-I16&lt;=6,J16-I16,IF(J16-I16&gt;6,J16-I16-I17,0)))</f>
        <v>0</v>
      </c>
      <c r="K17" s="156">
        <v>3</v>
      </c>
      <c r="L17" s="58">
        <f>IF(K16="",0,IF(L16-K16&lt;=6,L16-K16,IF(L16-K16&gt;6,L16-K16-K17,0)))</f>
        <v>8</v>
      </c>
      <c r="M17" s="156">
        <v>2</v>
      </c>
      <c r="N17" s="58">
        <f>IF(M16="",0,IF(N16-M16&lt;=6,N16-M16,IF(N16-M16&gt;6,N16-M16-M17,0)))</f>
        <v>8</v>
      </c>
      <c r="O17" s="156">
        <v>2</v>
      </c>
      <c r="P17" s="58">
        <f>IF(O16="",0,IF(P16-O16&lt;=6,P16-O16,IF(P16-O16&gt;6,P16-O16-O17,0)))</f>
        <v>8</v>
      </c>
      <c r="Q17" s="564"/>
      <c r="R17" s="411"/>
      <c r="S17" s="387" t="s">
        <v>289</v>
      </c>
      <c r="T17" s="388"/>
      <c r="Y17" s="162">
        <f t="shared" si="2"/>
        <v>26</v>
      </c>
      <c r="Z17" s="163" t="str">
        <f t="shared" si="0"/>
        <v/>
      </c>
      <c r="AA17" s="116" t="str">
        <f t="shared" si="1"/>
        <v/>
      </c>
      <c r="AB17" s="116" t="s">
        <v>56</v>
      </c>
      <c r="AD17" s="116" t="s">
        <v>57</v>
      </c>
    </row>
    <row r="18" spans="1:30" ht="9" customHeight="1" thickTop="1" thickBot="1">
      <c r="A18" s="482" t="str">
        <f>IF('0902-0908'!A18=0,"",'0902-0908'!A18)</f>
        <v/>
      </c>
      <c r="B18" s="483"/>
      <c r="C18" s="559" t="s">
        <v>349</v>
      </c>
      <c r="D18" s="560"/>
      <c r="E18" s="559" t="s">
        <v>350</v>
      </c>
      <c r="F18" s="560"/>
      <c r="G18" s="559"/>
      <c r="H18" s="560"/>
      <c r="I18" s="559"/>
      <c r="J18" s="560"/>
      <c r="K18" s="559" t="s">
        <v>346</v>
      </c>
      <c r="L18" s="560"/>
      <c r="M18" s="559" t="s">
        <v>349</v>
      </c>
      <c r="N18" s="560"/>
      <c r="O18" s="559" t="s">
        <v>349</v>
      </c>
      <c r="P18" s="560"/>
      <c r="Q18" s="565"/>
      <c r="R18" s="412"/>
      <c r="S18" s="389"/>
      <c r="T18" s="390"/>
      <c r="Y18" s="162">
        <f t="shared" si="2"/>
        <v>29</v>
      </c>
      <c r="Z18" s="165" t="str">
        <f t="shared" si="0"/>
        <v/>
      </c>
      <c r="AA18" s="116" t="str">
        <f t="shared" si="1"/>
        <v/>
      </c>
      <c r="AB18" s="116" t="s">
        <v>58</v>
      </c>
      <c r="AD18" s="116" t="s">
        <v>59</v>
      </c>
    </row>
    <row r="19" spans="1:30" ht="15.75" customHeight="1" thickBot="1">
      <c r="A19" s="490" t="str">
        <f>IF('0902-0908'!A19=0,"",'0902-0908'!A19)</f>
        <v>吳珮如</v>
      </c>
      <c r="B19" s="491"/>
      <c r="C19" s="123">
        <v>10</v>
      </c>
      <c r="D19" s="124">
        <v>21</v>
      </c>
      <c r="E19" s="123"/>
      <c r="F19" s="124"/>
      <c r="G19" s="123">
        <v>12</v>
      </c>
      <c r="H19" s="124">
        <v>22</v>
      </c>
      <c r="I19" s="123">
        <v>11</v>
      </c>
      <c r="J19" s="124">
        <v>22</v>
      </c>
      <c r="K19" s="123">
        <v>12</v>
      </c>
      <c r="L19" s="124">
        <v>22</v>
      </c>
      <c r="M19" s="123"/>
      <c r="N19" s="124"/>
      <c r="O19" s="123">
        <v>10</v>
      </c>
      <c r="P19" s="124">
        <v>21</v>
      </c>
      <c r="Q19" s="563" t="s">
        <v>359</v>
      </c>
      <c r="R19" s="410">
        <f>D20+F20+H20+J20+L20+N20+P20</f>
        <v>40</v>
      </c>
      <c r="S19" s="381"/>
      <c r="T19" s="382"/>
      <c r="Y19" s="162">
        <f t="shared" si="2"/>
        <v>32</v>
      </c>
      <c r="Z19" s="161" t="str">
        <f t="shared" si="0"/>
        <v/>
      </c>
      <c r="AA19" s="116" t="str">
        <f t="shared" si="1"/>
        <v/>
      </c>
      <c r="AB19" s="116" t="s">
        <v>61</v>
      </c>
      <c r="AD19" s="116" t="s">
        <v>62</v>
      </c>
    </row>
    <row r="20" spans="1:30" ht="9" customHeight="1" thickBot="1">
      <c r="A20" s="480" t="str">
        <f>IF('0902-0908'!A20=0,"",'0902-0908'!A20)</f>
        <v>外場主任</v>
      </c>
      <c r="B20" s="481"/>
      <c r="C20" s="123">
        <v>3</v>
      </c>
      <c r="D20" s="58">
        <f>IF(C19="",0,IF(D19-C19&lt;=6,D19-C19,IF(D19-C19&gt;6,D19-C19-C20,0)))</f>
        <v>8</v>
      </c>
      <c r="E20" s="156"/>
      <c r="F20" s="58">
        <f>IF(E19="",0,IF(F19-E19&lt;=6,F19-E19,IF(F19-E19&gt;6,F19-E19-E20,0)))</f>
        <v>0</v>
      </c>
      <c r="G20" s="156">
        <v>2</v>
      </c>
      <c r="H20" s="58">
        <f>IF(G19="",0,IF(H19-G19&lt;=6,H19-G19,IF(H19-G19&gt;6,H19-G19-G20,0)))</f>
        <v>8</v>
      </c>
      <c r="I20" s="156">
        <v>3</v>
      </c>
      <c r="J20" s="58">
        <f>IF(I19="",0,IF(J19-I19&lt;=6,J19-I19,IF(J19-I19&gt;6,J19-I19-I20,0)))</f>
        <v>8</v>
      </c>
      <c r="K20" s="156">
        <v>2</v>
      </c>
      <c r="L20" s="58">
        <f>IF(K19="",0,IF(L19-K19&lt;=6,L19-K19,IF(L19-K19&gt;6,L19-K19-K20,0)))</f>
        <v>8</v>
      </c>
      <c r="M20" s="156"/>
      <c r="N20" s="58">
        <f>IF(M19="",0,IF(N19-M19&lt;=6,N19-M19,IF(N19-M19&gt;6,N19-M19-M20,0)))</f>
        <v>0</v>
      </c>
      <c r="O20" s="156">
        <v>3</v>
      </c>
      <c r="P20" s="58">
        <f>IF(O19="",0,IF(P19-O19&lt;=6,P19-O19,IF(P19-O19&gt;6,P19-O19-O20,0)))</f>
        <v>8</v>
      </c>
      <c r="Q20" s="564"/>
      <c r="R20" s="411"/>
      <c r="S20" s="387" t="s">
        <v>322</v>
      </c>
      <c r="T20" s="388"/>
      <c r="Y20" s="162">
        <f t="shared" si="2"/>
        <v>35</v>
      </c>
      <c r="Z20" s="163" t="str">
        <f t="shared" si="0"/>
        <v/>
      </c>
      <c r="AA20" s="116" t="str">
        <f t="shared" si="1"/>
        <v/>
      </c>
      <c r="AB20" s="116" t="s">
        <v>63</v>
      </c>
      <c r="AD20" s="116" t="s">
        <v>64</v>
      </c>
    </row>
    <row r="21" spans="1:30" ht="9" customHeight="1" thickTop="1" thickBot="1">
      <c r="A21" s="482" t="str">
        <f>IF('0902-0908'!A21=0,"",'0902-0908'!A21)</f>
        <v/>
      </c>
      <c r="B21" s="483"/>
      <c r="C21" s="559" t="s">
        <v>346</v>
      </c>
      <c r="D21" s="560"/>
      <c r="E21" s="559"/>
      <c r="F21" s="560"/>
      <c r="G21" s="559" t="s">
        <v>349</v>
      </c>
      <c r="H21" s="560"/>
      <c r="I21" s="559" t="s">
        <v>350</v>
      </c>
      <c r="J21" s="560"/>
      <c r="K21" s="559" t="s">
        <v>349</v>
      </c>
      <c r="L21" s="560"/>
      <c r="M21" s="559"/>
      <c r="N21" s="560"/>
      <c r="O21" s="559" t="s">
        <v>346</v>
      </c>
      <c r="P21" s="560"/>
      <c r="Q21" s="565"/>
      <c r="R21" s="412"/>
      <c r="S21" s="389"/>
      <c r="T21" s="390"/>
      <c r="Y21" s="162">
        <f t="shared" si="2"/>
        <v>38</v>
      </c>
      <c r="Z21" s="163" t="str">
        <f t="shared" si="0"/>
        <v/>
      </c>
      <c r="AA21" s="116" t="str">
        <f t="shared" si="1"/>
        <v/>
      </c>
      <c r="AB21" s="116" t="s">
        <v>65</v>
      </c>
      <c r="AD21" s="116" t="s">
        <v>66</v>
      </c>
    </row>
    <row r="22" spans="1:30" ht="15.75" customHeight="1">
      <c r="A22" s="490" t="str">
        <f>IF('0902-0908'!A22=0,"",'0902-0908'!A22)</f>
        <v>曾智聖</v>
      </c>
      <c r="B22" s="491"/>
      <c r="C22" s="123"/>
      <c r="D22" s="124"/>
      <c r="E22" s="123">
        <v>10</v>
      </c>
      <c r="F22" s="124">
        <v>21</v>
      </c>
      <c r="G22" s="123">
        <v>10</v>
      </c>
      <c r="H22" s="124">
        <v>21</v>
      </c>
      <c r="I22" s="123">
        <v>12</v>
      </c>
      <c r="J22" s="124">
        <v>22</v>
      </c>
      <c r="K22" s="123"/>
      <c r="L22" s="124"/>
      <c r="M22" s="123">
        <v>10</v>
      </c>
      <c r="N22" s="124">
        <v>21</v>
      </c>
      <c r="O22" s="123">
        <v>11</v>
      </c>
      <c r="P22" s="124">
        <v>22</v>
      </c>
      <c r="Q22" s="563" t="s">
        <v>358</v>
      </c>
      <c r="R22" s="410">
        <f>D23+F23+H23+J23+L23+N23+P23</f>
        <v>40</v>
      </c>
      <c r="S22" s="381"/>
      <c r="T22" s="382"/>
      <c r="Y22" s="162">
        <f t="shared" si="2"/>
        <v>41</v>
      </c>
      <c r="Z22" s="163" t="str">
        <f t="shared" si="0"/>
        <v/>
      </c>
      <c r="AA22" s="116" t="str">
        <f t="shared" si="1"/>
        <v/>
      </c>
      <c r="AB22" s="116" t="s">
        <v>68</v>
      </c>
    </row>
    <row r="23" spans="1:30" ht="9" customHeight="1" thickBot="1">
      <c r="A23" s="480" t="str">
        <f>IF('0902-0908'!A23=0,"",'0902-0908'!A23)</f>
        <v>外場正職</v>
      </c>
      <c r="B23" s="481"/>
      <c r="C23" s="156"/>
      <c r="D23" s="58">
        <f>IF(C22="",0,IF(D22-C22&lt;=6,D22-C22,IF(D22-C22&gt;6,D22-C22-C23,0)))</f>
        <v>0</v>
      </c>
      <c r="E23" s="156">
        <v>3</v>
      </c>
      <c r="F23" s="58">
        <f>IF(E22="",0,IF(F22-E22&lt;=6,F22-E22,IF(F22-E22&gt;6,F22-E22-E23,0)))</f>
        <v>8</v>
      </c>
      <c r="G23" s="156">
        <v>3</v>
      </c>
      <c r="H23" s="58">
        <f>IF(G22="",0,IF(H22-G22&lt;=6,H22-G22,IF(H22-G22&gt;6,H22-G22-G23,0)))</f>
        <v>8</v>
      </c>
      <c r="I23" s="156">
        <v>2</v>
      </c>
      <c r="J23" s="58">
        <f>IF(I22="",0,IF(J22-I22&lt;=6,J22-I22,IF(J22-I22&gt;6,J22-I22-I23,0)))</f>
        <v>8</v>
      </c>
      <c r="K23" s="156"/>
      <c r="L23" s="58">
        <f>IF(K22="",0,IF(L22-K22&lt;=6,L22-K22,IF(L22-K22&gt;6,L22-K22-K23,0)))</f>
        <v>0</v>
      </c>
      <c r="M23" s="156">
        <v>3</v>
      </c>
      <c r="N23" s="58">
        <f>IF(M22="",0,IF(N22-M22&lt;=6,N22-M22,IF(N22-M22&gt;6,N22-M22-M23,0)))</f>
        <v>8</v>
      </c>
      <c r="O23" s="156">
        <v>3</v>
      </c>
      <c r="P23" s="58">
        <f>IF(O22="",0,IF(P22-O22&lt;=6,P22-O22,IF(P22-O22&gt;6,P22-O22-O23,0)))</f>
        <v>8</v>
      </c>
      <c r="Q23" s="564"/>
      <c r="R23" s="411"/>
      <c r="S23" s="387" t="s">
        <v>323</v>
      </c>
      <c r="T23" s="388"/>
      <c r="Y23" s="162">
        <f t="shared" si="2"/>
        <v>44</v>
      </c>
      <c r="Z23" s="163" t="str">
        <f t="shared" si="0"/>
        <v/>
      </c>
      <c r="AA23" s="116" t="str">
        <f t="shared" si="1"/>
        <v/>
      </c>
      <c r="AB23" s="116" t="s">
        <v>69</v>
      </c>
    </row>
    <row r="24" spans="1:30" ht="9" customHeight="1" thickTop="1" thickBot="1">
      <c r="A24" s="482" t="str">
        <f>IF('0902-0908'!A24=0,"",'0902-0908'!A24)</f>
        <v/>
      </c>
      <c r="B24" s="483"/>
      <c r="C24" s="559"/>
      <c r="D24" s="560"/>
      <c r="E24" s="559" t="s">
        <v>346</v>
      </c>
      <c r="F24" s="560"/>
      <c r="G24" s="559" t="s">
        <v>346</v>
      </c>
      <c r="H24" s="560"/>
      <c r="I24" s="559" t="s">
        <v>349</v>
      </c>
      <c r="J24" s="560"/>
      <c r="K24" s="559"/>
      <c r="L24" s="560"/>
      <c r="M24" s="559" t="s">
        <v>346</v>
      </c>
      <c r="N24" s="560"/>
      <c r="O24" s="559" t="s">
        <v>350</v>
      </c>
      <c r="P24" s="560"/>
      <c r="Q24" s="565"/>
      <c r="R24" s="412"/>
      <c r="S24" s="389"/>
      <c r="T24" s="390"/>
      <c r="Y24" s="162">
        <v>48</v>
      </c>
      <c r="Z24" s="165" t="str">
        <f t="shared" si="0"/>
        <v/>
      </c>
      <c r="AA24" s="116" t="str">
        <f t="shared" si="1"/>
        <v/>
      </c>
      <c r="AB24" s="116" t="s">
        <v>70</v>
      </c>
    </row>
    <row r="25" spans="1:30" ht="15.75" customHeight="1">
      <c r="A25" s="490" t="str">
        <f>IF('0902-0908'!A25=0,"",'0902-0908'!A25)</f>
        <v>支援</v>
      </c>
      <c r="B25" s="491"/>
      <c r="C25" s="123"/>
      <c r="D25" s="124"/>
      <c r="E25" s="123"/>
      <c r="F25" s="124"/>
      <c r="G25" s="123"/>
      <c r="H25" s="124"/>
      <c r="I25" s="123"/>
      <c r="J25" s="124"/>
      <c r="K25" s="123"/>
      <c r="L25" s="124"/>
      <c r="M25" s="123">
        <v>12</v>
      </c>
      <c r="N25" s="124">
        <v>22</v>
      </c>
      <c r="O25" s="123">
        <v>12</v>
      </c>
      <c r="P25" s="124">
        <v>22</v>
      </c>
      <c r="Q25" s="375"/>
      <c r="R25" s="410">
        <f>D26+F26+H26+J26+L26+N26+P26</f>
        <v>16</v>
      </c>
      <c r="S25" s="381"/>
      <c r="T25" s="382"/>
      <c r="Y25" s="162">
        <f t="shared" si="2"/>
        <v>51</v>
      </c>
      <c r="Z25" s="116" t="str">
        <f t="shared" si="0"/>
        <v/>
      </c>
      <c r="AA25" s="116" t="str">
        <f t="shared" si="1"/>
        <v/>
      </c>
      <c r="AB25" s="116" t="s">
        <v>71</v>
      </c>
    </row>
    <row r="26" spans="1:30" ht="7.9" customHeight="1" thickBot="1">
      <c r="A26" s="480" t="str">
        <f>IF('0902-0908'!A26=0,"",'0902-0908'!A26)</f>
        <v/>
      </c>
      <c r="B26" s="481"/>
      <c r="C26" s="156"/>
      <c r="D26" s="58">
        <f>IF(C25="",0,IF(D25-C25&lt;=6,D25-C25,IF(D25-C25&gt;6,D25-C25-C26,0)))</f>
        <v>0</v>
      </c>
      <c r="E26" s="156"/>
      <c r="F26" s="58">
        <f>IF(E25="",0,IF(F25-E25&lt;=6,F25-E25,IF(F25-E25&gt;6,F25-E25-E26,0)))</f>
        <v>0</v>
      </c>
      <c r="G26" s="156"/>
      <c r="H26" s="58">
        <f>IF(G25="",0,IF(H25-G25&lt;=6,H25-G25,IF(H25-G25&gt;6,H25-G25-G26,0)))</f>
        <v>0</v>
      </c>
      <c r="I26" s="156"/>
      <c r="J26" s="58">
        <f>IF(I25="",0,IF(J25-I25&lt;=6,J25-I25,IF(J25-I25&gt;6,J25-I25-I26,0)))</f>
        <v>0</v>
      </c>
      <c r="K26" s="156"/>
      <c r="L26" s="58">
        <f>IF(K25="",0,IF(L25-K25&lt;=6,L25-K25,IF(L25-K25&gt;6,L25-K25-K26,0)))</f>
        <v>0</v>
      </c>
      <c r="M26" s="156">
        <v>2</v>
      </c>
      <c r="N26" s="58">
        <f>IF(M25="",0,IF(N25-M25&lt;=6,N25-M25,IF(N25-M25&gt;6,N25-M25-M26,0)))</f>
        <v>8</v>
      </c>
      <c r="O26" s="156">
        <v>2</v>
      </c>
      <c r="P26" s="58">
        <f>IF(O25="",0,IF(P25-O25&lt;=6,P25-O25,IF(P25-O25&gt;6,P25-O25-O26,0)))</f>
        <v>8</v>
      </c>
      <c r="Q26" s="376"/>
      <c r="R26" s="411"/>
      <c r="S26" s="387"/>
      <c r="T26" s="388"/>
      <c r="Y26" s="162">
        <f t="shared" si="2"/>
        <v>54</v>
      </c>
      <c r="Z26" s="116" t="str">
        <f t="shared" si="0"/>
        <v/>
      </c>
      <c r="AA26" s="116" t="str">
        <f t="shared" si="1"/>
        <v/>
      </c>
      <c r="AB26" s="116" t="s">
        <v>72</v>
      </c>
    </row>
    <row r="27" spans="1:30" ht="9" customHeight="1" thickTop="1" thickBot="1">
      <c r="A27" s="482" t="str">
        <f>IF('0902-0908'!A27=0,"",'0902-0908'!A27)</f>
        <v/>
      </c>
      <c r="B27" s="483"/>
      <c r="C27" s="559"/>
      <c r="D27" s="560"/>
      <c r="E27" s="559"/>
      <c r="F27" s="560"/>
      <c r="G27" s="559"/>
      <c r="H27" s="560"/>
      <c r="I27" s="559"/>
      <c r="J27" s="560"/>
      <c r="K27" s="559"/>
      <c r="L27" s="560"/>
      <c r="M27" s="559" t="s">
        <v>362</v>
      </c>
      <c r="N27" s="560"/>
      <c r="O27" s="559" t="s">
        <v>361</v>
      </c>
      <c r="P27" s="560"/>
      <c r="Q27" s="377"/>
      <c r="R27" s="412"/>
      <c r="S27" s="389"/>
      <c r="T27" s="390"/>
      <c r="Y27" s="162">
        <f t="shared" si="2"/>
        <v>57</v>
      </c>
      <c r="Z27" s="116" t="str">
        <f t="shared" si="0"/>
        <v/>
      </c>
      <c r="AA27" s="116" t="str">
        <f t="shared" si="1"/>
        <v/>
      </c>
      <c r="AB27" s="116" t="s">
        <v>73</v>
      </c>
    </row>
    <row r="28" spans="1:30" ht="15.75" customHeight="1">
      <c r="A28" s="490" t="str">
        <f>IF('0902-0908'!A28=0,"",'0902-0908'!A28)</f>
        <v>支援</v>
      </c>
      <c r="B28" s="491"/>
      <c r="C28" s="123"/>
      <c r="D28" s="124"/>
      <c r="E28" s="123"/>
      <c r="F28" s="124"/>
      <c r="G28" s="123"/>
      <c r="H28" s="124"/>
      <c r="I28" s="123"/>
      <c r="J28" s="124"/>
      <c r="K28" s="123"/>
      <c r="L28" s="124"/>
      <c r="M28" s="123"/>
      <c r="N28" s="124"/>
      <c r="O28" s="123"/>
      <c r="P28" s="124"/>
      <c r="Q28" s="375"/>
      <c r="R28" s="410">
        <f>D29+F29+H29+J29+L29+N29+P29</f>
        <v>0</v>
      </c>
      <c r="S28" s="381"/>
      <c r="T28" s="382"/>
      <c r="Y28" s="162">
        <f t="shared" si="2"/>
        <v>60</v>
      </c>
      <c r="Z28" s="116" t="str">
        <f t="shared" si="0"/>
        <v/>
      </c>
      <c r="AA28" s="116" t="str">
        <f t="shared" si="1"/>
        <v/>
      </c>
      <c r="AB28" s="116" t="s">
        <v>10</v>
      </c>
    </row>
    <row r="29" spans="1:30" ht="9" customHeight="1" thickBot="1">
      <c r="A29" s="480" t="str">
        <f>IF('0902-0908'!A29=0,"",'0902-0908'!A29)</f>
        <v/>
      </c>
      <c r="B29" s="481"/>
      <c r="C29" s="156"/>
      <c r="D29" s="58">
        <f>IF(C28="",0,IF(D28-C28&lt;=6,D28-C28,IF(D28-C28&gt;6,D28-C28-C29,0)))</f>
        <v>0</v>
      </c>
      <c r="E29" s="156"/>
      <c r="F29" s="58">
        <f>IF(E28="",0,IF(F28-E28&lt;=6,F28-E28,IF(F28-E28&gt;6,F28-E28-E29,0)))</f>
        <v>0</v>
      </c>
      <c r="G29" s="156"/>
      <c r="H29" s="58">
        <f>IF(G28="",0,IF(H28-G28&lt;=6,H28-G28,IF(H28-G28&gt;6,H28-G28-G29,0)))</f>
        <v>0</v>
      </c>
      <c r="I29" s="156"/>
      <c r="J29" s="58">
        <f>IF(I28="",0,IF(J28-I28&lt;=6,J28-I28,IF(J28-I28&gt;6,J28-I28-I29,0)))</f>
        <v>0</v>
      </c>
      <c r="K29" s="156"/>
      <c r="L29" s="58">
        <f>IF(K28="",0,IF(L28-K28&lt;=6,L28-K28,IF(L28-K28&gt;6,L28-K28-K29,0)))</f>
        <v>0</v>
      </c>
      <c r="M29" s="156"/>
      <c r="N29" s="58">
        <f>IF(M28="",0,IF(N28-M28&lt;=6,N28-M28,IF(N28-M28&gt;6,N28-M28-M29,0)))</f>
        <v>0</v>
      </c>
      <c r="O29" s="156"/>
      <c r="P29" s="58">
        <f>IF(O28="",0,IF(P28-O28&lt;=6,P28-O28,IF(P28-O28&gt;6,P28-O28-O29,0)))</f>
        <v>0</v>
      </c>
      <c r="Q29" s="376"/>
      <c r="R29" s="411"/>
      <c r="S29" s="387"/>
      <c r="T29" s="388"/>
      <c r="Y29" s="162">
        <f t="shared" si="2"/>
        <v>63</v>
      </c>
      <c r="Z29" s="116" t="str">
        <f t="shared" si="0"/>
        <v/>
      </c>
      <c r="AA29" s="116" t="str">
        <f t="shared" si="1"/>
        <v/>
      </c>
      <c r="AB29" s="116" t="s">
        <v>74</v>
      </c>
    </row>
    <row r="30" spans="1:30" ht="9" customHeight="1" thickTop="1" thickBot="1">
      <c r="A30" s="482" t="str">
        <f>IF('0902-0908'!A30=0,"",'0902-0908'!A30)</f>
        <v/>
      </c>
      <c r="B30" s="483"/>
      <c r="C30" s="559"/>
      <c r="D30" s="560"/>
      <c r="E30" s="559"/>
      <c r="F30" s="560"/>
      <c r="G30" s="559"/>
      <c r="H30" s="560"/>
      <c r="I30" s="559"/>
      <c r="J30" s="560"/>
      <c r="K30" s="559"/>
      <c r="L30" s="560"/>
      <c r="M30" s="559"/>
      <c r="N30" s="560"/>
      <c r="O30" s="559"/>
      <c r="P30" s="560"/>
      <c r="Q30" s="377"/>
      <c r="R30" s="412"/>
      <c r="S30" s="389"/>
      <c r="T30" s="390"/>
      <c r="Y30" s="162">
        <f t="shared" si="2"/>
        <v>66</v>
      </c>
      <c r="Z30" s="116" t="str">
        <f t="shared" si="0"/>
        <v/>
      </c>
      <c r="AA30" s="116" t="str">
        <f t="shared" si="1"/>
        <v/>
      </c>
      <c r="AB30" s="116" t="s">
        <v>75</v>
      </c>
    </row>
    <row r="31" spans="1:30" ht="15.75" hidden="1" customHeight="1">
      <c r="A31" s="490" t="str">
        <f>IF('0902-0908'!A31=0,"",'0902-0908'!A31)</f>
        <v/>
      </c>
      <c r="B31" s="491"/>
      <c r="C31" s="123"/>
      <c r="D31" s="124"/>
      <c r="E31" s="123"/>
      <c r="F31" s="124"/>
      <c r="G31" s="123"/>
      <c r="H31" s="124"/>
      <c r="I31" s="123"/>
      <c r="J31" s="124"/>
      <c r="K31" s="123"/>
      <c r="L31" s="124"/>
      <c r="M31" s="123"/>
      <c r="N31" s="124"/>
      <c r="O31" s="123"/>
      <c r="P31" s="124"/>
      <c r="Q31" s="375"/>
      <c r="R31" s="410">
        <f>D32+F32+H32+J32+L32+N32+P32</f>
        <v>0</v>
      </c>
      <c r="S31" s="381"/>
      <c r="T31" s="382"/>
      <c r="Y31" s="162">
        <f t="shared" si="2"/>
        <v>69</v>
      </c>
      <c r="Z31" s="116" t="str">
        <f t="shared" si="0"/>
        <v/>
      </c>
      <c r="AA31" s="116" t="str">
        <f t="shared" si="1"/>
        <v/>
      </c>
      <c r="AB31" s="116" t="s">
        <v>10</v>
      </c>
    </row>
    <row r="32" spans="1:30" ht="9" hidden="1" customHeight="1" thickBot="1">
      <c r="A32" s="480" t="str">
        <f>IF('0902-0908'!A32=0,"",'0902-0908'!A32)</f>
        <v/>
      </c>
      <c r="B32" s="481"/>
      <c r="C32" s="156"/>
      <c r="D32" s="58">
        <f>IF(C31="",0,IF(D31-C31&lt;=6,D31-C31,IF(D31-C31&gt;6,D31-C31-C32,0)))</f>
        <v>0</v>
      </c>
      <c r="E32" s="156"/>
      <c r="F32" s="58">
        <f>IF(E31="",0,IF(F31-E31&lt;=6,F31-E31,IF(F31-E31&gt;6,F31-E31-E32,0)))</f>
        <v>0</v>
      </c>
      <c r="G32" s="156"/>
      <c r="H32" s="58">
        <f>IF(G31="",0,IF(H31-G31&lt;=6,H31-G31,IF(H31-G31&gt;6,H31-G31-G32,0)))</f>
        <v>0</v>
      </c>
      <c r="I32" s="156"/>
      <c r="J32" s="58">
        <f>IF(I31="",0,IF(J31-I31&lt;=6,J31-I31,IF(J31-I31&gt;6,J31-I31-I32,0)))</f>
        <v>0</v>
      </c>
      <c r="K32" s="156"/>
      <c r="L32" s="58">
        <f>IF(K31="",0,IF(L31-K31&lt;=6,L31-K31,IF(L31-K31&gt;6,L31-K31-K32,0)))</f>
        <v>0</v>
      </c>
      <c r="M32" s="156"/>
      <c r="N32" s="58">
        <f>IF(M31="",0,IF(N31-M31&lt;=6,N31-M31,IF(N31-M31&gt;6,N31-M31-M32,0)))</f>
        <v>0</v>
      </c>
      <c r="O32" s="156"/>
      <c r="P32" s="58">
        <f>IF(O31="",0,IF(P31-O31&lt;=6,P31-O31,IF(P31-O31&gt;6,P31-O31-O32,0)))</f>
        <v>0</v>
      </c>
      <c r="Q32" s="376"/>
      <c r="R32" s="411"/>
      <c r="S32" s="387"/>
      <c r="T32" s="388"/>
      <c r="Y32" s="162">
        <f t="shared" si="2"/>
        <v>72</v>
      </c>
      <c r="Z32" s="116" t="str">
        <f t="shared" si="0"/>
        <v/>
      </c>
      <c r="AA32" s="116" t="str">
        <f t="shared" si="1"/>
        <v/>
      </c>
      <c r="AB32" s="116" t="s">
        <v>74</v>
      </c>
    </row>
    <row r="33" spans="1:28" ht="9" hidden="1" customHeight="1" thickTop="1" thickBot="1">
      <c r="A33" s="482" t="str">
        <f>IF('0902-0908'!A33=0,"",'0902-0908'!A33)</f>
        <v/>
      </c>
      <c r="B33" s="483"/>
      <c r="C33" s="559"/>
      <c r="D33" s="560"/>
      <c r="E33" s="559"/>
      <c r="F33" s="560"/>
      <c r="G33" s="559"/>
      <c r="H33" s="560"/>
      <c r="I33" s="559"/>
      <c r="J33" s="560"/>
      <c r="K33" s="559"/>
      <c r="L33" s="560"/>
      <c r="M33" s="559"/>
      <c r="N33" s="560"/>
      <c r="O33" s="559"/>
      <c r="P33" s="560"/>
      <c r="Q33" s="377"/>
      <c r="R33" s="412"/>
      <c r="S33" s="389"/>
      <c r="T33" s="390"/>
      <c r="Y33" s="162">
        <f t="shared" si="2"/>
        <v>75</v>
      </c>
      <c r="Z33" s="116" t="str">
        <f t="shared" si="0"/>
        <v/>
      </c>
      <c r="AA33" s="116" t="str">
        <f t="shared" si="1"/>
        <v/>
      </c>
      <c r="AB33" s="116" t="s">
        <v>75</v>
      </c>
    </row>
    <row r="34" spans="1:28" ht="15.75" hidden="1" customHeight="1">
      <c r="A34" s="490" t="str">
        <f>IF('0902-0908'!A34=0,"",'0902-0908'!A34)</f>
        <v/>
      </c>
      <c r="B34" s="491"/>
      <c r="C34" s="123"/>
      <c r="D34" s="124"/>
      <c r="E34" s="123"/>
      <c r="F34" s="124"/>
      <c r="G34" s="123"/>
      <c r="H34" s="124"/>
      <c r="I34" s="123"/>
      <c r="J34" s="124"/>
      <c r="K34" s="123"/>
      <c r="L34" s="124"/>
      <c r="M34" s="123"/>
      <c r="N34" s="124"/>
      <c r="O34" s="123"/>
      <c r="P34" s="124"/>
      <c r="Q34" s="375"/>
      <c r="R34" s="410">
        <f>D35+F35+H35+J35+L35+N35+P35</f>
        <v>0</v>
      </c>
      <c r="S34" s="381"/>
      <c r="T34" s="382"/>
      <c r="Y34" s="162">
        <v>79</v>
      </c>
      <c r="Z34" s="116" t="str">
        <f t="shared" si="0"/>
        <v>黃世耀</v>
      </c>
      <c r="AA34" s="116" t="str">
        <f t="shared" si="1"/>
        <v>外場假日工讀</v>
      </c>
      <c r="AB34" s="116" t="s">
        <v>10</v>
      </c>
    </row>
    <row r="35" spans="1:28" ht="9" hidden="1" customHeight="1" thickBot="1">
      <c r="A35" s="480" t="str">
        <f>IF('0902-0908'!A35=0,"",'0902-0908'!A35)</f>
        <v/>
      </c>
      <c r="B35" s="481"/>
      <c r="C35" s="156"/>
      <c r="D35" s="58">
        <f>IF(C34="",0,IF(D34-C34&lt;=6,D34-C34,IF(D34-C34&gt;6,D34-C34-C35,0)))</f>
        <v>0</v>
      </c>
      <c r="E35" s="156"/>
      <c r="F35" s="58">
        <f>IF(E34="",0,IF(F34-E34&lt;=6,F34-E34,IF(F34-E34&gt;6,F34-E34-E35,0)))</f>
        <v>0</v>
      </c>
      <c r="G35" s="156"/>
      <c r="H35" s="58">
        <f>IF(G34="",0,IF(H34-G34&lt;=6,H34-G34,IF(H34-G34&gt;6,H34-G34-G35,0)))</f>
        <v>0</v>
      </c>
      <c r="I35" s="156"/>
      <c r="J35" s="58">
        <f>IF(I34="",0,IF(J34-I34&lt;=6,J34-I34,IF(J34-I34&gt;6,J34-I34-I35,0)))</f>
        <v>0</v>
      </c>
      <c r="K35" s="156"/>
      <c r="L35" s="58">
        <f>IF(K34="",0,IF(L34-K34&lt;=6,L34-K34,IF(L34-K34&gt;6,L34-K34-K35,0)))</f>
        <v>0</v>
      </c>
      <c r="M35" s="156"/>
      <c r="N35" s="58">
        <f>IF(M34="",0,IF(N34-M34&lt;=6,N34-M34,IF(N34-M34&gt;6,N34-M34-M35,0)))</f>
        <v>0</v>
      </c>
      <c r="O35" s="156"/>
      <c r="P35" s="58">
        <f>IF(O34="",0,IF(P34-O34&lt;=6,P34-O34,IF(P34-O34&gt;6,P34-O34-O35,0)))</f>
        <v>0</v>
      </c>
      <c r="Q35" s="376"/>
      <c r="R35" s="411"/>
      <c r="S35" s="387"/>
      <c r="T35" s="388"/>
      <c r="Y35" s="162">
        <f t="shared" si="2"/>
        <v>82</v>
      </c>
      <c r="Z35" s="116" t="str">
        <f t="shared" si="0"/>
        <v>張子柔</v>
      </c>
      <c r="AA35" s="116" t="str">
        <f t="shared" si="1"/>
        <v>外場晚班工讀</v>
      </c>
      <c r="AB35" s="116" t="s">
        <v>74</v>
      </c>
    </row>
    <row r="36" spans="1:28" ht="9" hidden="1" customHeight="1" thickTop="1" thickBot="1">
      <c r="A36" s="482" t="str">
        <f>IF('0902-0908'!A36=0,"",'0902-0908'!A36)</f>
        <v/>
      </c>
      <c r="B36" s="483"/>
      <c r="C36" s="559"/>
      <c r="D36" s="560"/>
      <c r="E36" s="559"/>
      <c r="F36" s="560"/>
      <c r="G36" s="559"/>
      <c r="H36" s="560"/>
      <c r="I36" s="559"/>
      <c r="J36" s="560"/>
      <c r="K36" s="559"/>
      <c r="L36" s="560"/>
      <c r="M36" s="559"/>
      <c r="N36" s="560"/>
      <c r="O36" s="559"/>
      <c r="P36" s="560"/>
      <c r="Q36" s="377"/>
      <c r="R36" s="412"/>
      <c r="S36" s="389"/>
      <c r="T36" s="390"/>
      <c r="Y36" s="162">
        <f t="shared" si="2"/>
        <v>85</v>
      </c>
      <c r="Z36" s="116" t="str">
        <f t="shared" si="0"/>
        <v>蔡昀軒</v>
      </c>
      <c r="AA36" s="116" t="str">
        <f t="shared" si="1"/>
        <v>外場晚班工讀</v>
      </c>
      <c r="AB36" s="116" t="s">
        <v>75</v>
      </c>
    </row>
    <row r="37" spans="1:28" ht="15.75" hidden="1" customHeight="1">
      <c r="A37" s="490" t="str">
        <f>IF('0902-0908'!A37=0,"",'0902-0908'!A37)</f>
        <v/>
      </c>
      <c r="B37" s="491"/>
      <c r="C37" s="123"/>
      <c r="D37" s="124"/>
      <c r="E37" s="123"/>
      <c r="F37" s="124"/>
      <c r="G37" s="123"/>
      <c r="H37" s="124"/>
      <c r="I37" s="123"/>
      <c r="J37" s="124"/>
      <c r="K37" s="123"/>
      <c r="L37" s="124"/>
      <c r="M37" s="123"/>
      <c r="N37" s="124"/>
      <c r="O37" s="123"/>
      <c r="P37" s="124"/>
      <c r="Q37" s="375"/>
      <c r="R37" s="410">
        <f>D38+F38+H38+J38+L38+N38+P38</f>
        <v>0</v>
      </c>
      <c r="S37" s="381"/>
      <c r="T37" s="382"/>
      <c r="Y37" s="162">
        <f t="shared" si="2"/>
        <v>88</v>
      </c>
      <c r="Z37" s="116" t="str">
        <f t="shared" si="0"/>
        <v>陳怡伶</v>
      </c>
      <c r="AA37" s="116" t="str">
        <f t="shared" si="1"/>
        <v>外場晚班工讀</v>
      </c>
      <c r="AB37" s="116" t="s">
        <v>10</v>
      </c>
    </row>
    <row r="38" spans="1:28" ht="9" hidden="1" customHeight="1" thickBot="1">
      <c r="A38" s="480" t="str">
        <f>IF('0902-0908'!A38=0,"",'0902-0908'!A38)</f>
        <v/>
      </c>
      <c r="B38" s="481"/>
      <c r="C38" s="156"/>
      <c r="D38" s="58">
        <f>IF(C37="",0,IF(D37-C37&lt;=6,D37-C37,IF(D37-C37&gt;6,D37-C37-C38,0)))</f>
        <v>0</v>
      </c>
      <c r="E38" s="156"/>
      <c r="F38" s="58">
        <f>IF(E37="",0,IF(F37-E37&lt;=6,F37-E37,IF(F37-E37&gt;6,F37-E37-E38,0)))</f>
        <v>0</v>
      </c>
      <c r="G38" s="156"/>
      <c r="H38" s="58">
        <f>IF(G37="",0,IF(H37-G37&lt;=6,H37-G37,IF(H37-G37&gt;6,H37-G37-G38,0)))</f>
        <v>0</v>
      </c>
      <c r="I38" s="156"/>
      <c r="J38" s="58">
        <f>IF(I37="",0,IF(J37-I37&lt;=6,J37-I37,IF(J37-I37&gt;6,J37-I37-I38,0)))</f>
        <v>0</v>
      </c>
      <c r="K38" s="156"/>
      <c r="L38" s="58">
        <f>IF(K37="",0,IF(L37-K37&lt;=6,L37-K37,IF(L37-K37&gt;6,L37-K37-K38,0)))</f>
        <v>0</v>
      </c>
      <c r="M38" s="156"/>
      <c r="N38" s="58">
        <f>IF(M37="",0,IF(N37-M37&lt;=6,N37-M37,IF(N37-M37&gt;6,N37-M37-M38,0)))</f>
        <v>0</v>
      </c>
      <c r="O38" s="156"/>
      <c r="P38" s="58">
        <f>IF(O37="",0,IF(P37-O37&lt;=6,P37-O37,IF(P37-O37&gt;6,P37-O37-O38,0)))</f>
        <v>0</v>
      </c>
      <c r="Q38" s="376"/>
      <c r="R38" s="411"/>
      <c r="S38" s="387"/>
      <c r="T38" s="388"/>
      <c r="Y38" s="162">
        <f t="shared" si="2"/>
        <v>91</v>
      </c>
      <c r="Z38" s="116" t="e">
        <f t="shared" si="0"/>
        <v>#REF!</v>
      </c>
      <c r="AA38" s="116" t="e">
        <f t="shared" si="1"/>
        <v>#REF!</v>
      </c>
      <c r="AB38" s="116" t="s">
        <v>74</v>
      </c>
    </row>
    <row r="39" spans="1:28" ht="9" hidden="1" customHeight="1" thickTop="1" thickBot="1">
      <c r="A39" s="482" t="str">
        <f>IF('0902-0908'!A39=0,"",'0902-0908'!A39)</f>
        <v/>
      </c>
      <c r="B39" s="483"/>
      <c r="C39" s="559"/>
      <c r="D39" s="560"/>
      <c r="E39" s="559"/>
      <c r="F39" s="560"/>
      <c r="G39" s="559"/>
      <c r="H39" s="560"/>
      <c r="I39" s="559"/>
      <c r="J39" s="560"/>
      <c r="K39" s="559"/>
      <c r="L39" s="560"/>
      <c r="M39" s="559"/>
      <c r="N39" s="560"/>
      <c r="O39" s="559"/>
      <c r="P39" s="560"/>
      <c r="Q39" s="377"/>
      <c r="R39" s="412"/>
      <c r="S39" s="389"/>
      <c r="T39" s="390"/>
      <c r="Y39" s="162">
        <f t="shared" si="2"/>
        <v>94</v>
      </c>
      <c r="Z39" s="116" t="str">
        <f t="shared" si="0"/>
        <v>蔡佾玲</v>
      </c>
      <c r="AA39" s="116" t="str">
        <f t="shared" si="1"/>
        <v>外場假日工讀</v>
      </c>
      <c r="AB39" s="116" t="s">
        <v>75</v>
      </c>
    </row>
    <row r="40" spans="1:28" ht="15.75" hidden="1" customHeight="1">
      <c r="A40" s="490" t="str">
        <f>IF('0902-0908'!A40=0,"",'0902-0908'!A40)</f>
        <v/>
      </c>
      <c r="B40" s="491"/>
      <c r="C40" s="123"/>
      <c r="D40" s="124"/>
      <c r="E40" s="123"/>
      <c r="F40" s="124"/>
      <c r="G40" s="123"/>
      <c r="H40" s="124"/>
      <c r="I40" s="123"/>
      <c r="J40" s="124"/>
      <c r="K40" s="123"/>
      <c r="L40" s="124"/>
      <c r="M40" s="123"/>
      <c r="N40" s="124"/>
      <c r="O40" s="123"/>
      <c r="P40" s="124"/>
      <c r="Q40" s="375"/>
      <c r="R40" s="410">
        <f>D41+F41+H41+J41+L41+N41+P41</f>
        <v>0</v>
      </c>
      <c r="S40" s="381"/>
      <c r="T40" s="382"/>
      <c r="Y40" s="162">
        <f t="shared" si="2"/>
        <v>97</v>
      </c>
      <c r="Z40" s="116" t="str">
        <f t="shared" si="0"/>
        <v>許哲崎</v>
      </c>
      <c r="AA40" s="116" t="str">
        <f t="shared" si="1"/>
        <v>外場假日工讀</v>
      </c>
      <c r="AB40" s="116" t="s">
        <v>10</v>
      </c>
    </row>
    <row r="41" spans="1:28" ht="9" hidden="1" customHeight="1" thickBot="1">
      <c r="A41" s="480" t="str">
        <f>IF('0902-0908'!A41=0,"",'0902-0908'!A41)</f>
        <v/>
      </c>
      <c r="B41" s="481"/>
      <c r="C41" s="156"/>
      <c r="D41" s="58">
        <f>IF(C40="",0,IF(D40-C40&lt;=6,D40-C40,IF(D40-C40&gt;6,D40-C40-C41,0)))</f>
        <v>0</v>
      </c>
      <c r="E41" s="156"/>
      <c r="F41" s="58">
        <f>IF(E40="",0,IF(F40-E40&lt;=6,F40-E40,IF(F40-E40&gt;6,F40-E40-E41,0)))</f>
        <v>0</v>
      </c>
      <c r="G41" s="156"/>
      <c r="H41" s="58">
        <f>IF(G40="",0,IF(H40-G40&lt;=6,H40-G40,IF(H40-G40&gt;6,H40-G40-G41,0)))</f>
        <v>0</v>
      </c>
      <c r="I41" s="156"/>
      <c r="J41" s="58">
        <f>IF(I40="",0,IF(J40-I40&lt;=6,J40-I40,IF(J40-I40&gt;6,J40-I40-I41,0)))</f>
        <v>0</v>
      </c>
      <c r="K41" s="156"/>
      <c r="L41" s="58">
        <f>IF(K40="",0,IF(L40-K40&lt;=6,L40-K40,IF(L40-K40&gt;6,L40-K40-K41,0)))</f>
        <v>0</v>
      </c>
      <c r="M41" s="156"/>
      <c r="N41" s="58">
        <f>IF(M40="",0,IF(N40-M40&lt;=6,N40-M40,IF(N40-M40&gt;6,N40-M40-M41,0)))</f>
        <v>0</v>
      </c>
      <c r="O41" s="156"/>
      <c r="P41" s="58">
        <f>IF(O40="",0,IF(P40-O40&lt;=6,P40-O40,IF(P40-O40&gt;6,P40-O40-O41,0)))</f>
        <v>0</v>
      </c>
      <c r="Q41" s="376"/>
      <c r="R41" s="411"/>
      <c r="S41" s="387"/>
      <c r="T41" s="388"/>
      <c r="Y41" s="162">
        <f t="shared" si="2"/>
        <v>100</v>
      </c>
      <c r="Z41" s="116" t="str">
        <f t="shared" si="0"/>
        <v/>
      </c>
      <c r="AA41" s="116" t="str">
        <f t="shared" si="1"/>
        <v/>
      </c>
      <c r="AB41" s="116" t="s">
        <v>74</v>
      </c>
    </row>
    <row r="42" spans="1:28" ht="9" hidden="1" customHeight="1" thickTop="1" thickBot="1">
      <c r="A42" s="482" t="str">
        <f>IF('0902-0908'!A42=0,"",'0902-0908'!A42)</f>
        <v/>
      </c>
      <c r="B42" s="483"/>
      <c r="C42" s="559"/>
      <c r="D42" s="560"/>
      <c r="E42" s="559"/>
      <c r="F42" s="560"/>
      <c r="G42" s="559"/>
      <c r="H42" s="560"/>
      <c r="I42" s="559"/>
      <c r="J42" s="560"/>
      <c r="K42" s="559"/>
      <c r="L42" s="560"/>
      <c r="M42" s="559"/>
      <c r="N42" s="560"/>
      <c r="O42" s="559"/>
      <c r="P42" s="560"/>
      <c r="Q42" s="377"/>
      <c r="R42" s="412"/>
      <c r="S42" s="389"/>
      <c r="T42" s="390"/>
      <c r="Y42" s="162">
        <f t="shared" si="2"/>
        <v>103</v>
      </c>
      <c r="Z42" s="116" t="str">
        <f t="shared" si="0"/>
        <v/>
      </c>
      <c r="AA42" s="116" t="str">
        <f t="shared" si="1"/>
        <v/>
      </c>
      <c r="AB42" s="116" t="s">
        <v>75</v>
      </c>
    </row>
    <row r="43" spans="1:28" ht="15.75" hidden="1" customHeight="1">
      <c r="A43" s="490" t="str">
        <f>IF('0902-0908'!A43=0,"",'0902-0908'!A43)</f>
        <v/>
      </c>
      <c r="B43" s="491"/>
      <c r="C43" s="123"/>
      <c r="D43" s="124"/>
      <c r="E43" s="123"/>
      <c r="F43" s="124"/>
      <c r="G43" s="123"/>
      <c r="H43" s="124"/>
      <c r="I43" s="123"/>
      <c r="J43" s="124"/>
      <c r="K43" s="123"/>
      <c r="L43" s="124"/>
      <c r="M43" s="123"/>
      <c r="N43" s="124"/>
      <c r="O43" s="123"/>
      <c r="P43" s="124"/>
      <c r="Q43" s="375"/>
      <c r="R43" s="410">
        <f>D44+F44+H44+J44+L44+N44+P44</f>
        <v>0</v>
      </c>
      <c r="S43" s="381"/>
      <c r="T43" s="382"/>
      <c r="Y43" s="162">
        <f t="shared" si="2"/>
        <v>106</v>
      </c>
      <c r="Z43" s="116" t="str">
        <f t="shared" si="0"/>
        <v/>
      </c>
      <c r="AA43" s="116" t="str">
        <f t="shared" si="1"/>
        <v/>
      </c>
      <c r="AB43" s="116" t="s">
        <v>10</v>
      </c>
    </row>
    <row r="44" spans="1:28" ht="9" hidden="1" customHeight="1" thickBot="1">
      <c r="A44" s="480" t="str">
        <f>IF('0902-0908'!A44=0,"",'0902-0908'!A44)</f>
        <v/>
      </c>
      <c r="B44" s="481"/>
      <c r="C44" s="156"/>
      <c r="D44" s="58">
        <f>IF(C43="",0,IF(D43-C43&lt;=6,D43-C43,IF(D43-C43&gt;6,D43-C43-C44,0)))</f>
        <v>0</v>
      </c>
      <c r="E44" s="156"/>
      <c r="F44" s="58">
        <f>IF(E43="",0,IF(F43-E43&lt;=6,F43-E43,IF(F43-E43&gt;6,F43-E43-E44,0)))</f>
        <v>0</v>
      </c>
      <c r="G44" s="156"/>
      <c r="H44" s="58">
        <f>IF(G43="",0,IF(H43-G43&lt;=6,H43-G43,IF(H43-G43&gt;6,H43-G43-G44,0)))</f>
        <v>0</v>
      </c>
      <c r="I44" s="156"/>
      <c r="J44" s="58">
        <f>IF(I43="",0,IF(J43-I43&lt;=6,J43-I43,IF(J43-I43&gt;6,J43-I43-I44,0)))</f>
        <v>0</v>
      </c>
      <c r="K44" s="156"/>
      <c r="L44" s="58">
        <f>IF(K43="",0,IF(L43-K43&lt;=6,L43-K43,IF(L43-K43&gt;6,L43-K43-K44,0)))</f>
        <v>0</v>
      </c>
      <c r="M44" s="156"/>
      <c r="N44" s="58">
        <f>IF(M43="",0,IF(N43-M43&lt;=6,N43-M43,IF(N43-M43&gt;6,N43-M43-M44,0)))</f>
        <v>0</v>
      </c>
      <c r="O44" s="156"/>
      <c r="P44" s="58">
        <f>IF(O43="",0,IF(P43-O43&lt;=6,P43-O43,IF(P43-O43&gt;6,P43-O43-O44,0)))</f>
        <v>0</v>
      </c>
      <c r="Q44" s="376"/>
      <c r="R44" s="411"/>
      <c r="S44" s="387"/>
      <c r="T44" s="388"/>
      <c r="Y44" s="162">
        <f t="shared" si="2"/>
        <v>109</v>
      </c>
      <c r="Z44" s="116" t="e">
        <f t="shared" si="0"/>
        <v>#REF!</v>
      </c>
      <c r="AA44" s="116" t="e">
        <f t="shared" si="1"/>
        <v>#REF!</v>
      </c>
      <c r="AB44" s="116" t="s">
        <v>74</v>
      </c>
    </row>
    <row r="45" spans="1:28" ht="9" hidden="1" customHeight="1" thickTop="1" thickBot="1">
      <c r="A45" s="482" t="str">
        <f>IF('0902-0908'!A45=0,"",'0902-0908'!A45)</f>
        <v/>
      </c>
      <c r="B45" s="483"/>
      <c r="C45" s="559"/>
      <c r="D45" s="560"/>
      <c r="E45" s="559"/>
      <c r="F45" s="560"/>
      <c r="G45" s="559"/>
      <c r="H45" s="560"/>
      <c r="I45" s="559"/>
      <c r="J45" s="560"/>
      <c r="K45" s="559"/>
      <c r="L45" s="560"/>
      <c r="M45" s="559"/>
      <c r="N45" s="560"/>
      <c r="O45" s="559"/>
      <c r="P45" s="560"/>
      <c r="Q45" s="377"/>
      <c r="R45" s="412"/>
      <c r="S45" s="389"/>
      <c r="T45" s="390"/>
      <c r="AB45" s="116" t="s">
        <v>75</v>
      </c>
    </row>
    <row r="46" spans="1:28" ht="15.75" hidden="1" customHeight="1">
      <c r="A46" s="490" t="str">
        <f>IF('0902-0908'!A46=0,"",'0902-0908'!A46)</f>
        <v/>
      </c>
      <c r="B46" s="491"/>
      <c r="C46" s="123"/>
      <c r="D46" s="124"/>
      <c r="E46" s="123"/>
      <c r="F46" s="124"/>
      <c r="G46" s="123"/>
      <c r="H46" s="124"/>
      <c r="I46" s="123"/>
      <c r="J46" s="124"/>
      <c r="K46" s="123"/>
      <c r="L46" s="124"/>
      <c r="M46" s="123"/>
      <c r="N46" s="124"/>
      <c r="O46" s="123"/>
      <c r="P46" s="124"/>
      <c r="Q46" s="375"/>
      <c r="R46" s="410">
        <f>D47+F47+H47+J47+L47+N47+P47</f>
        <v>0</v>
      </c>
      <c r="S46" s="381"/>
      <c r="T46" s="382"/>
      <c r="AB46" s="116" t="s">
        <v>76</v>
      </c>
    </row>
    <row r="47" spans="1:28" ht="9" hidden="1" customHeight="1" thickBot="1">
      <c r="A47" s="480" t="str">
        <f>IF('0902-0908'!A47=0,"",'0902-0908'!A47)</f>
        <v/>
      </c>
      <c r="B47" s="481"/>
      <c r="C47" s="156"/>
      <c r="D47" s="58">
        <f>IF(C46="",0,IF(D46-C46&lt;=6,D46-C46,IF(D46-C46&gt;6,D46-C46-C47,0)))</f>
        <v>0</v>
      </c>
      <c r="E47" s="156"/>
      <c r="F47" s="58">
        <f>IF(E46="",0,IF(F46-E46&lt;=6,F46-E46,IF(F46-E46&gt;6,F46-E46-E47,0)))</f>
        <v>0</v>
      </c>
      <c r="G47" s="156"/>
      <c r="H47" s="58">
        <f>IF(G46="",0,IF(H46-G46&lt;=6,H46-G46,IF(H46-G46&gt;6,H46-G46-G47,0)))</f>
        <v>0</v>
      </c>
      <c r="I47" s="156"/>
      <c r="J47" s="58">
        <f>IF(I46="",0,IF(J46-I46&lt;=6,J46-I46,IF(J46-I46&gt;6,J46-I46-I47,0)))</f>
        <v>0</v>
      </c>
      <c r="K47" s="156"/>
      <c r="L47" s="58">
        <f>IF(K46="",0,IF(L46-K46&lt;=6,L46-K46,IF(L46-K46&gt;6,L46-K46-K47,0)))</f>
        <v>0</v>
      </c>
      <c r="M47" s="156"/>
      <c r="N47" s="58">
        <f>IF(M46="",0,IF(N46-M46&lt;=6,N46-M46,IF(N46-M46&gt;6,N46-M46-M47,0)))</f>
        <v>0</v>
      </c>
      <c r="O47" s="156"/>
      <c r="P47" s="58">
        <f>IF(O46="",0,IF(P46-O46&lt;=6,P46-O46,IF(P46-O46&gt;6,P46-O46-O47,0)))</f>
        <v>0</v>
      </c>
      <c r="Q47" s="376"/>
      <c r="R47" s="411"/>
      <c r="S47" s="394"/>
      <c r="T47" s="395"/>
      <c r="AB47" s="116" t="s">
        <v>77</v>
      </c>
    </row>
    <row r="48" spans="1:28" ht="9" hidden="1" customHeight="1" thickTop="1" thickBot="1">
      <c r="A48" s="482" t="str">
        <f>IF('0902-0908'!A48=0,"",'0902-0908'!A48)</f>
        <v/>
      </c>
      <c r="B48" s="483"/>
      <c r="C48" s="559"/>
      <c r="D48" s="560"/>
      <c r="E48" s="559"/>
      <c r="F48" s="560"/>
      <c r="G48" s="559"/>
      <c r="H48" s="560"/>
      <c r="I48" s="559"/>
      <c r="J48" s="560"/>
      <c r="K48" s="559"/>
      <c r="L48" s="560"/>
      <c r="M48" s="559"/>
      <c r="N48" s="560"/>
      <c r="O48" s="559"/>
      <c r="P48" s="560"/>
      <c r="Q48" s="377"/>
      <c r="R48" s="412"/>
      <c r="S48" s="396"/>
      <c r="T48" s="397"/>
      <c r="AB48" s="116" t="s">
        <v>78</v>
      </c>
    </row>
    <row r="49" spans="1:28" ht="15.75" hidden="1" customHeight="1">
      <c r="A49" s="490" t="str">
        <f>IF('0902-0908'!A49=0,"",'0902-0908'!A49)</f>
        <v/>
      </c>
      <c r="B49" s="491"/>
      <c r="C49" s="123"/>
      <c r="D49" s="124"/>
      <c r="E49" s="123"/>
      <c r="F49" s="124"/>
      <c r="G49" s="123"/>
      <c r="H49" s="124"/>
      <c r="I49" s="123"/>
      <c r="J49" s="124"/>
      <c r="K49" s="123"/>
      <c r="L49" s="124"/>
      <c r="M49" s="123"/>
      <c r="N49" s="124"/>
      <c r="O49" s="123"/>
      <c r="P49" s="124"/>
      <c r="Q49" s="375"/>
      <c r="R49" s="410">
        <f>D50+F50+H50+J50+L50+N50+P50</f>
        <v>0</v>
      </c>
      <c r="S49" s="381"/>
      <c r="T49" s="382"/>
      <c r="AB49" s="116" t="s">
        <v>79</v>
      </c>
    </row>
    <row r="50" spans="1:28" ht="9" hidden="1" customHeight="1" thickBot="1">
      <c r="A50" s="480" t="str">
        <f>IF('0902-0908'!A50=0,"",'0902-0908'!A50)</f>
        <v/>
      </c>
      <c r="B50" s="481"/>
      <c r="C50" s="156"/>
      <c r="D50" s="58">
        <f>IF(C49="",0,IF(D49-C49&lt;=6,D49-C49,IF(D49-C49&gt;6,D49-C49-C50,0)))</f>
        <v>0</v>
      </c>
      <c r="E50" s="156"/>
      <c r="F50" s="58">
        <f>IF(E49="",0,IF(F49-E49&lt;=6,F49-E49,IF(F49-E49&gt;6,F49-E49-E50,0)))</f>
        <v>0</v>
      </c>
      <c r="G50" s="156"/>
      <c r="H50" s="58">
        <f>IF(G49="",0,IF(H49-G49&lt;=6,H49-G49,IF(H49-G49&gt;6,H49-G49-G50,0)))</f>
        <v>0</v>
      </c>
      <c r="I50" s="156"/>
      <c r="J50" s="58">
        <f>IF(I49="",0,IF(J49-I49&lt;=6,J49-I49,IF(J49-I49&gt;6,J49-I49-I50,0)))</f>
        <v>0</v>
      </c>
      <c r="K50" s="156"/>
      <c r="L50" s="58">
        <f>IF(K49="",0,IF(L49-K49&lt;=6,L49-K49,IF(L49-K49&gt;6,L49-K49-K50,0)))</f>
        <v>0</v>
      </c>
      <c r="M50" s="156"/>
      <c r="N50" s="58">
        <f>IF(M49="",0,IF(N49-M49&lt;=6,N49-M49,IF(N49-M49&gt;6,N49-M49-M50,0)))</f>
        <v>0</v>
      </c>
      <c r="O50" s="156"/>
      <c r="P50" s="58">
        <f>IF(O49="",0,IF(P49-O49&lt;=6,P49-O49,IF(P49-O49&gt;6,P49-O49-O50,0)))</f>
        <v>0</v>
      </c>
      <c r="Q50" s="376"/>
      <c r="R50" s="411"/>
      <c r="S50" s="394"/>
      <c r="T50" s="395"/>
    </row>
    <row r="51" spans="1:28" ht="9" hidden="1" customHeight="1" thickTop="1" thickBot="1">
      <c r="A51" s="482" t="str">
        <f>IF('0902-0908'!A51=0,"",'0902-0908'!A51)</f>
        <v/>
      </c>
      <c r="B51" s="483"/>
      <c r="C51" s="559"/>
      <c r="D51" s="560"/>
      <c r="E51" s="559"/>
      <c r="F51" s="560"/>
      <c r="G51" s="559"/>
      <c r="H51" s="560"/>
      <c r="I51" s="559"/>
      <c r="J51" s="560"/>
      <c r="K51" s="559"/>
      <c r="L51" s="560"/>
      <c r="M51" s="559"/>
      <c r="N51" s="560"/>
      <c r="O51" s="559"/>
      <c r="P51" s="560"/>
      <c r="Q51" s="377"/>
      <c r="R51" s="412"/>
      <c r="S51" s="396"/>
      <c r="T51" s="397"/>
    </row>
    <row r="52" spans="1:28" ht="15.75" hidden="1" customHeight="1">
      <c r="A52" s="490" t="str">
        <f>IF('0902-0908'!A52=0,"",'0902-0908'!A52)</f>
        <v/>
      </c>
      <c r="B52" s="491"/>
      <c r="C52" s="123"/>
      <c r="D52" s="124"/>
      <c r="E52" s="123"/>
      <c r="F52" s="124"/>
      <c r="G52" s="123"/>
      <c r="H52" s="124"/>
      <c r="I52" s="123"/>
      <c r="J52" s="124"/>
      <c r="K52" s="123"/>
      <c r="L52" s="124"/>
      <c r="M52" s="123"/>
      <c r="N52" s="124"/>
      <c r="O52" s="123"/>
      <c r="P52" s="124"/>
      <c r="Q52" s="375"/>
      <c r="R52" s="410">
        <f>D53+F53+H53+J53+L53+N53+P53</f>
        <v>0</v>
      </c>
      <c r="S52" s="381"/>
      <c r="T52" s="382"/>
    </row>
    <row r="53" spans="1:28" ht="9" hidden="1" customHeight="1" thickBot="1">
      <c r="A53" s="480" t="str">
        <f>IF('0902-0908'!A53=0,"",'0902-0908'!A53)</f>
        <v/>
      </c>
      <c r="B53" s="481"/>
      <c r="C53" s="156"/>
      <c r="D53" s="58">
        <f>IF(C52="",0,IF(D52-C52&lt;=6,D52-C52,IF(D52-C52&gt;6,D52-C52-C53,0)))</f>
        <v>0</v>
      </c>
      <c r="E53" s="156"/>
      <c r="F53" s="58">
        <f>IF(E52="",0,IF(F52-E52&lt;=6,F52-E52,IF(F52-E52&gt;6,F52-E52-E53,0)))</f>
        <v>0</v>
      </c>
      <c r="G53" s="156"/>
      <c r="H53" s="58">
        <f>IF(G52="",0,IF(H52-G52&lt;=6,H52-G52,IF(H52-G52&gt;6,H52-G52-G53,0)))</f>
        <v>0</v>
      </c>
      <c r="I53" s="156"/>
      <c r="J53" s="58">
        <f>IF(I52="",0,IF(J52-I52&lt;=6,J52-I52,IF(J52-I52&gt;6,J52-I52-I53,0)))</f>
        <v>0</v>
      </c>
      <c r="K53" s="156"/>
      <c r="L53" s="58">
        <f>IF(K52="",0,IF(L52-K52&lt;=6,L52-K52,IF(L52-K52&gt;6,L52-K52-K53,0)))</f>
        <v>0</v>
      </c>
      <c r="M53" s="156"/>
      <c r="N53" s="58">
        <f>IF(M52="",0,IF(N52-M52&lt;=6,N52-M52,IF(N52-M52&gt;6,N52-M52-M53,0)))</f>
        <v>0</v>
      </c>
      <c r="O53" s="156"/>
      <c r="P53" s="58">
        <f>IF(O52="",0,IF(P52-O52&lt;=6,P52-O52,IF(P52-O52&gt;6,P52-O52-O53,0)))</f>
        <v>0</v>
      </c>
      <c r="Q53" s="376"/>
      <c r="R53" s="411"/>
      <c r="S53" s="394"/>
      <c r="T53" s="395"/>
    </row>
    <row r="54" spans="1:28" ht="9" hidden="1" customHeight="1" thickTop="1" thickBot="1">
      <c r="A54" s="482" t="str">
        <f>IF('0902-0908'!A54=0,"",'0902-0908'!A54)</f>
        <v/>
      </c>
      <c r="B54" s="483"/>
      <c r="C54" s="559"/>
      <c r="D54" s="560"/>
      <c r="E54" s="559"/>
      <c r="F54" s="560"/>
      <c r="G54" s="559"/>
      <c r="H54" s="560"/>
      <c r="I54" s="559"/>
      <c r="J54" s="560"/>
      <c r="K54" s="559"/>
      <c r="L54" s="560"/>
      <c r="M54" s="559"/>
      <c r="N54" s="560"/>
      <c r="O54" s="559"/>
      <c r="P54" s="560"/>
      <c r="Q54" s="377"/>
      <c r="R54" s="412"/>
      <c r="S54" s="396"/>
      <c r="T54" s="397"/>
    </row>
    <row r="55" spans="1:28" ht="15.75" hidden="1" customHeight="1">
      <c r="A55" s="490" t="str">
        <f>IF('0902-0908'!A55=0,"",'0902-0908'!A55)</f>
        <v/>
      </c>
      <c r="B55" s="491"/>
      <c r="C55" s="123"/>
      <c r="D55" s="124"/>
      <c r="E55" s="123"/>
      <c r="F55" s="124"/>
      <c r="G55" s="123"/>
      <c r="H55" s="124"/>
      <c r="I55" s="123"/>
      <c r="J55" s="124"/>
      <c r="K55" s="123"/>
      <c r="L55" s="124"/>
      <c r="M55" s="123"/>
      <c r="N55" s="124"/>
      <c r="O55" s="123"/>
      <c r="P55" s="124"/>
      <c r="Q55" s="375"/>
      <c r="R55" s="410">
        <f>D56+F56+H56+J56+L56+N56+P56</f>
        <v>0</v>
      </c>
      <c r="S55" s="381"/>
      <c r="T55" s="382"/>
    </row>
    <row r="56" spans="1:28" ht="9" hidden="1" customHeight="1" thickBot="1">
      <c r="A56" s="480" t="str">
        <f>IF('0902-0908'!A56=0,"",'0902-0908'!A56)</f>
        <v/>
      </c>
      <c r="B56" s="481"/>
      <c r="C56" s="156"/>
      <c r="D56" s="58">
        <f>IF(C55="",0,IF(D55-C55&lt;=6,D55-C55,IF(D55-C55&gt;6,D55-C55-C56,0)))</f>
        <v>0</v>
      </c>
      <c r="E56" s="156"/>
      <c r="F56" s="58">
        <f>IF(E55="",0,IF(F55-E55&lt;=6,F55-E55,IF(F55-E55&gt;6,F55-E55-E56,0)))</f>
        <v>0</v>
      </c>
      <c r="G56" s="156"/>
      <c r="H56" s="58">
        <f>IF(G55="",0,IF(H55-G55&lt;=6,H55-G55,IF(H55-G55&gt;6,H55-G55-G56,0)))</f>
        <v>0</v>
      </c>
      <c r="I56" s="156"/>
      <c r="J56" s="58">
        <f>IF(I55="",0,IF(J55-I55&lt;=6,J55-I55,IF(J55-I55&gt;6,J55-I55-I56,0)))</f>
        <v>0</v>
      </c>
      <c r="K56" s="156"/>
      <c r="L56" s="58">
        <f>IF(K55="",0,IF(L55-K55&lt;=6,L55-K55,IF(L55-K55&gt;6,L55-K55-K56,0)))</f>
        <v>0</v>
      </c>
      <c r="M56" s="156"/>
      <c r="N56" s="58">
        <f>IF(M55="",0,IF(N55-M55&lt;=6,N55-M55,IF(N55-M55&gt;6,N55-M55-M56,0)))</f>
        <v>0</v>
      </c>
      <c r="O56" s="156"/>
      <c r="P56" s="58">
        <f>IF(O55="",0,IF(P55-O55&lt;=6,P55-O55,IF(P55-O55&gt;6,P55-O55-O56,0)))</f>
        <v>0</v>
      </c>
      <c r="Q56" s="376"/>
      <c r="R56" s="411"/>
      <c r="S56" s="394"/>
      <c r="T56" s="395"/>
    </row>
    <row r="57" spans="1:28" ht="9" hidden="1" customHeight="1" thickTop="1" thickBot="1">
      <c r="A57" s="482" t="str">
        <f>IF('0902-0908'!A57=0,"",'0902-0908'!A57)</f>
        <v/>
      </c>
      <c r="B57" s="483"/>
      <c r="C57" s="559"/>
      <c r="D57" s="560"/>
      <c r="E57" s="559"/>
      <c r="F57" s="560"/>
      <c r="G57" s="559"/>
      <c r="H57" s="560"/>
      <c r="I57" s="559"/>
      <c r="J57" s="560"/>
      <c r="K57" s="559"/>
      <c r="L57" s="560"/>
      <c r="M57" s="559"/>
      <c r="N57" s="560"/>
      <c r="O57" s="559"/>
      <c r="P57" s="560"/>
      <c r="Q57" s="377"/>
      <c r="R57" s="412"/>
      <c r="S57" s="396"/>
      <c r="T57" s="397"/>
    </row>
    <row r="58" spans="1:28" ht="11.25" hidden="1" customHeight="1" thickBot="1">
      <c r="A58" s="417" t="s">
        <v>80</v>
      </c>
      <c r="B58" s="418"/>
      <c r="C58" s="419"/>
      <c r="D58" s="420"/>
      <c r="E58" s="420"/>
      <c r="F58" s="420"/>
      <c r="G58" s="420"/>
      <c r="H58" s="420"/>
      <c r="I58" s="420"/>
      <c r="J58" s="420"/>
      <c r="K58" s="420"/>
      <c r="L58" s="420"/>
      <c r="M58" s="420"/>
      <c r="N58" s="420"/>
      <c r="O58" s="420"/>
      <c r="P58" s="418"/>
      <c r="Q58" s="80" t="s">
        <v>81</v>
      </c>
      <c r="R58" s="80" t="s">
        <v>82</v>
      </c>
      <c r="S58" s="419"/>
      <c r="T58" s="421"/>
    </row>
    <row r="59" spans="1:28" ht="15.75" hidden="1" customHeight="1">
      <c r="A59" s="490" t="str">
        <f>IF('0902-0908'!A59=0,"",'0902-0908'!A59)</f>
        <v/>
      </c>
      <c r="B59" s="491"/>
      <c r="C59" s="123"/>
      <c r="D59" s="124"/>
      <c r="E59" s="123"/>
      <c r="F59" s="124"/>
      <c r="G59" s="123"/>
      <c r="H59" s="124"/>
      <c r="I59" s="123"/>
      <c r="J59" s="124"/>
      <c r="K59" s="123"/>
      <c r="L59" s="124"/>
      <c r="M59" s="123"/>
      <c r="N59" s="124"/>
      <c r="O59" s="123"/>
      <c r="P59" s="124"/>
      <c r="Q59" s="376"/>
      <c r="R59" s="379">
        <f>D60+F60+H60+J60+L60+N60+P60</f>
        <v>0</v>
      </c>
      <c r="S59" s="398"/>
      <c r="T59" s="399"/>
    </row>
    <row r="60" spans="1:28" ht="9" hidden="1" customHeight="1" thickBot="1">
      <c r="A60" s="480" t="str">
        <f>IF('0902-0908'!A60=0,"",'0902-0908'!A60)</f>
        <v/>
      </c>
      <c r="B60" s="481"/>
      <c r="C60" s="156"/>
      <c r="D60" s="58">
        <f>IF(C59="",0,D59-C59-C60)</f>
        <v>0</v>
      </c>
      <c r="E60" s="156"/>
      <c r="F60" s="58">
        <f>IF(E59="",0,F59-E59-E60)</f>
        <v>0</v>
      </c>
      <c r="G60" s="156"/>
      <c r="H60" s="58">
        <f>IF(G59="",0,H59-G59-G60)</f>
        <v>0</v>
      </c>
      <c r="I60" s="156"/>
      <c r="J60" s="58">
        <f>IF(I59="",0,J59-I59-I60)</f>
        <v>0</v>
      </c>
      <c r="K60" s="156"/>
      <c r="L60" s="58">
        <f>IF(K59="",0,L59-K59-K60)</f>
        <v>0</v>
      </c>
      <c r="M60" s="156"/>
      <c r="N60" s="58">
        <f>IF(M59="",0,N59-M59-M60)</f>
        <v>0</v>
      </c>
      <c r="O60" s="156"/>
      <c r="P60" s="58">
        <f>IF(O59="",0,P59-O59-O60)</f>
        <v>0</v>
      </c>
      <c r="Q60" s="376"/>
      <c r="R60" s="379"/>
      <c r="S60" s="387"/>
      <c r="T60" s="388"/>
    </row>
    <row r="61" spans="1:28" ht="9" hidden="1" customHeight="1" thickTop="1" thickBot="1">
      <c r="A61" s="482" t="str">
        <f>IF('0902-0908'!A61=0,"",'0902-0908'!A61)</f>
        <v/>
      </c>
      <c r="B61" s="483"/>
      <c r="C61" s="559"/>
      <c r="D61" s="560"/>
      <c r="E61" s="559"/>
      <c r="F61" s="560"/>
      <c r="G61" s="559"/>
      <c r="H61" s="560"/>
      <c r="I61" s="559"/>
      <c r="J61" s="560"/>
      <c r="K61" s="559"/>
      <c r="L61" s="560"/>
      <c r="M61" s="559"/>
      <c r="N61" s="560"/>
      <c r="O61" s="559"/>
      <c r="P61" s="560"/>
      <c r="Q61" s="376"/>
      <c r="R61" s="379"/>
      <c r="S61" s="389"/>
      <c r="T61" s="390"/>
    </row>
    <row r="62" spans="1:28" ht="15.75" hidden="1" customHeight="1">
      <c r="A62" s="490" t="str">
        <f>IF('0902-0908'!A62=0,"",'0902-0908'!A62)</f>
        <v/>
      </c>
      <c r="B62" s="491"/>
      <c r="C62" s="123"/>
      <c r="D62" s="124"/>
      <c r="E62" s="123"/>
      <c r="F62" s="124"/>
      <c r="G62" s="123"/>
      <c r="H62" s="124"/>
      <c r="I62" s="123"/>
      <c r="J62" s="124"/>
      <c r="K62" s="123"/>
      <c r="L62" s="124"/>
      <c r="M62" s="123"/>
      <c r="N62" s="124"/>
      <c r="O62" s="123"/>
      <c r="P62" s="124"/>
      <c r="Q62" s="375"/>
      <c r="R62" s="378">
        <f>D63+F63+H63+J63+L63+N63+P63</f>
        <v>0</v>
      </c>
      <c r="S62" s="393"/>
      <c r="T62" s="382"/>
    </row>
    <row r="63" spans="1:28" ht="9" hidden="1" customHeight="1" thickBot="1">
      <c r="A63" s="480" t="str">
        <f>IF('0902-0908'!A63=0,"",'0902-0908'!A63)</f>
        <v/>
      </c>
      <c r="B63" s="481"/>
      <c r="C63" s="156"/>
      <c r="D63" s="58">
        <f>IF(C62="",0,D62-C62-C63)</f>
        <v>0</v>
      </c>
      <c r="E63" s="156"/>
      <c r="F63" s="58">
        <f>IF(E62="",0,F62-E62-E63)</f>
        <v>0</v>
      </c>
      <c r="G63" s="156"/>
      <c r="H63" s="58">
        <f>IF(G62="",0,H62-G62-G63)</f>
        <v>0</v>
      </c>
      <c r="I63" s="156"/>
      <c r="J63" s="58">
        <f>IF(I62="",0,J62-I62-I63)</f>
        <v>0</v>
      </c>
      <c r="K63" s="156"/>
      <c r="L63" s="58">
        <f>IF(K62="",0,L62-K62-K63)</f>
        <v>0</v>
      </c>
      <c r="M63" s="156"/>
      <c r="N63" s="58">
        <f>IF(M62="",0,N62-M62-M63)</f>
        <v>0</v>
      </c>
      <c r="O63" s="156"/>
      <c r="P63" s="58">
        <f>IF(O62="",0,P62-O62-O63)</f>
        <v>0</v>
      </c>
      <c r="Q63" s="376"/>
      <c r="R63" s="379"/>
      <c r="S63" s="387"/>
      <c r="T63" s="388"/>
    </row>
    <row r="64" spans="1:28" ht="9" hidden="1" customHeight="1" thickTop="1" thickBot="1">
      <c r="A64" s="482" t="str">
        <f>IF('0902-0908'!A64=0,"",'0902-0908'!A64)</f>
        <v/>
      </c>
      <c r="B64" s="483"/>
      <c r="C64" s="559"/>
      <c r="D64" s="560"/>
      <c r="E64" s="559"/>
      <c r="F64" s="560"/>
      <c r="G64" s="559"/>
      <c r="H64" s="560"/>
      <c r="I64" s="559"/>
      <c r="J64" s="560"/>
      <c r="K64" s="559"/>
      <c r="L64" s="560"/>
      <c r="M64" s="559"/>
      <c r="N64" s="560"/>
      <c r="O64" s="559"/>
      <c r="P64" s="560"/>
      <c r="Q64" s="377"/>
      <c r="R64" s="380"/>
      <c r="S64" s="389"/>
      <c r="T64" s="390"/>
    </row>
    <row r="65" spans="1:29" ht="15.75" hidden="1" customHeight="1">
      <c r="A65" s="490" t="str">
        <f>IF('0902-0908'!A65=0,"",'0902-0908'!A65)</f>
        <v/>
      </c>
      <c r="B65" s="491"/>
      <c r="C65" s="123"/>
      <c r="D65" s="124"/>
      <c r="E65" s="123"/>
      <c r="F65" s="124"/>
      <c r="G65" s="123"/>
      <c r="H65" s="124"/>
      <c r="I65" s="123"/>
      <c r="J65" s="124"/>
      <c r="K65" s="123"/>
      <c r="L65" s="124"/>
      <c r="M65" s="123"/>
      <c r="N65" s="124"/>
      <c r="O65" s="123"/>
      <c r="P65" s="124"/>
      <c r="Q65" s="375"/>
      <c r="R65" s="378">
        <f>D66+F66+H66+J66+L66+N66+P66</f>
        <v>0</v>
      </c>
      <c r="S65" s="393"/>
      <c r="T65" s="382"/>
    </row>
    <row r="66" spans="1:29" ht="9" hidden="1" customHeight="1" thickBot="1">
      <c r="A66" s="480" t="str">
        <f>IF('0902-0908'!A66=0,"",'0902-0908'!A66)</f>
        <v/>
      </c>
      <c r="B66" s="481"/>
      <c r="C66" s="156"/>
      <c r="D66" s="58">
        <f>IF(C65="",0,D65-C65-C66)</f>
        <v>0</v>
      </c>
      <c r="E66" s="156"/>
      <c r="F66" s="58">
        <f>IF(E65="",0,F65-E65-E66)</f>
        <v>0</v>
      </c>
      <c r="G66" s="156"/>
      <c r="H66" s="58">
        <f>IF(G65="",0,H65-G65-G66)</f>
        <v>0</v>
      </c>
      <c r="I66" s="156"/>
      <c r="J66" s="58">
        <f>IF(I65="",0,J65-I65-I66)</f>
        <v>0</v>
      </c>
      <c r="K66" s="156"/>
      <c r="L66" s="58">
        <f>IF(K65="",0,L65-K65-K66)</f>
        <v>0</v>
      </c>
      <c r="M66" s="156"/>
      <c r="N66" s="58">
        <f>IF(M65="",0,N65-M65-M66)</f>
        <v>0</v>
      </c>
      <c r="O66" s="156"/>
      <c r="P66" s="58">
        <f>IF(O65="",0,P65-O65-O66)</f>
        <v>0</v>
      </c>
      <c r="Q66" s="376"/>
      <c r="R66" s="379"/>
      <c r="S66" s="387"/>
      <c r="T66" s="388"/>
    </row>
    <row r="67" spans="1:29" ht="9" hidden="1" customHeight="1" thickTop="1" thickBot="1">
      <c r="A67" s="482" t="str">
        <f>IF('0902-0908'!A67=0,"",'0902-0908'!A67)</f>
        <v/>
      </c>
      <c r="B67" s="483"/>
      <c r="C67" s="559"/>
      <c r="D67" s="560"/>
      <c r="E67" s="559"/>
      <c r="F67" s="560"/>
      <c r="G67" s="559"/>
      <c r="H67" s="560"/>
      <c r="I67" s="559"/>
      <c r="J67" s="560"/>
      <c r="K67" s="559"/>
      <c r="L67" s="560"/>
      <c r="M67" s="559"/>
      <c r="N67" s="560"/>
      <c r="O67" s="559"/>
      <c r="P67" s="560"/>
      <c r="Q67" s="377"/>
      <c r="R67" s="380"/>
      <c r="S67" s="389"/>
      <c r="T67" s="390"/>
    </row>
    <row r="68" spans="1:29" ht="15.75" hidden="1" customHeight="1">
      <c r="A68" s="490" t="str">
        <f>IF('0902-0908'!A68=0,"",'0902-0908'!A68)</f>
        <v/>
      </c>
      <c r="B68" s="491"/>
      <c r="C68" s="123"/>
      <c r="D68" s="124"/>
      <c r="E68" s="123"/>
      <c r="F68" s="124"/>
      <c r="G68" s="123"/>
      <c r="H68" s="124"/>
      <c r="I68" s="123"/>
      <c r="J68" s="124"/>
      <c r="K68" s="123"/>
      <c r="L68" s="124"/>
      <c r="M68" s="123"/>
      <c r="N68" s="124"/>
      <c r="O68" s="123"/>
      <c r="P68" s="124"/>
      <c r="Q68" s="375"/>
      <c r="R68" s="378">
        <f>D69+F69+H69+J69+L69+N69+P69</f>
        <v>0</v>
      </c>
      <c r="S68" s="393"/>
      <c r="T68" s="382"/>
    </row>
    <row r="69" spans="1:29" ht="9" hidden="1" customHeight="1" thickBot="1">
      <c r="A69" s="480" t="str">
        <f>IF('0902-0908'!A69=0,"",'0902-0908'!A69)</f>
        <v/>
      </c>
      <c r="B69" s="481"/>
      <c r="C69" s="156"/>
      <c r="D69" s="58">
        <f>IF(C68="",0,D68-C68-C69)</f>
        <v>0</v>
      </c>
      <c r="E69" s="156"/>
      <c r="F69" s="58">
        <f>IF(E68="",0,F68-E68-E69)</f>
        <v>0</v>
      </c>
      <c r="G69" s="156"/>
      <c r="H69" s="58">
        <f>IF(G68="",0,H68-G68-G69)</f>
        <v>0</v>
      </c>
      <c r="I69" s="156"/>
      <c r="J69" s="58">
        <f>IF(I68="",0,J68-I68-I69)</f>
        <v>0</v>
      </c>
      <c r="K69" s="156"/>
      <c r="L69" s="58">
        <f>IF(K68="",0,L68-K68-K69)</f>
        <v>0</v>
      </c>
      <c r="M69" s="156"/>
      <c r="N69" s="58">
        <f>IF(M68="",0,N68-M68-M69)</f>
        <v>0</v>
      </c>
      <c r="O69" s="156"/>
      <c r="P69" s="58">
        <f>IF(O68="",0,P68-O68-O69)</f>
        <v>0</v>
      </c>
      <c r="Q69" s="376"/>
      <c r="R69" s="379"/>
      <c r="S69" s="387"/>
      <c r="T69" s="388"/>
    </row>
    <row r="70" spans="1:29" ht="9" hidden="1" customHeight="1" thickTop="1" thickBot="1">
      <c r="A70" s="482" t="str">
        <f>IF('0902-0908'!A70=0,"",'0902-0908'!A70)</f>
        <v/>
      </c>
      <c r="B70" s="483"/>
      <c r="C70" s="559"/>
      <c r="D70" s="560"/>
      <c r="E70" s="559"/>
      <c r="F70" s="560"/>
      <c r="G70" s="559"/>
      <c r="H70" s="560"/>
      <c r="I70" s="559"/>
      <c r="J70" s="560"/>
      <c r="K70" s="559"/>
      <c r="L70" s="560"/>
      <c r="M70" s="559"/>
      <c r="N70" s="560"/>
      <c r="O70" s="559"/>
      <c r="P70" s="560"/>
      <c r="Q70" s="377"/>
      <c r="R70" s="380"/>
      <c r="S70" s="389"/>
      <c r="T70" s="390"/>
    </row>
    <row r="71" spans="1:29" ht="15.75" hidden="1" customHeight="1">
      <c r="A71" s="490" t="str">
        <f>IF('0902-0908'!A71=0,"",'0902-0908'!A71)</f>
        <v/>
      </c>
      <c r="B71" s="491"/>
      <c r="C71" s="123"/>
      <c r="D71" s="124"/>
      <c r="E71" s="123"/>
      <c r="F71" s="124"/>
      <c r="G71" s="123"/>
      <c r="H71" s="124"/>
      <c r="I71" s="123"/>
      <c r="J71" s="124"/>
      <c r="K71" s="123"/>
      <c r="L71" s="124"/>
      <c r="M71" s="123"/>
      <c r="N71" s="124"/>
      <c r="O71" s="123"/>
      <c r="P71" s="124"/>
      <c r="Q71" s="375"/>
      <c r="R71" s="378">
        <f>D72+F72+H72+J72+L72+N72+P72</f>
        <v>0</v>
      </c>
      <c r="S71" s="393"/>
      <c r="T71" s="382"/>
    </row>
    <row r="72" spans="1:29" ht="9" hidden="1" customHeight="1" thickBot="1">
      <c r="A72" s="480" t="str">
        <f>IF('0902-0908'!A72=0,"",'0902-0908'!A72)</f>
        <v/>
      </c>
      <c r="B72" s="481"/>
      <c r="C72" s="156"/>
      <c r="D72" s="58">
        <f>IF(C71="",0,D71-C71-C72)</f>
        <v>0</v>
      </c>
      <c r="E72" s="156"/>
      <c r="F72" s="58">
        <f>IF(E71="",0,F71-E71-E72)</f>
        <v>0</v>
      </c>
      <c r="G72" s="156"/>
      <c r="H72" s="58">
        <f>IF(G71="",0,H71-G71-G72)</f>
        <v>0</v>
      </c>
      <c r="I72" s="156"/>
      <c r="J72" s="58">
        <f>IF(I71="",0,J71-I71-I72)</f>
        <v>0</v>
      </c>
      <c r="K72" s="156"/>
      <c r="L72" s="58">
        <f>IF(K71="",0,L71-K71-K72)</f>
        <v>0</v>
      </c>
      <c r="M72" s="156"/>
      <c r="N72" s="58">
        <f>IF(M71="",0,N71-M71-M72)</f>
        <v>0</v>
      </c>
      <c r="O72" s="156"/>
      <c r="P72" s="58">
        <f>IF(O71="",0,P71-O71-O72)</f>
        <v>0</v>
      </c>
      <c r="Q72" s="376"/>
      <c r="R72" s="379"/>
      <c r="S72" s="387"/>
      <c r="T72" s="388"/>
    </row>
    <row r="73" spans="1:29" ht="9" hidden="1" customHeight="1" thickTop="1" thickBot="1">
      <c r="A73" s="482" t="str">
        <f>IF('0902-0908'!A73=0,"",'0902-0908'!A73)</f>
        <v/>
      </c>
      <c r="B73" s="483"/>
      <c r="C73" s="559"/>
      <c r="D73" s="560"/>
      <c r="E73" s="559"/>
      <c r="F73" s="560"/>
      <c r="G73" s="559"/>
      <c r="H73" s="560"/>
      <c r="I73" s="559"/>
      <c r="J73" s="560"/>
      <c r="K73" s="559"/>
      <c r="L73" s="560"/>
      <c r="M73" s="559"/>
      <c r="N73" s="560"/>
      <c r="O73" s="559"/>
      <c r="P73" s="560"/>
      <c r="Q73" s="377"/>
      <c r="R73" s="380"/>
      <c r="S73" s="389"/>
      <c r="T73" s="390"/>
    </row>
    <row r="74" spans="1:29" ht="15.75" hidden="1" customHeight="1">
      <c r="A74" s="490" t="str">
        <f>IF('0902-0908'!A74=0,"",'0902-0908'!A74)</f>
        <v/>
      </c>
      <c r="B74" s="491"/>
      <c r="C74" s="123"/>
      <c r="D74" s="124"/>
      <c r="E74" s="123"/>
      <c r="F74" s="124"/>
      <c r="G74" s="123"/>
      <c r="H74" s="124"/>
      <c r="I74" s="123"/>
      <c r="J74" s="124"/>
      <c r="K74" s="123"/>
      <c r="L74" s="124"/>
      <c r="M74" s="123"/>
      <c r="N74" s="124"/>
      <c r="O74" s="123"/>
      <c r="P74" s="124"/>
      <c r="Q74" s="375"/>
      <c r="R74" s="378">
        <f>D75+F75+H75+J75+L75+N75+P75</f>
        <v>0</v>
      </c>
      <c r="S74" s="393"/>
      <c r="T74" s="382"/>
    </row>
    <row r="75" spans="1:29" ht="9" hidden="1" customHeight="1" thickBot="1">
      <c r="A75" s="480" t="str">
        <f>IF('0902-0908'!A75=0,"",'0902-0908'!A75)</f>
        <v/>
      </c>
      <c r="B75" s="481"/>
      <c r="C75" s="156"/>
      <c r="D75" s="58">
        <f>IF(C74="",0,D74-C74-C75)</f>
        <v>0</v>
      </c>
      <c r="E75" s="156"/>
      <c r="F75" s="58">
        <f>IF(E74="",0,F74-E74-E75)</f>
        <v>0</v>
      </c>
      <c r="G75" s="156"/>
      <c r="H75" s="58">
        <f>IF(G74="",0,H74-G74-G75)</f>
        <v>0</v>
      </c>
      <c r="I75" s="156"/>
      <c r="J75" s="58">
        <f>IF(I74="",0,J74-I74-I75)</f>
        <v>0</v>
      </c>
      <c r="K75" s="156"/>
      <c r="L75" s="58">
        <f>IF(K74="",0,L74-K74-K75)</f>
        <v>0</v>
      </c>
      <c r="M75" s="156"/>
      <c r="N75" s="58">
        <f>IF(M74="",0,N74-M74-M75)</f>
        <v>0</v>
      </c>
      <c r="O75" s="156"/>
      <c r="P75" s="58">
        <f>IF(O74="",0,P74-O74-O75)</f>
        <v>0</v>
      </c>
      <c r="Q75" s="376"/>
      <c r="R75" s="379"/>
      <c r="S75" s="387"/>
      <c r="T75" s="388"/>
    </row>
    <row r="76" spans="1:29" ht="9" hidden="1" customHeight="1" thickTop="1" thickBot="1">
      <c r="A76" s="482" t="str">
        <f>IF('0902-0908'!A76=0,"",'0902-0908'!A76)</f>
        <v/>
      </c>
      <c r="B76" s="483"/>
      <c r="C76" s="559"/>
      <c r="D76" s="560"/>
      <c r="E76" s="559"/>
      <c r="F76" s="560"/>
      <c r="G76" s="559"/>
      <c r="H76" s="560"/>
      <c r="I76" s="559"/>
      <c r="J76" s="560"/>
      <c r="K76" s="559"/>
      <c r="L76" s="560"/>
      <c r="M76" s="559"/>
      <c r="N76" s="560"/>
      <c r="O76" s="559"/>
      <c r="P76" s="560"/>
      <c r="Q76" s="377"/>
      <c r="R76" s="380"/>
      <c r="S76" s="389"/>
      <c r="T76" s="390"/>
    </row>
    <row r="77" spans="1:29" ht="15.75" hidden="1" customHeight="1">
      <c r="A77" s="490" t="str">
        <f>IF('0902-0908'!A77=0,"",'0902-0908'!A77)</f>
        <v/>
      </c>
      <c r="B77" s="491"/>
      <c r="C77" s="123"/>
      <c r="D77" s="124"/>
      <c r="E77" s="123"/>
      <c r="F77" s="124"/>
      <c r="G77" s="123"/>
      <c r="H77" s="124"/>
      <c r="I77" s="123"/>
      <c r="J77" s="124"/>
      <c r="K77" s="123"/>
      <c r="L77" s="124"/>
      <c r="M77" s="123"/>
      <c r="N77" s="124"/>
      <c r="O77" s="123"/>
      <c r="P77" s="124"/>
      <c r="Q77" s="375"/>
      <c r="R77" s="378">
        <f>D78+F78+H78+J78+L78+N78+P78</f>
        <v>0</v>
      </c>
      <c r="S77" s="381"/>
      <c r="T77" s="382"/>
    </row>
    <row r="78" spans="1:29" ht="9" hidden="1" customHeight="1" thickBot="1">
      <c r="A78" s="480" t="str">
        <f>IF('0902-0908'!A78=0,"",'0902-0908'!A78)</f>
        <v/>
      </c>
      <c r="B78" s="481"/>
      <c r="C78" s="156"/>
      <c r="D78" s="58">
        <f>IF(C77="",0,D77-C77-C78)</f>
        <v>0</v>
      </c>
      <c r="E78" s="156"/>
      <c r="F78" s="58">
        <f>IF(E77="",0,F77-E77-E78)</f>
        <v>0</v>
      </c>
      <c r="G78" s="156"/>
      <c r="H78" s="58">
        <f>IF(G77="",0,H77-G77-G78)</f>
        <v>0</v>
      </c>
      <c r="I78" s="156"/>
      <c r="J78" s="58">
        <f>IF(I77="",0,J77-I77-I78)</f>
        <v>0</v>
      </c>
      <c r="K78" s="156"/>
      <c r="L78" s="58">
        <f>IF(K77="",0,L77-K77-K78)</f>
        <v>0</v>
      </c>
      <c r="M78" s="156"/>
      <c r="N78" s="58">
        <f>IF(M77="",0,N77-M77-M78)</f>
        <v>0</v>
      </c>
      <c r="O78" s="156"/>
      <c r="P78" s="58">
        <f>IF(O77="",0,P77-O77-O78)</f>
        <v>0</v>
      </c>
      <c r="Q78" s="376"/>
      <c r="R78" s="379"/>
      <c r="S78" s="387"/>
      <c r="T78" s="388"/>
    </row>
    <row r="79" spans="1:29" ht="9" hidden="1" customHeight="1" thickTop="1" thickBot="1">
      <c r="A79" s="482" t="str">
        <f>IF('0902-0908'!A79=0,"",'0902-0908'!A79)</f>
        <v/>
      </c>
      <c r="B79" s="483"/>
      <c r="C79" s="559"/>
      <c r="D79" s="560"/>
      <c r="E79" s="559"/>
      <c r="F79" s="560"/>
      <c r="G79" s="559"/>
      <c r="H79" s="560"/>
      <c r="I79" s="559"/>
      <c r="J79" s="560"/>
      <c r="K79" s="559"/>
      <c r="L79" s="560"/>
      <c r="M79" s="559"/>
      <c r="N79" s="560"/>
      <c r="O79" s="559"/>
      <c r="P79" s="560"/>
      <c r="Q79" s="377"/>
      <c r="R79" s="380"/>
      <c r="S79" s="389"/>
      <c r="T79" s="390"/>
      <c r="AC79" s="349"/>
    </row>
    <row r="80" spans="1:29" ht="15.75" hidden="1" customHeight="1">
      <c r="A80" s="490" t="str">
        <f>IF('0902-0908'!A80=0,"",'0902-0908'!A80)</f>
        <v/>
      </c>
      <c r="B80" s="491"/>
      <c r="C80" s="123"/>
      <c r="D80" s="124"/>
      <c r="E80" s="123"/>
      <c r="F80" s="124"/>
      <c r="G80" s="123"/>
      <c r="H80" s="124"/>
      <c r="I80" s="123"/>
      <c r="J80" s="124"/>
      <c r="K80" s="123"/>
      <c r="L80" s="124"/>
      <c r="M80" s="123"/>
      <c r="N80" s="124"/>
      <c r="O80" s="123"/>
      <c r="P80" s="124"/>
      <c r="Q80" s="375"/>
      <c r="R80" s="378">
        <f>D81+F81+H81+J81+L81+N81+P81</f>
        <v>0</v>
      </c>
      <c r="S80" s="381"/>
      <c r="T80" s="382"/>
      <c r="AC80" s="349"/>
    </row>
    <row r="81" spans="1:31" ht="9" hidden="1" customHeight="1" thickBot="1">
      <c r="A81" s="480" t="str">
        <f>IF('0902-0908'!A81=0,"",'0902-0908'!A81)</f>
        <v/>
      </c>
      <c r="B81" s="481"/>
      <c r="C81" s="156"/>
      <c r="D81" s="58">
        <f>IF(C80="",0,D80-C80-C81)</f>
        <v>0</v>
      </c>
      <c r="E81" s="156"/>
      <c r="F81" s="58">
        <f>IF(E80="",0,F80-E80-E81)</f>
        <v>0</v>
      </c>
      <c r="G81" s="156"/>
      <c r="H81" s="58">
        <f>IF(G80="",0,H80-G80-G81)</f>
        <v>0</v>
      </c>
      <c r="I81" s="156"/>
      <c r="J81" s="58">
        <f>IF(I80="",0,J80-I80-I81)</f>
        <v>0</v>
      </c>
      <c r="K81" s="156"/>
      <c r="L81" s="58">
        <f>IF(K80="",0,L80-K80-K81)</f>
        <v>0</v>
      </c>
      <c r="M81" s="156"/>
      <c r="N81" s="58">
        <f>IF(M80="",0,N80-M80-M81)</f>
        <v>0</v>
      </c>
      <c r="O81" s="156"/>
      <c r="P81" s="58">
        <f>IF(O80="",0,P80-O80-O81)</f>
        <v>0</v>
      </c>
      <c r="Q81" s="376"/>
      <c r="R81" s="379"/>
      <c r="S81" s="387"/>
      <c r="T81" s="388"/>
    </row>
    <row r="82" spans="1:31" ht="9" hidden="1" customHeight="1" thickTop="1" thickBot="1">
      <c r="A82" s="482" t="str">
        <f>IF('0902-0908'!A82=0,"",'0902-0908'!A82)</f>
        <v/>
      </c>
      <c r="B82" s="483"/>
      <c r="C82" s="559"/>
      <c r="D82" s="560"/>
      <c r="E82" s="559"/>
      <c r="F82" s="560"/>
      <c r="G82" s="559"/>
      <c r="H82" s="560"/>
      <c r="I82" s="559"/>
      <c r="J82" s="560"/>
      <c r="K82" s="559"/>
      <c r="L82" s="560"/>
      <c r="M82" s="559"/>
      <c r="N82" s="560"/>
      <c r="O82" s="559"/>
      <c r="P82" s="560"/>
      <c r="Q82" s="377"/>
      <c r="R82" s="380"/>
      <c r="S82" s="389"/>
      <c r="T82" s="390"/>
    </row>
    <row r="83" spans="1:31" ht="15.75" hidden="1" customHeight="1">
      <c r="A83" s="490" t="str">
        <f>IF('0902-0908'!A83=0,"",'0902-0908'!A83)</f>
        <v/>
      </c>
      <c r="B83" s="491"/>
      <c r="C83" s="123"/>
      <c r="D83" s="124"/>
      <c r="E83" s="123"/>
      <c r="F83" s="124"/>
      <c r="G83" s="123"/>
      <c r="H83" s="124"/>
      <c r="I83" s="123"/>
      <c r="J83" s="124"/>
      <c r="K83" s="123"/>
      <c r="L83" s="124"/>
      <c r="M83" s="123"/>
      <c r="N83" s="124"/>
      <c r="O83" s="123"/>
      <c r="P83" s="124"/>
      <c r="Q83" s="375"/>
      <c r="R83" s="378">
        <f>D84+F84+H84+J84+L84+N84+P84</f>
        <v>0</v>
      </c>
      <c r="S83" s="381"/>
      <c r="T83" s="382"/>
    </row>
    <row r="84" spans="1:31" ht="9" hidden="1" customHeight="1" thickBot="1">
      <c r="A84" s="480" t="str">
        <f>IF('0902-0908'!A84=0,"",'0902-0908'!A84)</f>
        <v/>
      </c>
      <c r="B84" s="481"/>
      <c r="C84" s="156"/>
      <c r="D84" s="58">
        <f>IF(C83="",0,D83-C83-C84)</f>
        <v>0</v>
      </c>
      <c r="E84" s="156"/>
      <c r="F84" s="58">
        <f>IF(E83="",0,F83-E83-E84)</f>
        <v>0</v>
      </c>
      <c r="G84" s="156"/>
      <c r="H84" s="58">
        <f>IF(G83="",0,H83-G83-G84)</f>
        <v>0</v>
      </c>
      <c r="I84" s="156"/>
      <c r="J84" s="58">
        <f>IF(I83="",0,J83-I83-I84)</f>
        <v>0</v>
      </c>
      <c r="K84" s="156"/>
      <c r="L84" s="58">
        <f>IF(K83="",0,L83-K83-K84)</f>
        <v>0</v>
      </c>
      <c r="M84" s="156"/>
      <c r="N84" s="58">
        <f>IF(M83="",0,N83-M83-M84)</f>
        <v>0</v>
      </c>
      <c r="O84" s="156"/>
      <c r="P84" s="58">
        <f>IF(O83="",0,P83-O83-O84)</f>
        <v>0</v>
      </c>
      <c r="Q84" s="376"/>
      <c r="R84" s="379"/>
      <c r="S84" s="387"/>
      <c r="T84" s="388"/>
    </row>
    <row r="85" spans="1:31" ht="9" hidden="1" customHeight="1" thickTop="1" thickBot="1">
      <c r="A85" s="482" t="str">
        <f>IF('0902-0908'!A85=0,"",'0902-0908'!A85)</f>
        <v/>
      </c>
      <c r="B85" s="483"/>
      <c r="C85" s="559"/>
      <c r="D85" s="560"/>
      <c r="E85" s="559"/>
      <c r="F85" s="560"/>
      <c r="G85" s="559"/>
      <c r="H85" s="560"/>
      <c r="I85" s="559"/>
      <c r="J85" s="560"/>
      <c r="K85" s="559"/>
      <c r="L85" s="560"/>
      <c r="M85" s="559"/>
      <c r="N85" s="560"/>
      <c r="O85" s="559"/>
      <c r="P85" s="560"/>
      <c r="Q85" s="377"/>
      <c r="R85" s="380"/>
      <c r="S85" s="389"/>
      <c r="T85" s="390"/>
    </row>
    <row r="86" spans="1:31" ht="15.75" hidden="1" customHeight="1">
      <c r="A86" s="490" t="str">
        <f>IF('0902-0908'!A86=0,"",'0902-0908'!A86)</f>
        <v/>
      </c>
      <c r="B86" s="491"/>
      <c r="C86" s="123"/>
      <c r="D86" s="124"/>
      <c r="E86" s="123"/>
      <c r="F86" s="124"/>
      <c r="G86" s="123"/>
      <c r="H86" s="124"/>
      <c r="I86" s="123"/>
      <c r="J86" s="124"/>
      <c r="K86" s="123"/>
      <c r="L86" s="124"/>
      <c r="M86" s="123"/>
      <c r="N86" s="124"/>
      <c r="O86" s="123"/>
      <c r="P86" s="124"/>
      <c r="Q86" s="375"/>
      <c r="R86" s="378">
        <f>D87+F87+H87+J87+L87+N87+P87</f>
        <v>0</v>
      </c>
      <c r="S86" s="381"/>
      <c r="T86" s="382"/>
    </row>
    <row r="87" spans="1:31" ht="9" hidden="1" customHeight="1" thickBot="1">
      <c r="A87" s="480" t="str">
        <f>IF('0902-0908'!A87=0,"",'0902-0908'!A87)</f>
        <v/>
      </c>
      <c r="B87" s="481"/>
      <c r="C87" s="156"/>
      <c r="D87" s="58">
        <f>IF(C86="",0,D86-C86-C87)</f>
        <v>0</v>
      </c>
      <c r="E87" s="156"/>
      <c r="F87" s="58">
        <f>IF(E86="",0,F86-E86-E87)</f>
        <v>0</v>
      </c>
      <c r="G87" s="156"/>
      <c r="H87" s="58">
        <f>IF(G86="",0,H86-G86-G87)</f>
        <v>0</v>
      </c>
      <c r="I87" s="156"/>
      <c r="J87" s="58">
        <f>IF(I86="",0,J86-I86-I87)</f>
        <v>0</v>
      </c>
      <c r="K87" s="156"/>
      <c r="L87" s="58">
        <f>IF(K86="",0,L86-K86-K87)</f>
        <v>0</v>
      </c>
      <c r="M87" s="156"/>
      <c r="N87" s="58">
        <f>IF(M86="",0,N86-M86-M87)</f>
        <v>0</v>
      </c>
      <c r="O87" s="156"/>
      <c r="P87" s="58">
        <f>IF(O86="",0,P86-O86-O87)</f>
        <v>0</v>
      </c>
      <c r="Q87" s="376"/>
      <c r="R87" s="379"/>
      <c r="S87" s="387"/>
      <c r="T87" s="388"/>
    </row>
    <row r="88" spans="1:31" ht="15.75" hidden="1" customHeight="1" thickTop="1" thickBot="1">
      <c r="A88" s="482" t="str">
        <f>IF('0902-0908'!A88=0,"",'0902-0908'!A88)</f>
        <v/>
      </c>
      <c r="B88" s="483"/>
      <c r="C88" s="559"/>
      <c r="D88" s="560"/>
      <c r="E88" s="559"/>
      <c r="F88" s="560"/>
      <c r="G88" s="559"/>
      <c r="H88" s="560"/>
      <c r="I88" s="559"/>
      <c r="J88" s="560"/>
      <c r="K88" s="559"/>
      <c r="L88" s="560"/>
      <c r="M88" s="559"/>
      <c r="N88" s="560"/>
      <c r="O88" s="559"/>
      <c r="P88" s="560"/>
      <c r="Q88" s="376"/>
      <c r="R88" s="379"/>
      <c r="S88" s="387"/>
      <c r="T88" s="388"/>
    </row>
    <row r="89" spans="1:31" ht="11.25" customHeight="1" thickBot="1">
      <c r="A89" s="404" t="s">
        <v>83</v>
      </c>
      <c r="B89" s="405"/>
      <c r="C89" s="406"/>
      <c r="D89" s="407"/>
      <c r="E89" s="407"/>
      <c r="F89" s="407"/>
      <c r="G89" s="407"/>
      <c r="H89" s="407"/>
      <c r="I89" s="407"/>
      <c r="J89" s="407"/>
      <c r="K89" s="407"/>
      <c r="L89" s="407"/>
      <c r="M89" s="407"/>
      <c r="N89" s="407"/>
      <c r="O89" s="407"/>
      <c r="P89" s="408"/>
      <c r="Q89" s="158" t="s">
        <v>84</v>
      </c>
      <c r="R89" s="158" t="s">
        <v>85</v>
      </c>
      <c r="S89" s="406"/>
      <c r="T89" s="409"/>
    </row>
    <row r="90" spans="1:31" ht="15.75" customHeight="1">
      <c r="A90" s="490" t="str">
        <f>IF('0902-0908'!A90=0,"",'0902-0908'!A90)</f>
        <v>黃世耀</v>
      </c>
      <c r="B90" s="491"/>
      <c r="C90" s="123"/>
      <c r="D90" s="124"/>
      <c r="E90" s="123"/>
      <c r="F90" s="124"/>
      <c r="G90" s="123"/>
      <c r="H90" s="124"/>
      <c r="I90" s="123"/>
      <c r="J90" s="124"/>
      <c r="K90" s="123"/>
      <c r="L90" s="124"/>
      <c r="M90" s="123">
        <v>11</v>
      </c>
      <c r="N90" s="124">
        <v>22</v>
      </c>
      <c r="O90" s="123"/>
      <c r="P90" s="124"/>
      <c r="Q90" s="376"/>
      <c r="R90" s="379">
        <f>D91+F91+H91+J91+L91+N91+P91</f>
        <v>8</v>
      </c>
      <c r="S90" s="398"/>
      <c r="T90" s="399"/>
    </row>
    <row r="91" spans="1:31" ht="9" customHeight="1" thickBot="1">
      <c r="A91" s="480" t="str">
        <f>IF('0902-0908'!A91=0,"",'0902-0908'!A91)</f>
        <v>外場假日工讀</v>
      </c>
      <c r="B91" s="481"/>
      <c r="C91" s="156"/>
      <c r="D91" s="58">
        <f>D90-C90-C91</f>
        <v>0</v>
      </c>
      <c r="E91" s="156"/>
      <c r="F91" s="245">
        <f>F90-E90-E91</f>
        <v>0</v>
      </c>
      <c r="G91" s="156"/>
      <c r="H91" s="58">
        <f>H90-G90-G91</f>
        <v>0</v>
      </c>
      <c r="I91" s="156"/>
      <c r="J91" s="58">
        <f>J90-I90-I91</f>
        <v>0</v>
      </c>
      <c r="K91" s="156"/>
      <c r="L91" s="58">
        <f>L90-K90-K91</f>
        <v>0</v>
      </c>
      <c r="M91" s="156">
        <v>3</v>
      </c>
      <c r="N91" s="58">
        <f>N90-M90-M91</f>
        <v>8</v>
      </c>
      <c r="O91" s="156"/>
      <c r="P91" s="58">
        <f>P90-O90-O91</f>
        <v>0</v>
      </c>
      <c r="Q91" s="376"/>
      <c r="R91" s="379"/>
      <c r="S91" s="394"/>
      <c r="T91" s="395"/>
    </row>
    <row r="92" spans="1:31" ht="9" customHeight="1" thickTop="1" thickBot="1">
      <c r="A92" s="482" t="str">
        <f>IF('0902-0908'!A92=0,"",'0902-0908'!A92)</f>
        <v/>
      </c>
      <c r="B92" s="483"/>
      <c r="C92" s="559"/>
      <c r="D92" s="560"/>
      <c r="E92" s="559"/>
      <c r="F92" s="560"/>
      <c r="G92" s="559"/>
      <c r="H92" s="560"/>
      <c r="I92" s="559"/>
      <c r="J92" s="560"/>
      <c r="K92" s="559"/>
      <c r="L92" s="560"/>
      <c r="M92" s="559" t="s">
        <v>351</v>
      </c>
      <c r="N92" s="560"/>
      <c r="O92" s="559"/>
      <c r="P92" s="560"/>
      <c r="Q92" s="376"/>
      <c r="R92" s="379"/>
      <c r="S92" s="396"/>
      <c r="T92" s="397"/>
    </row>
    <row r="93" spans="1:31" ht="15.75" customHeight="1">
      <c r="A93" s="490" t="str">
        <f>IF('0902-0908'!A93=0,"",'0902-0908'!A93)</f>
        <v>張子柔</v>
      </c>
      <c r="B93" s="491"/>
      <c r="C93" s="123">
        <v>18.5</v>
      </c>
      <c r="D93" s="124">
        <v>22</v>
      </c>
      <c r="E93" s="123"/>
      <c r="F93" s="124"/>
      <c r="G93" s="123">
        <v>11</v>
      </c>
      <c r="H93" s="124">
        <v>22</v>
      </c>
      <c r="I93" s="123"/>
      <c r="J93" s="124"/>
      <c r="K93" s="123"/>
      <c r="L93" s="124"/>
      <c r="M93" s="123"/>
      <c r="N93" s="124"/>
      <c r="O93" s="123">
        <v>11</v>
      </c>
      <c r="P93" s="124">
        <v>22</v>
      </c>
      <c r="Q93" s="375"/>
      <c r="R93" s="378">
        <f>D94+F94+H94+J94+L94+N94+P94</f>
        <v>19.5</v>
      </c>
      <c r="S93" s="393"/>
      <c r="T93" s="382"/>
    </row>
    <row r="94" spans="1:31" ht="9" customHeight="1" thickBot="1">
      <c r="A94" s="480" t="str">
        <f>IF('0902-0908'!A94=0,"",'0902-0908'!A94)</f>
        <v>外場晚班工讀</v>
      </c>
      <c r="B94" s="481"/>
      <c r="C94" s="156"/>
      <c r="D94" s="58">
        <f>D93-C93-C94</f>
        <v>3.5</v>
      </c>
      <c r="E94" s="156"/>
      <c r="F94" s="58">
        <f>F93-E93-E94</f>
        <v>0</v>
      </c>
      <c r="G94" s="156">
        <v>3</v>
      </c>
      <c r="H94" s="58">
        <f>H93-G93-G94</f>
        <v>8</v>
      </c>
      <c r="I94" s="156"/>
      <c r="J94" s="58">
        <f>J93-I93-I94</f>
        <v>0</v>
      </c>
      <c r="K94" s="156"/>
      <c r="L94" s="58">
        <f>L93-K93-K94</f>
        <v>0</v>
      </c>
      <c r="M94" s="156"/>
      <c r="N94" s="58">
        <f>N93-M93-M94</f>
        <v>0</v>
      </c>
      <c r="O94" s="156">
        <v>3</v>
      </c>
      <c r="P94" s="58">
        <f>P93-O93-O94</f>
        <v>8</v>
      </c>
      <c r="Q94" s="376"/>
      <c r="R94" s="379"/>
      <c r="S94" s="387" t="s">
        <v>341</v>
      </c>
      <c r="T94" s="388"/>
      <c r="AC94" s="125"/>
      <c r="AD94" s="125"/>
      <c r="AE94" s="125"/>
    </row>
    <row r="95" spans="1:31" ht="9" customHeight="1" thickTop="1" thickBot="1">
      <c r="A95" s="482" t="str">
        <f>IF('0902-0908'!A95=0,"",'0902-0908'!A95)</f>
        <v/>
      </c>
      <c r="B95" s="483"/>
      <c r="C95" s="559" t="s">
        <v>356</v>
      </c>
      <c r="D95" s="560"/>
      <c r="E95" s="559"/>
      <c r="F95" s="560"/>
      <c r="G95" s="559" t="s">
        <v>350</v>
      </c>
      <c r="H95" s="560"/>
      <c r="I95" s="559"/>
      <c r="J95" s="560"/>
      <c r="K95" s="559"/>
      <c r="L95" s="560"/>
      <c r="M95" s="559"/>
      <c r="N95" s="560"/>
      <c r="O95" s="559" t="s">
        <v>353</v>
      </c>
      <c r="P95" s="560"/>
      <c r="Q95" s="377"/>
      <c r="R95" s="380"/>
      <c r="S95" s="389"/>
      <c r="T95" s="390"/>
    </row>
    <row r="96" spans="1:31" ht="15.75" customHeight="1">
      <c r="A96" s="490" t="str">
        <f>IF('0902-0908'!A96=0,"",'0902-0908'!A96)</f>
        <v>蔡昀軒</v>
      </c>
      <c r="B96" s="491"/>
      <c r="C96" s="123"/>
      <c r="D96" s="124"/>
      <c r="E96" s="123"/>
      <c r="F96" s="124"/>
      <c r="G96" s="123"/>
      <c r="H96" s="124"/>
      <c r="I96" s="123"/>
      <c r="J96" s="124"/>
      <c r="K96" s="123">
        <v>18</v>
      </c>
      <c r="L96" s="124">
        <v>22</v>
      </c>
      <c r="M96" s="123"/>
      <c r="N96" s="124"/>
      <c r="O96" s="123"/>
      <c r="P96" s="124"/>
      <c r="Q96" s="375"/>
      <c r="R96" s="378">
        <f>D97+F97+H97+J97+L97+N97+P97</f>
        <v>4</v>
      </c>
      <c r="S96" s="393"/>
      <c r="T96" s="382"/>
    </row>
    <row r="97" spans="1:31" ht="9" customHeight="1" thickBot="1">
      <c r="A97" s="480" t="str">
        <f>IF('0902-0908'!A97=0,"",'0902-0908'!A97)</f>
        <v>外場晚班工讀</v>
      </c>
      <c r="B97" s="481"/>
      <c r="C97" s="156"/>
      <c r="D97" s="58">
        <f>D96-C96-C97</f>
        <v>0</v>
      </c>
      <c r="E97" s="156"/>
      <c r="F97" s="58">
        <f>F96-E96-E97</f>
        <v>0</v>
      </c>
      <c r="G97" s="156"/>
      <c r="H97" s="58">
        <f>H96-G96-G97</f>
        <v>0</v>
      </c>
      <c r="I97" s="156"/>
      <c r="J97" s="58">
        <f>J96-I96-I97</f>
        <v>0</v>
      </c>
      <c r="K97" s="156"/>
      <c r="L97" s="58">
        <f>L96-K96-K97</f>
        <v>4</v>
      </c>
      <c r="M97" s="156"/>
      <c r="N97" s="58">
        <f>N96-M96-M97</f>
        <v>0</v>
      </c>
      <c r="O97" s="156"/>
      <c r="P97" s="58">
        <f>P96-O96-O97</f>
        <v>0</v>
      </c>
      <c r="Q97" s="376"/>
      <c r="R97" s="379"/>
      <c r="S97" s="387" t="s">
        <v>340</v>
      </c>
      <c r="T97" s="388"/>
      <c r="AC97" s="125"/>
      <c r="AD97" s="125"/>
      <c r="AE97" s="125"/>
    </row>
    <row r="98" spans="1:31" ht="9" customHeight="1" thickTop="1" thickBot="1">
      <c r="A98" s="482" t="str">
        <f>IF('0902-0908'!A98=0,"",'0902-0908'!A98)</f>
        <v/>
      </c>
      <c r="B98" s="483"/>
      <c r="C98" s="559"/>
      <c r="D98" s="560"/>
      <c r="E98" s="559"/>
      <c r="F98" s="560"/>
      <c r="G98" s="559"/>
      <c r="H98" s="560"/>
      <c r="I98" s="559"/>
      <c r="J98" s="560"/>
      <c r="K98" s="559" t="s">
        <v>357</v>
      </c>
      <c r="L98" s="560"/>
      <c r="M98" s="559"/>
      <c r="N98" s="560"/>
      <c r="O98" s="559"/>
      <c r="P98" s="560"/>
      <c r="Q98" s="377"/>
      <c r="R98" s="380"/>
      <c r="S98" s="389"/>
      <c r="T98" s="390"/>
    </row>
    <row r="99" spans="1:31" ht="15.75" customHeight="1">
      <c r="A99" s="490" t="str">
        <f>IF('0902-0908'!A99=0,"",'0902-0908'!A99)</f>
        <v>陳怡伶</v>
      </c>
      <c r="B99" s="491"/>
      <c r="C99" s="123"/>
      <c r="D99" s="124"/>
      <c r="E99" s="123">
        <v>18</v>
      </c>
      <c r="F99" s="124">
        <v>22</v>
      </c>
      <c r="G99" s="123">
        <v>18</v>
      </c>
      <c r="H99" s="124">
        <v>22</v>
      </c>
      <c r="I99" s="123"/>
      <c r="J99" s="124"/>
      <c r="K99" s="123"/>
      <c r="L99" s="124"/>
      <c r="M99" s="123"/>
      <c r="N99" s="124"/>
      <c r="O99" s="123">
        <v>11.5</v>
      </c>
      <c r="P99" s="124">
        <v>22</v>
      </c>
      <c r="Q99" s="375"/>
      <c r="R99" s="378">
        <f>D100+F100+H100+J100+L100+N100+P100</f>
        <v>16.5</v>
      </c>
      <c r="S99" s="393"/>
      <c r="T99" s="382"/>
    </row>
    <row r="100" spans="1:31" ht="9" customHeight="1" thickBot="1">
      <c r="A100" s="480" t="str">
        <f>IF('0902-0908'!A100=0,"",'0902-0908'!A100)</f>
        <v>外場晚班工讀</v>
      </c>
      <c r="B100" s="481"/>
      <c r="C100" s="156"/>
      <c r="D100" s="58">
        <f>D99-C99-C100</f>
        <v>0</v>
      </c>
      <c r="E100" s="156"/>
      <c r="F100" s="58">
        <f>F99-E99-E100</f>
        <v>4</v>
      </c>
      <c r="G100" s="156"/>
      <c r="H100" s="58">
        <f>H99-G99-G100</f>
        <v>4</v>
      </c>
      <c r="I100" s="156"/>
      <c r="J100" s="58">
        <f>J99-I99-I100</f>
        <v>0</v>
      </c>
      <c r="K100" s="156"/>
      <c r="L100" s="58">
        <f>L99-K99-K100</f>
        <v>0</v>
      </c>
      <c r="M100" s="156"/>
      <c r="N100" s="58">
        <f>N99-M99-M100</f>
        <v>0</v>
      </c>
      <c r="O100" s="156">
        <v>2</v>
      </c>
      <c r="P100" s="58">
        <f>P99-O99-O100</f>
        <v>8.5</v>
      </c>
      <c r="Q100" s="376"/>
      <c r="R100" s="379"/>
      <c r="S100" s="387" t="s">
        <v>341</v>
      </c>
      <c r="T100" s="388"/>
      <c r="AC100" s="125"/>
      <c r="AD100" s="125"/>
      <c r="AE100" s="125"/>
    </row>
    <row r="101" spans="1:31" ht="9" customHeight="1" thickTop="1" thickBot="1">
      <c r="A101" s="482" t="str">
        <f>IF('0902-0908'!A101=0,"",'0902-0908'!A101)</f>
        <v/>
      </c>
      <c r="B101" s="483"/>
      <c r="C101" s="559"/>
      <c r="D101" s="560"/>
      <c r="E101" s="559" t="s">
        <v>356</v>
      </c>
      <c r="F101" s="560"/>
      <c r="G101" s="559" t="s">
        <v>356</v>
      </c>
      <c r="H101" s="560"/>
      <c r="I101" s="559"/>
      <c r="J101" s="560"/>
      <c r="K101" s="559"/>
      <c r="L101" s="560"/>
      <c r="M101" s="559"/>
      <c r="N101" s="560"/>
      <c r="O101" s="559" t="s">
        <v>354</v>
      </c>
      <c r="P101" s="560"/>
      <c r="Q101" s="377"/>
      <c r="R101" s="380"/>
      <c r="S101" s="389"/>
      <c r="T101" s="390"/>
    </row>
    <row r="102" spans="1:31" ht="15.75" hidden="1" customHeight="1">
      <c r="A102" s="490" t="e">
        <f>IF('0902-0908'!#REF!=0,"",'0902-0908'!#REF!)</f>
        <v>#REF!</v>
      </c>
      <c r="B102" s="491"/>
      <c r="C102" s="123"/>
      <c r="D102" s="124"/>
      <c r="E102" s="123"/>
      <c r="F102" s="124"/>
      <c r="G102" s="123"/>
      <c r="H102" s="124"/>
      <c r="I102" s="123">
        <v>18</v>
      </c>
      <c r="J102" s="124">
        <v>22</v>
      </c>
      <c r="K102" s="123">
        <v>18</v>
      </c>
      <c r="L102" s="124">
        <v>22</v>
      </c>
      <c r="M102" s="123">
        <v>12</v>
      </c>
      <c r="N102" s="124">
        <v>22</v>
      </c>
      <c r="O102" s="123"/>
      <c r="P102" s="124"/>
      <c r="Q102" s="375"/>
      <c r="R102" s="378">
        <f>D103+F103+H103+J103+L103+N103+P103</f>
        <v>16</v>
      </c>
      <c r="S102" s="381" t="s">
        <v>315</v>
      </c>
      <c r="T102" s="382"/>
    </row>
    <row r="103" spans="1:31" ht="9" hidden="1" customHeight="1" thickBot="1">
      <c r="A103" s="480" t="e">
        <f>IF('0902-0908'!#REF!=0,"",'0902-0908'!#REF!)</f>
        <v>#REF!</v>
      </c>
      <c r="B103" s="481"/>
      <c r="C103" s="156"/>
      <c r="D103" s="58">
        <f>D102-C102-C103</f>
        <v>0</v>
      </c>
      <c r="E103" s="156"/>
      <c r="F103" s="58">
        <f>F102-E102-E103</f>
        <v>0</v>
      </c>
      <c r="G103" s="156"/>
      <c r="H103" s="58">
        <f>H102-G102-G103</f>
        <v>0</v>
      </c>
      <c r="I103" s="156"/>
      <c r="J103" s="58">
        <f>J102-I102-I103</f>
        <v>4</v>
      </c>
      <c r="K103" s="156"/>
      <c r="L103" s="58">
        <f>L102-K102-K103</f>
        <v>4</v>
      </c>
      <c r="M103" s="156">
        <v>2</v>
      </c>
      <c r="N103" s="58">
        <f>N102-M102-M103</f>
        <v>8</v>
      </c>
      <c r="O103" s="156"/>
      <c r="P103" s="58">
        <f>P102-O102-O103</f>
        <v>0</v>
      </c>
      <c r="Q103" s="376"/>
      <c r="R103" s="379"/>
      <c r="S103" s="387"/>
      <c r="T103" s="388"/>
      <c r="AC103" s="125"/>
      <c r="AD103" s="125"/>
      <c r="AE103" s="125"/>
    </row>
    <row r="104" spans="1:31" ht="9" hidden="1" customHeight="1" thickTop="1" thickBot="1">
      <c r="A104" s="482" t="e">
        <f>IF('0902-0908'!#REF!=0,"",'0902-0908'!#REF!)</f>
        <v>#REF!</v>
      </c>
      <c r="B104" s="483"/>
      <c r="C104" s="559"/>
      <c r="D104" s="560"/>
      <c r="E104" s="559"/>
      <c r="F104" s="560"/>
      <c r="G104" s="559"/>
      <c r="H104" s="560"/>
      <c r="I104" s="559" t="s">
        <v>356</v>
      </c>
      <c r="J104" s="560"/>
      <c r="K104" s="559" t="s">
        <v>356</v>
      </c>
      <c r="L104" s="560"/>
      <c r="M104" s="559" t="s">
        <v>354</v>
      </c>
      <c r="N104" s="560"/>
      <c r="O104" s="559"/>
      <c r="P104" s="560"/>
      <c r="Q104" s="377"/>
      <c r="R104" s="380"/>
      <c r="S104" s="389"/>
      <c r="T104" s="390"/>
    </row>
    <row r="105" spans="1:31" ht="15.75" customHeight="1">
      <c r="A105" s="490" t="str">
        <f>IF('0902-0908'!A102=0,"",'0902-0908'!A102)</f>
        <v>蔡佾玲</v>
      </c>
      <c r="B105" s="491"/>
      <c r="C105" s="123"/>
      <c r="D105" s="124"/>
      <c r="E105" s="123"/>
      <c r="F105" s="124"/>
      <c r="G105" s="123"/>
      <c r="H105" s="124"/>
      <c r="I105" s="123"/>
      <c r="J105" s="124"/>
      <c r="K105" s="123"/>
      <c r="L105" s="124"/>
      <c r="M105" s="123"/>
      <c r="N105" s="124"/>
      <c r="O105" s="123"/>
      <c r="P105" s="124"/>
      <c r="Q105" s="375"/>
      <c r="R105" s="378">
        <f>D106+F106+H106+J106+L106+N106+P106</f>
        <v>0</v>
      </c>
      <c r="S105" s="381"/>
      <c r="T105" s="382"/>
    </row>
    <row r="106" spans="1:31" ht="9" customHeight="1" thickBot="1">
      <c r="A106" s="480" t="str">
        <f>IF('0902-0908'!A103=0,"",'0902-0908'!A103)</f>
        <v>外場假日工讀</v>
      </c>
      <c r="B106" s="481"/>
      <c r="C106" s="156"/>
      <c r="D106" s="58">
        <f>D105-C105-C106</f>
        <v>0</v>
      </c>
      <c r="E106" s="156"/>
      <c r="F106" s="58">
        <f>F105-E105-E106</f>
        <v>0</v>
      </c>
      <c r="G106" s="156"/>
      <c r="H106" s="58">
        <f>H105-G105-G106</f>
        <v>0</v>
      </c>
      <c r="I106" s="156"/>
      <c r="J106" s="58">
        <f>J105-I105-I106</f>
        <v>0</v>
      </c>
      <c r="K106" s="156"/>
      <c r="L106" s="58">
        <f>L105-K105-K106</f>
        <v>0</v>
      </c>
      <c r="M106" s="156"/>
      <c r="N106" s="58">
        <f>N105-M105-M106</f>
        <v>0</v>
      </c>
      <c r="O106" s="156"/>
      <c r="P106" s="58">
        <f>P105-O105-O106</f>
        <v>0</v>
      </c>
      <c r="Q106" s="376"/>
      <c r="R106" s="379"/>
      <c r="S106" s="394"/>
      <c r="T106" s="395"/>
    </row>
    <row r="107" spans="1:31" ht="9" customHeight="1" thickTop="1" thickBot="1">
      <c r="A107" s="482" t="str">
        <f>IF('0902-0908'!A104=0,"",'0902-0908'!A104)</f>
        <v/>
      </c>
      <c r="B107" s="483"/>
      <c r="C107" s="559"/>
      <c r="D107" s="560"/>
      <c r="E107" s="559"/>
      <c r="F107" s="560"/>
      <c r="G107" s="559"/>
      <c r="H107" s="560"/>
      <c r="I107" s="559"/>
      <c r="J107" s="560"/>
      <c r="K107" s="559"/>
      <c r="L107" s="560"/>
      <c r="M107" s="559"/>
      <c r="N107" s="560"/>
      <c r="O107" s="559"/>
      <c r="P107" s="560"/>
      <c r="Q107" s="377"/>
      <c r="R107" s="380"/>
      <c r="S107" s="396"/>
      <c r="T107" s="397"/>
    </row>
    <row r="108" spans="1:31" ht="15.75" customHeight="1">
      <c r="A108" s="490" t="str">
        <f>IF('0902-0908'!A105=0,"",'0902-0908'!A105)</f>
        <v>許哲崎</v>
      </c>
      <c r="B108" s="491"/>
      <c r="C108" s="123"/>
      <c r="D108" s="124"/>
      <c r="E108" s="123"/>
      <c r="F108" s="124"/>
      <c r="G108" s="123"/>
      <c r="H108" s="124"/>
      <c r="I108" s="123"/>
      <c r="J108" s="124"/>
      <c r="K108" s="123"/>
      <c r="L108" s="124"/>
      <c r="M108" s="123">
        <v>11.5</v>
      </c>
      <c r="N108" s="124">
        <v>22</v>
      </c>
      <c r="O108" s="123">
        <v>12.5</v>
      </c>
      <c r="P108" s="124">
        <v>22</v>
      </c>
      <c r="Q108" s="375"/>
      <c r="R108" s="378">
        <f>D109+F109+H109+J109+L109+N109+P109</f>
        <v>16</v>
      </c>
      <c r="S108" s="381" t="s">
        <v>360</v>
      </c>
      <c r="T108" s="382"/>
    </row>
    <row r="109" spans="1:31" ht="9" customHeight="1" thickBot="1">
      <c r="A109" s="480" t="str">
        <f>IF('0902-0908'!A106=0,"",'0902-0908'!A106)</f>
        <v>外場假日工讀</v>
      </c>
      <c r="B109" s="481"/>
      <c r="C109" s="156"/>
      <c r="D109" s="58">
        <f>D108-C108-C109</f>
        <v>0</v>
      </c>
      <c r="E109" s="156"/>
      <c r="F109" s="58">
        <f>F108-E108-E109</f>
        <v>0</v>
      </c>
      <c r="G109" s="156"/>
      <c r="H109" s="58">
        <f>H108-G108-G109</f>
        <v>0</v>
      </c>
      <c r="I109" s="156"/>
      <c r="J109" s="58">
        <f>J108-I108-I109</f>
        <v>0</v>
      </c>
      <c r="K109" s="156"/>
      <c r="L109" s="58">
        <f>L108-K108-K109</f>
        <v>0</v>
      </c>
      <c r="M109" s="156">
        <v>2</v>
      </c>
      <c r="N109" s="58">
        <f>N108-M108-M109</f>
        <v>8.5</v>
      </c>
      <c r="O109" s="156">
        <v>2</v>
      </c>
      <c r="P109" s="58">
        <f>P108-O108-O109</f>
        <v>7.5</v>
      </c>
      <c r="Q109" s="376"/>
      <c r="R109" s="379"/>
      <c r="S109" s="394"/>
      <c r="T109" s="395"/>
    </row>
    <row r="110" spans="1:31" ht="9" customHeight="1" thickTop="1" thickBot="1">
      <c r="A110" s="482" t="str">
        <f>IF('0902-0908'!A107=0,"",'0902-0908'!A107)</f>
        <v/>
      </c>
      <c r="B110" s="483"/>
      <c r="C110" s="559"/>
      <c r="D110" s="560"/>
      <c r="E110" s="559"/>
      <c r="F110" s="560"/>
      <c r="G110" s="559"/>
      <c r="H110" s="560"/>
      <c r="I110" s="559"/>
      <c r="J110" s="560"/>
      <c r="K110" s="559"/>
      <c r="L110" s="560"/>
      <c r="M110" s="559" t="s">
        <v>356</v>
      </c>
      <c r="N110" s="560"/>
      <c r="O110" s="559" t="s">
        <v>356</v>
      </c>
      <c r="P110" s="560"/>
      <c r="Q110" s="377"/>
      <c r="R110" s="380"/>
      <c r="S110" s="396"/>
      <c r="T110" s="397"/>
    </row>
    <row r="111" spans="1:31" ht="15.75" customHeight="1">
      <c r="A111" s="490" t="str">
        <f>IF('0902-0908'!A108=0,"",'0902-0908'!A108)</f>
        <v/>
      </c>
      <c r="B111" s="491"/>
      <c r="C111" s="123"/>
      <c r="D111" s="124"/>
      <c r="E111" s="123"/>
      <c r="F111" s="124"/>
      <c r="G111" s="123"/>
      <c r="H111" s="124"/>
      <c r="I111" s="123"/>
      <c r="J111" s="124"/>
      <c r="K111" s="123"/>
      <c r="L111" s="124"/>
      <c r="M111" s="123"/>
      <c r="N111" s="124"/>
      <c r="O111" s="123"/>
      <c r="P111" s="124"/>
      <c r="Q111" s="375"/>
      <c r="R111" s="378">
        <f>D112+F112+H112+J112+L112+N112+P112</f>
        <v>0</v>
      </c>
      <c r="S111" s="381"/>
      <c r="T111" s="382"/>
    </row>
    <row r="112" spans="1:31" ht="9" customHeight="1" thickBot="1">
      <c r="A112" s="480" t="str">
        <f>IF('0902-0908'!A109=0,"",'0902-0908'!A109)</f>
        <v/>
      </c>
      <c r="B112" s="481"/>
      <c r="C112" s="156"/>
      <c r="D112" s="58">
        <f>D111-C111-C112</f>
        <v>0</v>
      </c>
      <c r="E112" s="156"/>
      <c r="F112" s="58">
        <f>F111-E111-E112</f>
        <v>0</v>
      </c>
      <c r="G112" s="156"/>
      <c r="H112" s="58">
        <f>H111-G111-G112</f>
        <v>0</v>
      </c>
      <c r="I112" s="156"/>
      <c r="J112" s="58">
        <f>J111-I111-I112</f>
        <v>0</v>
      </c>
      <c r="K112" s="156"/>
      <c r="L112" s="58">
        <f>L111-K111-K112</f>
        <v>0</v>
      </c>
      <c r="M112" s="156"/>
      <c r="N112" s="58">
        <f>N111-M111-M112</f>
        <v>0</v>
      </c>
      <c r="O112" s="156"/>
      <c r="P112" s="58">
        <f>P111-O111-O112</f>
        <v>0</v>
      </c>
      <c r="Q112" s="376"/>
      <c r="R112" s="379"/>
      <c r="S112" s="394"/>
      <c r="T112" s="395"/>
    </row>
    <row r="113" spans="1:31" ht="9" customHeight="1" thickTop="1" thickBot="1">
      <c r="A113" s="482" t="str">
        <f>IF('0902-0908'!A110=0,"",'0902-0908'!A110)</f>
        <v/>
      </c>
      <c r="B113" s="483"/>
      <c r="C113" s="559"/>
      <c r="D113" s="560"/>
      <c r="E113" s="559"/>
      <c r="F113" s="560"/>
      <c r="G113" s="559"/>
      <c r="H113" s="560"/>
      <c r="I113" s="559"/>
      <c r="J113" s="560"/>
      <c r="K113" s="559"/>
      <c r="L113" s="560"/>
      <c r="M113" s="559"/>
      <c r="N113" s="560"/>
      <c r="O113" s="559"/>
      <c r="P113" s="560"/>
      <c r="Q113" s="377"/>
      <c r="R113" s="380"/>
      <c r="S113" s="396"/>
      <c r="T113" s="397"/>
    </row>
    <row r="114" spans="1:31" ht="15.75" customHeight="1">
      <c r="A114" s="490" t="str">
        <f>IF('0902-0908'!A111=0,"",'0902-0908'!A111)</f>
        <v/>
      </c>
      <c r="B114" s="491"/>
      <c r="C114" s="123"/>
      <c r="D114" s="124"/>
      <c r="E114" s="123"/>
      <c r="F114" s="124"/>
      <c r="G114" s="123"/>
      <c r="H114" s="124"/>
      <c r="I114" s="123"/>
      <c r="J114" s="124"/>
      <c r="K114" s="123"/>
      <c r="L114" s="124"/>
      <c r="M114" s="123"/>
      <c r="N114" s="124"/>
      <c r="O114" s="123"/>
      <c r="P114" s="124"/>
      <c r="Q114" s="375"/>
      <c r="R114" s="378">
        <f>D115+F115+H115+J115+L115+N115+P115</f>
        <v>0</v>
      </c>
      <c r="S114" s="381"/>
      <c r="T114" s="382"/>
    </row>
    <row r="115" spans="1:31" ht="9" customHeight="1" thickBot="1">
      <c r="A115" s="480" t="str">
        <f>IF('0902-0908'!A112=0,"",'0902-0908'!A112)</f>
        <v/>
      </c>
      <c r="B115" s="481"/>
      <c r="C115" s="156"/>
      <c r="D115" s="58">
        <f>D114-C114-C115</f>
        <v>0</v>
      </c>
      <c r="E115" s="156"/>
      <c r="F115" s="58">
        <f>F114-E114-E115</f>
        <v>0</v>
      </c>
      <c r="G115" s="156"/>
      <c r="H115" s="58">
        <f>H114-G114-G115</f>
        <v>0</v>
      </c>
      <c r="I115" s="156"/>
      <c r="J115" s="58">
        <f>J114-I114-I115</f>
        <v>0</v>
      </c>
      <c r="K115" s="156"/>
      <c r="L115" s="58">
        <f>L114-K114-K115</f>
        <v>0</v>
      </c>
      <c r="M115" s="156"/>
      <c r="N115" s="58">
        <f>N114-M114-M115</f>
        <v>0</v>
      </c>
      <c r="O115" s="156"/>
      <c r="P115" s="58">
        <f>P114-O114-O115</f>
        <v>0</v>
      </c>
      <c r="Q115" s="376"/>
      <c r="R115" s="379"/>
      <c r="S115" s="387"/>
      <c r="T115" s="388"/>
    </row>
    <row r="116" spans="1:31" ht="9" customHeight="1" thickTop="1" thickBot="1">
      <c r="A116" s="482" t="str">
        <f>IF('0902-0908'!A113=0,"",'0902-0908'!A113)</f>
        <v/>
      </c>
      <c r="B116" s="483"/>
      <c r="C116" s="559"/>
      <c r="D116" s="560"/>
      <c r="E116" s="559"/>
      <c r="F116" s="560"/>
      <c r="G116" s="559"/>
      <c r="H116" s="560"/>
      <c r="I116" s="559"/>
      <c r="J116" s="560"/>
      <c r="K116" s="559"/>
      <c r="L116" s="560"/>
      <c r="M116" s="559"/>
      <c r="N116" s="560"/>
      <c r="O116" s="559"/>
      <c r="P116" s="560"/>
      <c r="Q116" s="377"/>
      <c r="R116" s="380"/>
      <c r="S116" s="389"/>
      <c r="T116" s="390"/>
    </row>
    <row r="117" spans="1:31" ht="15.75" customHeight="1">
      <c r="A117" s="490" t="str">
        <f>IF('0902-0908'!A114=0,"",'0902-0908'!A114)</f>
        <v/>
      </c>
      <c r="B117" s="491"/>
      <c r="C117" s="123"/>
      <c r="D117" s="124"/>
      <c r="E117" s="123"/>
      <c r="F117" s="124"/>
      <c r="G117" s="123"/>
      <c r="H117" s="124"/>
      <c r="I117" s="123"/>
      <c r="J117" s="124"/>
      <c r="K117" s="123"/>
      <c r="L117" s="124"/>
      <c r="M117" s="123"/>
      <c r="N117" s="124"/>
      <c r="O117" s="123"/>
      <c r="P117" s="124"/>
      <c r="Q117" s="375"/>
      <c r="R117" s="378">
        <f>D118+F118+H118+J118+L118+N118+P118</f>
        <v>0</v>
      </c>
      <c r="S117" s="393"/>
      <c r="T117" s="382"/>
    </row>
    <row r="118" spans="1:31" ht="9" customHeight="1" thickBot="1">
      <c r="A118" s="480" t="str">
        <f>IF('0902-0908'!A115=0,"",'0902-0908'!A115)</f>
        <v/>
      </c>
      <c r="B118" s="481"/>
      <c r="C118" s="156"/>
      <c r="D118" s="58">
        <f>D117-C117-C118</f>
        <v>0</v>
      </c>
      <c r="E118" s="156"/>
      <c r="F118" s="58">
        <f>F117-E117-E118</f>
        <v>0</v>
      </c>
      <c r="G118" s="156"/>
      <c r="H118" s="58">
        <f>H117-G117-G118</f>
        <v>0</v>
      </c>
      <c r="I118" s="156"/>
      <c r="J118" s="58">
        <f>J117-I117-I118</f>
        <v>0</v>
      </c>
      <c r="K118" s="156"/>
      <c r="L118" s="58">
        <f>L117-K117-K118</f>
        <v>0</v>
      </c>
      <c r="M118" s="156"/>
      <c r="N118" s="58">
        <f>N117-M117-M118</f>
        <v>0</v>
      </c>
      <c r="O118" s="156"/>
      <c r="P118" s="58">
        <f>P117-O117-O118</f>
        <v>0</v>
      </c>
      <c r="Q118" s="376"/>
      <c r="R118" s="379"/>
      <c r="S118" s="387"/>
      <c r="T118" s="388"/>
      <c r="AC118" s="125"/>
      <c r="AD118" s="125"/>
      <c r="AE118" s="125"/>
    </row>
    <row r="119" spans="1:31" ht="9" customHeight="1" thickTop="1" thickBot="1">
      <c r="A119" s="482" t="str">
        <f>IF('0902-0908'!A116=0,"",'0902-0908'!A116)</f>
        <v/>
      </c>
      <c r="B119" s="483"/>
      <c r="C119" s="559"/>
      <c r="D119" s="560"/>
      <c r="E119" s="559"/>
      <c r="F119" s="560"/>
      <c r="G119" s="559"/>
      <c r="H119" s="560"/>
      <c r="I119" s="559"/>
      <c r="J119" s="560"/>
      <c r="K119" s="559"/>
      <c r="L119" s="560"/>
      <c r="M119" s="559"/>
      <c r="N119" s="560"/>
      <c r="O119" s="559"/>
      <c r="P119" s="560"/>
      <c r="Q119" s="377"/>
      <c r="R119" s="380"/>
      <c r="S119" s="389"/>
      <c r="T119" s="390"/>
    </row>
    <row r="120" spans="1:31" ht="11.25" customHeight="1">
      <c r="A120" s="126"/>
      <c r="B120" s="166"/>
      <c r="C120" s="357" t="s">
        <v>21</v>
      </c>
      <c r="D120" s="358"/>
      <c r="E120" s="357" t="s">
        <v>22</v>
      </c>
      <c r="F120" s="358"/>
      <c r="G120" s="357" t="s">
        <v>23</v>
      </c>
      <c r="H120" s="358"/>
      <c r="I120" s="357" t="s">
        <v>24</v>
      </c>
      <c r="J120" s="358"/>
      <c r="K120" s="357" t="s">
        <v>25</v>
      </c>
      <c r="L120" s="358"/>
      <c r="M120" s="359" t="s">
        <v>26</v>
      </c>
      <c r="N120" s="360"/>
      <c r="O120" s="359" t="s">
        <v>27</v>
      </c>
      <c r="P120" s="360"/>
      <c r="Q120" s="361" t="s">
        <v>93</v>
      </c>
      <c r="R120" s="362"/>
      <c r="S120" s="362"/>
      <c r="T120" s="363"/>
    </row>
    <row r="121" spans="1:31" ht="11.25" customHeight="1">
      <c r="A121" s="364" t="s">
        <v>94</v>
      </c>
      <c r="B121" s="167" t="s">
        <v>95</v>
      </c>
      <c r="C121" s="367">
        <f>COUNTIFS(C$169:C$203,"&gt;0",C$169:C$203,"&lt;11")</f>
        <v>1</v>
      </c>
      <c r="D121" s="368"/>
      <c r="E121" s="367">
        <f>COUNTIFS(E$169:E$203,"&gt;0",E$169:E$203,"&lt;11")</f>
        <v>1</v>
      </c>
      <c r="F121" s="368"/>
      <c r="G121" s="367">
        <f>COUNTIFS(G$169:G$203,"&gt;0",G$169:G$203,"&lt;11")</f>
        <v>1</v>
      </c>
      <c r="H121" s="368"/>
      <c r="I121" s="367">
        <f>COUNTIFS(I$169:I$203,"&gt;0",I$169:I$203,"&lt;11")</f>
        <v>1</v>
      </c>
      <c r="J121" s="368"/>
      <c r="K121" s="367">
        <f>COUNTIFS(K$169:K$203,"&gt;0",K$169:K$203,"&lt;11")</f>
        <v>1</v>
      </c>
      <c r="L121" s="368"/>
      <c r="M121" s="367">
        <f>COUNTIFS(M$169:M$203,"&gt;0",M$169:M$203,"&lt;11")</f>
        <v>1</v>
      </c>
      <c r="N121" s="368"/>
      <c r="O121" s="367">
        <f>COUNTIFS(O$169:O$203,"&gt;0",O$169:O$203,"&lt;11")</f>
        <v>1</v>
      </c>
      <c r="P121" s="368"/>
      <c r="Q121" s="369" t="s">
        <v>96</v>
      </c>
      <c r="R121" s="370"/>
      <c r="S121" s="371" t="s">
        <v>97</v>
      </c>
      <c r="T121" s="372"/>
    </row>
    <row r="122" spans="1:31" ht="11.25" customHeight="1" thickBot="1">
      <c r="A122" s="365"/>
      <c r="B122" s="168" t="s">
        <v>98</v>
      </c>
      <c r="C122" s="345">
        <f>COUNTIFS(C$169:C$203,"&gt;0",C$169:C$203,"&lt;11.5")</f>
        <v>2</v>
      </c>
      <c r="D122" s="345"/>
      <c r="E122" s="345">
        <f>COUNTIFS(E$169:E$203,"&gt;0",E$169:E$203,"&lt;11.5")</f>
        <v>2</v>
      </c>
      <c r="F122" s="345"/>
      <c r="G122" s="345">
        <f>COUNTIFS(G$169:G$203,"&gt;0",G$169:G$203,"&lt;11.5")</f>
        <v>2</v>
      </c>
      <c r="H122" s="345"/>
      <c r="I122" s="345">
        <f>COUNTIFS(I$169:I$203,"&gt;0",I$169:I$203,"&lt;11.5")</f>
        <v>2</v>
      </c>
      <c r="J122" s="345"/>
      <c r="K122" s="345">
        <f>COUNTIFS(K$169:K$203,"&gt;0",K$169:K$203,"&lt;11.5")</f>
        <v>2</v>
      </c>
      <c r="L122" s="345"/>
      <c r="M122" s="345">
        <f>COUNTIFS(M$169:M$203,"&gt;0",M$169:M$203,"&lt;11.5")</f>
        <v>3</v>
      </c>
      <c r="N122" s="345"/>
      <c r="O122" s="345">
        <f>COUNTIFS(O$169:O$203,"&gt;0",O$169:O$203,"&lt;11.5")</f>
        <v>3</v>
      </c>
      <c r="P122" s="345"/>
      <c r="Q122" s="346" t="s">
        <v>99</v>
      </c>
      <c r="R122" s="347"/>
      <c r="S122" s="348" t="s">
        <v>100</v>
      </c>
      <c r="T122" s="349"/>
    </row>
    <row r="123" spans="1:31" ht="11.25" customHeight="1">
      <c r="A123" s="365"/>
      <c r="B123" s="170" t="s">
        <v>101</v>
      </c>
      <c r="C123" s="350">
        <f>COUNTIFS(C$169:C$203,"&gt;0",C$169:C$203,"&lt;12")</f>
        <v>2</v>
      </c>
      <c r="D123" s="350"/>
      <c r="E123" s="350">
        <f>COUNTIFS(E$169:E$203,"&gt;0",E$169:E$203,"&lt;12")</f>
        <v>2</v>
      </c>
      <c r="F123" s="350"/>
      <c r="G123" s="350">
        <f>COUNTIFS(G$169:G$203,"&gt;0",G$169:G$203,"&lt;12")</f>
        <v>2</v>
      </c>
      <c r="H123" s="350"/>
      <c r="I123" s="350">
        <f>COUNTIFS(I$169:I$203,"&gt;0",I$169:I$203,"&lt;12")</f>
        <v>2</v>
      </c>
      <c r="J123" s="350"/>
      <c r="K123" s="350">
        <f>COUNTIFS(K$169:K$203,"&gt;0",K$169:K$203,"&lt;12")</f>
        <v>2</v>
      </c>
      <c r="L123" s="350"/>
      <c r="M123" s="350">
        <f>COUNTIFS(M$169:M$203,"&gt;0",M$169:M$203,"&lt;12")</f>
        <v>4</v>
      </c>
      <c r="N123" s="350"/>
      <c r="O123" s="350">
        <f>COUNTIFS(O$169:O$203,"&gt;0",O$169:O$203,"&lt;12")</f>
        <v>4</v>
      </c>
      <c r="P123" s="351"/>
      <c r="Q123" s="352" t="s">
        <v>102</v>
      </c>
      <c r="R123" s="347"/>
      <c r="S123" s="348" t="s">
        <v>103</v>
      </c>
      <c r="T123" s="349"/>
    </row>
    <row r="124" spans="1:31" ht="11.25" customHeight="1" thickBot="1">
      <c r="A124" s="365"/>
      <c r="B124" s="171" t="s">
        <v>104</v>
      </c>
      <c r="C124" s="353">
        <f>COUNTIFS(C$169:C$203,"&gt;0",C$169:C$203,"&lt;=12")</f>
        <v>3</v>
      </c>
      <c r="D124" s="353"/>
      <c r="E124" s="353">
        <f>COUNTIFS(E$169:E$203,"&gt;0",E$169:E$203,"&lt;=12")</f>
        <v>3</v>
      </c>
      <c r="F124" s="353"/>
      <c r="G124" s="353">
        <f>COUNTIFS(G$169:G$203,"&gt;0",G$169:G$203,"&lt;=12")</f>
        <v>3</v>
      </c>
      <c r="H124" s="353"/>
      <c r="I124" s="353">
        <f>COUNTIFS(I$169:I$203,"&gt;0",I$169:I$203,"&lt;=12")</f>
        <v>3</v>
      </c>
      <c r="J124" s="353"/>
      <c r="K124" s="353">
        <f>COUNTIFS(K$169:K$203,"&gt;0",K$169:K$203,"&lt;=12")</f>
        <v>3</v>
      </c>
      <c r="L124" s="353"/>
      <c r="M124" s="353">
        <f>COUNTIFS(M$169:M$203,"&gt;0",M$169:M$203,"&lt;=12")</f>
        <v>7</v>
      </c>
      <c r="N124" s="353"/>
      <c r="O124" s="353">
        <f>COUNTIFS(O$169:O$203,"&gt;0",O$169:O$203,"&lt;=12")</f>
        <v>6</v>
      </c>
      <c r="P124" s="354"/>
      <c r="Q124" s="352" t="s">
        <v>105</v>
      </c>
      <c r="R124" s="347"/>
      <c r="S124" s="355" t="s">
        <v>106</v>
      </c>
      <c r="T124" s="356"/>
    </row>
    <row r="125" spans="1:31" ht="11.25" customHeight="1" thickBot="1">
      <c r="A125" s="365"/>
      <c r="B125" s="173" t="s">
        <v>107</v>
      </c>
      <c r="C125" s="338">
        <f>COUNTIFS(C$169:C$203,"&gt;0",C$169:C$203,"&lt;=17",D$169:D$203,"&gt;=18")</f>
        <v>3</v>
      </c>
      <c r="D125" s="338"/>
      <c r="E125" s="338">
        <f>COUNTIFS(E$169:E$203,"&gt;0",E$169:E$203,"&lt;=17",F$169:F$203,"&gt;=18")</f>
        <v>3</v>
      </c>
      <c r="F125" s="338"/>
      <c r="G125" s="338">
        <f>COUNTIFS(G$169:G$203,"&gt;0",G$169:G$203,"&lt;=17",H$169:H$203,"&gt;=18")</f>
        <v>3</v>
      </c>
      <c r="H125" s="338"/>
      <c r="I125" s="338">
        <f>COUNTIFS(I$169:I$203,"&gt;0",I$169:I$203,"&lt;=17",J$169:J$203,"&gt;=18")</f>
        <v>3</v>
      </c>
      <c r="J125" s="338"/>
      <c r="K125" s="338">
        <f>COUNTIFS(K$169:K$203,"&gt;0",K$169:K$203,"&lt;=17",L$169:L$203,"&gt;=18")</f>
        <v>3</v>
      </c>
      <c r="L125" s="338"/>
      <c r="M125" s="338">
        <f>COUNTIFS(M$169:M$203,"&gt;0",M$169:M$203,"&lt;=17",N$169:N$203,"&gt;=18")</f>
        <v>7</v>
      </c>
      <c r="N125" s="338"/>
      <c r="O125" s="338">
        <f>COUNTIFS(O$169:O$203,"&gt;0",O$169:O$203,"&lt;=17",P$169:P$203,"&gt;=18")</f>
        <v>7</v>
      </c>
      <c r="P125" s="338"/>
      <c r="Q125" s="339" t="s">
        <v>108</v>
      </c>
      <c r="R125" s="340"/>
      <c r="S125" s="340"/>
      <c r="T125" s="340"/>
    </row>
    <row r="126" spans="1:31" ht="11.25" customHeight="1">
      <c r="A126" s="365"/>
      <c r="B126" s="170" t="s">
        <v>109</v>
      </c>
      <c r="C126" s="337">
        <f>COUNTIFS(C$169:C$203,"&gt;0",D$169:D$203,"&gt;18")</f>
        <v>4</v>
      </c>
      <c r="D126" s="337"/>
      <c r="E126" s="337">
        <f>COUNTIFS(E$169:E$203,"&gt;0",F$169:F$203,"&gt;18")</f>
        <v>4</v>
      </c>
      <c r="F126" s="337"/>
      <c r="G126" s="337">
        <f>COUNTIFS(G$169:G$203,"&gt;0",H$169:H$203,"&gt;18")</f>
        <v>4</v>
      </c>
      <c r="H126" s="337"/>
      <c r="I126" s="337">
        <f>COUNTIFS(I$169:I$203,"&gt;0",J$169:J$203,"&gt;18")</f>
        <v>4</v>
      </c>
      <c r="J126" s="337"/>
      <c r="K126" s="337">
        <f>COUNTIFS(K$169:K$203,"&gt;0",L$169:L$203,"&gt;18")</f>
        <v>5</v>
      </c>
      <c r="L126" s="337"/>
      <c r="M126" s="337">
        <f>COUNTIFS(M$169:M$203,"&gt;0",N$169:N$203,"&gt;18")</f>
        <v>7</v>
      </c>
      <c r="N126" s="337"/>
      <c r="O126" s="337">
        <f>COUNTIFS(O$169:O$203,"&gt;0",P$169:P$203,"&gt;18")</f>
        <v>7</v>
      </c>
      <c r="P126" s="341"/>
      <c r="Q126" s="342" t="s">
        <v>110</v>
      </c>
      <c r="R126" s="343"/>
      <c r="S126" s="343"/>
      <c r="T126" s="344"/>
    </row>
    <row r="127" spans="1:31" ht="11.25" customHeight="1" thickBot="1">
      <c r="A127" s="365"/>
      <c r="B127" s="174" t="s">
        <v>111</v>
      </c>
      <c r="C127" s="335">
        <f>COUNTIFS(C$169:C$203,"&gt;0",D$169:D$203,"&gt;20")</f>
        <v>4</v>
      </c>
      <c r="D127" s="335"/>
      <c r="E127" s="335">
        <f>COUNTIFS(E$169:E$203,"&gt;0",F$169:F$203,"&gt;20")</f>
        <v>4</v>
      </c>
      <c r="F127" s="335"/>
      <c r="G127" s="335">
        <f>COUNTIFS(G$169:G$203,"&gt;0",H$169:H$203,"&gt;20")</f>
        <v>4</v>
      </c>
      <c r="H127" s="335"/>
      <c r="I127" s="335">
        <f>COUNTIFS(I$169:I$203,"&gt;0",J$169:J$203,"&gt;20")</f>
        <v>4</v>
      </c>
      <c r="J127" s="335"/>
      <c r="K127" s="335">
        <f>COUNTIFS(K$169:K$203,"&gt;0",L$169:L$203,"&gt;20")</f>
        <v>5</v>
      </c>
      <c r="L127" s="335"/>
      <c r="M127" s="335">
        <f>COUNTIFS(M$169:M$203,"&gt;0",N$169:N$203,"&gt;20")</f>
        <v>7</v>
      </c>
      <c r="N127" s="335"/>
      <c r="O127" s="335">
        <f>COUNTIFS(O$169:O$203,"&gt;0",P$169:P$203,"&gt;20")</f>
        <v>7</v>
      </c>
      <c r="P127" s="336"/>
      <c r="Q127" s="172"/>
      <c r="R127" s="169"/>
      <c r="S127" s="169"/>
      <c r="T127" s="175"/>
    </row>
    <row r="128" spans="1:31" ht="11.25" customHeight="1" thickBot="1">
      <c r="A128" s="366"/>
      <c r="B128" s="176" t="s">
        <v>112</v>
      </c>
      <c r="C128" s="274">
        <f>COUNTIF(D$169:D$203,"&gt;=22")</f>
        <v>3</v>
      </c>
      <c r="D128" s="275"/>
      <c r="E128" s="274">
        <f>COUNTIF(F$169:F$203,"&gt;=22")</f>
        <v>3</v>
      </c>
      <c r="F128" s="275"/>
      <c r="G128" s="274">
        <f>COUNTIF(H$169:H$203,"&gt;=22")</f>
        <v>3</v>
      </c>
      <c r="H128" s="275"/>
      <c r="I128" s="274">
        <f>COUNTIF(J$169:J$203,"&gt;=22")</f>
        <v>3</v>
      </c>
      <c r="J128" s="275"/>
      <c r="K128" s="274">
        <f>COUNTIF(L$169:L$203,"&gt;=22")</f>
        <v>4</v>
      </c>
      <c r="L128" s="275"/>
      <c r="M128" s="274">
        <f>COUNTIF(N$169:N$203,"&gt;=22")</f>
        <v>6</v>
      </c>
      <c r="N128" s="275"/>
      <c r="O128" s="274">
        <f>COUNTIF(P$169:P$203,"&gt;=22")</f>
        <v>6</v>
      </c>
      <c r="P128" s="275"/>
      <c r="Q128" s="177"/>
      <c r="R128" s="178"/>
      <c r="S128" s="178"/>
      <c r="T128" s="179"/>
    </row>
    <row r="129" spans="1:20" ht="11.25" customHeight="1" thickTop="1">
      <c r="A129" s="321" t="s">
        <v>113</v>
      </c>
      <c r="B129" s="322"/>
      <c r="C129" s="323"/>
      <c r="D129" s="324"/>
      <c r="E129" s="324"/>
      <c r="F129" s="324"/>
      <c r="G129" s="324"/>
      <c r="H129" s="324"/>
      <c r="I129" s="324"/>
      <c r="J129" s="324"/>
      <c r="K129" s="324"/>
      <c r="L129" s="324"/>
      <c r="M129" s="324"/>
      <c r="N129" s="324"/>
      <c r="O129" s="324"/>
      <c r="P129" s="324"/>
      <c r="Q129" s="324"/>
      <c r="R129" s="324"/>
      <c r="S129" s="324"/>
      <c r="T129" s="325"/>
    </row>
    <row r="130" spans="1:20" ht="11.25" customHeight="1">
      <c r="A130" s="326"/>
      <c r="B130" s="327"/>
      <c r="C130" s="327"/>
      <c r="D130" s="327"/>
      <c r="E130" s="327"/>
      <c r="F130" s="327"/>
      <c r="G130" s="327"/>
      <c r="H130" s="327"/>
      <c r="I130" s="327"/>
      <c r="J130" s="327"/>
      <c r="K130" s="327"/>
      <c r="L130" s="327"/>
      <c r="M130" s="327"/>
      <c r="N130" s="327"/>
      <c r="O130" s="327"/>
      <c r="P130" s="327"/>
      <c r="Q130" s="327"/>
      <c r="R130" s="327"/>
      <c r="S130" s="327"/>
      <c r="T130" s="328"/>
    </row>
    <row r="131" spans="1:20" ht="11.25" customHeight="1">
      <c r="A131" s="329"/>
      <c r="B131" s="330"/>
      <c r="C131" s="330"/>
      <c r="D131" s="330"/>
      <c r="E131" s="330"/>
      <c r="F131" s="330"/>
      <c r="G131" s="330"/>
      <c r="H131" s="330"/>
      <c r="I131" s="330"/>
      <c r="J131" s="330"/>
      <c r="K131" s="330"/>
      <c r="L131" s="330"/>
      <c r="M131" s="330"/>
      <c r="N131" s="330"/>
      <c r="O131" s="330"/>
      <c r="P131" s="330"/>
      <c r="Q131" s="330"/>
      <c r="R131" s="330"/>
      <c r="S131" s="330"/>
      <c r="T131" s="331"/>
    </row>
    <row r="132" spans="1:20" ht="11.25" customHeight="1">
      <c r="A132" s="332"/>
      <c r="B132" s="333"/>
      <c r="C132" s="333"/>
      <c r="D132" s="333"/>
      <c r="E132" s="333"/>
      <c r="F132" s="333"/>
      <c r="G132" s="333"/>
      <c r="H132" s="333"/>
      <c r="I132" s="333"/>
      <c r="J132" s="333"/>
      <c r="K132" s="333"/>
      <c r="L132" s="333"/>
      <c r="M132" s="333"/>
      <c r="N132" s="333"/>
      <c r="O132" s="333"/>
      <c r="P132" s="333"/>
      <c r="Q132" s="333"/>
      <c r="R132" s="333"/>
      <c r="S132" s="333"/>
      <c r="T132" s="334"/>
    </row>
    <row r="133" spans="1:20" ht="11.25" customHeight="1">
      <c r="A133" s="310"/>
      <c r="B133" s="311"/>
      <c r="C133" s="311"/>
      <c r="D133" s="311"/>
      <c r="E133" s="311"/>
      <c r="F133" s="311"/>
      <c r="G133" s="311"/>
      <c r="H133" s="311"/>
      <c r="I133" s="311"/>
      <c r="J133" s="311"/>
      <c r="K133" s="311"/>
      <c r="L133" s="311"/>
      <c r="M133" s="311"/>
      <c r="N133" s="311"/>
      <c r="O133" s="311"/>
      <c r="P133" s="311"/>
      <c r="Q133" s="311"/>
      <c r="R133" s="311"/>
      <c r="S133" s="311"/>
      <c r="T133" s="312"/>
    </row>
    <row r="134" spans="1:20" ht="11.25" customHeight="1" thickBot="1">
      <c r="A134" s="188" t="s">
        <v>114</v>
      </c>
      <c r="B134" s="313"/>
      <c r="C134" s="314"/>
      <c r="D134" s="314"/>
      <c r="E134" s="314"/>
      <c r="F134" s="314"/>
      <c r="G134" s="314"/>
      <c r="H134" s="314"/>
      <c r="I134" s="315"/>
      <c r="J134" s="186" t="s">
        <v>115</v>
      </c>
      <c r="K134" s="316"/>
      <c r="L134" s="316"/>
      <c r="M134" s="316"/>
      <c r="N134" s="316"/>
      <c r="O134" s="317" t="s">
        <v>116</v>
      </c>
      <c r="P134" s="317"/>
      <c r="Q134" s="317"/>
      <c r="R134" s="317"/>
      <c r="S134" s="317"/>
      <c r="T134" s="318"/>
    </row>
    <row r="135" spans="1:20" s="116" customFormat="1" ht="11.25" customHeight="1">
      <c r="A135" s="127"/>
      <c r="B135" s="127"/>
      <c r="C135" s="127"/>
      <c r="J135" s="128"/>
      <c r="K135" s="128"/>
    </row>
    <row r="136" spans="1:20" s="116" customFormat="1" ht="11.25" customHeight="1">
      <c r="A136" s="272" t="s">
        <v>17</v>
      </c>
      <c r="B136" s="273"/>
      <c r="C136" s="319">
        <f>C3</f>
        <v>45558</v>
      </c>
      <c r="D136" s="320"/>
      <c r="E136" s="319">
        <f>E3</f>
        <v>45559</v>
      </c>
      <c r="F136" s="320"/>
      <c r="G136" s="319">
        <f>G3</f>
        <v>45560</v>
      </c>
      <c r="H136" s="320"/>
      <c r="I136" s="319">
        <f>I3</f>
        <v>45561</v>
      </c>
      <c r="J136" s="320"/>
      <c r="K136" s="319">
        <f>K3</f>
        <v>45562</v>
      </c>
      <c r="L136" s="320"/>
      <c r="M136" s="319">
        <f>M3</f>
        <v>45563</v>
      </c>
      <c r="N136" s="320"/>
      <c r="O136" s="319">
        <f>O3</f>
        <v>45564</v>
      </c>
      <c r="P136" s="320"/>
      <c r="Q136" s="117"/>
      <c r="R136" s="117"/>
      <c r="S136" s="117"/>
      <c r="T136" s="117"/>
    </row>
    <row r="137" spans="1:20" s="116" customFormat="1" ht="11.25" customHeight="1" thickBot="1">
      <c r="A137" s="304" t="s">
        <v>20</v>
      </c>
      <c r="B137" s="305"/>
      <c r="C137" s="254" t="str">
        <f>C4</f>
        <v>一</v>
      </c>
      <c r="D137" s="255"/>
      <c r="E137" s="254" t="str">
        <f>E4</f>
        <v>二</v>
      </c>
      <c r="F137" s="255"/>
      <c r="G137" s="254" t="str">
        <f>G4</f>
        <v>三</v>
      </c>
      <c r="H137" s="255"/>
      <c r="I137" s="254" t="str">
        <f>I4</f>
        <v>四</v>
      </c>
      <c r="J137" s="255"/>
      <c r="K137" s="254" t="str">
        <f>K4</f>
        <v>五</v>
      </c>
      <c r="L137" s="255"/>
      <c r="M137" s="306" t="str">
        <f>M4</f>
        <v>六</v>
      </c>
      <c r="N137" s="307"/>
      <c r="O137" s="306" t="str">
        <f>O4</f>
        <v>日</v>
      </c>
      <c r="P137" s="307"/>
    </row>
    <row r="138" spans="1:20" s="116" customFormat="1" ht="11.25" customHeight="1">
      <c r="A138" s="129" t="s">
        <v>117</v>
      </c>
      <c r="B138" s="130"/>
      <c r="C138" s="131"/>
      <c r="D138" s="132"/>
      <c r="E138" s="131"/>
      <c r="F138" s="132"/>
      <c r="G138" s="131"/>
      <c r="H138" s="132"/>
      <c r="I138" s="131"/>
      <c r="J138" s="132"/>
      <c r="K138" s="131"/>
      <c r="L138" s="132"/>
      <c r="M138" s="131"/>
      <c r="N138" s="132"/>
      <c r="O138" s="131"/>
      <c r="P138" s="133"/>
      <c r="Q138" s="134">
        <f>SUM(C138,E138,G138,I138,K138,M138,O138)</f>
        <v>0</v>
      </c>
      <c r="R138" s="135"/>
      <c r="S138" s="136" t="s">
        <v>118</v>
      </c>
      <c r="T138" s="137"/>
    </row>
    <row r="139" spans="1:20" s="116" customFormat="1" ht="11.25" customHeight="1" thickBot="1">
      <c r="A139" s="138"/>
      <c r="B139" s="139" t="s">
        <v>119</v>
      </c>
      <c r="C139" s="140"/>
      <c r="D139" s="141"/>
      <c r="E139" s="140"/>
      <c r="F139" s="141"/>
      <c r="G139" s="140"/>
      <c r="H139" s="141"/>
      <c r="I139" s="140"/>
      <c r="J139" s="141"/>
      <c r="K139" s="140"/>
      <c r="L139" s="141"/>
      <c r="M139" s="140"/>
      <c r="N139" s="141"/>
      <c r="O139" s="140"/>
      <c r="P139" s="141"/>
      <c r="Q139" s="142" t="s">
        <v>120</v>
      </c>
      <c r="R139" s="308">
        <f>SUM(D139,F139,H139,J139,L139,N139,P139)</f>
        <v>0</v>
      </c>
      <c r="S139" s="309"/>
      <c r="T139" s="143"/>
    </row>
    <row r="140" spans="1:20" s="116" customFormat="1" ht="11.25" customHeight="1">
      <c r="A140" s="284" t="s">
        <v>121</v>
      </c>
      <c r="B140" s="273"/>
      <c r="C140" s="298">
        <f>D14+D17+D20+D23+D26+D29+D32+D35+D38+D41+D44+D47+D50+D53+D56</f>
        <v>24</v>
      </c>
      <c r="D140" s="299"/>
      <c r="E140" s="298">
        <f t="shared" ref="E140" si="3">F14+F17+F20+F23+F26+F29+F32+F35+F38+F41+F44+F47+F50+F53+F56</f>
        <v>24</v>
      </c>
      <c r="F140" s="299"/>
      <c r="G140" s="298">
        <f t="shared" ref="G140" si="4">H14+H17+H20+H23+H26+H29+H32+H35+H38+H41+H44+H47+H50+H53+H56</f>
        <v>16</v>
      </c>
      <c r="H140" s="299"/>
      <c r="I140" s="298">
        <f t="shared" ref="I140" si="5">J14+J17+J20+J23+J26+J29+J32+J35+J38+J41+J44+J47+J50+J53+J56</f>
        <v>24</v>
      </c>
      <c r="J140" s="299"/>
      <c r="K140" s="298">
        <f t="shared" ref="K140" si="6">L14+L17+L20+L23+L26+L29+L32+L35+L38+L41+L44+L47+L50+L53+L56</f>
        <v>24</v>
      </c>
      <c r="L140" s="299"/>
      <c r="M140" s="298">
        <f t="shared" ref="M140" si="7">N14+N17+N20+N23+N26+N29+N32+N35+N38+N41+N44+N47+N50+N53+N56</f>
        <v>32</v>
      </c>
      <c r="N140" s="299"/>
      <c r="O140" s="298">
        <f t="shared" ref="O140" si="8">P14+P17+P20+P23+P26+P29+P32+P35+P38+P41+P44+P47+P50+P53+P56</f>
        <v>32</v>
      </c>
      <c r="P140" s="299"/>
      <c r="Q140" s="302">
        <f>SUM(C140:P141)</f>
        <v>176</v>
      </c>
      <c r="R140" s="303"/>
      <c r="S140" s="276"/>
      <c r="T140" s="144"/>
    </row>
    <row r="141" spans="1:20" s="116" customFormat="1" ht="11.25" customHeight="1" thickBot="1">
      <c r="A141" s="285"/>
      <c r="B141" s="275"/>
      <c r="C141" s="300"/>
      <c r="D141" s="301"/>
      <c r="E141" s="300"/>
      <c r="F141" s="301"/>
      <c r="G141" s="300"/>
      <c r="H141" s="301"/>
      <c r="I141" s="300"/>
      <c r="J141" s="301"/>
      <c r="K141" s="300"/>
      <c r="L141" s="301"/>
      <c r="M141" s="300"/>
      <c r="N141" s="301"/>
      <c r="O141" s="300"/>
      <c r="P141" s="301"/>
      <c r="Q141" s="297"/>
      <c r="R141" s="283"/>
      <c r="S141" s="277"/>
      <c r="T141" s="145"/>
    </row>
    <row r="142" spans="1:20" s="116" customFormat="1" ht="11.25" customHeight="1" thickTop="1">
      <c r="A142" s="284" t="s">
        <v>122</v>
      </c>
      <c r="B142" s="273"/>
      <c r="C142" s="272">
        <f>D60+D63+D66+D69+D72+D75+D78+D81+D84+D87+D91+D94+D97+D100+D103+D106+D109+D112+D115+D118</f>
        <v>3.5</v>
      </c>
      <c r="D142" s="273"/>
      <c r="E142" s="272">
        <f t="shared" ref="E142" si="9">F60+F63+F66+F69+F72+F75+F78+F81+F84+F87+F91+F94+F97+F100+F103+F106+F109+F112+F115+F118</f>
        <v>4</v>
      </c>
      <c r="F142" s="273"/>
      <c r="G142" s="272">
        <f t="shared" ref="G142" si="10">H60+H63+H66+H69+H72+H75+H78+H81+H84+H87+H91+H94+H97+H100+H103+H106+H109+H112+H115+H118</f>
        <v>12</v>
      </c>
      <c r="H142" s="273"/>
      <c r="I142" s="272">
        <f t="shared" ref="I142" si="11">J60+J63+J66+J69+J72+J75+J78+J81+J84+J87+J91+J94+J97+J100+J103+J106+J109+J112+J115+J118</f>
        <v>4</v>
      </c>
      <c r="J142" s="273"/>
      <c r="K142" s="272">
        <f t="shared" ref="K142" si="12">L60+L63+L66+L69+L72+L75+L78+L81+L84+L87+L91+L94+L97+L100+L103+L106+L109+L112+L115+L118</f>
        <v>8</v>
      </c>
      <c r="L142" s="273"/>
      <c r="M142" s="272">
        <f t="shared" ref="M142" si="13">N60+N63+N66+N69+N72+N75+N78+N81+N84+N87+N91+N94+N97+N100+N103+N106+N109+N112+N115+N118</f>
        <v>24.5</v>
      </c>
      <c r="N142" s="273"/>
      <c r="O142" s="272">
        <f t="shared" ref="O142" si="14">P60+P63+P66+P69+P72+P75+P78+P81+P84+P87+P91+P94+P97+P100+P103+P106+P109+P112+P115+P118</f>
        <v>24</v>
      </c>
      <c r="P142" s="273"/>
      <c r="Q142" s="296">
        <f>SUM(C142:P143)</f>
        <v>80</v>
      </c>
      <c r="R142" s="281"/>
      <c r="S142" s="276"/>
      <c r="T142" s="144"/>
    </row>
    <row r="143" spans="1:20" s="116" customFormat="1" ht="11.25" customHeight="1" thickBot="1">
      <c r="A143" s="285"/>
      <c r="B143" s="275"/>
      <c r="C143" s="274"/>
      <c r="D143" s="275"/>
      <c r="E143" s="274"/>
      <c r="F143" s="275"/>
      <c r="G143" s="274"/>
      <c r="H143" s="275"/>
      <c r="I143" s="274"/>
      <c r="J143" s="275"/>
      <c r="K143" s="274"/>
      <c r="L143" s="275"/>
      <c r="M143" s="274"/>
      <c r="N143" s="275"/>
      <c r="O143" s="274"/>
      <c r="P143" s="275"/>
      <c r="Q143" s="297"/>
      <c r="R143" s="283"/>
      <c r="S143" s="277"/>
      <c r="T143" s="145"/>
    </row>
    <row r="144" spans="1:20" s="116" customFormat="1" ht="11.25" customHeight="1" thickTop="1">
      <c r="A144" s="284" t="s">
        <v>123</v>
      </c>
      <c r="B144" s="273"/>
      <c r="C144" s="272">
        <f>C140+C142</f>
        <v>27.5</v>
      </c>
      <c r="D144" s="273"/>
      <c r="E144" s="272">
        <f>E140+E142</f>
        <v>28</v>
      </c>
      <c r="F144" s="273"/>
      <c r="G144" s="272">
        <f>G140+G142</f>
        <v>28</v>
      </c>
      <c r="H144" s="273"/>
      <c r="I144" s="272">
        <f>I140+I142</f>
        <v>28</v>
      </c>
      <c r="J144" s="273"/>
      <c r="K144" s="272">
        <f>K140+K142</f>
        <v>32</v>
      </c>
      <c r="L144" s="273"/>
      <c r="M144" s="272">
        <f>M140+M142</f>
        <v>56.5</v>
      </c>
      <c r="N144" s="273"/>
      <c r="O144" s="272">
        <f>O140+O142</f>
        <v>56</v>
      </c>
      <c r="P144" s="273"/>
      <c r="Q144" s="296">
        <f>SUM(C144:P145)</f>
        <v>256</v>
      </c>
      <c r="R144" s="281"/>
      <c r="S144" s="276"/>
      <c r="T144" s="144"/>
    </row>
    <row r="145" spans="1:20" s="116" customFormat="1" ht="11.25" customHeight="1" thickBot="1">
      <c r="A145" s="285"/>
      <c r="B145" s="275"/>
      <c r="C145" s="272"/>
      <c r="D145" s="273"/>
      <c r="E145" s="272"/>
      <c r="F145" s="273"/>
      <c r="G145" s="272"/>
      <c r="H145" s="273"/>
      <c r="I145" s="272"/>
      <c r="J145" s="273"/>
      <c r="K145" s="272"/>
      <c r="L145" s="273"/>
      <c r="M145" s="272"/>
      <c r="N145" s="273"/>
      <c r="O145" s="272"/>
      <c r="P145" s="273"/>
      <c r="Q145" s="297"/>
      <c r="R145" s="283"/>
      <c r="S145" s="277"/>
      <c r="T145" s="145"/>
    </row>
    <row r="146" spans="1:20" s="116" customFormat="1" ht="11.25" customHeight="1" thickTop="1">
      <c r="A146" s="284" t="s">
        <v>124</v>
      </c>
      <c r="B146" s="286"/>
      <c r="C146" s="288">
        <f>$Q$152</f>
        <v>0</v>
      </c>
      <c r="D146" s="289"/>
      <c r="E146" s="288">
        <f>$Q$152</f>
        <v>0</v>
      </c>
      <c r="F146" s="289"/>
      <c r="G146" s="288">
        <f>$Q$152</f>
        <v>0</v>
      </c>
      <c r="H146" s="289"/>
      <c r="I146" s="288">
        <f>$Q$152</f>
        <v>0</v>
      </c>
      <c r="J146" s="289"/>
      <c r="K146" s="292">
        <f>Q154</f>
        <v>0</v>
      </c>
      <c r="L146" s="289"/>
      <c r="M146" s="292">
        <f>Q156</f>
        <v>0</v>
      </c>
      <c r="N146" s="289"/>
      <c r="O146" s="292">
        <f>Q156</f>
        <v>0</v>
      </c>
      <c r="P146" s="294"/>
      <c r="Q146" s="280">
        <f>SUM(C146:P147)</f>
        <v>0</v>
      </c>
      <c r="R146" s="281"/>
      <c r="S146" s="276"/>
      <c r="T146" s="144"/>
    </row>
    <row r="147" spans="1:20" s="116" customFormat="1" ht="11.25" customHeight="1" thickBot="1">
      <c r="A147" s="285"/>
      <c r="B147" s="287"/>
      <c r="C147" s="290"/>
      <c r="D147" s="291"/>
      <c r="E147" s="290"/>
      <c r="F147" s="291"/>
      <c r="G147" s="290"/>
      <c r="H147" s="291"/>
      <c r="I147" s="290"/>
      <c r="J147" s="291"/>
      <c r="K147" s="293"/>
      <c r="L147" s="291"/>
      <c r="M147" s="293"/>
      <c r="N147" s="291"/>
      <c r="O147" s="293"/>
      <c r="P147" s="295"/>
      <c r="Q147" s="282"/>
      <c r="R147" s="283"/>
      <c r="S147" s="277"/>
      <c r="T147" s="145"/>
    </row>
    <row r="148" spans="1:20" s="116" customFormat="1" ht="11.25" customHeight="1" thickTop="1">
      <c r="A148" s="284" t="s">
        <v>125</v>
      </c>
      <c r="B148" s="273"/>
      <c r="C148" s="272">
        <f>C144-C146</f>
        <v>27.5</v>
      </c>
      <c r="D148" s="273"/>
      <c r="E148" s="272">
        <f>E144-E146</f>
        <v>28</v>
      </c>
      <c r="F148" s="273"/>
      <c r="G148" s="272">
        <f>G144-G146</f>
        <v>28</v>
      </c>
      <c r="H148" s="273"/>
      <c r="I148" s="272">
        <f>I144-I146</f>
        <v>28</v>
      </c>
      <c r="J148" s="273"/>
      <c r="K148" s="272">
        <f>K144-K146</f>
        <v>32</v>
      </c>
      <c r="L148" s="273"/>
      <c r="M148" s="272">
        <f>M144-M146</f>
        <v>56.5</v>
      </c>
      <c r="N148" s="273"/>
      <c r="O148" s="272">
        <f>O144-O146</f>
        <v>56</v>
      </c>
      <c r="P148" s="273"/>
      <c r="Q148" s="272">
        <f>Q144-Q146</f>
        <v>256</v>
      </c>
      <c r="R148" s="273"/>
      <c r="S148" s="276"/>
      <c r="T148" s="144"/>
    </row>
    <row r="149" spans="1:20" s="116" customFormat="1" ht="11.25" customHeight="1" thickBot="1">
      <c r="A149" s="285"/>
      <c r="B149" s="275"/>
      <c r="C149" s="274"/>
      <c r="D149" s="275"/>
      <c r="E149" s="274"/>
      <c r="F149" s="275"/>
      <c r="G149" s="274"/>
      <c r="H149" s="275"/>
      <c r="I149" s="274"/>
      <c r="J149" s="275"/>
      <c r="K149" s="274"/>
      <c r="L149" s="275"/>
      <c r="M149" s="274"/>
      <c r="N149" s="275"/>
      <c r="O149" s="274"/>
      <c r="P149" s="275"/>
      <c r="Q149" s="274"/>
      <c r="R149" s="275"/>
      <c r="S149" s="277"/>
      <c r="T149" s="145"/>
    </row>
    <row r="150" spans="1:20" s="116" customFormat="1" ht="11.25" customHeight="1" thickTop="1" thickBot="1">
      <c r="J150" s="128"/>
      <c r="K150" s="128"/>
    </row>
    <row r="151" spans="1:20" s="116" customFormat="1" ht="11.25" customHeight="1">
      <c r="J151" s="128"/>
      <c r="K151" s="128"/>
      <c r="O151" s="256" t="s">
        <v>126</v>
      </c>
      <c r="P151" s="257"/>
      <c r="Q151" s="278"/>
      <c r="R151" s="279"/>
    </row>
    <row r="152" spans="1:20" s="116" customFormat="1" ht="11.25" customHeight="1">
      <c r="A152" s="259" t="s">
        <v>127</v>
      </c>
      <c r="B152" s="259"/>
      <c r="C152" s="184" t="s">
        <v>128</v>
      </c>
      <c r="D152" s="185" t="s">
        <v>129</v>
      </c>
      <c r="E152" s="184" t="s">
        <v>130</v>
      </c>
      <c r="G152" s="146" t="s">
        <v>131</v>
      </c>
      <c r="H152" s="184" t="s">
        <v>128</v>
      </c>
      <c r="I152" s="185" t="s">
        <v>129</v>
      </c>
      <c r="J152" s="184" t="s">
        <v>130</v>
      </c>
      <c r="K152" s="128"/>
      <c r="O152" s="258" t="s">
        <v>132</v>
      </c>
      <c r="P152" s="259"/>
      <c r="Q152" s="266"/>
      <c r="R152" s="267"/>
    </row>
    <row r="153" spans="1:20" s="116" customFormat="1" ht="11.25" customHeight="1">
      <c r="A153" s="147" t="str">
        <f>'0902-0908'!A150</f>
        <v>店長</v>
      </c>
      <c r="B153" s="148"/>
      <c r="C153" s="149">
        <f t="shared" ref="C153:C164" si="15">COUNTIF($A$13:$B$133,A153)</f>
        <v>0</v>
      </c>
      <c r="D153" s="150"/>
      <c r="E153" s="149">
        <f>C153-D153</f>
        <v>0</v>
      </c>
      <c r="G153" s="149" t="s">
        <v>133</v>
      </c>
      <c r="H153" s="149">
        <f>SUM(C153:C160)+C163+C164</f>
        <v>0</v>
      </c>
      <c r="I153" s="151"/>
      <c r="J153" s="149">
        <f>H153-I153</f>
        <v>0</v>
      </c>
      <c r="K153" s="128"/>
      <c r="O153" s="258"/>
      <c r="P153" s="259"/>
      <c r="Q153" s="266"/>
      <c r="R153" s="267"/>
    </row>
    <row r="154" spans="1:20" s="116" customFormat="1" ht="11.25" customHeight="1">
      <c r="A154" s="147" t="str">
        <f>'0902-0908'!A151</f>
        <v>副店長</v>
      </c>
      <c r="B154" s="148"/>
      <c r="C154" s="149">
        <f t="shared" si="15"/>
        <v>0</v>
      </c>
      <c r="D154" s="150"/>
      <c r="E154" s="149">
        <f t="shared" ref="E154:E164" si="16">C154-D154</f>
        <v>0</v>
      </c>
      <c r="G154" s="149" t="s">
        <v>134</v>
      </c>
      <c r="H154" s="149">
        <f>SUM(C153:C159)+C161+C163+C164</f>
        <v>0</v>
      </c>
      <c r="I154" s="151"/>
      <c r="J154" s="149">
        <f>H154-I154</f>
        <v>0</v>
      </c>
      <c r="K154" s="128"/>
      <c r="O154" s="258" t="s">
        <v>135</v>
      </c>
      <c r="P154" s="259"/>
      <c r="Q154" s="266"/>
      <c r="R154" s="267"/>
    </row>
    <row r="155" spans="1:20" s="116" customFormat="1" ht="11.25" customHeight="1">
      <c r="A155" s="147" t="str">
        <f>'0902-0908'!A152</f>
        <v>廚房主任</v>
      </c>
      <c r="B155" s="148"/>
      <c r="C155" s="149">
        <f t="shared" si="15"/>
        <v>0</v>
      </c>
      <c r="D155" s="150"/>
      <c r="E155" s="149">
        <f t="shared" si="16"/>
        <v>0</v>
      </c>
      <c r="G155" s="149" t="s">
        <v>137</v>
      </c>
      <c r="H155" s="149">
        <f>SUM(C153:C164)</f>
        <v>0</v>
      </c>
      <c r="I155" s="151"/>
      <c r="J155" s="149">
        <f>H155-I155</f>
        <v>0</v>
      </c>
      <c r="K155" s="128"/>
      <c r="O155" s="258"/>
      <c r="P155" s="259"/>
      <c r="Q155" s="266"/>
      <c r="R155" s="267"/>
    </row>
    <row r="156" spans="1:20" s="116" customFormat="1" ht="11.25" customHeight="1">
      <c r="A156" s="147" t="str">
        <f>'0902-0908'!A153</f>
        <v>廚房正職</v>
      </c>
      <c r="B156" s="148"/>
      <c r="C156" s="149">
        <f t="shared" si="15"/>
        <v>0</v>
      </c>
      <c r="D156" s="150"/>
      <c r="E156" s="149">
        <f t="shared" si="16"/>
        <v>0</v>
      </c>
      <c r="J156" s="128"/>
      <c r="K156" s="128"/>
      <c r="O156" s="258" t="s">
        <v>139</v>
      </c>
      <c r="P156" s="259"/>
      <c r="Q156" s="266"/>
      <c r="R156" s="267"/>
    </row>
    <row r="157" spans="1:20" s="116" customFormat="1" ht="11.25" customHeight="1">
      <c r="A157" s="147" t="str">
        <f>'0902-0908'!A154</f>
        <v>廚房試用期</v>
      </c>
      <c r="B157" s="148"/>
      <c r="C157" s="149">
        <f t="shared" si="15"/>
        <v>0</v>
      </c>
      <c r="D157" s="150"/>
      <c r="E157" s="149">
        <f t="shared" si="16"/>
        <v>0</v>
      </c>
      <c r="J157" s="128"/>
      <c r="K157" s="128"/>
      <c r="O157" s="258"/>
      <c r="P157" s="259"/>
      <c r="Q157" s="266"/>
      <c r="R157" s="267"/>
    </row>
    <row r="158" spans="1:20" s="116" customFormat="1" ht="11.25" customHeight="1">
      <c r="A158" s="147" t="str">
        <f>'0902-0908'!A155</f>
        <v>內場建教生</v>
      </c>
      <c r="B158" s="148"/>
      <c r="C158" s="149">
        <f t="shared" si="15"/>
        <v>0</v>
      </c>
      <c r="D158" s="150"/>
      <c r="E158" s="149">
        <f t="shared" si="16"/>
        <v>0</v>
      </c>
      <c r="J158" s="128"/>
      <c r="K158" s="128"/>
      <c r="O158" s="258" t="s">
        <v>142</v>
      </c>
      <c r="P158" s="259"/>
      <c r="Q158" s="268"/>
      <c r="R158" s="269"/>
    </row>
    <row r="159" spans="1:20" s="116" customFormat="1" ht="11.25" customHeight="1" thickBot="1">
      <c r="A159" s="147" t="str">
        <f>'0902-0908'!A156</f>
        <v>內場實習生</v>
      </c>
      <c r="B159" s="148"/>
      <c r="C159" s="149">
        <f t="shared" si="15"/>
        <v>0</v>
      </c>
      <c r="D159" s="150"/>
      <c r="E159" s="149">
        <f t="shared" si="16"/>
        <v>0</v>
      </c>
      <c r="J159" s="128"/>
      <c r="K159" s="128"/>
      <c r="O159" s="260"/>
      <c r="P159" s="261"/>
      <c r="Q159" s="270"/>
      <c r="R159" s="271"/>
    </row>
    <row r="160" spans="1:20" s="116" customFormat="1" ht="11.25" customHeight="1">
      <c r="A160" s="147" t="str">
        <f>'0902-0908'!A157</f>
        <v>內場早班工讀</v>
      </c>
      <c r="B160" s="148"/>
      <c r="C160" s="149">
        <f t="shared" si="15"/>
        <v>0</v>
      </c>
      <c r="D160" s="150"/>
      <c r="E160" s="149">
        <f t="shared" si="16"/>
        <v>0</v>
      </c>
      <c r="J160" s="128"/>
      <c r="K160" s="128"/>
      <c r="O160" s="256" t="s">
        <v>145</v>
      </c>
      <c r="P160" s="257"/>
      <c r="Q160" s="152"/>
      <c r="R160" s="153"/>
    </row>
    <row r="161" spans="1:18" s="116" customFormat="1" ht="11.25" customHeight="1">
      <c r="A161" s="147" t="str">
        <f>'0902-0908'!A158</f>
        <v>內場晚班工讀</v>
      </c>
      <c r="B161" s="148"/>
      <c r="C161" s="149">
        <f t="shared" si="15"/>
        <v>0</v>
      </c>
      <c r="D161" s="151"/>
      <c r="E161" s="149">
        <f t="shared" si="16"/>
        <v>0</v>
      </c>
      <c r="J161" s="128"/>
      <c r="K161" s="128"/>
      <c r="O161" s="258" t="s">
        <v>147</v>
      </c>
      <c r="P161" s="259"/>
      <c r="Q161" s="259">
        <f>Q152*4+Q154+Q156*2</f>
        <v>0</v>
      </c>
      <c r="R161" s="262"/>
    </row>
    <row r="162" spans="1:18" s="116" customFormat="1" ht="11.25" customHeight="1" thickBot="1">
      <c r="A162" s="147" t="str">
        <f>'0902-0908'!A159</f>
        <v>內場假日工讀</v>
      </c>
      <c r="B162" s="148"/>
      <c r="C162" s="149">
        <f t="shared" si="15"/>
        <v>0</v>
      </c>
      <c r="D162" s="151"/>
      <c r="E162" s="149">
        <f t="shared" si="16"/>
        <v>0</v>
      </c>
      <c r="J162" s="128"/>
      <c r="K162" s="128"/>
      <c r="O162" s="260"/>
      <c r="P162" s="261"/>
      <c r="Q162" s="261"/>
      <c r="R162" s="263"/>
    </row>
    <row r="163" spans="1:18" s="116" customFormat="1" ht="11.25" customHeight="1">
      <c r="A163" s="147" t="str">
        <f>'0902-0908'!A160</f>
        <v>內場全天工讀</v>
      </c>
      <c r="B163" s="148"/>
      <c r="C163" s="149">
        <f t="shared" si="15"/>
        <v>0</v>
      </c>
      <c r="D163" s="151"/>
      <c r="E163" s="149">
        <f t="shared" si="16"/>
        <v>0</v>
      </c>
      <c r="J163" s="128"/>
      <c r="K163" s="128"/>
    </row>
    <row r="164" spans="1:18" s="116" customFormat="1" ht="11.25" customHeight="1">
      <c r="A164" s="147" t="str">
        <f>'0902-0908'!A161</f>
        <v>內場暑假工讀</v>
      </c>
      <c r="B164" s="148"/>
      <c r="C164" s="149">
        <f t="shared" si="15"/>
        <v>0</v>
      </c>
      <c r="D164" s="151"/>
      <c r="E164" s="149">
        <f t="shared" si="16"/>
        <v>0</v>
      </c>
      <c r="J164" s="128"/>
      <c r="K164" s="128"/>
    </row>
    <row r="165" spans="1:18" s="116" customFormat="1" ht="11.25" customHeight="1">
      <c r="J165" s="128"/>
      <c r="K165" s="128"/>
    </row>
    <row r="166" spans="1:18" s="116" customFormat="1" ht="11.25" customHeight="1">
      <c r="C166" s="264">
        <f>C136</f>
        <v>45558</v>
      </c>
      <c r="D166" s="265"/>
      <c r="E166" s="264">
        <f>E136</f>
        <v>45559</v>
      </c>
      <c r="F166" s="265"/>
      <c r="G166" s="264">
        <f>G136</f>
        <v>45560</v>
      </c>
      <c r="H166" s="265"/>
      <c r="I166" s="264">
        <f>I136</f>
        <v>45561</v>
      </c>
      <c r="J166" s="265"/>
      <c r="K166" s="264">
        <f>K136</f>
        <v>45562</v>
      </c>
      <c r="L166" s="265"/>
      <c r="M166" s="264">
        <f>M136</f>
        <v>45563</v>
      </c>
      <c r="N166" s="265"/>
      <c r="O166" s="264">
        <f>O136</f>
        <v>45564</v>
      </c>
      <c r="P166" s="265"/>
    </row>
    <row r="167" spans="1:18" s="116" customFormat="1" ht="11.25" customHeight="1">
      <c r="C167" s="254" t="str">
        <f>C137</f>
        <v>一</v>
      </c>
      <c r="D167" s="255"/>
      <c r="E167" s="254" t="str">
        <f>E137</f>
        <v>二</v>
      </c>
      <c r="F167" s="255"/>
      <c r="G167" s="254" t="str">
        <f>G137</f>
        <v>三</v>
      </c>
      <c r="H167" s="255"/>
      <c r="I167" s="254" t="str">
        <f>I137</f>
        <v>四</v>
      </c>
      <c r="J167" s="255"/>
      <c r="K167" s="254" t="str">
        <f>K137</f>
        <v>五</v>
      </c>
      <c r="L167" s="255"/>
      <c r="M167" s="254" t="str">
        <f>M137</f>
        <v>六</v>
      </c>
      <c r="N167" s="255"/>
      <c r="O167" s="254" t="str">
        <f>O137</f>
        <v>日</v>
      </c>
      <c r="P167" s="255"/>
    </row>
    <row r="168" spans="1:18" s="116" customFormat="1" ht="11.25" customHeight="1">
      <c r="C168" s="154" t="s">
        <v>151</v>
      </c>
      <c r="D168" s="154" t="s">
        <v>152</v>
      </c>
      <c r="E168" s="154" t="s">
        <v>151</v>
      </c>
      <c r="F168" s="154" t="s">
        <v>152</v>
      </c>
      <c r="G168" s="154" t="s">
        <v>151</v>
      </c>
      <c r="H168" s="154" t="s">
        <v>152</v>
      </c>
      <c r="I168" s="154" t="s">
        <v>151</v>
      </c>
      <c r="J168" s="154" t="s">
        <v>152</v>
      </c>
      <c r="K168" s="154" t="s">
        <v>151</v>
      </c>
      <c r="L168" s="154" t="s">
        <v>152</v>
      </c>
      <c r="M168" s="154" t="s">
        <v>151</v>
      </c>
      <c r="N168" s="154" t="s">
        <v>152</v>
      </c>
      <c r="O168" s="154" t="s">
        <v>151</v>
      </c>
      <c r="P168" s="154" t="s">
        <v>152</v>
      </c>
    </row>
    <row r="169" spans="1:18" s="116" customFormat="1" ht="11.25" customHeight="1">
      <c r="C169" s="116">
        <f t="shared" ref="C169:P169" si="17">C13</f>
        <v>11</v>
      </c>
      <c r="D169" s="116">
        <f t="shared" si="17"/>
        <v>22</v>
      </c>
      <c r="E169" s="116">
        <f t="shared" si="17"/>
        <v>12</v>
      </c>
      <c r="F169" s="116">
        <f t="shared" si="17"/>
        <v>22</v>
      </c>
      <c r="G169" s="116">
        <f t="shared" si="17"/>
        <v>0</v>
      </c>
      <c r="H169" s="116">
        <f t="shared" si="17"/>
        <v>0</v>
      </c>
      <c r="I169" s="116">
        <f t="shared" si="17"/>
        <v>10</v>
      </c>
      <c r="J169" s="116">
        <f t="shared" si="17"/>
        <v>21</v>
      </c>
      <c r="K169" s="116">
        <f t="shared" si="17"/>
        <v>11</v>
      </c>
      <c r="L169" s="116">
        <f t="shared" si="17"/>
        <v>22</v>
      </c>
      <c r="M169" s="116">
        <f t="shared" si="17"/>
        <v>11</v>
      </c>
      <c r="N169" s="116">
        <f t="shared" si="17"/>
        <v>22</v>
      </c>
      <c r="O169" s="116">
        <f t="shared" si="17"/>
        <v>0</v>
      </c>
      <c r="P169" s="116">
        <f t="shared" si="17"/>
        <v>0</v>
      </c>
    </row>
    <row r="170" spans="1:18" s="116" customFormat="1" ht="11.25" customHeight="1">
      <c r="C170" s="116">
        <f t="shared" ref="C170:P170" si="18">C16</f>
        <v>12</v>
      </c>
      <c r="D170" s="116">
        <f t="shared" si="18"/>
        <v>22</v>
      </c>
      <c r="E170" s="116">
        <f t="shared" si="18"/>
        <v>11</v>
      </c>
      <c r="F170" s="116">
        <f t="shared" si="18"/>
        <v>22</v>
      </c>
      <c r="G170" s="116">
        <f t="shared" si="18"/>
        <v>0</v>
      </c>
      <c r="H170" s="116">
        <f t="shared" si="18"/>
        <v>0</v>
      </c>
      <c r="I170" s="116">
        <f t="shared" si="18"/>
        <v>0</v>
      </c>
      <c r="J170" s="116">
        <f t="shared" si="18"/>
        <v>0</v>
      </c>
      <c r="K170" s="116">
        <f t="shared" si="18"/>
        <v>10</v>
      </c>
      <c r="L170" s="116">
        <f t="shared" si="18"/>
        <v>21</v>
      </c>
      <c r="M170" s="116">
        <f t="shared" si="18"/>
        <v>12</v>
      </c>
      <c r="N170" s="116">
        <f t="shared" si="18"/>
        <v>22</v>
      </c>
      <c r="O170" s="116">
        <f t="shared" si="18"/>
        <v>12</v>
      </c>
      <c r="P170" s="116">
        <f t="shared" si="18"/>
        <v>22</v>
      </c>
    </row>
    <row r="171" spans="1:18" s="116" customFormat="1" ht="11.25" customHeight="1">
      <c r="C171" s="116">
        <f t="shared" ref="C171:P171" si="19">C19</f>
        <v>10</v>
      </c>
      <c r="D171" s="116">
        <f t="shared" si="19"/>
        <v>21</v>
      </c>
      <c r="E171" s="116">
        <f t="shared" si="19"/>
        <v>0</v>
      </c>
      <c r="F171" s="116">
        <f t="shared" si="19"/>
        <v>0</v>
      </c>
      <c r="G171" s="116">
        <f t="shared" si="19"/>
        <v>12</v>
      </c>
      <c r="H171" s="116">
        <f t="shared" si="19"/>
        <v>22</v>
      </c>
      <c r="I171" s="116">
        <f t="shared" si="19"/>
        <v>11</v>
      </c>
      <c r="J171" s="116">
        <f t="shared" si="19"/>
        <v>22</v>
      </c>
      <c r="K171" s="116">
        <f t="shared" si="19"/>
        <v>12</v>
      </c>
      <c r="L171" s="116">
        <f t="shared" si="19"/>
        <v>22</v>
      </c>
      <c r="M171" s="116">
        <f t="shared" si="19"/>
        <v>0</v>
      </c>
      <c r="N171" s="116">
        <f t="shared" si="19"/>
        <v>0</v>
      </c>
      <c r="O171" s="116">
        <f t="shared" si="19"/>
        <v>10</v>
      </c>
      <c r="P171" s="116">
        <f t="shared" si="19"/>
        <v>21</v>
      </c>
    </row>
    <row r="172" spans="1:18" s="116" customFormat="1" ht="11.25" customHeight="1">
      <c r="C172" s="116">
        <f t="shared" ref="C172:P172" si="20">C22</f>
        <v>0</v>
      </c>
      <c r="D172" s="116">
        <f t="shared" si="20"/>
        <v>0</v>
      </c>
      <c r="E172" s="116">
        <f t="shared" si="20"/>
        <v>10</v>
      </c>
      <c r="F172" s="116">
        <f t="shared" si="20"/>
        <v>21</v>
      </c>
      <c r="G172" s="116">
        <f t="shared" si="20"/>
        <v>10</v>
      </c>
      <c r="H172" s="116">
        <f t="shared" si="20"/>
        <v>21</v>
      </c>
      <c r="I172" s="116">
        <f t="shared" si="20"/>
        <v>12</v>
      </c>
      <c r="J172" s="116">
        <f t="shared" si="20"/>
        <v>22</v>
      </c>
      <c r="K172" s="116">
        <f t="shared" si="20"/>
        <v>0</v>
      </c>
      <c r="L172" s="116">
        <f t="shared" si="20"/>
        <v>0</v>
      </c>
      <c r="M172" s="116">
        <f t="shared" si="20"/>
        <v>10</v>
      </c>
      <c r="N172" s="116">
        <f t="shared" si="20"/>
        <v>21</v>
      </c>
      <c r="O172" s="116">
        <f t="shared" si="20"/>
        <v>11</v>
      </c>
      <c r="P172" s="116">
        <f t="shared" si="20"/>
        <v>22</v>
      </c>
    </row>
    <row r="173" spans="1:18" s="116" customFormat="1" ht="11.25" customHeight="1">
      <c r="C173" s="116">
        <f t="shared" ref="C173:P173" si="21">C25</f>
        <v>0</v>
      </c>
      <c r="D173" s="116">
        <f t="shared" si="21"/>
        <v>0</v>
      </c>
      <c r="E173" s="116">
        <f t="shared" si="21"/>
        <v>0</v>
      </c>
      <c r="F173" s="116">
        <f t="shared" si="21"/>
        <v>0</v>
      </c>
      <c r="G173" s="116">
        <f t="shared" si="21"/>
        <v>0</v>
      </c>
      <c r="H173" s="116">
        <f t="shared" si="21"/>
        <v>0</v>
      </c>
      <c r="I173" s="116">
        <f t="shared" si="21"/>
        <v>0</v>
      </c>
      <c r="J173" s="116">
        <f t="shared" si="21"/>
        <v>0</v>
      </c>
      <c r="K173" s="116">
        <f t="shared" si="21"/>
        <v>0</v>
      </c>
      <c r="L173" s="116">
        <f t="shared" si="21"/>
        <v>0</v>
      </c>
      <c r="M173" s="116">
        <f t="shared" si="21"/>
        <v>12</v>
      </c>
      <c r="N173" s="116">
        <f t="shared" si="21"/>
        <v>22</v>
      </c>
      <c r="O173" s="116">
        <f t="shared" si="21"/>
        <v>12</v>
      </c>
      <c r="P173" s="116">
        <f t="shared" si="21"/>
        <v>22</v>
      </c>
    </row>
    <row r="174" spans="1:18" s="116" customFormat="1" ht="11.25" customHeight="1">
      <c r="C174" s="116">
        <f>C28</f>
        <v>0</v>
      </c>
      <c r="D174" s="116">
        <f t="shared" ref="D174:P174" si="22">D28</f>
        <v>0</v>
      </c>
      <c r="E174" s="116">
        <f t="shared" si="22"/>
        <v>0</v>
      </c>
      <c r="F174" s="116">
        <f t="shared" si="22"/>
        <v>0</v>
      </c>
      <c r="G174" s="116">
        <f t="shared" si="22"/>
        <v>0</v>
      </c>
      <c r="H174" s="116">
        <f t="shared" si="22"/>
        <v>0</v>
      </c>
      <c r="I174" s="116">
        <f t="shared" si="22"/>
        <v>0</v>
      </c>
      <c r="J174" s="116">
        <f t="shared" si="22"/>
        <v>0</v>
      </c>
      <c r="K174" s="116">
        <f t="shared" si="22"/>
        <v>0</v>
      </c>
      <c r="L174" s="116">
        <f t="shared" si="22"/>
        <v>0</v>
      </c>
      <c r="M174" s="116">
        <f t="shared" si="22"/>
        <v>0</v>
      </c>
      <c r="N174" s="116">
        <f t="shared" si="22"/>
        <v>0</v>
      </c>
      <c r="O174" s="116">
        <f t="shared" si="22"/>
        <v>0</v>
      </c>
      <c r="P174" s="116">
        <f t="shared" si="22"/>
        <v>0</v>
      </c>
    </row>
    <row r="175" spans="1:18" s="116" customFormat="1" ht="11.25" customHeight="1">
      <c r="C175" s="116">
        <f>C31</f>
        <v>0</v>
      </c>
      <c r="D175" s="116">
        <f t="shared" ref="D175:P175" si="23">D31</f>
        <v>0</v>
      </c>
      <c r="E175" s="116">
        <f t="shared" si="23"/>
        <v>0</v>
      </c>
      <c r="F175" s="116">
        <f t="shared" si="23"/>
        <v>0</v>
      </c>
      <c r="G175" s="116">
        <f t="shared" si="23"/>
        <v>0</v>
      </c>
      <c r="H175" s="116">
        <f t="shared" si="23"/>
        <v>0</v>
      </c>
      <c r="I175" s="116">
        <f t="shared" si="23"/>
        <v>0</v>
      </c>
      <c r="J175" s="116">
        <f t="shared" si="23"/>
        <v>0</v>
      </c>
      <c r="K175" s="116">
        <f t="shared" si="23"/>
        <v>0</v>
      </c>
      <c r="L175" s="116">
        <f t="shared" si="23"/>
        <v>0</v>
      </c>
      <c r="M175" s="116">
        <f t="shared" si="23"/>
        <v>0</v>
      </c>
      <c r="N175" s="116">
        <f t="shared" si="23"/>
        <v>0</v>
      </c>
      <c r="O175" s="116">
        <f t="shared" si="23"/>
        <v>0</v>
      </c>
      <c r="P175" s="116">
        <f t="shared" si="23"/>
        <v>0</v>
      </c>
    </row>
    <row r="176" spans="1:18" s="116" customFormat="1" ht="11.25" customHeight="1">
      <c r="C176" s="116">
        <f>C34</f>
        <v>0</v>
      </c>
      <c r="D176" s="116">
        <f t="shared" ref="D176:P176" si="24">D34</f>
        <v>0</v>
      </c>
      <c r="E176" s="116">
        <f t="shared" si="24"/>
        <v>0</v>
      </c>
      <c r="F176" s="116">
        <f t="shared" si="24"/>
        <v>0</v>
      </c>
      <c r="G176" s="116">
        <f t="shared" si="24"/>
        <v>0</v>
      </c>
      <c r="H176" s="116">
        <f t="shared" si="24"/>
        <v>0</v>
      </c>
      <c r="I176" s="116">
        <f t="shared" si="24"/>
        <v>0</v>
      </c>
      <c r="J176" s="116">
        <f t="shared" si="24"/>
        <v>0</v>
      </c>
      <c r="K176" s="116">
        <f t="shared" si="24"/>
        <v>0</v>
      </c>
      <c r="L176" s="116">
        <f t="shared" si="24"/>
        <v>0</v>
      </c>
      <c r="M176" s="116">
        <f t="shared" si="24"/>
        <v>0</v>
      </c>
      <c r="N176" s="116">
        <f t="shared" si="24"/>
        <v>0</v>
      </c>
      <c r="O176" s="116">
        <f t="shared" si="24"/>
        <v>0</v>
      </c>
      <c r="P176" s="116">
        <f t="shared" si="24"/>
        <v>0</v>
      </c>
    </row>
    <row r="177" spans="3:16" s="116" customFormat="1" ht="11.25" customHeight="1">
      <c r="C177" s="116">
        <f>C37</f>
        <v>0</v>
      </c>
      <c r="D177" s="116">
        <f t="shared" ref="D177:P177" si="25">D37</f>
        <v>0</v>
      </c>
      <c r="E177" s="116">
        <f t="shared" si="25"/>
        <v>0</v>
      </c>
      <c r="F177" s="116">
        <f t="shared" si="25"/>
        <v>0</v>
      </c>
      <c r="G177" s="116">
        <f t="shared" si="25"/>
        <v>0</v>
      </c>
      <c r="H177" s="116">
        <f t="shared" si="25"/>
        <v>0</v>
      </c>
      <c r="I177" s="116">
        <f t="shared" si="25"/>
        <v>0</v>
      </c>
      <c r="J177" s="116">
        <f t="shared" si="25"/>
        <v>0</v>
      </c>
      <c r="K177" s="116">
        <f t="shared" si="25"/>
        <v>0</v>
      </c>
      <c r="L177" s="116">
        <f t="shared" si="25"/>
        <v>0</v>
      </c>
      <c r="M177" s="116">
        <f t="shared" si="25"/>
        <v>0</v>
      </c>
      <c r="N177" s="116">
        <f t="shared" si="25"/>
        <v>0</v>
      </c>
      <c r="O177" s="116">
        <f t="shared" si="25"/>
        <v>0</v>
      </c>
      <c r="P177" s="116">
        <f t="shared" si="25"/>
        <v>0</v>
      </c>
    </row>
    <row r="178" spans="3:16" s="116" customFormat="1" ht="11.25" customHeight="1">
      <c r="C178" s="116">
        <f>C40</f>
        <v>0</v>
      </c>
      <c r="D178" s="116">
        <f t="shared" ref="D178:P178" si="26">D40</f>
        <v>0</v>
      </c>
      <c r="E178" s="116">
        <f t="shared" si="26"/>
        <v>0</v>
      </c>
      <c r="F178" s="116">
        <f t="shared" si="26"/>
        <v>0</v>
      </c>
      <c r="G178" s="116">
        <f t="shared" si="26"/>
        <v>0</v>
      </c>
      <c r="H178" s="116">
        <f t="shared" si="26"/>
        <v>0</v>
      </c>
      <c r="I178" s="116">
        <f t="shared" si="26"/>
        <v>0</v>
      </c>
      <c r="J178" s="116">
        <f t="shared" si="26"/>
        <v>0</v>
      </c>
      <c r="K178" s="116">
        <f t="shared" si="26"/>
        <v>0</v>
      </c>
      <c r="L178" s="116">
        <f t="shared" si="26"/>
        <v>0</v>
      </c>
      <c r="M178" s="116">
        <f t="shared" si="26"/>
        <v>0</v>
      </c>
      <c r="N178" s="116">
        <f t="shared" si="26"/>
        <v>0</v>
      </c>
      <c r="O178" s="116">
        <f t="shared" si="26"/>
        <v>0</v>
      </c>
      <c r="P178" s="116">
        <f t="shared" si="26"/>
        <v>0</v>
      </c>
    </row>
    <row r="179" spans="3:16" s="116" customFormat="1" ht="11.25" customHeight="1">
      <c r="C179" s="116">
        <f>C43</f>
        <v>0</v>
      </c>
      <c r="D179" s="116">
        <f t="shared" ref="D179:P179" si="27">D43</f>
        <v>0</v>
      </c>
      <c r="E179" s="116">
        <f t="shared" si="27"/>
        <v>0</v>
      </c>
      <c r="F179" s="116">
        <f t="shared" si="27"/>
        <v>0</v>
      </c>
      <c r="G179" s="116">
        <f t="shared" si="27"/>
        <v>0</v>
      </c>
      <c r="H179" s="116">
        <f t="shared" si="27"/>
        <v>0</v>
      </c>
      <c r="I179" s="116">
        <f t="shared" si="27"/>
        <v>0</v>
      </c>
      <c r="J179" s="116">
        <f t="shared" si="27"/>
        <v>0</v>
      </c>
      <c r="K179" s="116">
        <f t="shared" si="27"/>
        <v>0</v>
      </c>
      <c r="L179" s="116">
        <f t="shared" si="27"/>
        <v>0</v>
      </c>
      <c r="M179" s="116">
        <f t="shared" si="27"/>
        <v>0</v>
      </c>
      <c r="N179" s="116">
        <f t="shared" si="27"/>
        <v>0</v>
      </c>
      <c r="O179" s="116">
        <f t="shared" si="27"/>
        <v>0</v>
      </c>
      <c r="P179" s="116">
        <f t="shared" si="27"/>
        <v>0</v>
      </c>
    </row>
    <row r="180" spans="3:16" s="116" customFormat="1" ht="11.25" customHeight="1">
      <c r="C180" s="116">
        <f>C46</f>
        <v>0</v>
      </c>
      <c r="D180" s="116">
        <f t="shared" ref="D180:P180" si="28">D46</f>
        <v>0</v>
      </c>
      <c r="E180" s="116">
        <f t="shared" si="28"/>
        <v>0</v>
      </c>
      <c r="F180" s="116">
        <f t="shared" si="28"/>
        <v>0</v>
      </c>
      <c r="G180" s="116">
        <f t="shared" si="28"/>
        <v>0</v>
      </c>
      <c r="H180" s="116">
        <f t="shared" si="28"/>
        <v>0</v>
      </c>
      <c r="I180" s="116">
        <f t="shared" si="28"/>
        <v>0</v>
      </c>
      <c r="J180" s="116">
        <f t="shared" si="28"/>
        <v>0</v>
      </c>
      <c r="K180" s="116">
        <f t="shared" si="28"/>
        <v>0</v>
      </c>
      <c r="L180" s="116">
        <f t="shared" si="28"/>
        <v>0</v>
      </c>
      <c r="M180" s="116">
        <f t="shared" si="28"/>
        <v>0</v>
      </c>
      <c r="N180" s="116">
        <f t="shared" si="28"/>
        <v>0</v>
      </c>
      <c r="O180" s="116">
        <f t="shared" si="28"/>
        <v>0</v>
      </c>
      <c r="P180" s="116">
        <f t="shared" si="28"/>
        <v>0</v>
      </c>
    </row>
    <row r="181" spans="3:16" s="116" customFormat="1" ht="11.25" customHeight="1">
      <c r="C181" s="116">
        <f>C49</f>
        <v>0</v>
      </c>
      <c r="D181" s="116">
        <f t="shared" ref="D181:P181" si="29">D49</f>
        <v>0</v>
      </c>
      <c r="E181" s="116">
        <f t="shared" si="29"/>
        <v>0</v>
      </c>
      <c r="F181" s="116">
        <f t="shared" si="29"/>
        <v>0</v>
      </c>
      <c r="G181" s="116">
        <f t="shared" si="29"/>
        <v>0</v>
      </c>
      <c r="H181" s="116">
        <f t="shared" si="29"/>
        <v>0</v>
      </c>
      <c r="I181" s="116">
        <f t="shared" si="29"/>
        <v>0</v>
      </c>
      <c r="J181" s="116">
        <f t="shared" si="29"/>
        <v>0</v>
      </c>
      <c r="K181" s="116">
        <f t="shared" si="29"/>
        <v>0</v>
      </c>
      <c r="L181" s="116">
        <f t="shared" si="29"/>
        <v>0</v>
      </c>
      <c r="M181" s="116">
        <f t="shared" si="29"/>
        <v>0</v>
      </c>
      <c r="N181" s="116">
        <f t="shared" si="29"/>
        <v>0</v>
      </c>
      <c r="O181" s="116">
        <f t="shared" si="29"/>
        <v>0</v>
      </c>
      <c r="P181" s="116">
        <f t="shared" si="29"/>
        <v>0</v>
      </c>
    </row>
    <row r="182" spans="3:16" s="116" customFormat="1" ht="11.25" customHeight="1">
      <c r="C182" s="116">
        <f>C52</f>
        <v>0</v>
      </c>
      <c r="D182" s="116">
        <f t="shared" ref="D182:P182" si="30">D52</f>
        <v>0</v>
      </c>
      <c r="E182" s="116">
        <f t="shared" si="30"/>
        <v>0</v>
      </c>
      <c r="F182" s="116">
        <f t="shared" si="30"/>
        <v>0</v>
      </c>
      <c r="G182" s="116">
        <f t="shared" si="30"/>
        <v>0</v>
      </c>
      <c r="H182" s="116">
        <f t="shared" si="30"/>
        <v>0</v>
      </c>
      <c r="I182" s="116">
        <f t="shared" si="30"/>
        <v>0</v>
      </c>
      <c r="J182" s="116">
        <f t="shared" si="30"/>
        <v>0</v>
      </c>
      <c r="K182" s="116">
        <f t="shared" si="30"/>
        <v>0</v>
      </c>
      <c r="L182" s="116">
        <f t="shared" si="30"/>
        <v>0</v>
      </c>
      <c r="M182" s="116">
        <f t="shared" si="30"/>
        <v>0</v>
      </c>
      <c r="N182" s="116">
        <f t="shared" si="30"/>
        <v>0</v>
      </c>
      <c r="O182" s="116">
        <f t="shared" si="30"/>
        <v>0</v>
      </c>
      <c r="P182" s="116">
        <f t="shared" si="30"/>
        <v>0</v>
      </c>
    </row>
    <row r="183" spans="3:16" s="116" customFormat="1" ht="11.25" customHeight="1">
      <c r="C183" s="116">
        <f>C55</f>
        <v>0</v>
      </c>
      <c r="D183" s="116">
        <f t="shared" ref="D183:P183" si="31">D55</f>
        <v>0</v>
      </c>
      <c r="E183" s="116">
        <f t="shared" si="31"/>
        <v>0</v>
      </c>
      <c r="F183" s="116">
        <f t="shared" si="31"/>
        <v>0</v>
      </c>
      <c r="G183" s="116">
        <f t="shared" si="31"/>
        <v>0</v>
      </c>
      <c r="H183" s="116">
        <f t="shared" si="31"/>
        <v>0</v>
      </c>
      <c r="I183" s="116">
        <f t="shared" si="31"/>
        <v>0</v>
      </c>
      <c r="J183" s="116">
        <f t="shared" si="31"/>
        <v>0</v>
      </c>
      <c r="K183" s="116">
        <f t="shared" si="31"/>
        <v>0</v>
      </c>
      <c r="L183" s="116">
        <f t="shared" si="31"/>
        <v>0</v>
      </c>
      <c r="M183" s="116">
        <f t="shared" si="31"/>
        <v>0</v>
      </c>
      <c r="N183" s="116">
        <f t="shared" si="31"/>
        <v>0</v>
      </c>
      <c r="O183" s="116">
        <f t="shared" si="31"/>
        <v>0</v>
      </c>
      <c r="P183" s="116">
        <f t="shared" si="31"/>
        <v>0</v>
      </c>
    </row>
    <row r="184" spans="3:16" s="116" customFormat="1" ht="11.25" customHeight="1">
      <c r="C184" s="116">
        <f>C59</f>
        <v>0</v>
      </c>
      <c r="D184" s="116">
        <f t="shared" ref="D184:P184" si="32">D59</f>
        <v>0</v>
      </c>
      <c r="E184" s="116">
        <f t="shared" si="32"/>
        <v>0</v>
      </c>
      <c r="F184" s="116">
        <f t="shared" si="32"/>
        <v>0</v>
      </c>
      <c r="G184" s="116">
        <f t="shared" si="32"/>
        <v>0</v>
      </c>
      <c r="H184" s="116">
        <f t="shared" si="32"/>
        <v>0</v>
      </c>
      <c r="I184" s="116">
        <f t="shared" si="32"/>
        <v>0</v>
      </c>
      <c r="J184" s="116">
        <f t="shared" si="32"/>
        <v>0</v>
      </c>
      <c r="K184" s="116">
        <f t="shared" si="32"/>
        <v>0</v>
      </c>
      <c r="L184" s="116">
        <f t="shared" si="32"/>
        <v>0</v>
      </c>
      <c r="M184" s="116">
        <f t="shared" si="32"/>
        <v>0</v>
      </c>
      <c r="N184" s="116">
        <f t="shared" si="32"/>
        <v>0</v>
      </c>
      <c r="O184" s="116">
        <f t="shared" si="32"/>
        <v>0</v>
      </c>
      <c r="P184" s="116">
        <f t="shared" si="32"/>
        <v>0</v>
      </c>
    </row>
    <row r="185" spans="3:16" s="116" customFormat="1" ht="11.25" customHeight="1">
      <c r="C185" s="116">
        <f>C62</f>
        <v>0</v>
      </c>
      <c r="D185" s="116">
        <f t="shared" ref="D185:P185" si="33">D62</f>
        <v>0</v>
      </c>
      <c r="E185" s="116">
        <f t="shared" si="33"/>
        <v>0</v>
      </c>
      <c r="F185" s="116">
        <f t="shared" si="33"/>
        <v>0</v>
      </c>
      <c r="G185" s="116">
        <f t="shared" si="33"/>
        <v>0</v>
      </c>
      <c r="H185" s="116">
        <f t="shared" si="33"/>
        <v>0</v>
      </c>
      <c r="I185" s="116">
        <f t="shared" si="33"/>
        <v>0</v>
      </c>
      <c r="J185" s="116">
        <f t="shared" si="33"/>
        <v>0</v>
      </c>
      <c r="K185" s="116">
        <f t="shared" si="33"/>
        <v>0</v>
      </c>
      <c r="L185" s="116">
        <f t="shared" si="33"/>
        <v>0</v>
      </c>
      <c r="M185" s="116">
        <f t="shared" si="33"/>
        <v>0</v>
      </c>
      <c r="N185" s="116">
        <f t="shared" si="33"/>
        <v>0</v>
      </c>
      <c r="O185" s="116">
        <f t="shared" si="33"/>
        <v>0</v>
      </c>
      <c r="P185" s="116">
        <f t="shared" si="33"/>
        <v>0</v>
      </c>
    </row>
    <row r="186" spans="3:16" s="116" customFormat="1" ht="11.25" customHeight="1">
      <c r="C186" s="116">
        <f>C65</f>
        <v>0</v>
      </c>
      <c r="D186" s="116">
        <f t="shared" ref="D186:P186" si="34">D65</f>
        <v>0</v>
      </c>
      <c r="E186" s="116">
        <f t="shared" si="34"/>
        <v>0</v>
      </c>
      <c r="F186" s="116">
        <f t="shared" si="34"/>
        <v>0</v>
      </c>
      <c r="G186" s="116">
        <f t="shared" si="34"/>
        <v>0</v>
      </c>
      <c r="H186" s="116">
        <f t="shared" si="34"/>
        <v>0</v>
      </c>
      <c r="I186" s="116">
        <f t="shared" si="34"/>
        <v>0</v>
      </c>
      <c r="J186" s="116">
        <f t="shared" si="34"/>
        <v>0</v>
      </c>
      <c r="K186" s="116">
        <f t="shared" si="34"/>
        <v>0</v>
      </c>
      <c r="L186" s="116">
        <f t="shared" si="34"/>
        <v>0</v>
      </c>
      <c r="M186" s="116">
        <f t="shared" si="34"/>
        <v>0</v>
      </c>
      <c r="N186" s="116">
        <f t="shared" si="34"/>
        <v>0</v>
      </c>
      <c r="O186" s="116">
        <f t="shared" si="34"/>
        <v>0</v>
      </c>
      <c r="P186" s="116">
        <f t="shared" si="34"/>
        <v>0</v>
      </c>
    </row>
    <row r="187" spans="3:16" s="116" customFormat="1" ht="11.25" customHeight="1">
      <c r="C187" s="116">
        <f>C68</f>
        <v>0</v>
      </c>
      <c r="D187" s="116">
        <f t="shared" ref="D187:P187" si="35">D68</f>
        <v>0</v>
      </c>
      <c r="E187" s="116">
        <f t="shared" si="35"/>
        <v>0</v>
      </c>
      <c r="F187" s="116">
        <f t="shared" si="35"/>
        <v>0</v>
      </c>
      <c r="G187" s="116">
        <f t="shared" si="35"/>
        <v>0</v>
      </c>
      <c r="H187" s="116">
        <f t="shared" si="35"/>
        <v>0</v>
      </c>
      <c r="I187" s="116">
        <f t="shared" si="35"/>
        <v>0</v>
      </c>
      <c r="J187" s="116">
        <f t="shared" si="35"/>
        <v>0</v>
      </c>
      <c r="K187" s="116">
        <f t="shared" si="35"/>
        <v>0</v>
      </c>
      <c r="L187" s="116">
        <f t="shared" si="35"/>
        <v>0</v>
      </c>
      <c r="M187" s="116">
        <f t="shared" si="35"/>
        <v>0</v>
      </c>
      <c r="N187" s="116">
        <f t="shared" si="35"/>
        <v>0</v>
      </c>
      <c r="O187" s="116">
        <f t="shared" si="35"/>
        <v>0</v>
      </c>
      <c r="P187" s="116">
        <f t="shared" si="35"/>
        <v>0</v>
      </c>
    </row>
    <row r="188" spans="3:16" s="116" customFormat="1" ht="11.25" customHeight="1">
      <c r="C188" s="116">
        <f>C71</f>
        <v>0</v>
      </c>
      <c r="D188" s="116">
        <f t="shared" ref="D188:P188" si="36">D71</f>
        <v>0</v>
      </c>
      <c r="E188" s="116">
        <f t="shared" si="36"/>
        <v>0</v>
      </c>
      <c r="F188" s="116">
        <f t="shared" si="36"/>
        <v>0</v>
      </c>
      <c r="G188" s="116">
        <f t="shared" si="36"/>
        <v>0</v>
      </c>
      <c r="H188" s="116">
        <f t="shared" si="36"/>
        <v>0</v>
      </c>
      <c r="I188" s="116">
        <f t="shared" si="36"/>
        <v>0</v>
      </c>
      <c r="J188" s="116">
        <f t="shared" si="36"/>
        <v>0</v>
      </c>
      <c r="K188" s="116">
        <f t="shared" si="36"/>
        <v>0</v>
      </c>
      <c r="L188" s="116">
        <f t="shared" si="36"/>
        <v>0</v>
      </c>
      <c r="M188" s="116">
        <f t="shared" si="36"/>
        <v>0</v>
      </c>
      <c r="N188" s="116">
        <f t="shared" si="36"/>
        <v>0</v>
      </c>
      <c r="O188" s="116">
        <f t="shared" si="36"/>
        <v>0</v>
      </c>
      <c r="P188" s="116">
        <f t="shared" si="36"/>
        <v>0</v>
      </c>
    </row>
    <row r="189" spans="3:16" s="116" customFormat="1" ht="11.25" customHeight="1">
      <c r="C189" s="116">
        <f>C74</f>
        <v>0</v>
      </c>
      <c r="D189" s="116">
        <f t="shared" ref="D189:P189" si="37">D74</f>
        <v>0</v>
      </c>
      <c r="E189" s="116">
        <f t="shared" si="37"/>
        <v>0</v>
      </c>
      <c r="F189" s="116">
        <f t="shared" si="37"/>
        <v>0</v>
      </c>
      <c r="G189" s="116">
        <f t="shared" si="37"/>
        <v>0</v>
      </c>
      <c r="H189" s="116">
        <f t="shared" si="37"/>
        <v>0</v>
      </c>
      <c r="I189" s="116">
        <f t="shared" si="37"/>
        <v>0</v>
      </c>
      <c r="J189" s="116">
        <f t="shared" si="37"/>
        <v>0</v>
      </c>
      <c r="K189" s="116">
        <f t="shared" si="37"/>
        <v>0</v>
      </c>
      <c r="L189" s="116">
        <f t="shared" si="37"/>
        <v>0</v>
      </c>
      <c r="M189" s="116">
        <f t="shared" si="37"/>
        <v>0</v>
      </c>
      <c r="N189" s="116">
        <f t="shared" si="37"/>
        <v>0</v>
      </c>
      <c r="O189" s="116">
        <f t="shared" si="37"/>
        <v>0</v>
      </c>
      <c r="P189" s="116">
        <f t="shared" si="37"/>
        <v>0</v>
      </c>
    </row>
    <row r="190" spans="3:16" s="116" customFormat="1" ht="11.25" customHeight="1">
      <c r="C190" s="116">
        <f>C77</f>
        <v>0</v>
      </c>
      <c r="D190" s="116">
        <f t="shared" ref="D190:P190" si="38">D77</f>
        <v>0</v>
      </c>
      <c r="E190" s="116">
        <f t="shared" si="38"/>
        <v>0</v>
      </c>
      <c r="F190" s="116">
        <f t="shared" si="38"/>
        <v>0</v>
      </c>
      <c r="G190" s="116">
        <f t="shared" si="38"/>
        <v>0</v>
      </c>
      <c r="H190" s="116">
        <f t="shared" si="38"/>
        <v>0</v>
      </c>
      <c r="I190" s="116">
        <f t="shared" si="38"/>
        <v>0</v>
      </c>
      <c r="J190" s="116">
        <f t="shared" si="38"/>
        <v>0</v>
      </c>
      <c r="K190" s="116">
        <f t="shared" si="38"/>
        <v>0</v>
      </c>
      <c r="L190" s="116">
        <f t="shared" si="38"/>
        <v>0</v>
      </c>
      <c r="M190" s="116">
        <f t="shared" si="38"/>
        <v>0</v>
      </c>
      <c r="N190" s="116">
        <f t="shared" si="38"/>
        <v>0</v>
      </c>
      <c r="O190" s="116">
        <f t="shared" si="38"/>
        <v>0</v>
      </c>
      <c r="P190" s="116">
        <f t="shared" si="38"/>
        <v>0</v>
      </c>
    </row>
    <row r="191" spans="3:16" s="116" customFormat="1" ht="11.25" customHeight="1">
      <c r="C191" s="116">
        <f>C80</f>
        <v>0</v>
      </c>
      <c r="D191" s="116">
        <f t="shared" ref="D191:P191" si="39">D80</f>
        <v>0</v>
      </c>
      <c r="E191" s="116">
        <f t="shared" si="39"/>
        <v>0</v>
      </c>
      <c r="F191" s="116">
        <f t="shared" si="39"/>
        <v>0</v>
      </c>
      <c r="G191" s="116">
        <f t="shared" si="39"/>
        <v>0</v>
      </c>
      <c r="H191" s="116">
        <f t="shared" si="39"/>
        <v>0</v>
      </c>
      <c r="I191" s="116">
        <f t="shared" si="39"/>
        <v>0</v>
      </c>
      <c r="J191" s="116">
        <f t="shared" si="39"/>
        <v>0</v>
      </c>
      <c r="K191" s="116">
        <f t="shared" si="39"/>
        <v>0</v>
      </c>
      <c r="L191" s="116">
        <f t="shared" si="39"/>
        <v>0</v>
      </c>
      <c r="M191" s="116">
        <f t="shared" si="39"/>
        <v>0</v>
      </c>
      <c r="N191" s="116">
        <f t="shared" si="39"/>
        <v>0</v>
      </c>
      <c r="O191" s="116">
        <f t="shared" si="39"/>
        <v>0</v>
      </c>
      <c r="P191" s="116">
        <f t="shared" si="39"/>
        <v>0</v>
      </c>
    </row>
    <row r="192" spans="3:16" s="116" customFormat="1" ht="11.25" customHeight="1">
      <c r="C192" s="116">
        <f>C83</f>
        <v>0</v>
      </c>
      <c r="D192" s="116">
        <f t="shared" ref="D192:P192" si="40">D83</f>
        <v>0</v>
      </c>
      <c r="E192" s="116">
        <f t="shared" si="40"/>
        <v>0</v>
      </c>
      <c r="F192" s="116">
        <f t="shared" si="40"/>
        <v>0</v>
      </c>
      <c r="G192" s="116">
        <f t="shared" si="40"/>
        <v>0</v>
      </c>
      <c r="H192" s="116">
        <f t="shared" si="40"/>
        <v>0</v>
      </c>
      <c r="I192" s="116">
        <f t="shared" si="40"/>
        <v>0</v>
      </c>
      <c r="J192" s="116">
        <f t="shared" si="40"/>
        <v>0</v>
      </c>
      <c r="K192" s="116">
        <f t="shared" si="40"/>
        <v>0</v>
      </c>
      <c r="L192" s="116">
        <f t="shared" si="40"/>
        <v>0</v>
      </c>
      <c r="M192" s="116">
        <f t="shared" si="40"/>
        <v>0</v>
      </c>
      <c r="N192" s="116">
        <f t="shared" si="40"/>
        <v>0</v>
      </c>
      <c r="O192" s="116">
        <f t="shared" si="40"/>
        <v>0</v>
      </c>
      <c r="P192" s="116">
        <f t="shared" si="40"/>
        <v>0</v>
      </c>
    </row>
    <row r="193" spans="3:16" s="116" customFormat="1" ht="18" customHeight="1">
      <c r="C193" s="116">
        <f>C86</f>
        <v>0</v>
      </c>
      <c r="D193" s="116">
        <f t="shared" ref="D193:P193" si="41">D86</f>
        <v>0</v>
      </c>
      <c r="E193" s="116">
        <f t="shared" si="41"/>
        <v>0</v>
      </c>
      <c r="F193" s="116">
        <f t="shared" si="41"/>
        <v>0</v>
      </c>
      <c r="G193" s="116">
        <f t="shared" si="41"/>
        <v>0</v>
      </c>
      <c r="H193" s="116">
        <f t="shared" si="41"/>
        <v>0</v>
      </c>
      <c r="I193" s="116">
        <f t="shared" si="41"/>
        <v>0</v>
      </c>
      <c r="J193" s="116">
        <f t="shared" si="41"/>
        <v>0</v>
      </c>
      <c r="K193" s="116">
        <f t="shared" si="41"/>
        <v>0</v>
      </c>
      <c r="L193" s="116">
        <f t="shared" si="41"/>
        <v>0</v>
      </c>
      <c r="M193" s="116">
        <f t="shared" si="41"/>
        <v>0</v>
      </c>
      <c r="N193" s="116">
        <f t="shared" si="41"/>
        <v>0</v>
      </c>
      <c r="O193" s="116">
        <f t="shared" si="41"/>
        <v>0</v>
      </c>
      <c r="P193" s="116">
        <f t="shared" si="41"/>
        <v>0</v>
      </c>
    </row>
    <row r="194" spans="3:16" s="116" customFormat="1" ht="18" customHeight="1">
      <c r="C194" s="116">
        <f>C90</f>
        <v>0</v>
      </c>
      <c r="D194" s="116">
        <f t="shared" ref="D194:P194" si="42">D90</f>
        <v>0</v>
      </c>
      <c r="E194" s="116">
        <f t="shared" si="42"/>
        <v>0</v>
      </c>
      <c r="F194" s="116">
        <f t="shared" si="42"/>
        <v>0</v>
      </c>
      <c r="G194" s="116">
        <f t="shared" si="42"/>
        <v>0</v>
      </c>
      <c r="H194" s="116">
        <f t="shared" si="42"/>
        <v>0</v>
      </c>
      <c r="I194" s="116">
        <f t="shared" si="42"/>
        <v>0</v>
      </c>
      <c r="J194" s="116">
        <f t="shared" si="42"/>
        <v>0</v>
      </c>
      <c r="K194" s="116">
        <f t="shared" si="42"/>
        <v>0</v>
      </c>
      <c r="L194" s="116">
        <f t="shared" si="42"/>
        <v>0</v>
      </c>
      <c r="M194" s="116">
        <f t="shared" si="42"/>
        <v>11</v>
      </c>
      <c r="N194" s="116">
        <f t="shared" si="42"/>
        <v>22</v>
      </c>
      <c r="O194" s="116">
        <f t="shared" si="42"/>
        <v>0</v>
      </c>
      <c r="P194" s="116">
        <f t="shared" si="42"/>
        <v>0</v>
      </c>
    </row>
    <row r="195" spans="3:16" ht="18" customHeight="1">
      <c r="C195" s="116">
        <f>C93</f>
        <v>18.5</v>
      </c>
      <c r="D195" s="116">
        <f t="shared" ref="D195:P195" si="43">D93</f>
        <v>22</v>
      </c>
      <c r="E195" s="116">
        <f t="shared" si="43"/>
        <v>0</v>
      </c>
      <c r="F195" s="116">
        <f t="shared" si="43"/>
        <v>0</v>
      </c>
      <c r="G195" s="116">
        <f t="shared" si="43"/>
        <v>11</v>
      </c>
      <c r="H195" s="116">
        <f t="shared" si="43"/>
        <v>22</v>
      </c>
      <c r="I195" s="116">
        <f t="shared" si="43"/>
        <v>0</v>
      </c>
      <c r="J195" s="116">
        <f t="shared" si="43"/>
        <v>0</v>
      </c>
      <c r="K195" s="116">
        <f t="shared" si="43"/>
        <v>0</v>
      </c>
      <c r="L195" s="116">
        <f t="shared" si="43"/>
        <v>0</v>
      </c>
      <c r="M195" s="116">
        <f t="shared" si="43"/>
        <v>0</v>
      </c>
      <c r="N195" s="116">
        <f t="shared" si="43"/>
        <v>0</v>
      </c>
      <c r="O195" s="116">
        <f t="shared" si="43"/>
        <v>11</v>
      </c>
      <c r="P195" s="116">
        <f t="shared" si="43"/>
        <v>22</v>
      </c>
    </row>
    <row r="196" spans="3:16" ht="18" customHeight="1">
      <c r="C196" s="116">
        <f>C96</f>
        <v>0</v>
      </c>
      <c r="D196" s="116">
        <f t="shared" ref="D196:P196" si="44">D96</f>
        <v>0</v>
      </c>
      <c r="E196" s="116">
        <f t="shared" si="44"/>
        <v>0</v>
      </c>
      <c r="F196" s="116">
        <f t="shared" si="44"/>
        <v>0</v>
      </c>
      <c r="G196" s="116">
        <f t="shared" si="44"/>
        <v>0</v>
      </c>
      <c r="H196" s="116">
        <f t="shared" si="44"/>
        <v>0</v>
      </c>
      <c r="I196" s="116">
        <f t="shared" si="44"/>
        <v>0</v>
      </c>
      <c r="J196" s="116">
        <f t="shared" si="44"/>
        <v>0</v>
      </c>
      <c r="K196" s="116">
        <f t="shared" si="44"/>
        <v>18</v>
      </c>
      <c r="L196" s="116">
        <f t="shared" si="44"/>
        <v>22</v>
      </c>
      <c r="M196" s="116">
        <f t="shared" si="44"/>
        <v>0</v>
      </c>
      <c r="N196" s="116">
        <f t="shared" si="44"/>
        <v>0</v>
      </c>
      <c r="O196" s="116">
        <f t="shared" si="44"/>
        <v>0</v>
      </c>
      <c r="P196" s="116">
        <f t="shared" si="44"/>
        <v>0</v>
      </c>
    </row>
    <row r="197" spans="3:16" ht="18" customHeight="1">
      <c r="C197" s="116">
        <f>C99</f>
        <v>0</v>
      </c>
      <c r="D197" s="116">
        <f t="shared" ref="D197:P197" si="45">D99</f>
        <v>0</v>
      </c>
      <c r="E197" s="116">
        <f t="shared" si="45"/>
        <v>18</v>
      </c>
      <c r="F197" s="116">
        <f t="shared" si="45"/>
        <v>22</v>
      </c>
      <c r="G197" s="116">
        <f t="shared" si="45"/>
        <v>18</v>
      </c>
      <c r="H197" s="116">
        <f t="shared" si="45"/>
        <v>22</v>
      </c>
      <c r="I197" s="116">
        <f t="shared" si="45"/>
        <v>0</v>
      </c>
      <c r="J197" s="116">
        <f t="shared" si="45"/>
        <v>0</v>
      </c>
      <c r="K197" s="116">
        <f t="shared" si="45"/>
        <v>0</v>
      </c>
      <c r="L197" s="116">
        <f t="shared" si="45"/>
        <v>0</v>
      </c>
      <c r="M197" s="116">
        <f t="shared" si="45"/>
        <v>0</v>
      </c>
      <c r="N197" s="116">
        <f t="shared" si="45"/>
        <v>0</v>
      </c>
      <c r="O197" s="116">
        <f t="shared" si="45"/>
        <v>11.5</v>
      </c>
      <c r="P197" s="116">
        <f t="shared" si="45"/>
        <v>22</v>
      </c>
    </row>
    <row r="198" spans="3:16" ht="18" customHeight="1">
      <c r="C198" s="116">
        <f>C102</f>
        <v>0</v>
      </c>
      <c r="D198" s="116">
        <f t="shared" ref="D198:P198" si="46">D102</f>
        <v>0</v>
      </c>
      <c r="E198" s="116">
        <f t="shared" si="46"/>
        <v>0</v>
      </c>
      <c r="F198" s="116">
        <f t="shared" si="46"/>
        <v>0</v>
      </c>
      <c r="G198" s="116">
        <f t="shared" si="46"/>
        <v>0</v>
      </c>
      <c r="H198" s="116">
        <f t="shared" si="46"/>
        <v>0</v>
      </c>
      <c r="I198" s="116">
        <f t="shared" si="46"/>
        <v>18</v>
      </c>
      <c r="J198" s="116">
        <f t="shared" si="46"/>
        <v>22</v>
      </c>
      <c r="K198" s="116">
        <f t="shared" si="46"/>
        <v>18</v>
      </c>
      <c r="L198" s="116">
        <f t="shared" si="46"/>
        <v>22</v>
      </c>
      <c r="M198" s="116">
        <f t="shared" si="46"/>
        <v>12</v>
      </c>
      <c r="N198" s="116">
        <f t="shared" si="46"/>
        <v>22</v>
      </c>
      <c r="O198" s="116">
        <f t="shared" si="46"/>
        <v>0</v>
      </c>
      <c r="P198" s="116">
        <f t="shared" si="46"/>
        <v>0</v>
      </c>
    </row>
    <row r="199" spans="3:16" ht="18" customHeight="1">
      <c r="C199" s="116">
        <f>C105</f>
        <v>0</v>
      </c>
      <c r="D199" s="116">
        <f t="shared" ref="D199:P199" si="47">D105</f>
        <v>0</v>
      </c>
      <c r="E199" s="116">
        <f t="shared" si="47"/>
        <v>0</v>
      </c>
      <c r="F199" s="116">
        <f t="shared" si="47"/>
        <v>0</v>
      </c>
      <c r="G199" s="116">
        <f t="shared" si="47"/>
        <v>0</v>
      </c>
      <c r="H199" s="116">
        <f t="shared" si="47"/>
        <v>0</v>
      </c>
      <c r="I199" s="116">
        <f t="shared" si="47"/>
        <v>0</v>
      </c>
      <c r="J199" s="116">
        <f t="shared" si="47"/>
        <v>0</v>
      </c>
      <c r="K199" s="116">
        <f t="shared" si="47"/>
        <v>0</v>
      </c>
      <c r="L199" s="116">
        <f t="shared" si="47"/>
        <v>0</v>
      </c>
      <c r="M199" s="116">
        <f t="shared" si="47"/>
        <v>0</v>
      </c>
      <c r="N199" s="116">
        <f t="shared" si="47"/>
        <v>0</v>
      </c>
      <c r="O199" s="116">
        <f t="shared" si="47"/>
        <v>0</v>
      </c>
      <c r="P199" s="116">
        <f t="shared" si="47"/>
        <v>0</v>
      </c>
    </row>
    <row r="200" spans="3:16" ht="18" customHeight="1">
      <c r="C200" s="116">
        <f>C108</f>
        <v>0</v>
      </c>
      <c r="D200" s="116">
        <f t="shared" ref="D200:P200" si="48">D108</f>
        <v>0</v>
      </c>
      <c r="E200" s="116">
        <f t="shared" si="48"/>
        <v>0</v>
      </c>
      <c r="F200" s="116">
        <f t="shared" si="48"/>
        <v>0</v>
      </c>
      <c r="G200" s="116">
        <f t="shared" si="48"/>
        <v>0</v>
      </c>
      <c r="H200" s="116">
        <f t="shared" si="48"/>
        <v>0</v>
      </c>
      <c r="I200" s="116">
        <f t="shared" si="48"/>
        <v>0</v>
      </c>
      <c r="J200" s="116">
        <f t="shared" si="48"/>
        <v>0</v>
      </c>
      <c r="K200" s="116">
        <f t="shared" si="48"/>
        <v>0</v>
      </c>
      <c r="L200" s="116">
        <f t="shared" si="48"/>
        <v>0</v>
      </c>
      <c r="M200" s="116">
        <f t="shared" si="48"/>
        <v>11.5</v>
      </c>
      <c r="N200" s="116">
        <f t="shared" si="48"/>
        <v>22</v>
      </c>
      <c r="O200" s="116">
        <f t="shared" si="48"/>
        <v>12.5</v>
      </c>
      <c r="P200" s="116">
        <f t="shared" si="48"/>
        <v>22</v>
      </c>
    </row>
    <row r="201" spans="3:16" ht="18" customHeight="1">
      <c r="C201" s="116">
        <f>C111</f>
        <v>0</v>
      </c>
      <c r="D201" s="116">
        <f t="shared" ref="D201:P201" si="49">D111</f>
        <v>0</v>
      </c>
      <c r="E201" s="116">
        <f t="shared" si="49"/>
        <v>0</v>
      </c>
      <c r="F201" s="116">
        <f t="shared" si="49"/>
        <v>0</v>
      </c>
      <c r="G201" s="116">
        <f t="shared" si="49"/>
        <v>0</v>
      </c>
      <c r="H201" s="116">
        <f t="shared" si="49"/>
        <v>0</v>
      </c>
      <c r="I201" s="116">
        <f t="shared" si="49"/>
        <v>0</v>
      </c>
      <c r="J201" s="116">
        <f t="shared" si="49"/>
        <v>0</v>
      </c>
      <c r="K201" s="116">
        <f t="shared" si="49"/>
        <v>0</v>
      </c>
      <c r="L201" s="116">
        <f t="shared" si="49"/>
        <v>0</v>
      </c>
      <c r="M201" s="116">
        <f t="shared" si="49"/>
        <v>0</v>
      </c>
      <c r="N201" s="116">
        <f t="shared" si="49"/>
        <v>0</v>
      </c>
      <c r="O201" s="116">
        <f t="shared" si="49"/>
        <v>0</v>
      </c>
      <c r="P201" s="116">
        <f t="shared" si="49"/>
        <v>0</v>
      </c>
    </row>
    <row r="202" spans="3:16" ht="18" customHeight="1">
      <c r="C202" s="116">
        <f>C114</f>
        <v>0</v>
      </c>
      <c r="D202" s="116">
        <f t="shared" ref="D202:P202" si="50">D114</f>
        <v>0</v>
      </c>
      <c r="E202" s="116">
        <f t="shared" si="50"/>
        <v>0</v>
      </c>
      <c r="F202" s="116">
        <f t="shared" si="50"/>
        <v>0</v>
      </c>
      <c r="G202" s="116">
        <f t="shared" si="50"/>
        <v>0</v>
      </c>
      <c r="H202" s="116">
        <f t="shared" si="50"/>
        <v>0</v>
      </c>
      <c r="I202" s="116">
        <f t="shared" si="50"/>
        <v>0</v>
      </c>
      <c r="J202" s="116">
        <f t="shared" si="50"/>
        <v>0</v>
      </c>
      <c r="K202" s="116">
        <f t="shared" si="50"/>
        <v>0</v>
      </c>
      <c r="L202" s="116">
        <f t="shared" si="50"/>
        <v>0</v>
      </c>
      <c r="M202" s="116">
        <f t="shared" si="50"/>
        <v>0</v>
      </c>
      <c r="N202" s="116">
        <f t="shared" si="50"/>
        <v>0</v>
      </c>
      <c r="O202" s="116">
        <f t="shared" si="50"/>
        <v>0</v>
      </c>
      <c r="P202" s="116">
        <f t="shared" si="50"/>
        <v>0</v>
      </c>
    </row>
    <row r="203" spans="3:16" ht="18" customHeight="1">
      <c r="C203" s="116">
        <f>C117</f>
        <v>0</v>
      </c>
      <c r="D203" s="116">
        <f t="shared" ref="D203:P203" si="51">D117</f>
        <v>0</v>
      </c>
      <c r="E203" s="116">
        <f t="shared" si="51"/>
        <v>0</v>
      </c>
      <c r="F203" s="116">
        <f t="shared" si="51"/>
        <v>0</v>
      </c>
      <c r="G203" s="116">
        <f t="shared" si="51"/>
        <v>0</v>
      </c>
      <c r="H203" s="116">
        <f t="shared" si="51"/>
        <v>0</v>
      </c>
      <c r="I203" s="116">
        <f t="shared" si="51"/>
        <v>0</v>
      </c>
      <c r="J203" s="116">
        <f t="shared" si="51"/>
        <v>0</v>
      </c>
      <c r="K203" s="116">
        <f t="shared" si="51"/>
        <v>0</v>
      </c>
      <c r="L203" s="116">
        <f t="shared" si="51"/>
        <v>0</v>
      </c>
      <c r="M203" s="116">
        <f t="shared" si="51"/>
        <v>0</v>
      </c>
      <c r="N203" s="116">
        <f t="shared" si="51"/>
        <v>0</v>
      </c>
      <c r="O203" s="116">
        <f t="shared" si="51"/>
        <v>0</v>
      </c>
      <c r="P203" s="116">
        <f t="shared" si="51"/>
        <v>0</v>
      </c>
    </row>
    <row r="204" spans="3:16" ht="18" customHeight="1">
      <c r="C204" s="116"/>
      <c r="D204" s="116"/>
      <c r="E204" s="116"/>
      <c r="F204" s="116"/>
      <c r="G204" s="116"/>
      <c r="H204" s="116"/>
      <c r="I204" s="116"/>
      <c r="J204" s="116"/>
      <c r="K204" s="116"/>
      <c r="L204" s="116"/>
      <c r="M204" s="116"/>
      <c r="N204" s="116"/>
      <c r="O204" s="116"/>
      <c r="P204" s="116"/>
    </row>
    <row r="205" spans="3:16" ht="18" customHeight="1">
      <c r="C205" s="116"/>
      <c r="D205" s="116"/>
      <c r="E205" s="116"/>
      <c r="F205" s="116"/>
      <c r="G205" s="116"/>
      <c r="H205" s="116"/>
      <c r="I205" s="116"/>
      <c r="J205" s="116"/>
      <c r="K205" s="116"/>
      <c r="L205" s="116"/>
      <c r="M205" s="116"/>
      <c r="N205" s="116"/>
      <c r="O205" s="116"/>
      <c r="P205" s="116"/>
    </row>
    <row r="206" spans="3:16" ht="18" customHeight="1">
      <c r="C206" s="116"/>
      <c r="D206" s="116"/>
      <c r="E206" s="116"/>
      <c r="F206" s="116"/>
      <c r="G206" s="116"/>
      <c r="H206" s="116"/>
      <c r="I206" s="116"/>
      <c r="J206" s="116"/>
      <c r="K206" s="116"/>
      <c r="L206" s="116"/>
      <c r="M206" s="116"/>
      <c r="N206" s="116"/>
      <c r="O206" s="116"/>
      <c r="P206" s="116"/>
    </row>
    <row r="207" spans="3:16" ht="18" customHeight="1">
      <c r="C207" s="116"/>
      <c r="D207" s="116"/>
      <c r="E207" s="116"/>
      <c r="F207" s="116"/>
      <c r="G207" s="116"/>
      <c r="H207" s="116"/>
      <c r="I207" s="116"/>
      <c r="J207" s="116"/>
      <c r="K207" s="116"/>
      <c r="L207" s="116"/>
      <c r="M207" s="116"/>
      <c r="N207" s="116"/>
      <c r="O207" s="116"/>
      <c r="P207" s="116"/>
    </row>
    <row r="208" spans="3:16" ht="18" customHeight="1">
      <c r="C208" s="116"/>
      <c r="D208" s="116"/>
      <c r="E208" s="116"/>
      <c r="F208" s="116"/>
      <c r="G208" s="116"/>
      <c r="H208" s="116"/>
      <c r="I208" s="116"/>
      <c r="J208" s="116"/>
      <c r="K208" s="116"/>
      <c r="L208" s="116"/>
      <c r="M208" s="116"/>
      <c r="N208" s="116"/>
      <c r="O208" s="116"/>
      <c r="P208" s="116"/>
    </row>
    <row r="209" spans="3:16" ht="18" customHeight="1">
      <c r="C209" s="116"/>
      <c r="D209" s="116"/>
      <c r="E209" s="116"/>
      <c r="F209" s="116"/>
      <c r="G209" s="116"/>
      <c r="H209" s="116"/>
      <c r="I209" s="116"/>
      <c r="J209" s="116"/>
      <c r="K209" s="116"/>
      <c r="L209" s="116"/>
      <c r="M209" s="116"/>
      <c r="N209" s="116"/>
      <c r="O209" s="116"/>
      <c r="P209" s="116"/>
    </row>
    <row r="210" spans="3:16" ht="18" customHeight="1">
      <c r="C210" s="116"/>
      <c r="D210" s="116"/>
      <c r="E210" s="116"/>
      <c r="F210" s="116"/>
      <c r="G210" s="116"/>
      <c r="H210" s="116"/>
      <c r="I210" s="116"/>
      <c r="J210" s="116"/>
      <c r="K210" s="116"/>
      <c r="L210" s="116"/>
      <c r="M210" s="116"/>
      <c r="N210" s="116"/>
      <c r="O210" s="116"/>
      <c r="P210" s="116"/>
    </row>
    <row r="211" spans="3:16" ht="18" customHeight="1">
      <c r="C211" s="116"/>
      <c r="D211" s="116"/>
      <c r="E211" s="116"/>
      <c r="F211" s="116"/>
      <c r="G211" s="116"/>
      <c r="H211" s="116"/>
      <c r="I211" s="116"/>
      <c r="J211" s="116"/>
      <c r="K211" s="116"/>
      <c r="L211" s="116"/>
      <c r="M211" s="116"/>
      <c r="N211" s="116"/>
      <c r="O211" s="116"/>
      <c r="P211" s="116"/>
    </row>
    <row r="212" spans="3:16" ht="18" customHeight="1">
      <c r="C212" s="116"/>
      <c r="D212" s="116"/>
      <c r="E212" s="116"/>
      <c r="F212" s="116"/>
      <c r="G212" s="116"/>
      <c r="H212" s="116"/>
      <c r="I212" s="116"/>
      <c r="J212" s="116"/>
      <c r="K212" s="116"/>
      <c r="L212" s="116"/>
      <c r="M212" s="116"/>
      <c r="N212" s="116"/>
      <c r="O212" s="116"/>
      <c r="P212" s="116"/>
    </row>
    <row r="213" spans="3:16" ht="18" customHeight="1">
      <c r="C213" s="116"/>
      <c r="D213" s="116"/>
      <c r="E213" s="116"/>
      <c r="F213" s="116"/>
      <c r="G213" s="116"/>
      <c r="H213" s="116"/>
      <c r="I213" s="116"/>
      <c r="J213" s="116"/>
      <c r="K213" s="116"/>
      <c r="L213" s="116"/>
      <c r="M213" s="116"/>
      <c r="N213" s="116"/>
      <c r="O213" s="116"/>
      <c r="P213" s="116"/>
    </row>
    <row r="214" spans="3:16" ht="18" customHeight="1">
      <c r="C214" s="116"/>
      <c r="D214" s="116"/>
      <c r="E214" s="116"/>
      <c r="F214" s="116"/>
      <c r="G214" s="116"/>
      <c r="H214" s="116"/>
      <c r="I214" s="116"/>
      <c r="J214" s="116"/>
      <c r="K214" s="116"/>
      <c r="L214" s="116"/>
      <c r="M214" s="116"/>
      <c r="N214" s="116"/>
      <c r="O214" s="116"/>
      <c r="P214" s="116"/>
    </row>
    <row r="215" spans="3:16" ht="18" customHeight="1">
      <c r="C215" s="116"/>
      <c r="D215" s="116"/>
      <c r="E215" s="116"/>
      <c r="F215" s="116"/>
      <c r="G215" s="116"/>
      <c r="H215" s="116"/>
      <c r="I215" s="116"/>
      <c r="J215" s="116"/>
      <c r="K215" s="116"/>
      <c r="L215" s="116"/>
      <c r="M215" s="116"/>
      <c r="N215" s="116"/>
      <c r="O215" s="116"/>
      <c r="P215" s="116"/>
    </row>
    <row r="216" spans="3:16" ht="18" customHeight="1">
      <c r="C216" s="116"/>
      <c r="D216" s="116"/>
      <c r="E216" s="116"/>
      <c r="F216" s="116"/>
      <c r="G216" s="116"/>
      <c r="H216" s="116"/>
      <c r="I216" s="116"/>
      <c r="J216" s="116"/>
      <c r="K216" s="116"/>
      <c r="L216" s="116"/>
      <c r="M216" s="116"/>
      <c r="N216" s="116"/>
      <c r="O216" s="116"/>
      <c r="P216" s="116"/>
    </row>
    <row r="217" spans="3:16" ht="18" customHeight="1">
      <c r="C217" s="116"/>
      <c r="D217" s="116"/>
      <c r="E217" s="116"/>
      <c r="F217" s="116"/>
      <c r="G217" s="116"/>
      <c r="H217" s="116"/>
      <c r="I217" s="116"/>
      <c r="J217" s="116"/>
      <c r="K217" s="116"/>
      <c r="L217" s="116"/>
      <c r="M217" s="116"/>
      <c r="N217" s="116"/>
      <c r="O217" s="116"/>
      <c r="P217" s="116"/>
    </row>
    <row r="218" spans="3:16" ht="18" customHeight="1">
      <c r="C218" s="116"/>
      <c r="D218" s="116"/>
      <c r="E218" s="116"/>
      <c r="F218" s="116"/>
      <c r="G218" s="116"/>
      <c r="H218" s="116"/>
      <c r="I218" s="116"/>
      <c r="J218" s="116"/>
      <c r="K218" s="116"/>
      <c r="L218" s="116"/>
      <c r="M218" s="116"/>
      <c r="N218" s="116"/>
      <c r="O218" s="116"/>
      <c r="P218" s="116"/>
    </row>
    <row r="219" spans="3:16" ht="18" customHeight="1">
      <c r="C219" s="116"/>
      <c r="D219" s="116"/>
      <c r="E219" s="116"/>
      <c r="F219" s="116"/>
      <c r="G219" s="116"/>
      <c r="H219" s="116"/>
      <c r="I219" s="116"/>
      <c r="J219" s="116"/>
      <c r="K219" s="116"/>
      <c r="L219" s="116"/>
      <c r="M219" s="116"/>
      <c r="N219" s="116"/>
      <c r="O219" s="116"/>
      <c r="P219" s="116"/>
    </row>
    <row r="220" spans="3:16" ht="18" customHeight="1">
      <c r="C220" s="116"/>
      <c r="D220" s="116"/>
      <c r="E220" s="116"/>
      <c r="F220" s="116"/>
      <c r="G220" s="116"/>
      <c r="H220" s="116"/>
      <c r="I220" s="116"/>
      <c r="J220" s="116"/>
      <c r="K220" s="116"/>
      <c r="L220" s="116"/>
      <c r="M220" s="116"/>
      <c r="N220" s="116"/>
      <c r="O220" s="116"/>
      <c r="P220" s="116"/>
    </row>
    <row r="221" spans="3:16" ht="18" customHeight="1">
      <c r="C221" s="116"/>
      <c r="D221" s="116"/>
      <c r="E221" s="116"/>
      <c r="F221" s="116"/>
      <c r="G221" s="116"/>
      <c r="H221" s="116"/>
      <c r="I221" s="116"/>
      <c r="J221" s="116"/>
      <c r="K221" s="116"/>
      <c r="L221" s="116"/>
      <c r="M221" s="116"/>
      <c r="N221" s="116"/>
      <c r="O221" s="116"/>
      <c r="P221" s="116"/>
    </row>
    <row r="222" spans="3:16" ht="18" customHeight="1">
      <c r="C222" s="116"/>
      <c r="D222" s="116"/>
      <c r="E222" s="116"/>
      <c r="F222" s="116"/>
      <c r="G222" s="116"/>
      <c r="H222" s="116"/>
      <c r="I222" s="116"/>
      <c r="J222" s="116"/>
      <c r="K222" s="116"/>
      <c r="L222" s="116"/>
      <c r="M222" s="116"/>
      <c r="N222" s="116"/>
      <c r="O222" s="116"/>
      <c r="P222" s="116"/>
    </row>
    <row r="223" spans="3:16" ht="18" customHeight="1">
      <c r="C223" s="116"/>
      <c r="D223" s="116"/>
      <c r="E223" s="116"/>
      <c r="F223" s="116"/>
      <c r="G223" s="116"/>
      <c r="H223" s="116"/>
      <c r="I223" s="116"/>
      <c r="J223" s="116"/>
      <c r="K223" s="116"/>
      <c r="L223" s="116"/>
      <c r="M223" s="116"/>
      <c r="N223" s="116"/>
      <c r="O223" s="116"/>
      <c r="P223" s="116"/>
    </row>
    <row r="224" spans="3:16" ht="18" customHeight="1">
      <c r="C224" s="116"/>
      <c r="D224" s="116"/>
      <c r="E224" s="116"/>
      <c r="F224" s="116"/>
      <c r="G224" s="116"/>
      <c r="H224" s="116"/>
      <c r="I224" s="116"/>
      <c r="J224" s="116"/>
      <c r="K224" s="116"/>
      <c r="L224" s="116"/>
      <c r="M224" s="116"/>
      <c r="N224" s="116"/>
      <c r="O224" s="116"/>
      <c r="P224" s="116"/>
    </row>
    <row r="225" spans="3:16" ht="18" customHeight="1">
      <c r="C225" s="116"/>
      <c r="D225" s="116"/>
      <c r="E225" s="116"/>
      <c r="F225" s="116"/>
      <c r="G225" s="116"/>
      <c r="H225" s="251"/>
      <c r="I225" s="116"/>
      <c r="J225" s="116"/>
      <c r="K225" s="116"/>
      <c r="L225" s="116"/>
      <c r="M225" s="116"/>
      <c r="N225" s="116"/>
      <c r="O225" s="116"/>
      <c r="P225" s="116"/>
    </row>
    <row r="226" spans="3:16" ht="18" customHeight="1">
      <c r="C226" s="116"/>
      <c r="D226" s="116"/>
      <c r="E226" s="116"/>
      <c r="F226" s="116"/>
      <c r="G226" s="116"/>
      <c r="H226" s="251"/>
      <c r="I226" s="116"/>
      <c r="J226" s="116"/>
      <c r="K226" s="116"/>
      <c r="L226" s="116"/>
      <c r="M226" s="116"/>
      <c r="N226" s="116"/>
      <c r="O226" s="116"/>
      <c r="P226" s="116"/>
    </row>
    <row r="227" spans="3:16" ht="18" customHeight="1">
      <c r="C227" s="116"/>
      <c r="D227" s="116"/>
      <c r="E227" s="116"/>
      <c r="F227" s="116"/>
      <c r="G227" s="116"/>
      <c r="H227" s="251"/>
      <c r="I227" s="116"/>
      <c r="J227" s="116"/>
      <c r="K227" s="116"/>
      <c r="L227" s="116"/>
      <c r="M227" s="116"/>
      <c r="N227" s="116"/>
      <c r="O227" s="116"/>
      <c r="P227" s="116"/>
    </row>
    <row r="228" spans="3:16" ht="18" customHeight="1">
      <c r="C228" s="116"/>
      <c r="D228" s="116"/>
      <c r="E228" s="116"/>
      <c r="F228" s="116"/>
      <c r="G228" s="116"/>
      <c r="H228" s="251"/>
      <c r="I228" s="116"/>
      <c r="J228" s="116"/>
      <c r="K228" s="116"/>
      <c r="L228" s="116"/>
      <c r="M228" s="116"/>
      <c r="N228" s="116"/>
      <c r="O228" s="116"/>
      <c r="P228" s="116"/>
    </row>
    <row r="229" spans="3:16" ht="18" customHeight="1">
      <c r="C229" s="116"/>
      <c r="D229" s="116"/>
      <c r="E229" s="116"/>
      <c r="F229" s="116"/>
      <c r="G229" s="116"/>
      <c r="H229" s="251"/>
      <c r="I229" s="116"/>
      <c r="J229" s="116"/>
      <c r="K229" s="116"/>
      <c r="L229" s="116"/>
      <c r="M229" s="116"/>
      <c r="N229" s="116"/>
      <c r="O229" s="116"/>
      <c r="P229" s="116"/>
    </row>
    <row r="230" spans="3:16" ht="18" customHeight="1">
      <c r="C230" s="116"/>
      <c r="D230" s="116"/>
      <c r="E230" s="116"/>
      <c r="F230" s="116"/>
      <c r="G230" s="116"/>
      <c r="H230" s="251"/>
      <c r="I230" s="116"/>
      <c r="J230" s="116"/>
      <c r="K230" s="116"/>
      <c r="L230" s="116"/>
      <c r="M230" s="116"/>
      <c r="N230" s="116"/>
      <c r="O230" s="116"/>
      <c r="P230" s="116"/>
    </row>
    <row r="231" spans="3:16" ht="18" customHeight="1">
      <c r="C231" s="116"/>
      <c r="D231" s="116"/>
      <c r="E231" s="116"/>
      <c r="F231" s="116"/>
      <c r="G231" s="116"/>
      <c r="H231" s="251"/>
      <c r="I231" s="116"/>
      <c r="J231" s="116"/>
      <c r="K231" s="116"/>
      <c r="L231" s="116"/>
      <c r="M231" s="116"/>
      <c r="N231" s="116"/>
      <c r="O231" s="116"/>
      <c r="P231" s="116"/>
    </row>
    <row r="232" spans="3:16" ht="18" customHeight="1">
      <c r="C232" s="116"/>
      <c r="D232" s="116"/>
      <c r="E232" s="116"/>
      <c r="F232" s="116"/>
      <c r="G232" s="116"/>
      <c r="H232" s="251"/>
      <c r="I232" s="116"/>
      <c r="J232" s="116"/>
      <c r="K232" s="116"/>
      <c r="L232" s="116"/>
      <c r="M232" s="116"/>
      <c r="N232" s="116"/>
      <c r="O232" s="116"/>
      <c r="P232" s="116"/>
    </row>
    <row r="233" spans="3:16" ht="18" customHeight="1">
      <c r="C233" s="116"/>
      <c r="D233" s="116"/>
      <c r="E233" s="116"/>
      <c r="F233" s="116"/>
      <c r="G233" s="116"/>
      <c r="H233" s="251"/>
      <c r="I233" s="116"/>
      <c r="J233" s="116"/>
      <c r="K233" s="116"/>
      <c r="L233" s="116"/>
      <c r="M233" s="116"/>
      <c r="N233" s="116"/>
      <c r="O233" s="116"/>
      <c r="P233" s="116"/>
    </row>
    <row r="234" spans="3:16" ht="18" customHeight="1">
      <c r="C234" s="116"/>
      <c r="D234" s="116"/>
      <c r="E234" s="116"/>
      <c r="F234" s="116"/>
      <c r="G234" s="116"/>
      <c r="H234" s="251"/>
      <c r="I234" s="116"/>
      <c r="J234" s="116"/>
      <c r="K234" s="116"/>
      <c r="L234" s="116"/>
      <c r="M234" s="116"/>
      <c r="N234" s="116"/>
      <c r="O234" s="116"/>
      <c r="P234" s="116"/>
    </row>
    <row r="235" spans="3:16" ht="18" customHeight="1">
      <c r="C235" s="116"/>
      <c r="D235" s="116"/>
      <c r="E235" s="116"/>
      <c r="F235" s="116"/>
      <c r="G235" s="116"/>
      <c r="H235" s="251"/>
      <c r="I235" s="116"/>
      <c r="J235" s="116"/>
      <c r="K235" s="116"/>
      <c r="L235" s="116"/>
      <c r="M235" s="116"/>
      <c r="N235" s="116"/>
      <c r="O235" s="116"/>
      <c r="P235" s="116"/>
    </row>
    <row r="236" spans="3:16" ht="18" customHeight="1">
      <c r="C236" s="116"/>
      <c r="D236" s="116"/>
      <c r="E236" s="116"/>
      <c r="F236" s="116"/>
      <c r="G236" s="116"/>
      <c r="H236" s="251"/>
      <c r="I236" s="116"/>
      <c r="J236" s="116"/>
      <c r="K236" s="116"/>
      <c r="L236" s="116"/>
      <c r="M236" s="116"/>
      <c r="N236" s="116"/>
      <c r="O236" s="116"/>
      <c r="P236" s="116"/>
    </row>
    <row r="237" spans="3:16" ht="18" customHeight="1">
      <c r="C237" s="116"/>
      <c r="D237" s="116"/>
      <c r="E237" s="116"/>
      <c r="F237" s="116"/>
      <c r="G237" s="116"/>
      <c r="H237" s="251"/>
      <c r="I237" s="116"/>
      <c r="J237" s="116"/>
      <c r="K237" s="116"/>
      <c r="L237" s="116"/>
      <c r="M237" s="116"/>
      <c r="N237" s="116"/>
      <c r="O237" s="116"/>
      <c r="P237" s="116"/>
    </row>
    <row r="238" spans="3:16" ht="18" customHeight="1">
      <c r="C238" s="116"/>
      <c r="D238" s="116"/>
      <c r="E238" s="116"/>
      <c r="F238" s="116"/>
      <c r="G238" s="116"/>
      <c r="H238" s="251"/>
      <c r="I238" s="116"/>
      <c r="J238" s="116"/>
      <c r="K238" s="116"/>
      <c r="L238" s="116"/>
      <c r="M238" s="116"/>
      <c r="N238" s="116"/>
      <c r="O238" s="116"/>
      <c r="P238" s="116"/>
    </row>
    <row r="239" spans="3:16" ht="18" customHeight="1">
      <c r="C239" s="116"/>
      <c r="D239" s="116"/>
      <c r="E239" s="116"/>
      <c r="F239" s="116"/>
      <c r="G239" s="116"/>
      <c r="H239" s="251"/>
      <c r="I239" s="116"/>
      <c r="J239" s="116"/>
      <c r="K239" s="116"/>
      <c r="L239" s="116"/>
      <c r="M239" s="116"/>
      <c r="N239" s="116"/>
      <c r="O239" s="116"/>
      <c r="P239" s="116"/>
    </row>
    <row r="240" spans="3:16" ht="18" customHeight="1">
      <c r="C240" s="116"/>
      <c r="D240" s="116"/>
      <c r="E240" s="116"/>
      <c r="F240" s="116"/>
      <c r="G240" s="116"/>
      <c r="H240" s="251"/>
      <c r="I240" s="116"/>
      <c r="J240" s="116"/>
      <c r="K240" s="116"/>
      <c r="L240" s="116"/>
      <c r="M240" s="116"/>
      <c r="N240" s="116"/>
      <c r="O240" s="116"/>
      <c r="P240" s="116"/>
    </row>
    <row r="241" spans="3:16" ht="18" customHeight="1">
      <c r="C241" s="116"/>
      <c r="D241" s="116"/>
      <c r="E241" s="116"/>
      <c r="F241" s="116"/>
      <c r="G241" s="116"/>
      <c r="H241" s="251"/>
      <c r="I241" s="116"/>
      <c r="J241" s="116"/>
      <c r="K241" s="116"/>
      <c r="L241" s="116"/>
      <c r="M241" s="116"/>
      <c r="N241" s="116"/>
      <c r="O241" s="116"/>
      <c r="P241" s="116"/>
    </row>
    <row r="242" spans="3:16" ht="18" customHeight="1">
      <c r="C242" s="116"/>
      <c r="D242" s="116"/>
      <c r="E242" s="116"/>
      <c r="F242" s="116"/>
      <c r="G242" s="116"/>
      <c r="H242" s="251"/>
      <c r="I242" s="116"/>
      <c r="J242" s="116"/>
      <c r="K242" s="116"/>
      <c r="L242" s="116"/>
      <c r="M242" s="116"/>
      <c r="N242" s="116"/>
      <c r="O242" s="116"/>
      <c r="P242" s="116"/>
    </row>
    <row r="243" spans="3:16" ht="18" customHeight="1">
      <c r="C243" s="116"/>
      <c r="D243" s="116"/>
      <c r="E243" s="116"/>
      <c r="F243" s="116"/>
      <c r="G243" s="116"/>
      <c r="H243" s="251"/>
      <c r="I243" s="116"/>
      <c r="J243" s="116"/>
      <c r="K243" s="116"/>
      <c r="L243" s="116"/>
      <c r="M243" s="116"/>
      <c r="N243" s="116"/>
      <c r="O243" s="116"/>
      <c r="P243" s="116"/>
    </row>
    <row r="244" spans="3:16" ht="18" customHeight="1">
      <c r="C244" s="116"/>
      <c r="D244" s="116"/>
      <c r="E244" s="116"/>
      <c r="F244" s="116"/>
      <c r="G244" s="116"/>
      <c r="H244" s="251"/>
      <c r="I244" s="116"/>
      <c r="J244" s="116"/>
      <c r="K244" s="116"/>
      <c r="L244" s="116"/>
      <c r="M244" s="116"/>
      <c r="N244" s="116"/>
      <c r="O244" s="116"/>
      <c r="P244" s="116"/>
    </row>
    <row r="245" spans="3:16" ht="18" customHeight="1">
      <c r="C245" s="116"/>
      <c r="D245" s="116"/>
      <c r="E245" s="116"/>
      <c r="F245" s="116"/>
      <c r="G245" s="116"/>
      <c r="H245" s="251"/>
      <c r="I245" s="116"/>
      <c r="J245" s="116"/>
      <c r="K245" s="116"/>
      <c r="L245" s="116"/>
      <c r="M245" s="116"/>
      <c r="N245" s="116"/>
      <c r="O245" s="116"/>
      <c r="P245" s="116"/>
    </row>
    <row r="246" spans="3:16" ht="18" customHeight="1">
      <c r="C246" s="116"/>
      <c r="D246" s="116"/>
      <c r="E246" s="116"/>
      <c r="F246" s="116"/>
      <c r="G246" s="116"/>
      <c r="H246" s="251"/>
      <c r="I246" s="116"/>
      <c r="J246" s="116"/>
      <c r="K246" s="116"/>
      <c r="L246" s="116"/>
      <c r="M246" s="116"/>
      <c r="N246" s="116"/>
      <c r="O246" s="116"/>
      <c r="P246" s="116"/>
    </row>
    <row r="247" spans="3:16" ht="18" customHeight="1">
      <c r="C247" s="116"/>
      <c r="D247" s="116"/>
      <c r="E247" s="116"/>
      <c r="F247" s="116"/>
      <c r="G247" s="116"/>
      <c r="H247" s="251"/>
      <c r="I247" s="116"/>
      <c r="J247" s="116"/>
      <c r="K247" s="116"/>
      <c r="L247" s="116"/>
      <c r="M247" s="116"/>
      <c r="N247" s="116"/>
      <c r="O247" s="116"/>
      <c r="P247" s="116"/>
    </row>
    <row r="248" spans="3:16" ht="18" customHeight="1">
      <c r="C248" s="116"/>
      <c r="D248" s="116"/>
      <c r="E248" s="116"/>
      <c r="F248" s="116"/>
      <c r="G248" s="116"/>
      <c r="H248" s="251"/>
      <c r="I248" s="116"/>
      <c r="J248" s="116"/>
      <c r="K248" s="116"/>
      <c r="L248" s="116"/>
      <c r="M248" s="116"/>
      <c r="N248" s="116"/>
      <c r="O248" s="116"/>
      <c r="P248" s="116"/>
    </row>
    <row r="249" spans="3:16" ht="18" customHeight="1">
      <c r="C249" s="116"/>
      <c r="D249" s="116"/>
      <c r="E249" s="116"/>
      <c r="F249" s="116"/>
      <c r="G249" s="116"/>
      <c r="H249" s="251"/>
      <c r="I249" s="116"/>
      <c r="J249" s="116"/>
      <c r="K249" s="116"/>
      <c r="L249" s="116"/>
      <c r="M249" s="116"/>
      <c r="N249" s="116"/>
      <c r="O249" s="116"/>
      <c r="P249" s="116"/>
    </row>
    <row r="250" spans="3:16" ht="18" customHeight="1">
      <c r="C250" s="116"/>
      <c r="D250" s="116"/>
      <c r="E250" s="116"/>
      <c r="F250" s="116"/>
      <c r="G250" s="116"/>
      <c r="H250" s="251"/>
      <c r="I250" s="116"/>
      <c r="J250" s="116"/>
      <c r="K250" s="116"/>
      <c r="L250" s="116"/>
      <c r="M250" s="116"/>
      <c r="N250" s="116"/>
      <c r="O250" s="116"/>
      <c r="P250" s="116"/>
    </row>
    <row r="251" spans="3:16" ht="18" customHeight="1">
      <c r="C251" s="116"/>
      <c r="D251" s="116"/>
      <c r="E251" s="116"/>
      <c r="F251" s="116"/>
      <c r="G251" s="116"/>
      <c r="H251" s="251"/>
      <c r="I251" s="116"/>
      <c r="J251" s="116"/>
      <c r="K251" s="116"/>
      <c r="L251" s="116"/>
      <c r="M251" s="116"/>
      <c r="N251" s="116"/>
      <c r="O251" s="116"/>
      <c r="P251" s="116"/>
    </row>
    <row r="252" spans="3:16" ht="18" customHeight="1">
      <c r="C252" s="116"/>
      <c r="D252" s="116"/>
      <c r="E252" s="116"/>
      <c r="F252" s="116"/>
      <c r="G252" s="116"/>
      <c r="H252" s="251"/>
      <c r="I252" s="116"/>
      <c r="J252" s="116"/>
      <c r="K252" s="116"/>
      <c r="L252" s="116"/>
      <c r="M252" s="116"/>
      <c r="N252" s="116"/>
      <c r="O252" s="116"/>
      <c r="P252" s="116"/>
    </row>
    <row r="253" spans="3:16" ht="18" customHeight="1">
      <c r="C253" s="116"/>
      <c r="D253" s="116"/>
      <c r="E253" s="116"/>
      <c r="F253" s="116"/>
      <c r="G253" s="116"/>
      <c r="H253" s="251"/>
      <c r="I253" s="116"/>
      <c r="J253" s="116"/>
      <c r="K253" s="116"/>
      <c r="L253" s="116"/>
      <c r="M253" s="116"/>
      <c r="N253" s="116"/>
      <c r="O253" s="116"/>
      <c r="P253" s="116"/>
    </row>
    <row r="254" spans="3:16" ht="18" customHeight="1">
      <c r="C254" s="116"/>
      <c r="D254" s="116"/>
      <c r="E254" s="116"/>
      <c r="F254" s="116"/>
      <c r="G254" s="116"/>
      <c r="H254" s="251"/>
      <c r="I254" s="116"/>
      <c r="J254" s="116"/>
      <c r="K254" s="116"/>
      <c r="L254" s="116"/>
      <c r="M254" s="116"/>
      <c r="N254" s="116"/>
      <c r="O254" s="116"/>
      <c r="P254" s="116"/>
    </row>
    <row r="255" spans="3:16" ht="18" customHeight="1">
      <c r="C255" s="116"/>
      <c r="D255" s="116"/>
      <c r="E255" s="116"/>
      <c r="F255" s="116"/>
      <c r="G255" s="116"/>
      <c r="H255" s="251"/>
      <c r="I255" s="116"/>
      <c r="J255" s="116"/>
      <c r="K255" s="116"/>
      <c r="L255" s="116"/>
      <c r="M255" s="116"/>
      <c r="N255" s="116"/>
      <c r="O255" s="116"/>
      <c r="P255" s="116"/>
    </row>
    <row r="256" spans="3:16" ht="18" customHeight="1">
      <c r="C256" s="116"/>
      <c r="D256" s="116"/>
      <c r="E256" s="116"/>
      <c r="F256" s="116"/>
      <c r="G256" s="116"/>
      <c r="H256" s="251"/>
      <c r="I256" s="116"/>
      <c r="J256" s="116"/>
      <c r="K256" s="116"/>
      <c r="L256" s="116"/>
      <c r="M256" s="116"/>
      <c r="N256" s="116"/>
      <c r="O256" s="116"/>
      <c r="P256" s="116"/>
    </row>
    <row r="257" spans="3:16" ht="18" customHeight="1">
      <c r="C257" s="116"/>
      <c r="D257" s="116"/>
      <c r="E257" s="116"/>
      <c r="F257" s="116"/>
      <c r="G257" s="116"/>
      <c r="H257" s="251"/>
      <c r="I257" s="116"/>
      <c r="J257" s="116"/>
      <c r="K257" s="116"/>
      <c r="L257" s="116"/>
      <c r="M257" s="116"/>
      <c r="N257" s="116"/>
      <c r="O257" s="116"/>
      <c r="P257" s="116"/>
    </row>
    <row r="258" spans="3:16" ht="18" customHeight="1">
      <c r="C258" s="116"/>
      <c r="D258" s="116"/>
      <c r="E258" s="116"/>
      <c r="F258" s="116"/>
      <c r="G258" s="116"/>
      <c r="H258" s="251"/>
      <c r="I258" s="116"/>
      <c r="J258" s="116"/>
      <c r="K258" s="116"/>
      <c r="L258" s="116"/>
      <c r="M258" s="116"/>
      <c r="N258" s="116"/>
      <c r="O258" s="116"/>
      <c r="P258" s="116"/>
    </row>
    <row r="259" spans="3:16" ht="18" customHeight="1">
      <c r="C259" s="116"/>
      <c r="D259" s="116"/>
      <c r="E259" s="116"/>
      <c r="F259" s="116"/>
      <c r="G259" s="116"/>
      <c r="H259" s="251"/>
      <c r="I259" s="116"/>
      <c r="J259" s="116"/>
      <c r="K259" s="116"/>
      <c r="L259" s="116"/>
      <c r="M259" s="116"/>
      <c r="N259" s="116"/>
      <c r="O259" s="116"/>
      <c r="P259" s="116"/>
    </row>
    <row r="260" spans="3:16" ht="18" customHeight="1">
      <c r="C260" s="116"/>
      <c r="D260" s="116"/>
      <c r="E260" s="116"/>
      <c r="F260" s="116"/>
      <c r="G260" s="116"/>
      <c r="H260" s="251"/>
      <c r="I260" s="116"/>
      <c r="J260" s="116"/>
      <c r="K260" s="116"/>
      <c r="L260" s="116"/>
      <c r="M260" s="116"/>
      <c r="N260" s="116"/>
      <c r="O260" s="116"/>
      <c r="P260" s="116"/>
    </row>
    <row r="261" spans="3:16" ht="18" customHeight="1">
      <c r="C261" s="116"/>
      <c r="D261" s="116"/>
      <c r="E261" s="116"/>
      <c r="F261" s="116"/>
      <c r="G261" s="116"/>
      <c r="H261" s="251"/>
      <c r="I261" s="116"/>
      <c r="J261" s="116"/>
      <c r="K261" s="116"/>
      <c r="L261" s="116"/>
      <c r="M261" s="116"/>
      <c r="N261" s="116"/>
      <c r="O261" s="116"/>
      <c r="P261" s="116"/>
    </row>
    <row r="262" spans="3:16" ht="18" customHeight="1">
      <c r="C262" s="116"/>
      <c r="D262" s="116"/>
      <c r="E262" s="116"/>
      <c r="F262" s="116"/>
      <c r="G262" s="116"/>
      <c r="H262" s="251"/>
      <c r="I262" s="116"/>
      <c r="J262" s="116"/>
      <c r="K262" s="116"/>
      <c r="L262" s="116"/>
      <c r="M262" s="116"/>
      <c r="N262" s="116"/>
      <c r="O262" s="116"/>
      <c r="P262" s="116"/>
    </row>
    <row r="263" spans="3:16" ht="18" customHeight="1">
      <c r="C263" s="116"/>
      <c r="D263" s="116"/>
      <c r="E263" s="116"/>
      <c r="F263" s="116"/>
      <c r="G263" s="116"/>
      <c r="H263" s="251"/>
      <c r="I263" s="116"/>
      <c r="J263" s="116"/>
      <c r="K263" s="116"/>
      <c r="L263" s="116"/>
      <c r="M263" s="116"/>
      <c r="N263" s="116"/>
      <c r="O263" s="116"/>
      <c r="P263" s="116"/>
    </row>
    <row r="264" spans="3:16" ht="18" customHeight="1">
      <c r="C264" s="116"/>
      <c r="D264" s="116"/>
      <c r="E264" s="116"/>
      <c r="F264" s="116"/>
      <c r="G264" s="116"/>
      <c r="H264" s="251"/>
      <c r="I264" s="116"/>
      <c r="J264" s="116"/>
      <c r="K264" s="116"/>
      <c r="L264" s="116"/>
      <c r="M264" s="116"/>
      <c r="N264" s="116"/>
      <c r="O264" s="116"/>
      <c r="P264" s="116"/>
    </row>
    <row r="265" spans="3:16" ht="18" customHeight="1">
      <c r="C265" s="116"/>
      <c r="D265" s="116"/>
      <c r="E265" s="116"/>
      <c r="F265" s="116"/>
      <c r="G265" s="116"/>
      <c r="H265" s="251"/>
      <c r="I265" s="116"/>
      <c r="J265" s="116"/>
      <c r="K265" s="116"/>
      <c r="L265" s="116"/>
      <c r="M265" s="116"/>
      <c r="N265" s="116"/>
      <c r="O265" s="116"/>
      <c r="P265" s="116"/>
    </row>
    <row r="266" spans="3:16" ht="18" customHeight="1">
      <c r="C266" s="116"/>
      <c r="D266" s="116"/>
      <c r="E266" s="116"/>
      <c r="F266" s="116"/>
      <c r="G266" s="116"/>
      <c r="H266" s="251"/>
      <c r="I266" s="116"/>
      <c r="J266" s="116"/>
      <c r="K266" s="116"/>
      <c r="L266" s="116"/>
      <c r="M266" s="116"/>
      <c r="N266" s="116"/>
      <c r="O266" s="116"/>
      <c r="P266" s="116"/>
    </row>
    <row r="267" spans="3:16" ht="18" customHeight="1">
      <c r="C267" s="116"/>
      <c r="D267" s="116"/>
      <c r="E267" s="116"/>
      <c r="F267" s="116"/>
      <c r="G267" s="116"/>
      <c r="H267" s="251"/>
      <c r="I267" s="116"/>
      <c r="J267" s="116"/>
      <c r="K267" s="116"/>
      <c r="L267" s="116"/>
      <c r="M267" s="116"/>
      <c r="N267" s="116"/>
      <c r="O267" s="116"/>
      <c r="P267" s="116"/>
    </row>
    <row r="268" spans="3:16" ht="18" customHeight="1">
      <c r="C268" s="116"/>
      <c r="D268" s="116"/>
      <c r="E268" s="116"/>
      <c r="F268" s="116"/>
      <c r="G268" s="116"/>
      <c r="H268" s="251"/>
      <c r="I268" s="116"/>
      <c r="J268" s="116"/>
      <c r="K268" s="116"/>
      <c r="L268" s="116"/>
      <c r="M268" s="116"/>
      <c r="N268" s="116"/>
      <c r="O268" s="116"/>
      <c r="P268" s="116"/>
    </row>
    <row r="269" spans="3:16" ht="18" customHeight="1">
      <c r="C269" s="116"/>
      <c r="D269" s="116"/>
      <c r="E269" s="116"/>
      <c r="F269" s="116"/>
      <c r="G269" s="116"/>
      <c r="H269" s="251"/>
      <c r="I269" s="116"/>
      <c r="J269" s="116"/>
      <c r="K269" s="116"/>
      <c r="L269" s="116"/>
      <c r="M269" s="116"/>
      <c r="N269" s="116"/>
      <c r="O269" s="116"/>
      <c r="P269" s="116"/>
    </row>
    <row r="270" spans="3:16" ht="18" customHeight="1">
      <c r="C270" s="116"/>
      <c r="D270" s="116"/>
      <c r="E270" s="116"/>
      <c r="F270" s="116"/>
      <c r="G270" s="116"/>
      <c r="H270" s="251"/>
      <c r="I270" s="116"/>
      <c r="J270" s="116"/>
      <c r="K270" s="116"/>
      <c r="L270" s="116"/>
      <c r="M270" s="116"/>
      <c r="N270" s="116"/>
      <c r="O270" s="116"/>
      <c r="P270" s="116"/>
    </row>
    <row r="271" spans="3:16" ht="18" customHeight="1">
      <c r="C271" s="116"/>
      <c r="D271" s="116"/>
      <c r="E271" s="116"/>
      <c r="F271" s="116"/>
      <c r="G271" s="116"/>
      <c r="H271" s="251"/>
      <c r="I271" s="116"/>
      <c r="J271" s="116"/>
      <c r="K271" s="116"/>
      <c r="L271" s="116"/>
      <c r="M271" s="116"/>
      <c r="N271" s="116"/>
      <c r="O271" s="116"/>
      <c r="P271" s="116"/>
    </row>
    <row r="272" spans="3:16" ht="18" customHeight="1">
      <c r="C272" s="116"/>
      <c r="D272" s="116"/>
      <c r="E272" s="116"/>
      <c r="F272" s="116"/>
      <c r="G272" s="116"/>
      <c r="H272" s="251"/>
      <c r="I272" s="116"/>
      <c r="J272" s="116"/>
      <c r="K272" s="116"/>
      <c r="L272" s="116"/>
      <c r="M272" s="116"/>
      <c r="N272" s="116"/>
      <c r="O272" s="116"/>
      <c r="P272" s="116"/>
    </row>
    <row r="273" spans="3:16" ht="18" customHeight="1">
      <c r="C273" s="116"/>
      <c r="D273" s="116"/>
      <c r="E273" s="116"/>
      <c r="F273" s="116"/>
      <c r="G273" s="116"/>
      <c r="H273" s="251"/>
      <c r="I273" s="116"/>
      <c r="J273" s="116"/>
      <c r="K273" s="116"/>
      <c r="L273" s="116"/>
      <c r="M273" s="116"/>
      <c r="N273" s="116"/>
      <c r="O273" s="116"/>
      <c r="P273" s="116"/>
    </row>
    <row r="274" spans="3:16" ht="18" customHeight="1">
      <c r="C274" s="116"/>
      <c r="D274" s="116"/>
      <c r="E274" s="116"/>
      <c r="F274" s="116"/>
      <c r="G274" s="116"/>
      <c r="H274" s="251"/>
      <c r="I274" s="116"/>
      <c r="J274" s="116"/>
      <c r="K274" s="116"/>
      <c r="L274" s="116"/>
      <c r="M274" s="116"/>
      <c r="N274" s="116"/>
      <c r="O274" s="116"/>
      <c r="P274" s="116"/>
    </row>
    <row r="275" spans="3:16" ht="18" customHeight="1">
      <c r="C275" s="116"/>
      <c r="D275" s="116"/>
      <c r="E275" s="116"/>
      <c r="F275" s="116"/>
      <c r="G275" s="116"/>
      <c r="H275" s="251"/>
      <c r="I275" s="116"/>
      <c r="J275" s="116"/>
      <c r="K275" s="116"/>
      <c r="L275" s="116"/>
      <c r="M275" s="116"/>
      <c r="N275" s="116"/>
      <c r="O275" s="116"/>
      <c r="P275" s="116"/>
    </row>
    <row r="276" spans="3:16" ht="18" customHeight="1">
      <c r="C276" s="116"/>
      <c r="D276" s="116"/>
      <c r="E276" s="116"/>
      <c r="F276" s="116"/>
      <c r="G276" s="116"/>
      <c r="H276" s="251"/>
      <c r="I276" s="116"/>
      <c r="J276" s="116"/>
      <c r="K276" s="116"/>
      <c r="L276" s="116"/>
      <c r="M276" s="116"/>
      <c r="N276" s="116"/>
      <c r="O276" s="116"/>
      <c r="P276" s="116"/>
    </row>
    <row r="277" spans="3:16" ht="18" customHeight="1">
      <c r="C277" s="116"/>
      <c r="D277" s="116"/>
      <c r="E277" s="116"/>
      <c r="F277" s="116"/>
      <c r="G277" s="116"/>
      <c r="H277" s="251"/>
      <c r="I277" s="116"/>
      <c r="J277" s="116"/>
      <c r="K277" s="116"/>
      <c r="L277" s="116"/>
      <c r="M277" s="116"/>
      <c r="N277" s="116"/>
      <c r="O277" s="116"/>
      <c r="P277" s="116"/>
    </row>
    <row r="278" spans="3:16" ht="18" customHeight="1">
      <c r="C278" s="116"/>
      <c r="D278" s="116"/>
      <c r="E278" s="116"/>
      <c r="F278" s="116"/>
      <c r="G278" s="116"/>
      <c r="H278" s="251"/>
      <c r="I278" s="116"/>
      <c r="J278" s="116"/>
      <c r="K278" s="116"/>
      <c r="L278" s="116"/>
      <c r="M278" s="116"/>
      <c r="N278" s="116"/>
      <c r="O278" s="116"/>
      <c r="P278" s="116"/>
    </row>
    <row r="279" spans="3:16" ht="18" customHeight="1">
      <c r="C279" s="116"/>
      <c r="D279" s="116"/>
      <c r="E279" s="116"/>
      <c r="F279" s="116"/>
      <c r="G279" s="116"/>
      <c r="H279" s="251"/>
      <c r="I279" s="116"/>
      <c r="J279" s="116"/>
      <c r="K279" s="116"/>
      <c r="L279" s="116"/>
      <c r="M279" s="116"/>
      <c r="N279" s="116"/>
      <c r="O279" s="116"/>
      <c r="P279" s="116"/>
    </row>
    <row r="280" spans="3:16" ht="18" customHeight="1">
      <c r="C280" s="116"/>
      <c r="D280" s="116"/>
      <c r="E280" s="116"/>
      <c r="F280" s="116"/>
      <c r="G280" s="116"/>
      <c r="H280" s="251"/>
      <c r="I280" s="116"/>
      <c r="J280" s="116"/>
      <c r="K280" s="116"/>
      <c r="L280" s="116"/>
      <c r="M280" s="116"/>
      <c r="N280" s="116"/>
      <c r="O280" s="116"/>
      <c r="P280" s="116"/>
    </row>
    <row r="281" spans="3:16" ht="18" customHeight="1">
      <c r="C281" s="116"/>
      <c r="D281" s="116"/>
      <c r="E281" s="116"/>
      <c r="F281" s="116"/>
      <c r="G281" s="116"/>
      <c r="H281" s="251"/>
      <c r="I281" s="116"/>
      <c r="J281" s="116"/>
      <c r="K281" s="116"/>
      <c r="L281" s="116"/>
      <c r="M281" s="116"/>
      <c r="N281" s="116"/>
      <c r="O281" s="116"/>
      <c r="P281" s="116"/>
    </row>
    <row r="282" spans="3:16" ht="18" customHeight="1">
      <c r="C282" s="116"/>
      <c r="D282" s="116"/>
      <c r="E282" s="116"/>
      <c r="F282" s="116"/>
      <c r="G282" s="116"/>
      <c r="H282" s="251"/>
      <c r="I282" s="116"/>
      <c r="J282" s="116"/>
      <c r="K282" s="116"/>
      <c r="L282" s="116"/>
      <c r="M282" s="116"/>
      <c r="N282" s="116"/>
      <c r="O282" s="116"/>
      <c r="P282" s="116"/>
    </row>
    <row r="283" spans="3:16" ht="18" customHeight="1">
      <c r="C283" s="116"/>
      <c r="D283" s="116"/>
      <c r="E283" s="116"/>
      <c r="F283" s="116"/>
      <c r="G283" s="116"/>
      <c r="H283" s="251"/>
      <c r="I283" s="116"/>
      <c r="J283" s="116"/>
      <c r="K283" s="116"/>
      <c r="L283" s="116"/>
      <c r="M283" s="116"/>
      <c r="N283" s="116"/>
      <c r="O283" s="116"/>
      <c r="P283" s="116"/>
    </row>
    <row r="284" spans="3:16" ht="18" customHeight="1">
      <c r="C284" s="116"/>
      <c r="D284" s="116"/>
      <c r="E284" s="116"/>
      <c r="F284" s="116"/>
      <c r="G284" s="116"/>
      <c r="H284" s="251"/>
      <c r="I284" s="116"/>
      <c r="J284" s="116"/>
      <c r="K284" s="116"/>
      <c r="L284" s="116"/>
      <c r="M284" s="116"/>
      <c r="N284" s="116"/>
      <c r="O284" s="116"/>
      <c r="P284" s="116"/>
    </row>
    <row r="285" spans="3:16" ht="18" customHeight="1">
      <c r="C285" s="116"/>
      <c r="D285" s="116"/>
      <c r="E285" s="116"/>
      <c r="F285" s="116"/>
      <c r="G285" s="116"/>
      <c r="H285" s="251"/>
      <c r="I285" s="116"/>
      <c r="J285" s="116"/>
      <c r="K285" s="116"/>
      <c r="L285" s="116"/>
      <c r="M285" s="116"/>
      <c r="N285" s="116"/>
      <c r="O285" s="116"/>
      <c r="P285" s="116"/>
    </row>
    <row r="286" spans="3:16" ht="18" customHeight="1">
      <c r="C286" s="116"/>
      <c r="D286" s="116"/>
      <c r="E286" s="116"/>
      <c r="F286" s="116"/>
      <c r="G286" s="116"/>
      <c r="H286" s="251"/>
      <c r="I286" s="116"/>
      <c r="J286" s="116"/>
      <c r="K286" s="116"/>
      <c r="L286" s="116"/>
      <c r="M286" s="116"/>
      <c r="N286" s="116"/>
      <c r="O286" s="116"/>
      <c r="P286" s="116"/>
    </row>
    <row r="287" spans="3:16" ht="18" customHeight="1">
      <c r="C287" s="116"/>
      <c r="D287" s="116"/>
      <c r="E287" s="116"/>
      <c r="F287" s="116"/>
      <c r="G287" s="116"/>
      <c r="H287" s="251"/>
      <c r="I287" s="116"/>
      <c r="J287" s="116"/>
      <c r="K287" s="116"/>
      <c r="L287" s="116"/>
      <c r="M287" s="116"/>
      <c r="N287" s="116"/>
      <c r="O287" s="116"/>
      <c r="P287" s="116"/>
    </row>
    <row r="288" spans="3:16" ht="18" customHeight="1">
      <c r="C288" s="116"/>
      <c r="D288" s="116"/>
      <c r="E288" s="116"/>
      <c r="F288" s="116"/>
      <c r="G288" s="116"/>
      <c r="H288" s="251"/>
      <c r="I288" s="116"/>
      <c r="J288" s="116"/>
      <c r="K288" s="116"/>
      <c r="L288" s="116"/>
      <c r="M288" s="116"/>
      <c r="N288" s="116"/>
      <c r="O288" s="116"/>
      <c r="P288" s="116"/>
    </row>
    <row r="289" spans="3:16" ht="18" customHeight="1">
      <c r="C289" s="116"/>
      <c r="D289" s="116"/>
      <c r="E289" s="116"/>
      <c r="F289" s="116"/>
      <c r="G289" s="116"/>
      <c r="H289" s="251"/>
      <c r="I289" s="116"/>
      <c r="J289" s="116"/>
      <c r="K289" s="116"/>
      <c r="L289" s="116"/>
      <c r="M289" s="116"/>
      <c r="N289" s="116"/>
      <c r="O289" s="116"/>
      <c r="P289" s="116"/>
    </row>
    <row r="290" spans="3:16" ht="18" customHeight="1">
      <c r="C290" s="116"/>
      <c r="D290" s="116"/>
      <c r="E290" s="116"/>
      <c r="F290" s="116"/>
      <c r="G290" s="116"/>
      <c r="H290" s="251"/>
      <c r="I290" s="116"/>
      <c r="J290" s="116"/>
      <c r="K290" s="116"/>
      <c r="L290" s="116"/>
      <c r="M290" s="116"/>
      <c r="N290" s="116"/>
      <c r="O290" s="116"/>
      <c r="P290" s="116"/>
    </row>
    <row r="291" spans="3:16" ht="18" customHeight="1">
      <c r="C291" s="116"/>
      <c r="D291" s="116"/>
      <c r="E291" s="116"/>
      <c r="F291" s="116"/>
      <c r="G291" s="116"/>
      <c r="H291" s="251"/>
      <c r="I291" s="116"/>
      <c r="J291" s="116"/>
      <c r="K291" s="116"/>
      <c r="L291" s="116"/>
      <c r="M291" s="116"/>
      <c r="N291" s="116"/>
      <c r="O291" s="116"/>
      <c r="P291" s="116"/>
    </row>
    <row r="292" spans="3:16" ht="18" customHeight="1">
      <c r="C292" s="116"/>
      <c r="D292" s="116"/>
      <c r="E292" s="116"/>
      <c r="F292" s="116"/>
      <c r="G292" s="116"/>
      <c r="H292" s="251"/>
      <c r="I292" s="116"/>
      <c r="J292" s="116"/>
      <c r="K292" s="116"/>
      <c r="L292" s="116"/>
      <c r="M292" s="116"/>
      <c r="N292" s="116"/>
      <c r="O292" s="116"/>
      <c r="P292" s="116"/>
    </row>
    <row r="293" spans="3:16" ht="18" customHeight="1">
      <c r="C293" s="116"/>
      <c r="D293" s="116"/>
      <c r="E293" s="116"/>
      <c r="F293" s="116"/>
      <c r="G293" s="116"/>
      <c r="H293" s="251"/>
      <c r="I293" s="116"/>
      <c r="J293" s="116"/>
      <c r="K293" s="116"/>
      <c r="L293" s="116"/>
      <c r="M293" s="116"/>
      <c r="N293" s="116"/>
      <c r="O293" s="116"/>
      <c r="P293" s="116"/>
    </row>
    <row r="294" spans="3:16" ht="18" customHeight="1">
      <c r="C294" s="116"/>
      <c r="D294" s="116"/>
      <c r="E294" s="116"/>
      <c r="F294" s="116"/>
      <c r="G294" s="116"/>
      <c r="H294" s="251"/>
      <c r="I294" s="116"/>
      <c r="J294" s="116"/>
      <c r="K294" s="116"/>
      <c r="L294" s="116"/>
      <c r="M294" s="116"/>
      <c r="N294" s="116"/>
      <c r="O294" s="116"/>
      <c r="P294" s="116"/>
    </row>
  </sheetData>
  <sheetProtection algorithmName="SHA-512" hashValue="XyiJXMyQCAow24KglhgeOI7msxivQ5Qg48HJm980WB8WuK4jbcTyp5nn+3d2QZSyaBoF8Ohqubkji1+1XrjLZw==" saltValue="xoHGEsK9J9IbcVbOm1LhbA==" spinCount="100000" sheet="1" objects="1" scenarios="1" formatCells="0" formatColumns="0" formatRows="0"/>
  <mergeCells count="736">
    <mergeCell ref="O167:P167"/>
    <mergeCell ref="C167:D167"/>
    <mergeCell ref="E167:F167"/>
    <mergeCell ref="G167:H167"/>
    <mergeCell ref="I167:J167"/>
    <mergeCell ref="K167:L167"/>
    <mergeCell ref="M167:N167"/>
    <mergeCell ref="O160:P160"/>
    <mergeCell ref="O161:P162"/>
    <mergeCell ref="Q161:R162"/>
    <mergeCell ref="C166:D166"/>
    <mergeCell ref="E166:F166"/>
    <mergeCell ref="G166:H166"/>
    <mergeCell ref="I166:J166"/>
    <mergeCell ref="K166:L166"/>
    <mergeCell ref="M166:N166"/>
    <mergeCell ref="O166:P166"/>
    <mergeCell ref="O154:P155"/>
    <mergeCell ref="Q154:R155"/>
    <mergeCell ref="O156:P157"/>
    <mergeCell ref="Q156:R157"/>
    <mergeCell ref="O158:P159"/>
    <mergeCell ref="Q158:R159"/>
    <mergeCell ref="Q148:R149"/>
    <mergeCell ref="S148:S149"/>
    <mergeCell ref="O151:P151"/>
    <mergeCell ref="Q151:R151"/>
    <mergeCell ref="A152:B152"/>
    <mergeCell ref="O152:P153"/>
    <mergeCell ref="Q152:R153"/>
    <mergeCell ref="Q146:R147"/>
    <mergeCell ref="S146:S147"/>
    <mergeCell ref="A148:B149"/>
    <mergeCell ref="C148:D149"/>
    <mergeCell ref="E148:F149"/>
    <mergeCell ref="G148:H149"/>
    <mergeCell ref="I148:J149"/>
    <mergeCell ref="K148:L149"/>
    <mergeCell ref="M148:N149"/>
    <mergeCell ref="O148:P149"/>
    <mergeCell ref="S144:S145"/>
    <mergeCell ref="A146:B147"/>
    <mergeCell ref="C146:D147"/>
    <mergeCell ref="E146:F147"/>
    <mergeCell ref="G146:H147"/>
    <mergeCell ref="I146:J147"/>
    <mergeCell ref="K146:L147"/>
    <mergeCell ref="M146:N147"/>
    <mergeCell ref="O146:P147"/>
    <mergeCell ref="A144:B145"/>
    <mergeCell ref="C144:D145"/>
    <mergeCell ref="E144:F145"/>
    <mergeCell ref="G144:H145"/>
    <mergeCell ref="I144:J145"/>
    <mergeCell ref="K144:L145"/>
    <mergeCell ref="M144:N145"/>
    <mergeCell ref="O144:P145"/>
    <mergeCell ref="Q144:R145"/>
    <mergeCell ref="S140:S141"/>
    <mergeCell ref="A142:B143"/>
    <mergeCell ref="C142:D143"/>
    <mergeCell ref="E142:F143"/>
    <mergeCell ref="G142:H143"/>
    <mergeCell ref="I142:J143"/>
    <mergeCell ref="K142:L143"/>
    <mergeCell ref="M142:N143"/>
    <mergeCell ref="O142:P143"/>
    <mergeCell ref="Q142:R143"/>
    <mergeCell ref="S142:S143"/>
    <mergeCell ref="A140:B141"/>
    <mergeCell ref="C140:D141"/>
    <mergeCell ref="E140:F141"/>
    <mergeCell ref="G140:H141"/>
    <mergeCell ref="I140:J141"/>
    <mergeCell ref="K140:L141"/>
    <mergeCell ref="M140:N141"/>
    <mergeCell ref="O140:P141"/>
    <mergeCell ref="Q140:R141"/>
    <mergeCell ref="A137:B137"/>
    <mergeCell ref="C137:D137"/>
    <mergeCell ref="E137:F137"/>
    <mergeCell ref="G137:H137"/>
    <mergeCell ref="I137:J137"/>
    <mergeCell ref="K137:L137"/>
    <mergeCell ref="M137:N137"/>
    <mergeCell ref="O137:P137"/>
    <mergeCell ref="R139:S139"/>
    <mergeCell ref="A133:T133"/>
    <mergeCell ref="B134:I134"/>
    <mergeCell ref="K134:N134"/>
    <mergeCell ref="O134:P134"/>
    <mergeCell ref="Q134:T134"/>
    <mergeCell ref="A136:B136"/>
    <mergeCell ref="C136:D136"/>
    <mergeCell ref="E136:F136"/>
    <mergeCell ref="G136:H136"/>
    <mergeCell ref="I136:J136"/>
    <mergeCell ref="K136:L136"/>
    <mergeCell ref="M136:N136"/>
    <mergeCell ref="O136:P136"/>
    <mergeCell ref="O128:P128"/>
    <mergeCell ref="A129:B129"/>
    <mergeCell ref="C129:T129"/>
    <mergeCell ref="A130:T130"/>
    <mergeCell ref="A131:T131"/>
    <mergeCell ref="A132:T132"/>
    <mergeCell ref="C128:D128"/>
    <mergeCell ref="E128:F128"/>
    <mergeCell ref="G128:H128"/>
    <mergeCell ref="I128:J128"/>
    <mergeCell ref="K128:L128"/>
    <mergeCell ref="M128:N128"/>
    <mergeCell ref="C127:D127"/>
    <mergeCell ref="E127:F127"/>
    <mergeCell ref="G127:H127"/>
    <mergeCell ref="I127:J127"/>
    <mergeCell ref="K127:L127"/>
    <mergeCell ref="M127:N127"/>
    <mergeCell ref="O127:P127"/>
    <mergeCell ref="C126:D126"/>
    <mergeCell ref="E126:F126"/>
    <mergeCell ref="G126:H126"/>
    <mergeCell ref="I126:J126"/>
    <mergeCell ref="K126:L126"/>
    <mergeCell ref="M126:N126"/>
    <mergeCell ref="C125:D125"/>
    <mergeCell ref="E125:F125"/>
    <mergeCell ref="G125:H125"/>
    <mergeCell ref="I125:J125"/>
    <mergeCell ref="K125:L125"/>
    <mergeCell ref="M125:N125"/>
    <mergeCell ref="O125:P125"/>
    <mergeCell ref="Q125:T125"/>
    <mergeCell ref="O126:P126"/>
    <mergeCell ref="Q126:T126"/>
    <mergeCell ref="O122:P122"/>
    <mergeCell ref="Q122:R122"/>
    <mergeCell ref="S122:T122"/>
    <mergeCell ref="O123:P123"/>
    <mergeCell ref="Q123:R123"/>
    <mergeCell ref="S123:T123"/>
    <mergeCell ref="C124:D124"/>
    <mergeCell ref="E124:F124"/>
    <mergeCell ref="G124:H124"/>
    <mergeCell ref="I124:J124"/>
    <mergeCell ref="K124:L124"/>
    <mergeCell ref="M124:N124"/>
    <mergeCell ref="O124:P124"/>
    <mergeCell ref="C123:D123"/>
    <mergeCell ref="E123:F123"/>
    <mergeCell ref="G123:H123"/>
    <mergeCell ref="I123:J123"/>
    <mergeCell ref="K123:L123"/>
    <mergeCell ref="M123:N123"/>
    <mergeCell ref="Q124:R124"/>
    <mergeCell ref="S124:T124"/>
    <mergeCell ref="C120:D120"/>
    <mergeCell ref="E120:F120"/>
    <mergeCell ref="G120:H120"/>
    <mergeCell ref="I120:J120"/>
    <mergeCell ref="K120:L120"/>
    <mergeCell ref="M120:N120"/>
    <mergeCell ref="O120:P120"/>
    <mergeCell ref="Q120:T120"/>
    <mergeCell ref="A121:A128"/>
    <mergeCell ref="C121:D121"/>
    <mergeCell ref="E121:F121"/>
    <mergeCell ref="G121:H121"/>
    <mergeCell ref="I121:J121"/>
    <mergeCell ref="K121:L121"/>
    <mergeCell ref="M121:N121"/>
    <mergeCell ref="O121:P121"/>
    <mergeCell ref="Q121:R121"/>
    <mergeCell ref="S121:T121"/>
    <mergeCell ref="C122:D122"/>
    <mergeCell ref="E122:F122"/>
    <mergeCell ref="G122:H122"/>
    <mergeCell ref="I122:J122"/>
    <mergeCell ref="K122:L122"/>
    <mergeCell ref="M122:N122"/>
    <mergeCell ref="A117:B117"/>
    <mergeCell ref="Q117:Q119"/>
    <mergeCell ref="R117:R119"/>
    <mergeCell ref="A114:B114"/>
    <mergeCell ref="Q114:Q116"/>
    <mergeCell ref="R114:R116"/>
    <mergeCell ref="S117:T117"/>
    <mergeCell ref="A118:B119"/>
    <mergeCell ref="S118:T119"/>
    <mergeCell ref="C119:D119"/>
    <mergeCell ref="E119:F119"/>
    <mergeCell ref="G119:H119"/>
    <mergeCell ref="I119:J119"/>
    <mergeCell ref="K119:L119"/>
    <mergeCell ref="M119:N119"/>
    <mergeCell ref="O119:P119"/>
    <mergeCell ref="A115:B116"/>
    <mergeCell ref="S115:T116"/>
    <mergeCell ref="C116:D116"/>
    <mergeCell ref="E116:F116"/>
    <mergeCell ref="G116:H116"/>
    <mergeCell ref="I116:J116"/>
    <mergeCell ref="K116:L116"/>
    <mergeCell ref="M116:N116"/>
    <mergeCell ref="S111:T111"/>
    <mergeCell ref="A112:B113"/>
    <mergeCell ref="S112:T113"/>
    <mergeCell ref="C113:D113"/>
    <mergeCell ref="E113:F113"/>
    <mergeCell ref="G113:H113"/>
    <mergeCell ref="I113:J113"/>
    <mergeCell ref="K113:L113"/>
    <mergeCell ref="M113:N113"/>
    <mergeCell ref="O113:P113"/>
    <mergeCell ref="O116:P116"/>
    <mergeCell ref="M110:N110"/>
    <mergeCell ref="O110:P110"/>
    <mergeCell ref="A111:B111"/>
    <mergeCell ref="Q111:Q113"/>
    <mergeCell ref="R111:R113"/>
    <mergeCell ref="A108:B108"/>
    <mergeCell ref="Q108:Q110"/>
    <mergeCell ref="R108:R110"/>
    <mergeCell ref="K110:L110"/>
    <mergeCell ref="S114:T114"/>
    <mergeCell ref="A105:B105"/>
    <mergeCell ref="Q105:Q107"/>
    <mergeCell ref="R105:R107"/>
    <mergeCell ref="A90:B90"/>
    <mergeCell ref="Q90:Q92"/>
    <mergeCell ref="R90:R92"/>
    <mergeCell ref="S108:T108"/>
    <mergeCell ref="A109:B110"/>
    <mergeCell ref="S109:T110"/>
    <mergeCell ref="C110:D110"/>
    <mergeCell ref="E110:F110"/>
    <mergeCell ref="G110:H110"/>
    <mergeCell ref="I110:J110"/>
    <mergeCell ref="S105:T105"/>
    <mergeCell ref="A106:B107"/>
    <mergeCell ref="S106:T107"/>
    <mergeCell ref="C107:D107"/>
    <mergeCell ref="E107:F107"/>
    <mergeCell ref="G107:H107"/>
    <mergeCell ref="I107:J107"/>
    <mergeCell ref="K107:L107"/>
    <mergeCell ref="M107:N107"/>
    <mergeCell ref="O107:P107"/>
    <mergeCell ref="S90:T90"/>
    <mergeCell ref="A91:B92"/>
    <mergeCell ref="S91:T92"/>
    <mergeCell ref="C92:D92"/>
    <mergeCell ref="E92:F92"/>
    <mergeCell ref="G92:H92"/>
    <mergeCell ref="I92:J92"/>
    <mergeCell ref="K88:L88"/>
    <mergeCell ref="M88:N88"/>
    <mergeCell ref="O88:P88"/>
    <mergeCell ref="A89:B89"/>
    <mergeCell ref="C89:P89"/>
    <mergeCell ref="S89:T89"/>
    <mergeCell ref="K92:L92"/>
    <mergeCell ref="M92:N92"/>
    <mergeCell ref="O92:P92"/>
    <mergeCell ref="A86:B86"/>
    <mergeCell ref="Q86:Q88"/>
    <mergeCell ref="R86:R88"/>
    <mergeCell ref="S86:T86"/>
    <mergeCell ref="A87:B88"/>
    <mergeCell ref="S87:T88"/>
    <mergeCell ref="C88:D88"/>
    <mergeCell ref="E88:F88"/>
    <mergeCell ref="G88:H88"/>
    <mergeCell ref="I88:J88"/>
    <mergeCell ref="A83:B83"/>
    <mergeCell ref="Q83:Q85"/>
    <mergeCell ref="O85:P85"/>
    <mergeCell ref="AC79:AC80"/>
    <mergeCell ref="A80:B80"/>
    <mergeCell ref="Q80:Q82"/>
    <mergeCell ref="R80:R82"/>
    <mergeCell ref="S80:T80"/>
    <mergeCell ref="A81:B82"/>
    <mergeCell ref="S81:T82"/>
    <mergeCell ref="R83:R85"/>
    <mergeCell ref="S83:T83"/>
    <mergeCell ref="A84:B85"/>
    <mergeCell ref="S84:T85"/>
    <mergeCell ref="C85:D85"/>
    <mergeCell ref="E85:F85"/>
    <mergeCell ref="G85:H85"/>
    <mergeCell ref="I85:J85"/>
    <mergeCell ref="K85:L85"/>
    <mergeCell ref="M85:N85"/>
    <mergeCell ref="C82:D82"/>
    <mergeCell ref="E82:F82"/>
    <mergeCell ref="G82:H82"/>
    <mergeCell ref="I82:J82"/>
    <mergeCell ref="A77:B77"/>
    <mergeCell ref="Q77:Q79"/>
    <mergeCell ref="R77:R79"/>
    <mergeCell ref="A74:B74"/>
    <mergeCell ref="Q74:Q76"/>
    <mergeCell ref="R74:R76"/>
    <mergeCell ref="S77:T77"/>
    <mergeCell ref="A78:B79"/>
    <mergeCell ref="S78:T79"/>
    <mergeCell ref="C79:D79"/>
    <mergeCell ref="E79:F79"/>
    <mergeCell ref="G79:H79"/>
    <mergeCell ref="I79:J79"/>
    <mergeCell ref="K79:L79"/>
    <mergeCell ref="M79:N79"/>
    <mergeCell ref="O79:P79"/>
    <mergeCell ref="S74:T74"/>
    <mergeCell ref="A75:B76"/>
    <mergeCell ref="S75:T76"/>
    <mergeCell ref="C76:D76"/>
    <mergeCell ref="E76:F76"/>
    <mergeCell ref="G76:H76"/>
    <mergeCell ref="I76:J76"/>
    <mergeCell ref="S60:T61"/>
    <mergeCell ref="K76:L76"/>
    <mergeCell ref="M76:N76"/>
    <mergeCell ref="O76:P76"/>
    <mergeCell ref="A59:B59"/>
    <mergeCell ref="Q59:Q61"/>
    <mergeCell ref="R59:R61"/>
    <mergeCell ref="S59:T59"/>
    <mergeCell ref="A60:B61"/>
    <mergeCell ref="C61:D61"/>
    <mergeCell ref="E61:F61"/>
    <mergeCell ref="G61:H61"/>
    <mergeCell ref="I61:J61"/>
    <mergeCell ref="K61:L61"/>
    <mergeCell ref="M61:N61"/>
    <mergeCell ref="O61:P61"/>
    <mergeCell ref="A62:B62"/>
    <mergeCell ref="Q62:Q64"/>
    <mergeCell ref="R62:R64"/>
    <mergeCell ref="S62:T62"/>
    <mergeCell ref="A63:B64"/>
    <mergeCell ref="S63:T64"/>
    <mergeCell ref="C64:D64"/>
    <mergeCell ref="E64:F64"/>
    <mergeCell ref="R49:R51"/>
    <mergeCell ref="S49:T49"/>
    <mergeCell ref="A50:B51"/>
    <mergeCell ref="S50:T51"/>
    <mergeCell ref="C51:D51"/>
    <mergeCell ref="E51:F51"/>
    <mergeCell ref="G51:H51"/>
    <mergeCell ref="I51:J51"/>
    <mergeCell ref="K51:L51"/>
    <mergeCell ref="A49:B49"/>
    <mergeCell ref="M57:N57"/>
    <mergeCell ref="O57:P57"/>
    <mergeCell ref="A58:B58"/>
    <mergeCell ref="C58:P58"/>
    <mergeCell ref="S58:T58"/>
    <mergeCell ref="R52:R54"/>
    <mergeCell ref="S52:T52"/>
    <mergeCell ref="A53:B54"/>
    <mergeCell ref="S53:T54"/>
    <mergeCell ref="C54:D54"/>
    <mergeCell ref="E54:F54"/>
    <mergeCell ref="Q55:Q57"/>
    <mergeCell ref="R55:R57"/>
    <mergeCell ref="S55:T55"/>
    <mergeCell ref="A56:B57"/>
    <mergeCell ref="S56:T57"/>
    <mergeCell ref="C57:D57"/>
    <mergeCell ref="E57:F57"/>
    <mergeCell ref="G57:H57"/>
    <mergeCell ref="I57:J57"/>
    <mergeCell ref="K57:L57"/>
    <mergeCell ref="A55:B55"/>
    <mergeCell ref="Q52:Q54"/>
    <mergeCell ref="M27:N27"/>
    <mergeCell ref="O27:P27"/>
    <mergeCell ref="A43:B43"/>
    <mergeCell ref="M24:N24"/>
    <mergeCell ref="O24:P24"/>
    <mergeCell ref="A25:B25"/>
    <mergeCell ref="Q46:Q48"/>
    <mergeCell ref="G54:H54"/>
    <mergeCell ref="I54:J54"/>
    <mergeCell ref="K54:L54"/>
    <mergeCell ref="M54:N54"/>
    <mergeCell ref="O54:P54"/>
    <mergeCell ref="I48:J48"/>
    <mergeCell ref="K48:L48"/>
    <mergeCell ref="M48:N48"/>
    <mergeCell ref="O48:P48"/>
    <mergeCell ref="M51:N51"/>
    <mergeCell ref="O51:P51"/>
    <mergeCell ref="A52:B52"/>
    <mergeCell ref="Q49:Q51"/>
    <mergeCell ref="A28:B28"/>
    <mergeCell ref="Q28:Q30"/>
    <mergeCell ref="A31:B31"/>
    <mergeCell ref="Q31:Q33"/>
    <mergeCell ref="R46:R48"/>
    <mergeCell ref="S46:T46"/>
    <mergeCell ref="A47:B48"/>
    <mergeCell ref="S47:T48"/>
    <mergeCell ref="C48:D48"/>
    <mergeCell ref="E48:F48"/>
    <mergeCell ref="Q43:Q45"/>
    <mergeCell ref="R43:R45"/>
    <mergeCell ref="S43:T43"/>
    <mergeCell ref="A44:B45"/>
    <mergeCell ref="S44:T45"/>
    <mergeCell ref="C45:D45"/>
    <mergeCell ref="E45:F45"/>
    <mergeCell ref="G45:H45"/>
    <mergeCell ref="I45:J45"/>
    <mergeCell ref="K45:L45"/>
    <mergeCell ref="G48:H48"/>
    <mergeCell ref="M45:N45"/>
    <mergeCell ref="O45:P45"/>
    <mergeCell ref="A46:B46"/>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A10:B10"/>
    <mergeCell ref="C10:D10"/>
    <mergeCell ref="E10:F10"/>
    <mergeCell ref="G10:H10"/>
    <mergeCell ref="I10:J10"/>
    <mergeCell ref="K10:L10"/>
    <mergeCell ref="M10:N10"/>
    <mergeCell ref="O10:P10"/>
    <mergeCell ref="S10:T10"/>
    <mergeCell ref="A9:B9"/>
    <mergeCell ref="C9:D9"/>
    <mergeCell ref="E9:F9"/>
    <mergeCell ref="G9:H9"/>
    <mergeCell ref="I9:J9"/>
    <mergeCell ref="K9:L9"/>
    <mergeCell ref="M9:N9"/>
    <mergeCell ref="O9:P9"/>
    <mergeCell ref="S9:T9"/>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S5:T5"/>
    <mergeCell ref="A6:B6"/>
    <mergeCell ref="C6:D6"/>
    <mergeCell ref="E6:F6"/>
    <mergeCell ref="G6:H6"/>
    <mergeCell ref="I6:J6"/>
    <mergeCell ref="K6:L6"/>
    <mergeCell ref="M6:N6"/>
    <mergeCell ref="O6:P6"/>
    <mergeCell ref="S6:T6"/>
    <mergeCell ref="O4:P4"/>
    <mergeCell ref="A5:B5"/>
    <mergeCell ref="C5:D5"/>
    <mergeCell ref="E5:F5"/>
    <mergeCell ref="G5:H5"/>
    <mergeCell ref="I5:J5"/>
    <mergeCell ref="K5:L5"/>
    <mergeCell ref="M5:N5"/>
    <mergeCell ref="O5:P5"/>
    <mergeCell ref="K82:L82"/>
    <mergeCell ref="M82:N82"/>
    <mergeCell ref="O82:P82"/>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R28:R30"/>
    <mergeCell ref="S28:T28"/>
    <mergeCell ref="A29:B30"/>
    <mergeCell ref="S29:T30"/>
    <mergeCell ref="C30:D30"/>
    <mergeCell ref="E30:F30"/>
    <mergeCell ref="G30:H30"/>
    <mergeCell ref="I30:J30"/>
    <mergeCell ref="K30:L30"/>
    <mergeCell ref="M30:N30"/>
    <mergeCell ref="O30:P30"/>
    <mergeCell ref="R31:R33"/>
    <mergeCell ref="S31:T31"/>
    <mergeCell ref="A32:B33"/>
    <mergeCell ref="S32:T33"/>
    <mergeCell ref="C33:D33"/>
    <mergeCell ref="E33:F33"/>
    <mergeCell ref="G33:H33"/>
    <mergeCell ref="I33:J33"/>
    <mergeCell ref="K33:L33"/>
    <mergeCell ref="M33:N33"/>
    <mergeCell ref="O33:P33"/>
    <mergeCell ref="A34:B34"/>
    <mergeCell ref="Q34:Q36"/>
    <mergeCell ref="R34:R36"/>
    <mergeCell ref="S34:T34"/>
    <mergeCell ref="A35:B36"/>
    <mergeCell ref="S35:T36"/>
    <mergeCell ref="C36:D36"/>
    <mergeCell ref="E36:F36"/>
    <mergeCell ref="G36:H36"/>
    <mergeCell ref="I36:J36"/>
    <mergeCell ref="K36:L36"/>
    <mergeCell ref="M36:N36"/>
    <mergeCell ref="O36:P36"/>
    <mergeCell ref="A37:B37"/>
    <mergeCell ref="Q37:Q39"/>
    <mergeCell ref="R37:R39"/>
    <mergeCell ref="S37:T37"/>
    <mergeCell ref="A38:B39"/>
    <mergeCell ref="S38:T39"/>
    <mergeCell ref="C39:D39"/>
    <mergeCell ref="E39:F39"/>
    <mergeCell ref="G39:H39"/>
    <mergeCell ref="I39:J39"/>
    <mergeCell ref="K39:L39"/>
    <mergeCell ref="M39:N39"/>
    <mergeCell ref="O39:P39"/>
    <mergeCell ref="A40:B40"/>
    <mergeCell ref="Q40:Q42"/>
    <mergeCell ref="R40:R42"/>
    <mergeCell ref="S40:T40"/>
    <mergeCell ref="A41:B42"/>
    <mergeCell ref="S41:T42"/>
    <mergeCell ref="C42:D42"/>
    <mergeCell ref="E42:F42"/>
    <mergeCell ref="G42:H42"/>
    <mergeCell ref="I42:J42"/>
    <mergeCell ref="K42:L42"/>
    <mergeCell ref="M42:N42"/>
    <mergeCell ref="O42:P42"/>
    <mergeCell ref="G64:H64"/>
    <mergeCell ref="I64:J64"/>
    <mergeCell ref="K64:L64"/>
    <mergeCell ref="M64:N64"/>
    <mergeCell ref="O64:P64"/>
    <mergeCell ref="A65:B65"/>
    <mergeCell ref="Q65:Q67"/>
    <mergeCell ref="R65:R67"/>
    <mergeCell ref="S65:T65"/>
    <mergeCell ref="A66:B67"/>
    <mergeCell ref="S66:T67"/>
    <mergeCell ref="C67:D67"/>
    <mergeCell ref="E67:F67"/>
    <mergeCell ref="G67:H67"/>
    <mergeCell ref="I67:J67"/>
    <mergeCell ref="K67:L67"/>
    <mergeCell ref="M67:N67"/>
    <mergeCell ref="O67:P67"/>
    <mergeCell ref="A68:B68"/>
    <mergeCell ref="Q68:Q70"/>
    <mergeCell ref="R68:R70"/>
    <mergeCell ref="S68:T68"/>
    <mergeCell ref="A69:B70"/>
    <mergeCell ref="S69:T70"/>
    <mergeCell ref="C70:D70"/>
    <mergeCell ref="E70:F70"/>
    <mergeCell ref="G70:H70"/>
    <mergeCell ref="I70:J70"/>
    <mergeCell ref="K70:L70"/>
    <mergeCell ref="M70:N70"/>
    <mergeCell ref="O70:P70"/>
    <mergeCell ref="A71:B71"/>
    <mergeCell ref="Q71:Q73"/>
    <mergeCell ref="R71:R73"/>
    <mergeCell ref="S71:T71"/>
    <mergeCell ref="A72:B73"/>
    <mergeCell ref="S72:T73"/>
    <mergeCell ref="C73:D73"/>
    <mergeCell ref="E73:F73"/>
    <mergeCell ref="G73:H73"/>
    <mergeCell ref="I73:J73"/>
    <mergeCell ref="K73:L73"/>
    <mergeCell ref="M73:N73"/>
    <mergeCell ref="O73:P73"/>
    <mergeCell ref="A93:B93"/>
    <mergeCell ref="Q93:Q95"/>
    <mergeCell ref="R93:R95"/>
    <mergeCell ref="S93:T93"/>
    <mergeCell ref="A94:B95"/>
    <mergeCell ref="S94:T95"/>
    <mergeCell ref="C95:D95"/>
    <mergeCell ref="E95:F95"/>
    <mergeCell ref="G95:H95"/>
    <mergeCell ref="I95:J95"/>
    <mergeCell ref="K95:L95"/>
    <mergeCell ref="M95:N95"/>
    <mergeCell ref="O95:P95"/>
    <mergeCell ref="A96:B96"/>
    <mergeCell ref="Q96:Q98"/>
    <mergeCell ref="R96:R98"/>
    <mergeCell ref="S96:T96"/>
    <mergeCell ref="A97:B98"/>
    <mergeCell ref="S97:T98"/>
    <mergeCell ref="C98:D98"/>
    <mergeCell ref="E98:F98"/>
    <mergeCell ref="G98:H98"/>
    <mergeCell ref="I98:J98"/>
    <mergeCell ref="K98:L98"/>
    <mergeCell ref="M98:N98"/>
    <mergeCell ref="O98:P98"/>
    <mergeCell ref="A99:B99"/>
    <mergeCell ref="Q99:Q101"/>
    <mergeCell ref="R99:R101"/>
    <mergeCell ref="S99:T99"/>
    <mergeCell ref="A100:B101"/>
    <mergeCell ref="S100:T101"/>
    <mergeCell ref="C101:D101"/>
    <mergeCell ref="E101:F101"/>
    <mergeCell ref="G101:H101"/>
    <mergeCell ref="I101:J101"/>
    <mergeCell ref="K101:L101"/>
    <mergeCell ref="M101:N101"/>
    <mergeCell ref="O101:P101"/>
    <mergeCell ref="A102:B102"/>
    <mergeCell ref="Q102:Q104"/>
    <mergeCell ref="R102:R104"/>
    <mergeCell ref="S102:T102"/>
    <mergeCell ref="A103:B104"/>
    <mergeCell ref="S103:T104"/>
    <mergeCell ref="C104:D104"/>
    <mergeCell ref="E104:F104"/>
    <mergeCell ref="G104:H104"/>
    <mergeCell ref="I104:J104"/>
    <mergeCell ref="K104:L104"/>
    <mergeCell ref="M104:N104"/>
    <mergeCell ref="O104:P104"/>
  </mergeCells>
  <phoneticPr fontId="16" type="noConversion"/>
  <dataValidations count="8">
    <dataValidation type="decimal" errorStyle="warning" showErrorMessage="1" errorTitle="填入數字範圍有誤" error="數字介於 0~23.5" sqref="C58:P58 C81:P81 C69:P69 C91:P91 C118:P118 C109:P109 C106:P106 C89:P89 C72:P72 C112:P112 C94:P94 C84:P84 C97:P97 C115:P115 C100:P100 C103:P103 C63:P63 C66:P66 C78:P78 C60:P60 C75:P75 C87:P87 C14:P14 C17:P17 C53:P53 C44:P44 C20:P20 C50:P50 C47:P47 C26:P26 C56:P56 C29:P29 C32:P32 C35:P35 C38:P38 C41:P41 C23:P23" xr:uid="{00000000-0002-0000-0900-000000000000}">
      <formula1>0</formula1>
      <formula2>23.5</formula2>
    </dataValidation>
    <dataValidation errorStyle="warning" showErrorMessage="1" errorTitle="填入數字範圍有誤" error="數字介於 0~23.5" sqref="C85:P86 C116:P116 C119:P119 C92:P92 C95:P95 C98:P98 C101:P101 C104:P104 C61:P62 C64:P65 C67:P68 C70:P71 C76:P77 C59:P59 C82:P83 C79:P80 C88:P88 C73:P74 C107:P107 C110:P110 C113:P113 C13:P13 C15:P16 C54:P55 C51:P52 C57:P57 C45:P46 C48:P49 C21:P22 C24:P25 C18:P19 C42:P43 C27:P28 C30:P31 C33:P34 C36:P37 C39:P40" xr:uid="{00000000-0002-0000-0900-000001000000}"/>
    <dataValidation type="list" allowBlank="1" showInputMessage="1" showErrorMessage="1" sqref="E2:F2" xr:uid="{00000000-0002-0000-0900-000002000000}">
      <formula1>$AB$1:$AB$2</formula1>
    </dataValidation>
    <dataValidation type="list" allowBlank="1" showInputMessage="1" showErrorMessage="1" sqref="C7:P7 E5:P5 C9:P9 C11:P11" xr:uid="{00000000-0002-0000-0900-000003000000}">
      <formula1>$Z$8:$Z$47</formula1>
    </dataValidation>
    <dataValidation type="list" allowBlank="1" showInputMessage="1" showErrorMessage="1" sqref="A2:D2" xr:uid="{00000000-0002-0000-0900-000004000000}">
      <formula1>$AB$8:$AB$52</formula1>
    </dataValidation>
    <dataValidation type="list" allowBlank="1" showInputMessage="1" showErrorMessage="1" sqref="C5:D5" xr:uid="{00000000-0002-0000-0900-000005000000}">
      <formula1>$Z$8:$Z$45</formula1>
    </dataValidation>
    <dataValidation type="list" allowBlank="1" showInputMessage="1" showErrorMessage="1" sqref="A38:B39 A75:B76 A41:B42 A20:B21 A23:B24 A78:B79 A81:B82 A60:B61 A63:B64 A26:B27 A44:B45 A47:B48 A66:B67 A87:B88 A69:B70 A84:B85 A72:B73 A50:B51 A53:B54 A56:B57 A14:B15 A17:B18 A29:B30 A32:B33 A35:B36 A106:B107 A109:B110 A112:B113 A91:B92 A94:B95 A97:B98 A118:B119 A100:B101 A115:B116 A103:B104" xr:uid="{00000000-0002-0000-0900-000006000000}">
      <formula1>$AD$8:$AD$22</formula1>
    </dataValidation>
    <dataValidation type="decimal" errorStyle="warning" showErrorMessage="1" errorTitle="填入數字範圍有誤" error="數字介於 0~24" sqref="C117:P117 C111:P111 C90:P90 C108:P108 C105:P105 C114:P114 C93:P93 C96:P96 C99:P99 C102:P102" xr:uid="{00000000-0002-0000-0900-000007000000}">
      <formula1>7</formula1>
      <formula2>24</formula2>
    </dataValidation>
  </dataValidations>
  <printOptions horizontalCentered="1" verticalCentered="1"/>
  <pageMargins left="0" right="0" top="0.19685039370078741" bottom="0.19685039370078741" header="0.51181102362204722" footer="0.51181102362204722"/>
  <pageSetup paperSize="9" scale="76" fitToHeight="0" orientation="portrait" horizontalDpi="4294967293" vertic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4" id="{ABE44AB3-D8A7-4922-A97D-DB51312F48F9}">
            <xm:f>月排班!BU7=月排班!$FV$6</xm:f>
            <x14:dxf>
              <font>
                <color theme="0"/>
              </font>
              <fill>
                <patternFill>
                  <bgColor rgb="FFFF0000"/>
                </patternFill>
              </fill>
            </x14:dxf>
          </x14:cfRule>
          <x14:cfRule type="expression" priority="5" id="{03CAB909-7891-4D3D-8C5C-FD6BA191F745}">
            <xm:f>月排班!BU7=月排班!$FV$5</xm:f>
            <x14:dxf>
              <font>
                <color theme="0"/>
              </font>
              <fill>
                <patternFill>
                  <bgColor theme="1" tint="4.9989318521683403E-2"/>
                </patternFill>
              </fill>
            </x14:dxf>
          </x14:cfRule>
          <x14:cfRule type="expression" priority="6" id="{FE7DBC08-2095-4328-9206-20BD9577E051}">
            <xm:f>月排班!BU7&lt;&gt;""</xm:f>
            <x14:dxf>
              <font>
                <color theme="1"/>
              </font>
              <fill>
                <patternFill>
                  <bgColor theme="9" tint="0.39994506668294322"/>
                </patternFill>
              </fill>
            </x14:dxf>
          </x14:cfRule>
          <xm:sqref>C27:P27 C30:P30 C33:P33 C36:P36 C39:P39 C42:P42 C45:P45 C48:P48 C51:P51 C54:P54 C57:P57 C18:P18 C21:P21 C15:P15 C24:P24 G95:H95</xm:sqref>
        </x14:conditionalFormatting>
        <x14:conditionalFormatting xmlns:xm="http://schemas.microsoft.com/office/excel/2006/main">
          <x14:cfRule type="expression" priority="10" id="{D37674A2-9BFC-4033-9012-3C9C0DFD9896}">
            <xm:f>月排班!BU53=月排班!$FV$6</xm:f>
            <x14:dxf>
              <font>
                <color theme="0"/>
              </font>
              <fill>
                <patternFill>
                  <bgColor rgb="FFFF0000"/>
                </patternFill>
              </fill>
            </x14:dxf>
          </x14:cfRule>
          <x14:cfRule type="expression" priority="89" id="{3FF31BE4-B939-4050-AEE3-95A7B9167632}">
            <xm:f>月排班!BU53=月排班!$FV$5</xm:f>
            <x14:dxf>
              <font>
                <color theme="0"/>
              </font>
              <fill>
                <patternFill>
                  <bgColor theme="1" tint="4.9989318521683403E-2"/>
                </patternFill>
              </fill>
            </x14:dxf>
          </x14:cfRule>
          <x14:cfRule type="expression" priority="90" id="{8B697E37-7AE8-4B70-9127-F664E7D93216}">
            <xm:f>月排班!BU53&lt;&gt;""</xm:f>
            <x14:dxf>
              <font>
                <color auto="1"/>
              </font>
              <fill>
                <patternFill>
                  <bgColor theme="9" tint="0.39994506668294322"/>
                </patternFill>
              </fill>
            </x14:dxf>
          </x14:cfRule>
          <xm:sqref>C61:P61 C64:P64 C67:P67 C70:P70 C73:P73 C76:P76 C79:P79 C82:P82 C85:P85 C88:P88 C92:P92 C95:F95 C98:P98 C107:P107 C113:P113 C116:P116 C119:P119 I95:P95 C110:P110 C101:P101 C104:P104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pageSetUpPr fitToPage="1"/>
  </sheetPr>
  <dimension ref="A1:BI294"/>
  <sheetViews>
    <sheetView view="pageBreakPreview" zoomScaleNormal="75" zoomScaleSheetLayoutView="100" workbookViewId="0">
      <pane xSplit="2" ySplit="4" topLeftCell="C5" activePane="bottomRight" state="frozen"/>
      <selection pane="topRight" activeCell="A2" sqref="A2:D2"/>
      <selection pane="bottomLeft" activeCell="A2" sqref="A2:D2"/>
      <selection pane="bottomRight" activeCell="N100" sqref="N100"/>
    </sheetView>
  </sheetViews>
  <sheetFormatPr defaultColWidth="8.375" defaultRowHeight="18" customHeight="1"/>
  <cols>
    <col min="1" max="9" width="6.625" style="118" customWidth="1"/>
    <col min="10" max="11" width="6.625" style="155" customWidth="1"/>
    <col min="12" max="20" width="6.62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tr">
        <f>'0902-0908'!A2:D2</f>
        <v>台中老虎城店</v>
      </c>
      <c r="B2" s="454"/>
      <c r="C2" s="454"/>
      <c r="D2" s="454"/>
      <c r="E2" s="455" t="str">
        <f>'0902-0908'!E2:F2</f>
        <v>外場</v>
      </c>
      <c r="F2" s="456"/>
      <c r="G2" s="457" t="s">
        <v>12</v>
      </c>
      <c r="H2" s="458"/>
      <c r="I2" s="458"/>
      <c r="J2" s="458"/>
      <c r="K2" s="458"/>
      <c r="L2" s="458"/>
      <c r="M2" s="458"/>
      <c r="N2" s="459"/>
      <c r="O2" s="119" t="s">
        <v>177</v>
      </c>
      <c r="P2" s="460">
        <v>45565</v>
      </c>
      <c r="Q2" s="460"/>
      <c r="R2" s="460"/>
      <c r="S2" s="120" t="s">
        <v>14</v>
      </c>
      <c r="T2" s="121">
        <f>P2+6</f>
        <v>45571</v>
      </c>
      <c r="AB2" s="116" t="s">
        <v>15</v>
      </c>
    </row>
    <row r="3" spans="1:30" ht="11.25" customHeight="1">
      <c r="A3" s="461" t="s">
        <v>16</v>
      </c>
      <c r="B3" s="122" t="s">
        <v>17</v>
      </c>
      <c r="C3" s="264">
        <f>P2</f>
        <v>45565</v>
      </c>
      <c r="D3" s="265"/>
      <c r="E3" s="264">
        <f>C3+1</f>
        <v>45566</v>
      </c>
      <c r="F3" s="265"/>
      <c r="G3" s="264">
        <f>E3+1</f>
        <v>45567</v>
      </c>
      <c r="H3" s="265"/>
      <c r="I3" s="264">
        <f>G3+1</f>
        <v>45568</v>
      </c>
      <c r="J3" s="265"/>
      <c r="K3" s="264">
        <f>I3+1</f>
        <v>45569</v>
      </c>
      <c r="L3" s="265"/>
      <c r="M3" s="463">
        <f>K3+1</f>
        <v>45570</v>
      </c>
      <c r="N3" s="464"/>
      <c r="O3" s="463">
        <f>M3+1</f>
        <v>45571</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178</v>
      </c>
      <c r="S4" s="469"/>
      <c r="T4" s="470"/>
    </row>
    <row r="5" spans="1:30" ht="18.75" customHeight="1">
      <c r="A5" s="440" t="str">
        <f>'0902-0908'!A5:B5</f>
        <v>中午責任者</v>
      </c>
      <c r="B5" s="441"/>
      <c r="C5" s="442" t="s">
        <v>309</v>
      </c>
      <c r="D5" s="443"/>
      <c r="E5" s="444" t="s">
        <v>308</v>
      </c>
      <c r="F5" s="444"/>
      <c r="G5" s="442" t="s">
        <v>309</v>
      </c>
      <c r="H5" s="443"/>
      <c r="I5" s="444" t="s">
        <v>308</v>
      </c>
      <c r="J5" s="444"/>
      <c r="K5" s="442" t="s">
        <v>308</v>
      </c>
      <c r="L5" s="443"/>
      <c r="M5" s="442" t="s">
        <v>308</v>
      </c>
      <c r="N5" s="443"/>
      <c r="O5" s="444" t="s">
        <v>309</v>
      </c>
      <c r="P5" s="443"/>
      <c r="Q5" s="53"/>
      <c r="R5" s="54"/>
      <c r="S5" s="445"/>
      <c r="T5" s="446"/>
    </row>
    <row r="6" spans="1:30" ht="11.25" customHeight="1" thickBot="1">
      <c r="A6" s="436" t="str">
        <f>'0902-0908'!A6:B6</f>
        <v>職位</v>
      </c>
      <c r="B6" s="437"/>
      <c r="C6" s="254" t="str">
        <f>VLOOKUP(C5,$Z$8:$AA$45,2,0)</f>
        <v>外場主任</v>
      </c>
      <c r="D6" s="255"/>
      <c r="E6" s="254" t="str">
        <f>VLOOKUP(E5,$Z$8:$AA$45,2,0)</f>
        <v>外場主任</v>
      </c>
      <c r="F6" s="255"/>
      <c r="G6" s="254" t="str">
        <f>VLOOKUP(G5,$Z$8:$AA$45,2,0)</f>
        <v>外場主任</v>
      </c>
      <c r="H6" s="255"/>
      <c r="I6" s="254" t="str">
        <f>VLOOKUP(I5,$Z$8:$AA$45,2,0)</f>
        <v>外場主任</v>
      </c>
      <c r="J6" s="255"/>
      <c r="K6" s="254" t="str">
        <f>VLOOKUP(K5,$Z$8:$AA$45,2,0)</f>
        <v>外場主任</v>
      </c>
      <c r="L6" s="255"/>
      <c r="M6" s="254" t="str">
        <f>VLOOKUP(M5,$Z$8:$AA$45,2,0)</f>
        <v>外場主任</v>
      </c>
      <c r="N6" s="255"/>
      <c r="O6" s="254" t="str">
        <f>VLOOKUP(O5,$Z$8:$AA$45,2,0)</f>
        <v>外場主任</v>
      </c>
      <c r="P6" s="255"/>
      <c r="Q6" s="70"/>
      <c r="R6" s="71"/>
      <c r="S6" s="438"/>
      <c r="T6" s="439"/>
    </row>
    <row r="7" spans="1:30" ht="18.75" customHeight="1">
      <c r="A7" s="434" t="str">
        <f>'0902-0908'!A7:B7</f>
        <v>中午服務責任者</v>
      </c>
      <c r="B7" s="435"/>
      <c r="C7" s="447" t="s">
        <v>309</v>
      </c>
      <c r="D7" s="429"/>
      <c r="E7" s="428" t="s">
        <v>308</v>
      </c>
      <c r="F7" s="428"/>
      <c r="G7" s="447" t="s">
        <v>309</v>
      </c>
      <c r="H7" s="429"/>
      <c r="I7" s="428" t="s">
        <v>308</v>
      </c>
      <c r="J7" s="428"/>
      <c r="K7" s="447" t="s">
        <v>308</v>
      </c>
      <c r="L7" s="429"/>
      <c r="M7" s="447" t="s">
        <v>308</v>
      </c>
      <c r="N7" s="429"/>
      <c r="O7" s="428" t="s">
        <v>309</v>
      </c>
      <c r="P7" s="429"/>
      <c r="Q7" s="68"/>
      <c r="R7" s="69"/>
      <c r="S7" s="445"/>
      <c r="T7" s="446"/>
      <c r="Y7" s="116" t="s">
        <v>33</v>
      </c>
    </row>
    <row r="8" spans="1:30" ht="11.25" customHeight="1" thickBot="1">
      <c r="A8" s="448" t="str">
        <f>'0902-0908'!A8:B8</f>
        <v>職位</v>
      </c>
      <c r="B8" s="449"/>
      <c r="C8" s="254" t="str">
        <f>VLOOKUP(C7,$Z$8:$AA$45,2,0)</f>
        <v>外場主任</v>
      </c>
      <c r="D8" s="255"/>
      <c r="E8" s="254" t="str">
        <f>VLOOKUP(E7,$Z$8:$AA$45,2,0)</f>
        <v>外場主任</v>
      </c>
      <c r="F8" s="255"/>
      <c r="G8" s="254" t="str">
        <f>VLOOKUP(G7,$Z$8:$AA$45,2,0)</f>
        <v>外場主任</v>
      </c>
      <c r="H8" s="255"/>
      <c r="I8" s="254" t="str">
        <f>VLOOKUP(I7,$Z$8:$AA$45,2,0)</f>
        <v>外場主任</v>
      </c>
      <c r="J8" s="255"/>
      <c r="K8" s="254" t="str">
        <f>VLOOKUP(K7,$Z$8:$AA$45,2,0)</f>
        <v>外場主任</v>
      </c>
      <c r="L8" s="255"/>
      <c r="M8" s="254" t="str">
        <f>VLOOKUP(M7,$Z$8:$AA$45,2,0)</f>
        <v>外場主任</v>
      </c>
      <c r="N8" s="255"/>
      <c r="O8" s="254" t="str">
        <f>VLOOKUP(O7,$Z$8:$AA$45,2,0)</f>
        <v>外場主任</v>
      </c>
      <c r="P8" s="255"/>
      <c r="Q8" s="68"/>
      <c r="R8" s="69"/>
      <c r="S8" s="438"/>
      <c r="T8" s="439"/>
      <c r="Y8" s="116" t="s">
        <v>33</v>
      </c>
      <c r="AB8" s="116" t="s">
        <v>34</v>
      </c>
      <c r="AD8" s="116" t="s">
        <v>35</v>
      </c>
    </row>
    <row r="9" spans="1:30" ht="18.75" customHeight="1">
      <c r="A9" s="440" t="str">
        <f>'0902-0908'!A9:B9</f>
        <v>晩上責任者</v>
      </c>
      <c r="B9" s="441"/>
      <c r="C9" s="442" t="s">
        <v>309</v>
      </c>
      <c r="D9" s="443"/>
      <c r="E9" s="444" t="s">
        <v>308</v>
      </c>
      <c r="F9" s="444"/>
      <c r="G9" s="442" t="s">
        <v>309</v>
      </c>
      <c r="H9" s="443"/>
      <c r="I9" s="444" t="s">
        <v>308</v>
      </c>
      <c r="J9" s="444"/>
      <c r="K9" s="442" t="s">
        <v>308</v>
      </c>
      <c r="L9" s="443"/>
      <c r="M9" s="442" t="s">
        <v>308</v>
      </c>
      <c r="N9" s="443"/>
      <c r="O9" s="444" t="s">
        <v>309</v>
      </c>
      <c r="P9" s="443"/>
      <c r="Q9" s="53"/>
      <c r="R9" s="54"/>
      <c r="S9" s="445"/>
      <c r="T9" s="446"/>
      <c r="Y9" s="160">
        <v>2</v>
      </c>
      <c r="Z9" s="161" t="str">
        <f t="shared" ref="Z9:Z44" si="0">HLOOKUP($Y$7,$A$12:$T$119,Y9,0)</f>
        <v>范庭瑋</v>
      </c>
      <c r="AA9" s="116" t="str">
        <f t="shared" ref="AA9:AA44" si="1">HLOOKUP($Y$7,$A$12:$P$119,Y9+1,0)</f>
        <v>外場主任</v>
      </c>
      <c r="AB9" s="116" t="s">
        <v>37</v>
      </c>
      <c r="AD9" s="116" t="s">
        <v>38</v>
      </c>
    </row>
    <row r="10" spans="1:30" ht="11.25" customHeight="1">
      <c r="A10" s="436" t="str">
        <f>'0902-0908'!A10:B10</f>
        <v>職位</v>
      </c>
      <c r="B10" s="437"/>
      <c r="C10" s="254" t="str">
        <f>VLOOKUP(C9,$Z$8:$AA$45,2,0)</f>
        <v>外場主任</v>
      </c>
      <c r="D10" s="255"/>
      <c r="E10" s="254" t="str">
        <f>VLOOKUP(E9,$Z$8:$AA$45,2,0)</f>
        <v>外場主任</v>
      </c>
      <c r="F10" s="255"/>
      <c r="G10" s="254" t="str">
        <f>VLOOKUP(G9,$Z$8:$AA$45,2,0)</f>
        <v>外場主任</v>
      </c>
      <c r="H10" s="255"/>
      <c r="I10" s="254" t="str">
        <f>VLOOKUP(I9,$Z$8:$AA$45,2,0)</f>
        <v>外場主任</v>
      </c>
      <c r="J10" s="255"/>
      <c r="K10" s="254" t="str">
        <f>VLOOKUP(K9,$Z$8:$AA$45,2,0)</f>
        <v>外場主任</v>
      </c>
      <c r="L10" s="255"/>
      <c r="M10" s="254" t="str">
        <f>VLOOKUP(M9,$Z$8:$AA$45,2,0)</f>
        <v>外場主任</v>
      </c>
      <c r="N10" s="255"/>
      <c r="O10" s="254" t="str">
        <f>VLOOKUP(O9,$Z$8:$AA$45,2,0)</f>
        <v>外場主任</v>
      </c>
      <c r="P10" s="255"/>
      <c r="Q10" s="70"/>
      <c r="R10" s="71"/>
      <c r="S10" s="438"/>
      <c r="T10" s="439"/>
      <c r="Y10" s="162">
        <f>Y9+3</f>
        <v>5</v>
      </c>
      <c r="Z10" s="163" t="str">
        <f t="shared" si="0"/>
        <v>黃凱玲</v>
      </c>
      <c r="AA10" s="116" t="str">
        <f t="shared" si="1"/>
        <v>外場主任</v>
      </c>
      <c r="AB10" s="116" t="s">
        <v>39</v>
      </c>
      <c r="AD10" s="116" t="s">
        <v>40</v>
      </c>
    </row>
    <row r="11" spans="1:30" ht="18.75" customHeight="1">
      <c r="A11" s="434" t="str">
        <f>'0902-0908'!A11:B11</f>
        <v>晩上服務責任者</v>
      </c>
      <c r="B11" s="435"/>
      <c r="C11" s="426" t="s">
        <v>309</v>
      </c>
      <c r="D11" s="427"/>
      <c r="E11" s="428" t="s">
        <v>308</v>
      </c>
      <c r="F11" s="428"/>
      <c r="G11" s="426" t="s">
        <v>309</v>
      </c>
      <c r="H11" s="427"/>
      <c r="I11" s="428" t="s">
        <v>308</v>
      </c>
      <c r="J11" s="428"/>
      <c r="K11" s="426" t="s">
        <v>308</v>
      </c>
      <c r="L11" s="427"/>
      <c r="M11" s="426" t="s">
        <v>308</v>
      </c>
      <c r="N11" s="427"/>
      <c r="O11" s="428" t="s">
        <v>309</v>
      </c>
      <c r="P11" s="429"/>
      <c r="Q11" s="68"/>
      <c r="R11" s="69"/>
      <c r="S11" s="430"/>
      <c r="T11" s="431"/>
      <c r="Y11" s="162">
        <f t="shared" ref="Y11:Y44" si="2">Y10+3</f>
        <v>8</v>
      </c>
      <c r="Z11" s="163" t="str">
        <f t="shared" si="0"/>
        <v>吳珮如</v>
      </c>
      <c r="AA11" s="116" t="str">
        <f t="shared" si="1"/>
        <v>外場主任</v>
      </c>
      <c r="AB11" s="116" t="s">
        <v>42</v>
      </c>
      <c r="AD11" s="116" t="s">
        <v>43</v>
      </c>
    </row>
    <row r="12" spans="1:30" ht="11.25" customHeight="1" thickBot="1">
      <c r="A12" s="432" t="str">
        <f>'0902-0908'!A12:B12</f>
        <v>職位</v>
      </c>
      <c r="B12" s="433"/>
      <c r="C12" s="254" t="str">
        <f>VLOOKUP(C11,$Z$8:$AA$45,2,0)</f>
        <v>外場主任</v>
      </c>
      <c r="D12" s="255"/>
      <c r="E12" s="254" t="str">
        <f>VLOOKUP(E11,$Z$8:$AA$45,2,0)</f>
        <v>外場主任</v>
      </c>
      <c r="F12" s="255"/>
      <c r="G12" s="254" t="str">
        <f>VLOOKUP(G11,$Z$8:$AA$45,2,0)</f>
        <v>外場主任</v>
      </c>
      <c r="H12" s="255"/>
      <c r="I12" s="254" t="str">
        <f>VLOOKUP(I11,$Z$8:$AA$45,2,0)</f>
        <v>外場主任</v>
      </c>
      <c r="J12" s="255"/>
      <c r="K12" s="254" t="str">
        <f>VLOOKUP(K11,$Z$8:$AA$45,2,0)</f>
        <v>外場主任</v>
      </c>
      <c r="L12" s="255"/>
      <c r="M12" s="254" t="str">
        <f>VLOOKUP(M11,$Z$8:$AA$45,2,0)</f>
        <v>外場主任</v>
      </c>
      <c r="N12" s="255"/>
      <c r="O12" s="254" t="str">
        <f>VLOOKUP(O11,$Z$8:$AA$45,2,0)</f>
        <v>外場主任</v>
      </c>
      <c r="P12" s="255"/>
      <c r="Q12" s="55"/>
      <c r="R12" s="56"/>
      <c r="S12" s="422"/>
      <c r="T12" s="423"/>
      <c r="Y12" s="162">
        <f t="shared" si="2"/>
        <v>11</v>
      </c>
      <c r="Z12" s="163" t="str">
        <f t="shared" si="0"/>
        <v>曾智聖</v>
      </c>
      <c r="AA12" s="116" t="str">
        <f t="shared" si="1"/>
        <v>外場正職</v>
      </c>
      <c r="AB12" s="116" t="s">
        <v>44</v>
      </c>
      <c r="AD12" s="116" t="s">
        <v>45</v>
      </c>
    </row>
    <row r="13" spans="1:30" ht="15.75" customHeight="1">
      <c r="A13" s="490" t="str">
        <f>IF('0902-0908'!A13=0,"",'0902-0908'!A13)</f>
        <v>范庭瑋</v>
      </c>
      <c r="B13" s="491"/>
      <c r="C13" s="123"/>
      <c r="D13" s="124"/>
      <c r="E13" s="123">
        <v>10</v>
      </c>
      <c r="F13" s="124">
        <v>21</v>
      </c>
      <c r="G13" s="123"/>
      <c r="H13" s="124"/>
      <c r="I13" s="123">
        <v>12</v>
      </c>
      <c r="J13" s="124">
        <v>22</v>
      </c>
      <c r="K13" s="123">
        <v>11</v>
      </c>
      <c r="L13" s="124">
        <v>22</v>
      </c>
      <c r="M13" s="123">
        <v>12</v>
      </c>
      <c r="N13" s="124">
        <v>22</v>
      </c>
      <c r="O13" s="123"/>
      <c r="P13" s="124"/>
      <c r="Q13" s="563" t="s">
        <v>378</v>
      </c>
      <c r="R13" s="424">
        <f>D14+F14+H14+J14+L14+N14+P14</f>
        <v>32</v>
      </c>
      <c r="S13" s="381"/>
      <c r="T13" s="382"/>
      <c r="Y13" s="162">
        <f t="shared" si="2"/>
        <v>14</v>
      </c>
      <c r="Z13" s="163" t="str">
        <f t="shared" si="0"/>
        <v>支援</v>
      </c>
      <c r="AA13" s="116" t="str">
        <f t="shared" si="1"/>
        <v/>
      </c>
      <c r="AB13" s="116" t="s">
        <v>47</v>
      </c>
      <c r="AD13" s="116" t="s">
        <v>48</v>
      </c>
    </row>
    <row r="14" spans="1:30" ht="9" customHeight="1" thickBot="1">
      <c r="A14" s="480" t="str">
        <f>IF('0902-0908'!A14=0,"",'0902-0908'!A14)</f>
        <v>外場主任</v>
      </c>
      <c r="B14" s="481"/>
      <c r="C14" s="156"/>
      <c r="D14" s="58">
        <f>IF(C13="",0,IF(D13-C13&lt;=6,D13-C13,IF(D13-C13&gt;6,D13-C13-C14,0)))</f>
        <v>0</v>
      </c>
      <c r="E14" s="156">
        <v>3</v>
      </c>
      <c r="F14" s="58">
        <f>IF(E13="",0,IF(F13-E13&lt;=6,F13-E13,IF(F13-E13&gt;6,F13-E13-E14,0)))</f>
        <v>8</v>
      </c>
      <c r="G14" s="156"/>
      <c r="H14" s="58">
        <f>IF(G13="",0,IF(H13-G13&lt;=6,H13-G13,IF(H13-G13&gt;6,H13-G13-G14,0)))</f>
        <v>0</v>
      </c>
      <c r="I14" s="156">
        <v>2</v>
      </c>
      <c r="J14" s="58">
        <f>IF(I13="",0,IF(J13-I13&lt;=6,J13-I13,IF(J13-I13&gt;6,J13-I13-I14,0)))</f>
        <v>8</v>
      </c>
      <c r="K14" s="156">
        <v>3</v>
      </c>
      <c r="L14" s="58">
        <f>IF(K13="",0,IF(L13-K13&lt;=6,L13-K13,IF(L13-K13&gt;6,L13-K13-K14,0)))</f>
        <v>8</v>
      </c>
      <c r="M14" s="156">
        <v>2</v>
      </c>
      <c r="N14" s="58">
        <f>IF(M13="",0,IF(N13-M13&lt;=6,N13-M13,IF(N13-M13&gt;6,N13-M13-M14,0)))</f>
        <v>8</v>
      </c>
      <c r="O14" s="156"/>
      <c r="P14" s="58">
        <f>IF(O13="",0,IF(P13-O13&lt;=6,P13-O13,IF(P13-O13&gt;6,P13-O13-O14,0)))</f>
        <v>0</v>
      </c>
      <c r="Q14" s="564"/>
      <c r="R14" s="425"/>
      <c r="S14" s="387" t="s">
        <v>289</v>
      </c>
      <c r="T14" s="388"/>
      <c r="Y14" s="162">
        <f t="shared" si="2"/>
        <v>17</v>
      </c>
      <c r="Z14" s="163" t="str">
        <f t="shared" si="0"/>
        <v>支援</v>
      </c>
      <c r="AA14" s="116" t="str">
        <f t="shared" si="1"/>
        <v/>
      </c>
      <c r="AB14" s="116" t="s">
        <v>49</v>
      </c>
      <c r="AD14" s="116" t="s">
        <v>50</v>
      </c>
    </row>
    <row r="15" spans="1:30" ht="9" customHeight="1" thickTop="1" thickBot="1">
      <c r="A15" s="482" t="str">
        <f>IF('0902-0908'!A15=0,"",'0902-0908'!A15)</f>
        <v/>
      </c>
      <c r="B15" s="483"/>
      <c r="C15" s="559"/>
      <c r="D15" s="560"/>
      <c r="E15" s="559" t="s">
        <v>370</v>
      </c>
      <c r="F15" s="560"/>
      <c r="G15" s="559"/>
      <c r="H15" s="560"/>
      <c r="I15" s="559" t="s">
        <v>369</v>
      </c>
      <c r="J15" s="560"/>
      <c r="K15" s="559" t="s">
        <v>371</v>
      </c>
      <c r="L15" s="560"/>
      <c r="M15" s="559" t="s">
        <v>369</v>
      </c>
      <c r="N15" s="560"/>
      <c r="O15" s="559"/>
      <c r="P15" s="560"/>
      <c r="Q15" s="565"/>
      <c r="R15" s="308"/>
      <c r="S15" s="389"/>
      <c r="T15" s="390"/>
      <c r="Y15" s="162">
        <f t="shared" si="2"/>
        <v>20</v>
      </c>
      <c r="Z15" s="163" t="str">
        <f t="shared" si="0"/>
        <v/>
      </c>
      <c r="AA15" s="116" t="str">
        <f t="shared" si="1"/>
        <v/>
      </c>
      <c r="AB15" s="116" t="s">
        <v>51</v>
      </c>
      <c r="AD15" s="116" t="s">
        <v>52</v>
      </c>
    </row>
    <row r="16" spans="1:30" ht="15.75" customHeight="1">
      <c r="A16" s="490" t="str">
        <f>IF('0902-0908'!A16=0,"",'0902-0908'!A16)</f>
        <v>黃凱玲</v>
      </c>
      <c r="B16" s="491"/>
      <c r="C16" s="123">
        <v>12</v>
      </c>
      <c r="D16" s="124">
        <v>22</v>
      </c>
      <c r="E16" s="123">
        <v>11</v>
      </c>
      <c r="F16" s="124">
        <v>22</v>
      </c>
      <c r="G16" s="123">
        <v>12</v>
      </c>
      <c r="H16" s="124">
        <v>22</v>
      </c>
      <c r="I16" s="123"/>
      <c r="J16" s="124"/>
      <c r="K16" s="123"/>
      <c r="L16" s="124"/>
      <c r="M16" s="123">
        <v>10</v>
      </c>
      <c r="N16" s="124">
        <v>21</v>
      </c>
      <c r="O16" s="123">
        <v>11</v>
      </c>
      <c r="P16" s="124">
        <v>22</v>
      </c>
      <c r="Q16" s="563" t="s">
        <v>379</v>
      </c>
      <c r="R16" s="410">
        <f>D17+F17+H17+J17+L17+N17+P17</f>
        <v>40</v>
      </c>
      <c r="S16" s="381"/>
      <c r="T16" s="382"/>
      <c r="Y16" s="162">
        <f t="shared" si="2"/>
        <v>23</v>
      </c>
      <c r="Z16" s="163" t="str">
        <f t="shared" si="0"/>
        <v/>
      </c>
      <c r="AA16" s="116" t="str">
        <f t="shared" si="1"/>
        <v/>
      </c>
      <c r="AB16" s="116" t="s">
        <v>54</v>
      </c>
      <c r="AD16" s="116" t="s">
        <v>55</v>
      </c>
    </row>
    <row r="17" spans="1:30" ht="9" customHeight="1" thickBot="1">
      <c r="A17" s="480" t="str">
        <f>IF('0902-0908'!A17=0,"",'0902-0908'!A17)</f>
        <v>外場主任</v>
      </c>
      <c r="B17" s="481"/>
      <c r="C17" s="156">
        <v>2</v>
      </c>
      <c r="D17" s="58">
        <f>IF(C16="",0,IF(D16-C16&lt;=6,D16-C16,IF(D16-C16&gt;6,D16-C16-C17,0)))</f>
        <v>8</v>
      </c>
      <c r="E17" s="156">
        <v>3</v>
      </c>
      <c r="F17" s="58">
        <f>IF(E16="",0,IF(F16-E16&lt;=6,F16-E16,IF(F16-E16&gt;6,F16-E16-E17,0)))</f>
        <v>8</v>
      </c>
      <c r="G17" s="156">
        <v>2</v>
      </c>
      <c r="H17" s="58">
        <f>IF(G16="",0,IF(H16-G16&lt;=6,H16-G16,IF(H16-G16&gt;6,H16-G16-G17,0)))</f>
        <v>8</v>
      </c>
      <c r="I17" s="156"/>
      <c r="J17" s="58">
        <f>IF(I16="",0,IF(J16-I16&lt;=6,J16-I16,IF(J16-I16&gt;6,J16-I16-I17,0)))</f>
        <v>0</v>
      </c>
      <c r="K17" s="156"/>
      <c r="L17" s="58">
        <f>IF(K16="",0,IF(L16-K16&lt;=6,L16-K16,IF(L16-K16&gt;6,L16-K16-K17,0)))</f>
        <v>0</v>
      </c>
      <c r="M17" s="156">
        <v>3</v>
      </c>
      <c r="N17" s="58">
        <f>IF(M16="",0,IF(N16-M16&lt;=6,N16-M16,IF(N16-M16&gt;6,N16-M16-M17,0)))</f>
        <v>8</v>
      </c>
      <c r="O17" s="156">
        <v>3</v>
      </c>
      <c r="P17" s="58">
        <f>IF(O16="",0,IF(P16-O16&lt;=6,P16-O16,IF(P16-O16&gt;6,P16-O16-O17,0)))</f>
        <v>8</v>
      </c>
      <c r="Q17" s="564"/>
      <c r="R17" s="411"/>
      <c r="S17" s="387" t="s">
        <v>289</v>
      </c>
      <c r="T17" s="388"/>
      <c r="Y17" s="162">
        <f t="shared" si="2"/>
        <v>26</v>
      </c>
      <c r="Z17" s="163" t="str">
        <f t="shared" si="0"/>
        <v/>
      </c>
      <c r="AA17" s="116" t="str">
        <f t="shared" si="1"/>
        <v/>
      </c>
      <c r="AB17" s="116" t="s">
        <v>56</v>
      </c>
      <c r="AD17" s="116" t="s">
        <v>57</v>
      </c>
    </row>
    <row r="18" spans="1:30" ht="9" customHeight="1" thickTop="1" thickBot="1">
      <c r="A18" s="482" t="str">
        <f>IF('0902-0908'!A18=0,"",'0902-0908'!A18)</f>
        <v/>
      </c>
      <c r="B18" s="483"/>
      <c r="C18" s="559" t="s">
        <v>375</v>
      </c>
      <c r="D18" s="560"/>
      <c r="E18" s="559" t="s">
        <v>382</v>
      </c>
      <c r="F18" s="560"/>
      <c r="G18" s="559"/>
      <c r="H18" s="560"/>
      <c r="I18" s="559"/>
      <c r="J18" s="560"/>
      <c r="K18" s="559"/>
      <c r="L18" s="560"/>
      <c r="M18" s="559" t="s">
        <v>370</v>
      </c>
      <c r="N18" s="560"/>
      <c r="O18" s="559" t="s">
        <v>371</v>
      </c>
      <c r="P18" s="560"/>
      <c r="Q18" s="565"/>
      <c r="R18" s="412"/>
      <c r="S18" s="389"/>
      <c r="T18" s="390"/>
      <c r="Y18" s="162">
        <f t="shared" si="2"/>
        <v>29</v>
      </c>
      <c r="Z18" s="165" t="str">
        <f t="shared" si="0"/>
        <v/>
      </c>
      <c r="AA18" s="116" t="str">
        <f t="shared" si="1"/>
        <v/>
      </c>
      <c r="AB18" s="116" t="s">
        <v>58</v>
      </c>
      <c r="AD18" s="116" t="s">
        <v>59</v>
      </c>
    </row>
    <row r="19" spans="1:30" ht="15.75" customHeight="1">
      <c r="A19" s="490" t="str">
        <f>IF('0902-0908'!A19=0,"",'0902-0908'!A19)</f>
        <v>吳珮如</v>
      </c>
      <c r="B19" s="491"/>
      <c r="C19" s="123">
        <v>10</v>
      </c>
      <c r="D19" s="124">
        <v>21</v>
      </c>
      <c r="E19" s="123">
        <v>12</v>
      </c>
      <c r="F19" s="124">
        <v>22</v>
      </c>
      <c r="G19" s="123">
        <v>10</v>
      </c>
      <c r="H19" s="124">
        <v>21</v>
      </c>
      <c r="I19" s="123"/>
      <c r="J19" s="124"/>
      <c r="K19" s="123">
        <v>12</v>
      </c>
      <c r="L19" s="124">
        <v>22</v>
      </c>
      <c r="M19" s="123">
        <v>11</v>
      </c>
      <c r="N19" s="124">
        <v>22</v>
      </c>
      <c r="O19" s="123">
        <v>10</v>
      </c>
      <c r="P19" s="124">
        <v>21</v>
      </c>
      <c r="Q19" s="563" t="s">
        <v>380</v>
      </c>
      <c r="R19" s="410">
        <f>D20+F20+H20+J20+L20+N20+P20</f>
        <v>48</v>
      </c>
      <c r="S19" s="381"/>
      <c r="T19" s="382"/>
      <c r="Y19" s="162">
        <f t="shared" si="2"/>
        <v>32</v>
      </c>
      <c r="Z19" s="161" t="str">
        <f t="shared" si="0"/>
        <v/>
      </c>
      <c r="AA19" s="116" t="str">
        <f t="shared" si="1"/>
        <v/>
      </c>
      <c r="AB19" s="116" t="s">
        <v>61</v>
      </c>
      <c r="AD19" s="116" t="s">
        <v>62</v>
      </c>
    </row>
    <row r="20" spans="1:30" ht="9" customHeight="1" thickBot="1">
      <c r="A20" s="480" t="str">
        <f>IF('0902-0908'!A20=0,"",'0902-0908'!A20)</f>
        <v>外場主任</v>
      </c>
      <c r="B20" s="481"/>
      <c r="C20" s="156">
        <v>3</v>
      </c>
      <c r="D20" s="58">
        <f>IF(C19="",0,IF(D19-C19&lt;=6,D19-C19,IF(D19-C19&gt;6,D19-C19-C20,0)))</f>
        <v>8</v>
      </c>
      <c r="E20" s="156">
        <v>2</v>
      </c>
      <c r="F20" s="58">
        <f>IF(E19="",0,IF(F19-E19&lt;=6,F19-E19,IF(F19-E19&gt;6,F19-E19-E20,0)))</f>
        <v>8</v>
      </c>
      <c r="G20" s="156">
        <v>3</v>
      </c>
      <c r="H20" s="58">
        <f>IF(G19="",0,IF(H19-G19&lt;=6,H19-G19,IF(H19-G19&gt;6,H19-G19-G20,0)))</f>
        <v>8</v>
      </c>
      <c r="I20" s="156"/>
      <c r="J20" s="58">
        <f>IF(I19="",0,IF(J19-I19&lt;=6,J19-I19,IF(J19-I19&gt;6,J19-I19-I20,0)))</f>
        <v>0</v>
      </c>
      <c r="K20" s="156">
        <v>2</v>
      </c>
      <c r="L20" s="58">
        <f>IF(K19="",0,IF(L19-K19&lt;=6,L19-K19,IF(L19-K19&gt;6,L19-K19-K20,0)))</f>
        <v>8</v>
      </c>
      <c r="M20" s="156">
        <v>3</v>
      </c>
      <c r="N20" s="58">
        <f>IF(M19="",0,IF(N19-M19&lt;=6,N19-M19,IF(N19-M19&gt;6,N19-M19-M20,0)))</f>
        <v>8</v>
      </c>
      <c r="O20" s="156">
        <v>3</v>
      </c>
      <c r="P20" s="58">
        <f>IF(O19="",0,IF(P19-O19&lt;=6,P19-O19,IF(P19-O19&gt;6,P19-O19-O20,0)))</f>
        <v>8</v>
      </c>
      <c r="Q20" s="564"/>
      <c r="R20" s="411"/>
      <c r="S20" s="387" t="s">
        <v>322</v>
      </c>
      <c r="T20" s="388"/>
      <c r="Y20" s="162">
        <f t="shared" si="2"/>
        <v>35</v>
      </c>
      <c r="Z20" s="163" t="str">
        <f t="shared" si="0"/>
        <v/>
      </c>
      <c r="AA20" s="116" t="str">
        <f t="shared" si="1"/>
        <v/>
      </c>
      <c r="AB20" s="116" t="s">
        <v>63</v>
      </c>
      <c r="AD20" s="116" t="s">
        <v>64</v>
      </c>
    </row>
    <row r="21" spans="1:30" ht="9" customHeight="1" thickTop="1" thickBot="1">
      <c r="A21" s="482" t="str">
        <f>IF('0902-0908'!A21=0,"",'0902-0908'!A21)</f>
        <v/>
      </c>
      <c r="B21" s="483"/>
      <c r="C21" s="559" t="s">
        <v>374</v>
      </c>
      <c r="D21" s="560"/>
      <c r="E21" s="559" t="s">
        <v>369</v>
      </c>
      <c r="F21" s="560"/>
      <c r="G21" s="559" t="s">
        <v>370</v>
      </c>
      <c r="H21" s="560"/>
      <c r="I21" s="559"/>
      <c r="J21" s="560"/>
      <c r="K21" s="559" t="s">
        <v>369</v>
      </c>
      <c r="L21" s="560"/>
      <c r="M21" s="559" t="s">
        <v>371</v>
      </c>
      <c r="N21" s="560"/>
      <c r="O21" s="559" t="s">
        <v>370</v>
      </c>
      <c r="P21" s="560"/>
      <c r="Q21" s="565"/>
      <c r="R21" s="412"/>
      <c r="S21" s="389"/>
      <c r="T21" s="390"/>
      <c r="Y21" s="162">
        <f t="shared" si="2"/>
        <v>38</v>
      </c>
      <c r="Z21" s="163" t="str">
        <f t="shared" si="0"/>
        <v/>
      </c>
      <c r="AA21" s="116" t="str">
        <f t="shared" si="1"/>
        <v/>
      </c>
      <c r="AB21" s="116" t="s">
        <v>65</v>
      </c>
      <c r="AD21" s="116" t="s">
        <v>66</v>
      </c>
    </row>
    <row r="22" spans="1:30" ht="15.75" customHeight="1">
      <c r="A22" s="490" t="str">
        <f>IF('0902-0908'!A22=0,"",'0902-0908'!A22)</f>
        <v>曾智聖</v>
      </c>
      <c r="B22" s="491"/>
      <c r="C22" s="123">
        <v>11</v>
      </c>
      <c r="D22" s="124">
        <v>22</v>
      </c>
      <c r="E22" s="123"/>
      <c r="F22" s="124"/>
      <c r="G22" s="123">
        <v>12</v>
      </c>
      <c r="H22" s="124">
        <v>22</v>
      </c>
      <c r="I22" s="123">
        <v>11</v>
      </c>
      <c r="J22" s="124">
        <v>22</v>
      </c>
      <c r="K22" s="123">
        <v>10</v>
      </c>
      <c r="L22" s="124">
        <v>21</v>
      </c>
      <c r="M22" s="123"/>
      <c r="N22" s="124"/>
      <c r="O22" s="123">
        <v>12</v>
      </c>
      <c r="P22" s="124">
        <v>22</v>
      </c>
      <c r="Q22" s="563" t="s">
        <v>381</v>
      </c>
      <c r="R22" s="410">
        <f>D23+F23+H23+J23+L23+N23+P23</f>
        <v>40</v>
      </c>
      <c r="S22" s="381"/>
      <c r="T22" s="382"/>
      <c r="Y22" s="162">
        <f t="shared" si="2"/>
        <v>41</v>
      </c>
      <c r="Z22" s="163" t="str">
        <f t="shared" si="0"/>
        <v/>
      </c>
      <c r="AA22" s="116" t="str">
        <f t="shared" si="1"/>
        <v/>
      </c>
      <c r="AB22" s="116" t="s">
        <v>68</v>
      </c>
    </row>
    <row r="23" spans="1:30" ht="9" customHeight="1" thickBot="1">
      <c r="A23" s="480" t="str">
        <f>IF('0902-0908'!A23=0,"",'0902-0908'!A23)</f>
        <v>外場正職</v>
      </c>
      <c r="B23" s="481"/>
      <c r="C23" s="156">
        <v>3</v>
      </c>
      <c r="D23" s="58">
        <f>IF(C22="",0,IF(D22-C22&lt;=6,D22-C22,IF(D22-C22&gt;6,D22-C22-C23,0)))</f>
        <v>8</v>
      </c>
      <c r="E23" s="156"/>
      <c r="F23" s="58">
        <f>IF(E22="",0,IF(F22-E22&lt;=6,F22-E22,IF(F22-E22&gt;6,F22-E22-E23,0)))</f>
        <v>0</v>
      </c>
      <c r="G23" s="156">
        <v>2</v>
      </c>
      <c r="H23" s="58">
        <f>IF(G22="",0,IF(H22-G22&lt;=6,H22-G22,IF(H22-G22&gt;6,H22-G22-G23,0)))</f>
        <v>8</v>
      </c>
      <c r="I23" s="156">
        <v>3</v>
      </c>
      <c r="J23" s="58">
        <f>IF(I22="",0,IF(J22-I22&lt;=6,J22-I22,IF(J22-I22&gt;6,J22-I22-I23,0)))</f>
        <v>8</v>
      </c>
      <c r="K23" s="156">
        <v>3</v>
      </c>
      <c r="L23" s="58">
        <f>IF(K22="",0,IF(L22-K22&lt;=6,L22-K22,IF(L22-K22&gt;6,L22-K22-K23,0)))</f>
        <v>8</v>
      </c>
      <c r="M23" s="156"/>
      <c r="N23" s="58">
        <f>IF(M22="",0,IF(N22-M22&lt;=6,N22-M22,IF(N22-M22&gt;6,N22-M22-M23,0)))</f>
        <v>0</v>
      </c>
      <c r="O23" s="156">
        <v>2</v>
      </c>
      <c r="P23" s="58">
        <f>IF(O22="",0,IF(P22-O22&lt;=6,P22-O22,IF(P22-O22&gt;6,P22-O22-O23,0)))</f>
        <v>8</v>
      </c>
      <c r="Q23" s="564"/>
      <c r="R23" s="411"/>
      <c r="S23" s="387" t="s">
        <v>323</v>
      </c>
      <c r="T23" s="388"/>
      <c r="Y23" s="162">
        <f t="shared" si="2"/>
        <v>44</v>
      </c>
      <c r="Z23" s="163" t="str">
        <f t="shared" si="0"/>
        <v/>
      </c>
      <c r="AA23" s="116" t="str">
        <f t="shared" si="1"/>
        <v/>
      </c>
      <c r="AB23" s="116" t="s">
        <v>69</v>
      </c>
    </row>
    <row r="24" spans="1:30" ht="9" customHeight="1" thickTop="1" thickBot="1">
      <c r="A24" s="482" t="str">
        <f>IF('0902-0908'!A24=0,"",'0902-0908'!A24)</f>
        <v/>
      </c>
      <c r="B24" s="483"/>
      <c r="C24" s="559" t="s">
        <v>373</v>
      </c>
      <c r="D24" s="560"/>
      <c r="E24" s="559"/>
      <c r="F24" s="560"/>
      <c r="G24" s="559" t="s">
        <v>383</v>
      </c>
      <c r="H24" s="560"/>
      <c r="I24" s="559" t="s">
        <v>371</v>
      </c>
      <c r="J24" s="560"/>
      <c r="K24" s="559" t="s">
        <v>370</v>
      </c>
      <c r="L24" s="560"/>
      <c r="M24" s="559"/>
      <c r="N24" s="560"/>
      <c r="O24" s="559" t="s">
        <v>369</v>
      </c>
      <c r="P24" s="560"/>
      <c r="Q24" s="565"/>
      <c r="R24" s="412"/>
      <c r="S24" s="389"/>
      <c r="T24" s="390"/>
      <c r="Y24" s="162">
        <v>48</v>
      </c>
      <c r="Z24" s="165" t="str">
        <f t="shared" si="0"/>
        <v/>
      </c>
      <c r="AA24" s="116" t="str">
        <f t="shared" si="1"/>
        <v/>
      </c>
      <c r="AB24" s="116" t="s">
        <v>70</v>
      </c>
    </row>
    <row r="25" spans="1:30" ht="15.75" customHeight="1">
      <c r="A25" s="490" t="str">
        <f>IF('0902-0908'!A25=0,"",'0902-0908'!A25)</f>
        <v>支援</v>
      </c>
      <c r="B25" s="491"/>
      <c r="C25" s="123"/>
      <c r="D25" s="124"/>
      <c r="E25" s="123"/>
      <c r="F25" s="124"/>
      <c r="G25" s="123"/>
      <c r="H25" s="124"/>
      <c r="I25" s="123"/>
      <c r="J25" s="124"/>
      <c r="K25" s="123"/>
      <c r="L25" s="124"/>
      <c r="M25" s="123"/>
      <c r="N25" s="124"/>
      <c r="O25" s="123"/>
      <c r="P25" s="124"/>
      <c r="Q25" s="375"/>
      <c r="R25" s="410">
        <f>D26+F26+H26+J26+L26+N26+P26</f>
        <v>0</v>
      </c>
      <c r="S25" s="381"/>
      <c r="T25" s="382"/>
      <c r="Y25" s="162">
        <f t="shared" si="2"/>
        <v>51</v>
      </c>
      <c r="Z25" s="116" t="str">
        <f t="shared" si="0"/>
        <v/>
      </c>
      <c r="AA25" s="116" t="str">
        <f t="shared" si="1"/>
        <v/>
      </c>
      <c r="AB25" s="116" t="s">
        <v>71</v>
      </c>
    </row>
    <row r="26" spans="1:30" ht="9" customHeight="1" thickBot="1">
      <c r="A26" s="480" t="str">
        <f>IF('0902-0908'!A26=0,"",'0902-0908'!A26)</f>
        <v/>
      </c>
      <c r="B26" s="481"/>
      <c r="C26" s="156"/>
      <c r="D26" s="58">
        <f>IF(C25="",0,IF(D25-C25&lt;=6,D25-C25,IF(D25-C25&gt;6,D25-C25-C26,0)))</f>
        <v>0</v>
      </c>
      <c r="E26" s="156"/>
      <c r="F26" s="58">
        <f>IF(E25="",0,IF(F25-E25&lt;=6,F25-E25,IF(F25-E25&gt;6,F25-E25-E26,0)))</f>
        <v>0</v>
      </c>
      <c r="G26" s="156"/>
      <c r="H26" s="58">
        <f>IF(G25="",0,IF(H25-G25&lt;=6,H25-G25,IF(H25-G25&gt;6,H25-G25-G26,0)))</f>
        <v>0</v>
      </c>
      <c r="I26" s="156"/>
      <c r="J26" s="58">
        <f>IF(I25="",0,IF(J25-I25&lt;=6,J25-I25,IF(J25-I25&gt;6,J25-I25-I26,0)))</f>
        <v>0</v>
      </c>
      <c r="K26" s="156"/>
      <c r="L26" s="58">
        <f>IF(K25="",0,IF(L25-K25&lt;=6,L25-K25,IF(L25-K25&gt;6,L25-K25-K26,0)))</f>
        <v>0</v>
      </c>
      <c r="M26" s="156"/>
      <c r="N26" s="58">
        <f>IF(M25="",0,IF(N25-M25&lt;=6,N25-M25,IF(N25-M25&gt;6,N25-M25-M26,0)))</f>
        <v>0</v>
      </c>
      <c r="O26" s="156"/>
      <c r="P26" s="58">
        <f>IF(O25="",0,IF(P25-O25&lt;=6,P25-O25,IF(P25-O25&gt;6,P25-O25-O26,0)))</f>
        <v>0</v>
      </c>
      <c r="Q26" s="376"/>
      <c r="R26" s="411"/>
      <c r="S26" s="387"/>
      <c r="T26" s="388"/>
      <c r="Y26" s="162">
        <f t="shared" si="2"/>
        <v>54</v>
      </c>
      <c r="Z26" s="116" t="str">
        <f t="shared" si="0"/>
        <v/>
      </c>
      <c r="AA26" s="116" t="str">
        <f t="shared" si="1"/>
        <v/>
      </c>
      <c r="AB26" s="116" t="s">
        <v>72</v>
      </c>
    </row>
    <row r="27" spans="1:30" ht="9" customHeight="1" thickTop="1" thickBot="1">
      <c r="A27" s="482" t="str">
        <f>IF('0902-0908'!A27=0,"",'0902-0908'!A27)</f>
        <v/>
      </c>
      <c r="B27" s="483"/>
      <c r="C27" s="559"/>
      <c r="D27" s="560"/>
      <c r="E27" s="559"/>
      <c r="F27" s="560"/>
      <c r="G27" s="559"/>
      <c r="H27" s="560"/>
      <c r="I27" s="559"/>
      <c r="J27" s="560"/>
      <c r="K27" s="559"/>
      <c r="L27" s="560"/>
      <c r="M27" s="559"/>
      <c r="N27" s="560"/>
      <c r="O27" s="559"/>
      <c r="P27" s="560"/>
      <c r="Q27" s="377"/>
      <c r="R27" s="412"/>
      <c r="S27" s="389"/>
      <c r="T27" s="390"/>
      <c r="Y27" s="162">
        <f t="shared" si="2"/>
        <v>57</v>
      </c>
      <c r="Z27" s="116" t="str">
        <f t="shared" si="0"/>
        <v/>
      </c>
      <c r="AA27" s="116" t="str">
        <f t="shared" si="1"/>
        <v/>
      </c>
      <c r="AB27" s="116" t="s">
        <v>73</v>
      </c>
    </row>
    <row r="28" spans="1:30" ht="15.75" customHeight="1">
      <c r="A28" s="490" t="str">
        <f>IF('0902-0908'!A28=0,"",'0902-0908'!A28)</f>
        <v>支援</v>
      </c>
      <c r="B28" s="491"/>
      <c r="C28" s="123"/>
      <c r="D28" s="124"/>
      <c r="E28" s="123"/>
      <c r="F28" s="124"/>
      <c r="G28" s="123"/>
      <c r="H28" s="124"/>
      <c r="I28" s="123"/>
      <c r="J28" s="124"/>
      <c r="K28" s="123"/>
      <c r="L28" s="124"/>
      <c r="M28" s="123"/>
      <c r="N28" s="124"/>
      <c r="O28" s="123"/>
      <c r="P28" s="124"/>
      <c r="Q28" s="375"/>
      <c r="R28" s="410">
        <f>D29+F29+H29+J29+L29+N29+P29</f>
        <v>0</v>
      </c>
      <c r="S28" s="381"/>
      <c r="T28" s="382"/>
      <c r="Y28" s="162">
        <f t="shared" si="2"/>
        <v>60</v>
      </c>
      <c r="Z28" s="116" t="str">
        <f t="shared" si="0"/>
        <v/>
      </c>
      <c r="AA28" s="116" t="str">
        <f t="shared" si="1"/>
        <v/>
      </c>
      <c r="AB28" s="116" t="s">
        <v>10</v>
      </c>
    </row>
    <row r="29" spans="1:30" ht="9" customHeight="1" thickBot="1">
      <c r="A29" s="480" t="str">
        <f>IF('0902-0908'!A29=0,"",'0902-0908'!A29)</f>
        <v/>
      </c>
      <c r="B29" s="481"/>
      <c r="C29" s="156"/>
      <c r="D29" s="58">
        <f>IF(C28="",0,IF(D28-C28&lt;=6,D28-C28,IF(D28-C28&gt;6,D28-C28-C29,0)))</f>
        <v>0</v>
      </c>
      <c r="E29" s="156"/>
      <c r="F29" s="58">
        <f>IF(E28="",0,IF(F28-E28&lt;=6,F28-E28,IF(F28-E28&gt;6,F28-E28-E29,0)))</f>
        <v>0</v>
      </c>
      <c r="G29" s="156"/>
      <c r="H29" s="58">
        <f>IF(G28="",0,IF(H28-G28&lt;=6,H28-G28,IF(H28-G28&gt;6,H28-G28-G29,0)))</f>
        <v>0</v>
      </c>
      <c r="I29" s="156"/>
      <c r="J29" s="58">
        <f>IF(I28="",0,IF(J28-I28&lt;=6,J28-I28,IF(J28-I28&gt;6,J28-I28-I29,0)))</f>
        <v>0</v>
      </c>
      <c r="K29" s="156"/>
      <c r="L29" s="58">
        <f>IF(K28="",0,IF(L28-K28&lt;=6,L28-K28,IF(L28-K28&gt;6,L28-K28-K29,0)))</f>
        <v>0</v>
      </c>
      <c r="M29" s="156"/>
      <c r="N29" s="58">
        <f>IF(M28="",0,IF(N28-M28&lt;=6,N28-M28,IF(N28-M28&gt;6,N28-M28-M29,0)))</f>
        <v>0</v>
      </c>
      <c r="O29" s="156"/>
      <c r="P29" s="58">
        <f>IF(O28="",0,IF(P28-O28&lt;=6,P28-O28,IF(P28-O28&gt;6,P28-O28-O29,0)))</f>
        <v>0</v>
      </c>
      <c r="Q29" s="376"/>
      <c r="R29" s="411"/>
      <c r="S29" s="387"/>
      <c r="T29" s="388"/>
      <c r="Y29" s="162">
        <f t="shared" si="2"/>
        <v>63</v>
      </c>
      <c r="Z29" s="116" t="str">
        <f t="shared" si="0"/>
        <v/>
      </c>
      <c r="AA29" s="116" t="str">
        <f t="shared" si="1"/>
        <v/>
      </c>
      <c r="AB29" s="116" t="s">
        <v>74</v>
      </c>
    </row>
    <row r="30" spans="1:30" ht="9" customHeight="1" thickTop="1" thickBot="1">
      <c r="A30" s="482" t="str">
        <f>IF('0902-0908'!A30=0,"",'0902-0908'!A30)</f>
        <v/>
      </c>
      <c r="B30" s="483"/>
      <c r="C30" s="559"/>
      <c r="D30" s="560"/>
      <c r="E30" s="559"/>
      <c r="F30" s="560"/>
      <c r="G30" s="559"/>
      <c r="H30" s="560"/>
      <c r="I30" s="559"/>
      <c r="J30" s="560"/>
      <c r="K30" s="559"/>
      <c r="L30" s="560"/>
      <c r="M30" s="559"/>
      <c r="N30" s="560"/>
      <c r="O30" s="559"/>
      <c r="P30" s="560"/>
      <c r="Q30" s="377"/>
      <c r="R30" s="412"/>
      <c r="S30" s="389"/>
      <c r="T30" s="390"/>
      <c r="Y30" s="162">
        <f t="shared" si="2"/>
        <v>66</v>
      </c>
      <c r="Z30" s="116" t="str">
        <f t="shared" si="0"/>
        <v/>
      </c>
      <c r="AA30" s="116" t="str">
        <f t="shared" si="1"/>
        <v/>
      </c>
      <c r="AB30" s="116" t="s">
        <v>75</v>
      </c>
    </row>
    <row r="31" spans="1:30" ht="15.75" hidden="1" customHeight="1">
      <c r="A31" s="490" t="str">
        <f>IF('0902-0908'!A31=0,"",'0902-0908'!A31)</f>
        <v/>
      </c>
      <c r="B31" s="491"/>
      <c r="C31" s="123"/>
      <c r="D31" s="124"/>
      <c r="E31" s="123"/>
      <c r="F31" s="124"/>
      <c r="G31" s="123"/>
      <c r="H31" s="124"/>
      <c r="I31" s="123"/>
      <c r="J31" s="124"/>
      <c r="K31" s="123"/>
      <c r="L31" s="124"/>
      <c r="M31" s="123"/>
      <c r="N31" s="124"/>
      <c r="O31" s="123"/>
      <c r="P31" s="124"/>
      <c r="Q31" s="375"/>
      <c r="R31" s="410">
        <f>D32+F32+H32+J32+L32+N32+P32</f>
        <v>0</v>
      </c>
      <c r="S31" s="381"/>
      <c r="T31" s="382"/>
      <c r="Y31" s="162">
        <f t="shared" si="2"/>
        <v>69</v>
      </c>
      <c r="Z31" s="116" t="str">
        <f t="shared" si="0"/>
        <v/>
      </c>
      <c r="AA31" s="116" t="str">
        <f t="shared" si="1"/>
        <v/>
      </c>
      <c r="AB31" s="116" t="s">
        <v>10</v>
      </c>
    </row>
    <row r="32" spans="1:30" ht="9" hidden="1" customHeight="1" thickBot="1">
      <c r="A32" s="480" t="str">
        <f>IF('0902-0908'!A32=0,"",'0902-0908'!A32)</f>
        <v/>
      </c>
      <c r="B32" s="481"/>
      <c r="C32" s="156"/>
      <c r="D32" s="58">
        <f>IF(C31="",0,IF(D31-C31&lt;=6,D31-C31,IF(D31-C31&gt;6,D31-C31-C32,0)))</f>
        <v>0</v>
      </c>
      <c r="E32" s="156"/>
      <c r="F32" s="58">
        <f>IF(E31="",0,IF(F31-E31&lt;=6,F31-E31,IF(F31-E31&gt;6,F31-E31-E32,0)))</f>
        <v>0</v>
      </c>
      <c r="G32" s="156"/>
      <c r="H32" s="58">
        <f>IF(G31="",0,IF(H31-G31&lt;=6,H31-G31,IF(H31-G31&gt;6,H31-G31-G32,0)))</f>
        <v>0</v>
      </c>
      <c r="I32" s="156"/>
      <c r="J32" s="58">
        <f>IF(I31="",0,IF(J31-I31&lt;=6,J31-I31,IF(J31-I31&gt;6,J31-I31-I32,0)))</f>
        <v>0</v>
      </c>
      <c r="K32" s="156"/>
      <c r="L32" s="58">
        <f>IF(K31="",0,IF(L31-K31&lt;=6,L31-K31,IF(L31-K31&gt;6,L31-K31-K32,0)))</f>
        <v>0</v>
      </c>
      <c r="M32" s="156"/>
      <c r="N32" s="58">
        <f>IF(M31="",0,IF(N31-M31&lt;=6,N31-M31,IF(N31-M31&gt;6,N31-M31-M32,0)))</f>
        <v>0</v>
      </c>
      <c r="O32" s="156"/>
      <c r="P32" s="58">
        <f>IF(O31="",0,IF(P31-O31&lt;=6,P31-O31,IF(P31-O31&gt;6,P31-O31-O32,0)))</f>
        <v>0</v>
      </c>
      <c r="Q32" s="376"/>
      <c r="R32" s="411"/>
      <c r="S32" s="387"/>
      <c r="T32" s="388"/>
      <c r="Y32" s="162">
        <f t="shared" si="2"/>
        <v>72</v>
      </c>
      <c r="Z32" s="116" t="str">
        <f t="shared" si="0"/>
        <v/>
      </c>
      <c r="AA32" s="116" t="str">
        <f t="shared" si="1"/>
        <v/>
      </c>
      <c r="AB32" s="116" t="s">
        <v>74</v>
      </c>
    </row>
    <row r="33" spans="1:28" ht="9" hidden="1" customHeight="1" thickTop="1" thickBot="1">
      <c r="A33" s="482" t="str">
        <f>IF('0902-0908'!A33=0,"",'0902-0908'!A33)</f>
        <v/>
      </c>
      <c r="B33" s="483"/>
      <c r="C33" s="559"/>
      <c r="D33" s="560"/>
      <c r="E33" s="559"/>
      <c r="F33" s="560"/>
      <c r="G33" s="559"/>
      <c r="H33" s="560"/>
      <c r="I33" s="559"/>
      <c r="J33" s="560"/>
      <c r="K33" s="559"/>
      <c r="L33" s="560"/>
      <c r="M33" s="559"/>
      <c r="N33" s="560"/>
      <c r="O33" s="559"/>
      <c r="P33" s="560"/>
      <c r="Q33" s="377"/>
      <c r="R33" s="412"/>
      <c r="S33" s="389"/>
      <c r="T33" s="390"/>
      <c r="Y33" s="162">
        <f t="shared" si="2"/>
        <v>75</v>
      </c>
      <c r="Z33" s="116" t="str">
        <f t="shared" si="0"/>
        <v/>
      </c>
      <c r="AA33" s="116" t="str">
        <f t="shared" si="1"/>
        <v/>
      </c>
      <c r="AB33" s="116" t="s">
        <v>75</v>
      </c>
    </row>
    <row r="34" spans="1:28" ht="15.75" hidden="1" customHeight="1">
      <c r="A34" s="490" t="str">
        <f>IF('0902-0908'!A34=0,"",'0902-0908'!A34)</f>
        <v/>
      </c>
      <c r="B34" s="491"/>
      <c r="C34" s="123"/>
      <c r="D34" s="124"/>
      <c r="E34" s="123"/>
      <c r="F34" s="124"/>
      <c r="G34" s="123"/>
      <c r="H34" s="124"/>
      <c r="I34" s="123"/>
      <c r="J34" s="124"/>
      <c r="K34" s="123"/>
      <c r="L34" s="124"/>
      <c r="M34" s="123"/>
      <c r="N34" s="124"/>
      <c r="O34" s="123"/>
      <c r="P34" s="124"/>
      <c r="Q34" s="375"/>
      <c r="R34" s="410">
        <f>D35+F35+H35+J35+L35+N35+P35</f>
        <v>0</v>
      </c>
      <c r="S34" s="381"/>
      <c r="T34" s="382"/>
      <c r="Y34" s="162">
        <v>79</v>
      </c>
      <c r="Z34" s="116" t="str">
        <f t="shared" si="0"/>
        <v>黃世耀</v>
      </c>
      <c r="AA34" s="116" t="str">
        <f t="shared" si="1"/>
        <v>外場假日工讀</v>
      </c>
      <c r="AB34" s="116" t="s">
        <v>10</v>
      </c>
    </row>
    <row r="35" spans="1:28" ht="9" hidden="1" customHeight="1" thickBot="1">
      <c r="A35" s="480" t="str">
        <f>IF('0902-0908'!A35=0,"",'0902-0908'!A35)</f>
        <v/>
      </c>
      <c r="B35" s="481"/>
      <c r="C35" s="156"/>
      <c r="D35" s="58">
        <f>IF(C34="",0,IF(D34-C34&lt;=6,D34-C34,IF(D34-C34&gt;6,D34-C34-C35,0)))</f>
        <v>0</v>
      </c>
      <c r="E35" s="156"/>
      <c r="F35" s="58">
        <f>IF(E34="",0,IF(F34-E34&lt;=6,F34-E34,IF(F34-E34&gt;6,F34-E34-E35,0)))</f>
        <v>0</v>
      </c>
      <c r="G35" s="156"/>
      <c r="H35" s="58">
        <f>IF(G34="",0,IF(H34-G34&lt;=6,H34-G34,IF(H34-G34&gt;6,H34-G34-G35,0)))</f>
        <v>0</v>
      </c>
      <c r="I35" s="156"/>
      <c r="J35" s="58">
        <f>IF(I34="",0,IF(J34-I34&lt;=6,J34-I34,IF(J34-I34&gt;6,J34-I34-I35,0)))</f>
        <v>0</v>
      </c>
      <c r="K35" s="156"/>
      <c r="L35" s="58">
        <f>IF(K34="",0,IF(L34-K34&lt;=6,L34-K34,IF(L34-K34&gt;6,L34-K34-K35,0)))</f>
        <v>0</v>
      </c>
      <c r="M35" s="156"/>
      <c r="N35" s="58">
        <f>IF(M34="",0,IF(N34-M34&lt;=6,N34-M34,IF(N34-M34&gt;6,N34-M34-M35,0)))</f>
        <v>0</v>
      </c>
      <c r="O35" s="156"/>
      <c r="P35" s="58">
        <f>IF(O34="",0,IF(P34-O34&lt;=6,P34-O34,IF(P34-O34&gt;6,P34-O34-O35,0)))</f>
        <v>0</v>
      </c>
      <c r="Q35" s="376"/>
      <c r="R35" s="411"/>
      <c r="S35" s="387"/>
      <c r="T35" s="388"/>
      <c r="Y35" s="162">
        <f t="shared" si="2"/>
        <v>82</v>
      </c>
      <c r="Z35" s="116" t="str">
        <f t="shared" si="0"/>
        <v>張子柔</v>
      </c>
      <c r="AA35" s="116" t="str">
        <f t="shared" si="1"/>
        <v>外場晚班工讀</v>
      </c>
      <c r="AB35" s="116" t="s">
        <v>74</v>
      </c>
    </row>
    <row r="36" spans="1:28" ht="9" hidden="1" customHeight="1" thickTop="1" thickBot="1">
      <c r="A36" s="482" t="str">
        <f>IF('0902-0908'!A36=0,"",'0902-0908'!A36)</f>
        <v/>
      </c>
      <c r="B36" s="483"/>
      <c r="C36" s="559"/>
      <c r="D36" s="560"/>
      <c r="E36" s="559"/>
      <c r="F36" s="560"/>
      <c r="G36" s="559"/>
      <c r="H36" s="560"/>
      <c r="I36" s="559"/>
      <c r="J36" s="560"/>
      <c r="K36" s="559"/>
      <c r="L36" s="560"/>
      <c r="M36" s="559"/>
      <c r="N36" s="560"/>
      <c r="O36" s="559"/>
      <c r="P36" s="560"/>
      <c r="Q36" s="377"/>
      <c r="R36" s="412"/>
      <c r="S36" s="389"/>
      <c r="T36" s="390"/>
      <c r="Y36" s="162">
        <f t="shared" si="2"/>
        <v>85</v>
      </c>
      <c r="Z36" s="116" t="str">
        <f t="shared" si="0"/>
        <v>蔡昀軒</v>
      </c>
      <c r="AA36" s="116" t="str">
        <f t="shared" si="1"/>
        <v>外場晚班工讀</v>
      </c>
      <c r="AB36" s="116" t="s">
        <v>75</v>
      </c>
    </row>
    <row r="37" spans="1:28" ht="15.75" hidden="1" customHeight="1">
      <c r="A37" s="490" t="str">
        <f>IF('0902-0908'!A37=0,"",'0902-0908'!A37)</f>
        <v/>
      </c>
      <c r="B37" s="491"/>
      <c r="C37" s="123"/>
      <c r="D37" s="124"/>
      <c r="E37" s="123"/>
      <c r="F37" s="124"/>
      <c r="G37" s="123"/>
      <c r="H37" s="124"/>
      <c r="I37" s="123"/>
      <c r="J37" s="124"/>
      <c r="K37" s="123"/>
      <c r="L37" s="124"/>
      <c r="M37" s="123"/>
      <c r="N37" s="124"/>
      <c r="O37" s="123"/>
      <c r="P37" s="124"/>
      <c r="Q37" s="375"/>
      <c r="R37" s="410">
        <f>D38+F38+H38+J38+L38+N38+P38</f>
        <v>0</v>
      </c>
      <c r="S37" s="381"/>
      <c r="T37" s="382"/>
      <c r="Y37" s="162">
        <f t="shared" si="2"/>
        <v>88</v>
      </c>
      <c r="Z37" s="116" t="str">
        <f t="shared" si="0"/>
        <v>陳怡伶</v>
      </c>
      <c r="AA37" s="116" t="str">
        <f t="shared" si="1"/>
        <v>外場晚班工讀</v>
      </c>
      <c r="AB37" s="116" t="s">
        <v>10</v>
      </c>
    </row>
    <row r="38" spans="1:28" ht="9" hidden="1" customHeight="1" thickBot="1">
      <c r="A38" s="480" t="str">
        <f>IF('0902-0908'!A38=0,"",'0902-0908'!A38)</f>
        <v/>
      </c>
      <c r="B38" s="481"/>
      <c r="C38" s="156"/>
      <c r="D38" s="58">
        <f>IF(C37="",0,IF(D37-C37&lt;=6,D37-C37,IF(D37-C37&gt;6,D37-C37-C38,0)))</f>
        <v>0</v>
      </c>
      <c r="E38" s="156"/>
      <c r="F38" s="58">
        <f>IF(E37="",0,IF(F37-E37&lt;=6,F37-E37,IF(F37-E37&gt;6,F37-E37-E38,0)))</f>
        <v>0</v>
      </c>
      <c r="G38" s="156"/>
      <c r="H38" s="58">
        <f>IF(G37="",0,IF(H37-G37&lt;=6,H37-G37,IF(H37-G37&gt;6,H37-G37-G38,0)))</f>
        <v>0</v>
      </c>
      <c r="I38" s="156"/>
      <c r="J38" s="58">
        <f>IF(I37="",0,IF(J37-I37&lt;=6,J37-I37,IF(J37-I37&gt;6,J37-I37-I38,0)))</f>
        <v>0</v>
      </c>
      <c r="K38" s="156"/>
      <c r="L38" s="58">
        <f>IF(K37="",0,IF(L37-K37&lt;=6,L37-K37,IF(L37-K37&gt;6,L37-K37-K38,0)))</f>
        <v>0</v>
      </c>
      <c r="M38" s="156"/>
      <c r="N38" s="58">
        <f>IF(M37="",0,IF(N37-M37&lt;=6,N37-M37,IF(N37-M37&gt;6,N37-M37-M38,0)))</f>
        <v>0</v>
      </c>
      <c r="O38" s="156"/>
      <c r="P38" s="58">
        <f>IF(O37="",0,IF(P37-O37&lt;=6,P37-O37,IF(P37-O37&gt;6,P37-O37-O38,0)))</f>
        <v>0</v>
      </c>
      <c r="Q38" s="376"/>
      <c r="R38" s="411"/>
      <c r="S38" s="387"/>
      <c r="T38" s="388"/>
      <c r="Y38" s="162">
        <f t="shared" si="2"/>
        <v>91</v>
      </c>
      <c r="Z38" s="116" t="e">
        <f t="shared" si="0"/>
        <v>#REF!</v>
      </c>
      <c r="AA38" s="116" t="e">
        <f t="shared" si="1"/>
        <v>#REF!</v>
      </c>
      <c r="AB38" s="116" t="s">
        <v>74</v>
      </c>
    </row>
    <row r="39" spans="1:28" ht="9" hidden="1" customHeight="1" thickTop="1" thickBot="1">
      <c r="A39" s="482" t="str">
        <f>IF('0902-0908'!A39=0,"",'0902-0908'!A39)</f>
        <v/>
      </c>
      <c r="B39" s="483"/>
      <c r="C39" s="559"/>
      <c r="D39" s="560"/>
      <c r="E39" s="559"/>
      <c r="F39" s="560"/>
      <c r="G39" s="559"/>
      <c r="H39" s="560"/>
      <c r="I39" s="559"/>
      <c r="J39" s="560"/>
      <c r="K39" s="559"/>
      <c r="L39" s="560"/>
      <c r="M39" s="559"/>
      <c r="N39" s="560"/>
      <c r="O39" s="559"/>
      <c r="P39" s="560"/>
      <c r="Q39" s="377"/>
      <c r="R39" s="412"/>
      <c r="S39" s="389"/>
      <c r="T39" s="390"/>
      <c r="Y39" s="162">
        <f t="shared" si="2"/>
        <v>94</v>
      </c>
      <c r="Z39" s="116" t="str">
        <f t="shared" si="0"/>
        <v>蔡佾玲</v>
      </c>
      <c r="AA39" s="116" t="str">
        <f t="shared" si="1"/>
        <v>外場假日工讀</v>
      </c>
      <c r="AB39" s="116" t="s">
        <v>75</v>
      </c>
    </row>
    <row r="40" spans="1:28" ht="15.75" hidden="1" customHeight="1">
      <c r="A40" s="490" t="str">
        <f>IF('0902-0908'!A40=0,"",'0902-0908'!A40)</f>
        <v/>
      </c>
      <c r="B40" s="491"/>
      <c r="C40" s="123"/>
      <c r="D40" s="124"/>
      <c r="E40" s="123"/>
      <c r="F40" s="124"/>
      <c r="G40" s="123"/>
      <c r="H40" s="124"/>
      <c r="I40" s="123"/>
      <c r="J40" s="124"/>
      <c r="K40" s="123"/>
      <c r="L40" s="124"/>
      <c r="M40" s="123"/>
      <c r="N40" s="124"/>
      <c r="O40" s="123"/>
      <c r="P40" s="124"/>
      <c r="Q40" s="375"/>
      <c r="R40" s="410">
        <f>D41+F41+H41+J41+L41+N41+P41</f>
        <v>0</v>
      </c>
      <c r="S40" s="381"/>
      <c r="T40" s="382"/>
      <c r="Y40" s="162">
        <f t="shared" si="2"/>
        <v>97</v>
      </c>
      <c r="Z40" s="116" t="str">
        <f t="shared" si="0"/>
        <v>許哲崎</v>
      </c>
      <c r="AA40" s="116" t="str">
        <f t="shared" si="1"/>
        <v>外場假日工讀</v>
      </c>
      <c r="AB40" s="116" t="s">
        <v>10</v>
      </c>
    </row>
    <row r="41" spans="1:28" ht="9" hidden="1" customHeight="1" thickBot="1">
      <c r="A41" s="480" t="str">
        <f>IF('0902-0908'!A41=0,"",'0902-0908'!A41)</f>
        <v/>
      </c>
      <c r="B41" s="481"/>
      <c r="C41" s="156"/>
      <c r="D41" s="58">
        <f>IF(C40="",0,IF(D40-C40&lt;=6,D40-C40,IF(D40-C40&gt;6,D40-C40-C41,0)))</f>
        <v>0</v>
      </c>
      <c r="E41" s="156"/>
      <c r="F41" s="58">
        <f>IF(E40="",0,IF(F40-E40&lt;=6,F40-E40,IF(F40-E40&gt;6,F40-E40-E41,0)))</f>
        <v>0</v>
      </c>
      <c r="G41" s="156"/>
      <c r="H41" s="58">
        <f>IF(G40="",0,IF(H40-G40&lt;=6,H40-G40,IF(H40-G40&gt;6,H40-G40-G41,0)))</f>
        <v>0</v>
      </c>
      <c r="I41" s="156"/>
      <c r="J41" s="58">
        <f>IF(I40="",0,IF(J40-I40&lt;=6,J40-I40,IF(J40-I40&gt;6,J40-I40-I41,0)))</f>
        <v>0</v>
      </c>
      <c r="K41" s="156"/>
      <c r="L41" s="58">
        <f>IF(K40="",0,IF(L40-K40&lt;=6,L40-K40,IF(L40-K40&gt;6,L40-K40-K41,0)))</f>
        <v>0</v>
      </c>
      <c r="M41" s="156"/>
      <c r="N41" s="58">
        <f>IF(M40="",0,IF(N40-M40&lt;=6,N40-M40,IF(N40-M40&gt;6,N40-M40-M41,0)))</f>
        <v>0</v>
      </c>
      <c r="O41" s="156"/>
      <c r="P41" s="58">
        <f>IF(O40="",0,IF(P40-O40&lt;=6,P40-O40,IF(P40-O40&gt;6,P40-O40-O41,0)))</f>
        <v>0</v>
      </c>
      <c r="Q41" s="376"/>
      <c r="R41" s="411"/>
      <c r="S41" s="387"/>
      <c r="T41" s="388"/>
      <c r="Y41" s="162">
        <f t="shared" si="2"/>
        <v>100</v>
      </c>
      <c r="Z41" s="116" t="str">
        <f t="shared" si="0"/>
        <v/>
      </c>
      <c r="AA41" s="116" t="str">
        <f t="shared" si="1"/>
        <v/>
      </c>
      <c r="AB41" s="116" t="s">
        <v>74</v>
      </c>
    </row>
    <row r="42" spans="1:28" ht="9" hidden="1" customHeight="1" thickTop="1" thickBot="1">
      <c r="A42" s="482" t="str">
        <f>IF('0902-0908'!A42=0,"",'0902-0908'!A42)</f>
        <v/>
      </c>
      <c r="B42" s="483"/>
      <c r="C42" s="559"/>
      <c r="D42" s="560"/>
      <c r="E42" s="559"/>
      <c r="F42" s="560"/>
      <c r="G42" s="559"/>
      <c r="H42" s="560"/>
      <c r="I42" s="559"/>
      <c r="J42" s="560"/>
      <c r="K42" s="559"/>
      <c r="L42" s="560"/>
      <c r="M42" s="559"/>
      <c r="N42" s="560"/>
      <c r="O42" s="559"/>
      <c r="P42" s="560"/>
      <c r="Q42" s="377"/>
      <c r="R42" s="412"/>
      <c r="S42" s="389"/>
      <c r="T42" s="390"/>
      <c r="Y42" s="162">
        <f t="shared" si="2"/>
        <v>103</v>
      </c>
      <c r="Z42" s="116" t="str">
        <f t="shared" si="0"/>
        <v/>
      </c>
      <c r="AA42" s="116" t="str">
        <f t="shared" si="1"/>
        <v/>
      </c>
      <c r="AB42" s="116" t="s">
        <v>75</v>
      </c>
    </row>
    <row r="43" spans="1:28" ht="15.75" hidden="1" customHeight="1">
      <c r="A43" s="490" t="str">
        <f>IF('0902-0908'!A43=0,"",'0902-0908'!A43)</f>
        <v/>
      </c>
      <c r="B43" s="491"/>
      <c r="C43" s="123"/>
      <c r="D43" s="124"/>
      <c r="E43" s="123"/>
      <c r="F43" s="124"/>
      <c r="G43" s="123"/>
      <c r="H43" s="124"/>
      <c r="I43" s="123"/>
      <c r="J43" s="124"/>
      <c r="K43" s="123"/>
      <c r="L43" s="124"/>
      <c r="M43" s="123"/>
      <c r="N43" s="124"/>
      <c r="O43" s="123"/>
      <c r="P43" s="124"/>
      <c r="Q43" s="375"/>
      <c r="R43" s="410">
        <f>D44+F44+H44+J44+L44+N44+P44</f>
        <v>0</v>
      </c>
      <c r="S43" s="381"/>
      <c r="T43" s="382"/>
      <c r="Y43" s="162">
        <f t="shared" si="2"/>
        <v>106</v>
      </c>
      <c r="Z43" s="116" t="str">
        <f t="shared" si="0"/>
        <v/>
      </c>
      <c r="AA43" s="116" t="str">
        <f t="shared" si="1"/>
        <v/>
      </c>
      <c r="AB43" s="116" t="s">
        <v>10</v>
      </c>
    </row>
    <row r="44" spans="1:28" ht="9" hidden="1" customHeight="1" thickBot="1">
      <c r="A44" s="480" t="str">
        <f>IF('0902-0908'!A44=0,"",'0902-0908'!A44)</f>
        <v/>
      </c>
      <c r="B44" s="481"/>
      <c r="C44" s="156"/>
      <c r="D44" s="58">
        <f>IF(C43="",0,IF(D43-C43&lt;=6,D43-C43,IF(D43-C43&gt;6,D43-C43-C44,0)))</f>
        <v>0</v>
      </c>
      <c r="E44" s="156"/>
      <c r="F44" s="58">
        <f>IF(E43="",0,IF(F43-E43&lt;=6,F43-E43,IF(F43-E43&gt;6,F43-E43-E44,0)))</f>
        <v>0</v>
      </c>
      <c r="G44" s="156"/>
      <c r="H44" s="58">
        <f>IF(G43="",0,IF(H43-G43&lt;=6,H43-G43,IF(H43-G43&gt;6,H43-G43-G44,0)))</f>
        <v>0</v>
      </c>
      <c r="I44" s="156"/>
      <c r="J44" s="58">
        <f>IF(I43="",0,IF(J43-I43&lt;=6,J43-I43,IF(J43-I43&gt;6,J43-I43-I44,0)))</f>
        <v>0</v>
      </c>
      <c r="K44" s="156"/>
      <c r="L44" s="58">
        <f>IF(K43="",0,IF(L43-K43&lt;=6,L43-K43,IF(L43-K43&gt;6,L43-K43-K44,0)))</f>
        <v>0</v>
      </c>
      <c r="M44" s="156"/>
      <c r="N44" s="58">
        <f>IF(M43="",0,IF(N43-M43&lt;=6,N43-M43,IF(N43-M43&gt;6,N43-M43-M44,0)))</f>
        <v>0</v>
      </c>
      <c r="O44" s="156"/>
      <c r="P44" s="58">
        <f>IF(O43="",0,IF(P43-O43&lt;=6,P43-O43,IF(P43-O43&gt;6,P43-O43-O44,0)))</f>
        <v>0</v>
      </c>
      <c r="Q44" s="376"/>
      <c r="R44" s="411"/>
      <c r="S44" s="387"/>
      <c r="T44" s="388"/>
      <c r="Y44" s="162">
        <f t="shared" si="2"/>
        <v>109</v>
      </c>
      <c r="Z44" s="116" t="e">
        <f t="shared" si="0"/>
        <v>#REF!</v>
      </c>
      <c r="AA44" s="116" t="e">
        <f t="shared" si="1"/>
        <v>#REF!</v>
      </c>
      <c r="AB44" s="116" t="s">
        <v>74</v>
      </c>
    </row>
    <row r="45" spans="1:28" ht="9" hidden="1" customHeight="1" thickTop="1" thickBot="1">
      <c r="A45" s="482" t="str">
        <f>IF('0902-0908'!A45=0,"",'0902-0908'!A45)</f>
        <v/>
      </c>
      <c r="B45" s="483"/>
      <c r="C45" s="559"/>
      <c r="D45" s="560"/>
      <c r="E45" s="559"/>
      <c r="F45" s="560"/>
      <c r="G45" s="559"/>
      <c r="H45" s="560"/>
      <c r="I45" s="559"/>
      <c r="J45" s="560"/>
      <c r="K45" s="559"/>
      <c r="L45" s="560"/>
      <c r="M45" s="559"/>
      <c r="N45" s="560"/>
      <c r="O45" s="559"/>
      <c r="P45" s="560"/>
      <c r="Q45" s="377"/>
      <c r="R45" s="412"/>
      <c r="S45" s="389"/>
      <c r="T45" s="390"/>
      <c r="AB45" s="116" t="s">
        <v>75</v>
      </c>
    </row>
    <row r="46" spans="1:28" ht="15.75" hidden="1" customHeight="1">
      <c r="A46" s="490" t="str">
        <f>IF('0902-0908'!A46=0,"",'0902-0908'!A46)</f>
        <v/>
      </c>
      <c r="B46" s="491"/>
      <c r="C46" s="123"/>
      <c r="D46" s="124"/>
      <c r="E46" s="123"/>
      <c r="F46" s="124"/>
      <c r="G46" s="123"/>
      <c r="H46" s="124"/>
      <c r="I46" s="123"/>
      <c r="J46" s="124"/>
      <c r="K46" s="123"/>
      <c r="L46" s="124"/>
      <c r="M46" s="123"/>
      <c r="N46" s="124"/>
      <c r="O46" s="123"/>
      <c r="P46" s="124"/>
      <c r="Q46" s="375"/>
      <c r="R46" s="410">
        <f>D47+F47+H47+J47+L47+N47+P47</f>
        <v>0</v>
      </c>
      <c r="S46" s="381"/>
      <c r="T46" s="382"/>
      <c r="AB46" s="116" t="s">
        <v>76</v>
      </c>
    </row>
    <row r="47" spans="1:28" ht="9" hidden="1" customHeight="1" thickBot="1">
      <c r="A47" s="480" t="str">
        <f>IF('0902-0908'!A47=0,"",'0902-0908'!A47)</f>
        <v/>
      </c>
      <c r="B47" s="481"/>
      <c r="C47" s="156"/>
      <c r="D47" s="58">
        <f>IF(C46="",0,IF(D46-C46&lt;=6,D46-C46,IF(D46-C46&gt;6,D46-C46-C47,0)))</f>
        <v>0</v>
      </c>
      <c r="E47" s="156"/>
      <c r="F47" s="58">
        <f>IF(E46="",0,IF(F46-E46&lt;=6,F46-E46,IF(F46-E46&gt;6,F46-E46-E47,0)))</f>
        <v>0</v>
      </c>
      <c r="G47" s="156"/>
      <c r="H47" s="58">
        <f>IF(G46="",0,IF(H46-G46&lt;=6,H46-G46,IF(H46-G46&gt;6,H46-G46-G47,0)))</f>
        <v>0</v>
      </c>
      <c r="I47" s="156"/>
      <c r="J47" s="58">
        <f>IF(I46="",0,IF(J46-I46&lt;=6,J46-I46,IF(J46-I46&gt;6,J46-I46-I47,0)))</f>
        <v>0</v>
      </c>
      <c r="K47" s="156"/>
      <c r="L47" s="58">
        <f>IF(K46="",0,IF(L46-K46&lt;=6,L46-K46,IF(L46-K46&gt;6,L46-K46-K47,0)))</f>
        <v>0</v>
      </c>
      <c r="M47" s="156"/>
      <c r="N47" s="58">
        <f>IF(M46="",0,IF(N46-M46&lt;=6,N46-M46,IF(N46-M46&gt;6,N46-M46-M47,0)))</f>
        <v>0</v>
      </c>
      <c r="O47" s="156"/>
      <c r="P47" s="58">
        <f>IF(O46="",0,IF(P46-O46&lt;=6,P46-O46,IF(P46-O46&gt;6,P46-O46-O47,0)))</f>
        <v>0</v>
      </c>
      <c r="Q47" s="376"/>
      <c r="R47" s="411"/>
      <c r="S47" s="394"/>
      <c r="T47" s="395"/>
      <c r="AB47" s="116" t="s">
        <v>77</v>
      </c>
    </row>
    <row r="48" spans="1:28" ht="9" hidden="1" customHeight="1" thickTop="1" thickBot="1">
      <c r="A48" s="482" t="str">
        <f>IF('0902-0908'!A48=0,"",'0902-0908'!A48)</f>
        <v/>
      </c>
      <c r="B48" s="483"/>
      <c r="C48" s="559"/>
      <c r="D48" s="560"/>
      <c r="E48" s="559"/>
      <c r="F48" s="560"/>
      <c r="G48" s="559"/>
      <c r="H48" s="560"/>
      <c r="I48" s="559"/>
      <c r="J48" s="560"/>
      <c r="K48" s="559"/>
      <c r="L48" s="560"/>
      <c r="M48" s="559"/>
      <c r="N48" s="560"/>
      <c r="O48" s="559"/>
      <c r="P48" s="560"/>
      <c r="Q48" s="377"/>
      <c r="R48" s="412"/>
      <c r="S48" s="396"/>
      <c r="T48" s="397"/>
      <c r="AB48" s="116" t="s">
        <v>78</v>
      </c>
    </row>
    <row r="49" spans="1:28" ht="15.75" hidden="1" customHeight="1">
      <c r="A49" s="490" t="str">
        <f>IF('0902-0908'!A49=0,"",'0902-0908'!A49)</f>
        <v/>
      </c>
      <c r="B49" s="491"/>
      <c r="C49" s="123"/>
      <c r="D49" s="124"/>
      <c r="E49" s="123"/>
      <c r="F49" s="124"/>
      <c r="G49" s="123"/>
      <c r="H49" s="124"/>
      <c r="I49" s="123"/>
      <c r="J49" s="124"/>
      <c r="K49" s="123"/>
      <c r="L49" s="124"/>
      <c r="M49" s="123"/>
      <c r="N49" s="124"/>
      <c r="O49" s="123"/>
      <c r="P49" s="124"/>
      <c r="Q49" s="375"/>
      <c r="R49" s="410">
        <f>D50+F50+H50+J50+L50+N50+P50</f>
        <v>0</v>
      </c>
      <c r="S49" s="381"/>
      <c r="T49" s="382"/>
      <c r="AB49" s="116" t="s">
        <v>79</v>
      </c>
    </row>
    <row r="50" spans="1:28" ht="9" hidden="1" customHeight="1" thickBot="1">
      <c r="A50" s="480" t="str">
        <f>IF('0902-0908'!A50=0,"",'0902-0908'!A50)</f>
        <v/>
      </c>
      <c r="B50" s="481"/>
      <c r="C50" s="156"/>
      <c r="D50" s="58">
        <f>IF(C49="",0,IF(D49-C49&lt;=6,D49-C49,IF(D49-C49&gt;6,D49-C49-C50,0)))</f>
        <v>0</v>
      </c>
      <c r="E50" s="156"/>
      <c r="F50" s="58">
        <f>IF(E49="",0,IF(F49-E49&lt;=6,F49-E49,IF(F49-E49&gt;6,F49-E49-E50,0)))</f>
        <v>0</v>
      </c>
      <c r="G50" s="156"/>
      <c r="H50" s="58">
        <f>IF(G49="",0,IF(H49-G49&lt;=6,H49-G49,IF(H49-G49&gt;6,H49-G49-G50,0)))</f>
        <v>0</v>
      </c>
      <c r="I50" s="156"/>
      <c r="J50" s="58">
        <f>IF(I49="",0,IF(J49-I49&lt;=6,J49-I49,IF(J49-I49&gt;6,J49-I49-I50,0)))</f>
        <v>0</v>
      </c>
      <c r="K50" s="156"/>
      <c r="L50" s="58">
        <f>IF(K49="",0,IF(L49-K49&lt;=6,L49-K49,IF(L49-K49&gt;6,L49-K49-K50,0)))</f>
        <v>0</v>
      </c>
      <c r="M50" s="156"/>
      <c r="N50" s="58">
        <f>IF(M49="",0,IF(N49-M49&lt;=6,N49-M49,IF(N49-M49&gt;6,N49-M49-M50,0)))</f>
        <v>0</v>
      </c>
      <c r="O50" s="156"/>
      <c r="P50" s="58">
        <f>IF(O49="",0,IF(P49-O49&lt;=6,P49-O49,IF(P49-O49&gt;6,P49-O49-O50,0)))</f>
        <v>0</v>
      </c>
      <c r="Q50" s="376"/>
      <c r="R50" s="411"/>
      <c r="S50" s="394"/>
      <c r="T50" s="395"/>
    </row>
    <row r="51" spans="1:28" ht="9" hidden="1" customHeight="1" thickTop="1" thickBot="1">
      <c r="A51" s="482" t="str">
        <f>IF('0902-0908'!A51=0,"",'0902-0908'!A51)</f>
        <v/>
      </c>
      <c r="B51" s="483"/>
      <c r="C51" s="559"/>
      <c r="D51" s="560"/>
      <c r="E51" s="559"/>
      <c r="F51" s="560"/>
      <c r="G51" s="559"/>
      <c r="H51" s="560"/>
      <c r="I51" s="559"/>
      <c r="J51" s="560"/>
      <c r="K51" s="559"/>
      <c r="L51" s="560"/>
      <c r="M51" s="559"/>
      <c r="N51" s="560"/>
      <c r="O51" s="559"/>
      <c r="P51" s="560"/>
      <c r="Q51" s="377"/>
      <c r="R51" s="412"/>
      <c r="S51" s="396"/>
      <c r="T51" s="397"/>
    </row>
    <row r="52" spans="1:28" ht="15.75" hidden="1" customHeight="1">
      <c r="A52" s="490" t="str">
        <f>IF('0902-0908'!A52=0,"",'0902-0908'!A52)</f>
        <v/>
      </c>
      <c r="B52" s="491"/>
      <c r="C52" s="123"/>
      <c r="D52" s="124"/>
      <c r="E52" s="123"/>
      <c r="F52" s="124"/>
      <c r="G52" s="123"/>
      <c r="H52" s="124"/>
      <c r="I52" s="123"/>
      <c r="J52" s="124"/>
      <c r="K52" s="123"/>
      <c r="L52" s="124"/>
      <c r="M52" s="123"/>
      <c r="N52" s="124"/>
      <c r="O52" s="123"/>
      <c r="P52" s="124"/>
      <c r="Q52" s="375"/>
      <c r="R52" s="410">
        <f>D53+F53+H53+J53+L53+N53+P53</f>
        <v>0</v>
      </c>
      <c r="S52" s="381"/>
      <c r="T52" s="382"/>
    </row>
    <row r="53" spans="1:28" ht="9" hidden="1" customHeight="1" thickBot="1">
      <c r="A53" s="480" t="str">
        <f>IF('0902-0908'!A53=0,"",'0902-0908'!A53)</f>
        <v/>
      </c>
      <c r="B53" s="481"/>
      <c r="C53" s="156"/>
      <c r="D53" s="58">
        <f>IF(C52="",0,IF(D52-C52&lt;=6,D52-C52,IF(D52-C52&gt;6,D52-C52-C53,0)))</f>
        <v>0</v>
      </c>
      <c r="E53" s="156"/>
      <c r="F53" s="58">
        <f>IF(E52="",0,IF(F52-E52&lt;=6,F52-E52,IF(F52-E52&gt;6,F52-E52-E53,0)))</f>
        <v>0</v>
      </c>
      <c r="G53" s="156"/>
      <c r="H53" s="58">
        <f>IF(G52="",0,IF(H52-G52&lt;=6,H52-G52,IF(H52-G52&gt;6,H52-G52-G53,0)))</f>
        <v>0</v>
      </c>
      <c r="I53" s="156"/>
      <c r="J53" s="58">
        <f>IF(I52="",0,IF(J52-I52&lt;=6,J52-I52,IF(J52-I52&gt;6,J52-I52-I53,0)))</f>
        <v>0</v>
      </c>
      <c r="K53" s="156"/>
      <c r="L53" s="58">
        <f>IF(K52="",0,IF(L52-K52&lt;=6,L52-K52,IF(L52-K52&gt;6,L52-K52-K53,0)))</f>
        <v>0</v>
      </c>
      <c r="M53" s="156"/>
      <c r="N53" s="58">
        <f>IF(M52="",0,IF(N52-M52&lt;=6,N52-M52,IF(N52-M52&gt;6,N52-M52-M53,0)))</f>
        <v>0</v>
      </c>
      <c r="O53" s="156"/>
      <c r="P53" s="58">
        <f>IF(O52="",0,IF(P52-O52&lt;=6,P52-O52,IF(P52-O52&gt;6,P52-O52-O53,0)))</f>
        <v>0</v>
      </c>
      <c r="Q53" s="376"/>
      <c r="R53" s="411"/>
      <c r="S53" s="394"/>
      <c r="T53" s="395"/>
    </row>
    <row r="54" spans="1:28" ht="9" hidden="1" customHeight="1" thickTop="1" thickBot="1">
      <c r="A54" s="482" t="str">
        <f>IF('0902-0908'!A54=0,"",'0902-0908'!A54)</f>
        <v/>
      </c>
      <c r="B54" s="483"/>
      <c r="C54" s="559"/>
      <c r="D54" s="560"/>
      <c r="E54" s="559"/>
      <c r="F54" s="560"/>
      <c r="G54" s="559"/>
      <c r="H54" s="560"/>
      <c r="I54" s="559"/>
      <c r="J54" s="560"/>
      <c r="K54" s="559"/>
      <c r="L54" s="560"/>
      <c r="M54" s="559"/>
      <c r="N54" s="560"/>
      <c r="O54" s="559"/>
      <c r="P54" s="560"/>
      <c r="Q54" s="377"/>
      <c r="R54" s="412"/>
      <c r="S54" s="396"/>
      <c r="T54" s="397"/>
    </row>
    <row r="55" spans="1:28" ht="15.75" hidden="1" customHeight="1">
      <c r="A55" s="490" t="str">
        <f>IF('0902-0908'!A55=0,"",'0902-0908'!A55)</f>
        <v/>
      </c>
      <c r="B55" s="491"/>
      <c r="C55" s="123"/>
      <c r="D55" s="124"/>
      <c r="E55" s="123"/>
      <c r="F55" s="124"/>
      <c r="G55" s="123"/>
      <c r="H55" s="124"/>
      <c r="I55" s="123"/>
      <c r="J55" s="124"/>
      <c r="K55" s="123"/>
      <c r="L55" s="124"/>
      <c r="M55" s="123"/>
      <c r="N55" s="124"/>
      <c r="O55" s="123"/>
      <c r="P55" s="124"/>
      <c r="Q55" s="375"/>
      <c r="R55" s="410">
        <f>D56+F56+H56+J56+L56+N56+P56</f>
        <v>0</v>
      </c>
      <c r="S55" s="381"/>
      <c r="T55" s="382"/>
    </row>
    <row r="56" spans="1:28" ht="9" hidden="1" customHeight="1" thickBot="1">
      <c r="A56" s="480" t="str">
        <f>IF('0902-0908'!A56=0,"",'0902-0908'!A56)</f>
        <v/>
      </c>
      <c r="B56" s="481"/>
      <c r="C56" s="156"/>
      <c r="D56" s="58">
        <f>IF(C55="",0,IF(D55-C55&lt;=6,D55-C55,IF(D55-C55&gt;6,D55-C55-C56,0)))</f>
        <v>0</v>
      </c>
      <c r="E56" s="156"/>
      <c r="F56" s="58">
        <f>IF(E55="",0,IF(F55-E55&lt;=6,F55-E55,IF(F55-E55&gt;6,F55-E55-E56,0)))</f>
        <v>0</v>
      </c>
      <c r="G56" s="156"/>
      <c r="H56" s="58">
        <f>IF(G55="",0,IF(H55-G55&lt;=6,H55-G55,IF(H55-G55&gt;6,H55-G55-G56,0)))</f>
        <v>0</v>
      </c>
      <c r="I56" s="156"/>
      <c r="J56" s="58">
        <f>IF(I55="",0,IF(J55-I55&lt;=6,J55-I55,IF(J55-I55&gt;6,J55-I55-I56,0)))</f>
        <v>0</v>
      </c>
      <c r="K56" s="156"/>
      <c r="L56" s="58">
        <f>IF(K55="",0,IF(L55-K55&lt;=6,L55-K55,IF(L55-K55&gt;6,L55-K55-K56,0)))</f>
        <v>0</v>
      </c>
      <c r="M56" s="156"/>
      <c r="N56" s="58">
        <f>IF(M55="",0,IF(N55-M55&lt;=6,N55-M55,IF(N55-M55&gt;6,N55-M55-M56,0)))</f>
        <v>0</v>
      </c>
      <c r="O56" s="156"/>
      <c r="P56" s="58">
        <f>IF(O55="",0,IF(P55-O55&lt;=6,P55-O55,IF(P55-O55&gt;6,P55-O55-O56,0)))</f>
        <v>0</v>
      </c>
      <c r="Q56" s="376"/>
      <c r="R56" s="411"/>
      <c r="S56" s="394"/>
      <c r="T56" s="395"/>
    </row>
    <row r="57" spans="1:28" ht="9" hidden="1" customHeight="1" thickTop="1" thickBot="1">
      <c r="A57" s="482" t="str">
        <f>IF('0902-0908'!A57=0,"",'0902-0908'!A57)</f>
        <v/>
      </c>
      <c r="B57" s="483"/>
      <c r="C57" s="559"/>
      <c r="D57" s="560"/>
      <c r="E57" s="559"/>
      <c r="F57" s="560"/>
      <c r="G57" s="559"/>
      <c r="H57" s="560"/>
      <c r="I57" s="559"/>
      <c r="J57" s="560"/>
      <c r="K57" s="559"/>
      <c r="L57" s="560"/>
      <c r="M57" s="559"/>
      <c r="N57" s="560"/>
      <c r="O57" s="559"/>
      <c r="P57" s="560"/>
      <c r="Q57" s="377"/>
      <c r="R57" s="412"/>
      <c r="S57" s="396"/>
      <c r="T57" s="397"/>
    </row>
    <row r="58" spans="1:28" ht="11.25" hidden="1" customHeight="1" thickBot="1">
      <c r="A58" s="417" t="s">
        <v>80</v>
      </c>
      <c r="B58" s="571"/>
      <c r="C58" s="419"/>
      <c r="D58" s="420"/>
      <c r="E58" s="420"/>
      <c r="F58" s="420"/>
      <c r="G58" s="420"/>
      <c r="H58" s="420"/>
      <c r="I58" s="420"/>
      <c r="J58" s="420"/>
      <c r="K58" s="420"/>
      <c r="L58" s="420"/>
      <c r="M58" s="420"/>
      <c r="N58" s="420"/>
      <c r="O58" s="420"/>
      <c r="P58" s="418"/>
      <c r="Q58" s="80" t="s">
        <v>81</v>
      </c>
      <c r="R58" s="80" t="s">
        <v>82</v>
      </c>
      <c r="S58" s="419"/>
      <c r="T58" s="421"/>
    </row>
    <row r="59" spans="1:28" ht="15.75" hidden="1" customHeight="1">
      <c r="A59" s="490" t="str">
        <f>IF('0902-0908'!A59=0,"",'0902-0908'!A59)</f>
        <v/>
      </c>
      <c r="B59" s="491"/>
      <c r="C59" s="123"/>
      <c r="D59" s="124"/>
      <c r="E59" s="123"/>
      <c r="F59" s="124"/>
      <c r="G59" s="123"/>
      <c r="H59" s="124"/>
      <c r="I59" s="123"/>
      <c r="J59" s="124"/>
      <c r="K59" s="123"/>
      <c r="L59" s="124"/>
      <c r="M59" s="123"/>
      <c r="N59" s="124"/>
      <c r="O59" s="123"/>
      <c r="P59" s="124"/>
      <c r="Q59" s="376"/>
      <c r="R59" s="379">
        <f>D60+F60+H60+J60+L60+N60+P60</f>
        <v>0</v>
      </c>
      <c r="S59" s="398"/>
      <c r="T59" s="399"/>
    </row>
    <row r="60" spans="1:28" ht="9" hidden="1" customHeight="1" thickBot="1">
      <c r="A60" s="480" t="str">
        <f>IF('0902-0908'!A60=0,"",'0902-0908'!A60)</f>
        <v/>
      </c>
      <c r="B60" s="481"/>
      <c r="C60" s="156"/>
      <c r="D60" s="58">
        <f>IF(C59="",0,IF(D59-C59&lt;=6,D59-C59,IF(D59-C59&gt;6,D59-C59-C60,0)))</f>
        <v>0</v>
      </c>
      <c r="E60" s="156"/>
      <c r="F60" s="58">
        <f>IF(E59="",0,IF(F59-E59&lt;=6,F59-E59,IF(F59-E59&gt;6,F59-E59-E60,0)))</f>
        <v>0</v>
      </c>
      <c r="G60" s="156"/>
      <c r="H60" s="58">
        <f>IF(G59="",0,IF(H59-G59&lt;=6,H59-G59,IF(H59-G59&gt;6,H59-G59-G60,0)))</f>
        <v>0</v>
      </c>
      <c r="I60" s="156"/>
      <c r="J60" s="58">
        <f>IF(I59="",0,IF(J59-I59&lt;=6,J59-I59,IF(J59-I59&gt;6,J59-I59-I60,0)))</f>
        <v>0</v>
      </c>
      <c r="K60" s="156"/>
      <c r="L60" s="58">
        <f>IF(K59="",0,IF(L59-K59&lt;=6,L59-K59,IF(L59-K59&gt;6,L59-K59-K60,0)))</f>
        <v>0</v>
      </c>
      <c r="M60" s="156"/>
      <c r="N60" s="58">
        <f>IF(M59="",0,IF(N59-M59&lt;=6,N59-M59,IF(N59-M59&gt;6,N59-M59-M60,0)))</f>
        <v>0</v>
      </c>
      <c r="O60" s="156"/>
      <c r="P60" s="58">
        <f>IF(O59="",0,IF(P59-O59&lt;=6,P59-O59,IF(P59-O59&gt;6,P59-O59-O60,0)))</f>
        <v>0</v>
      </c>
      <c r="Q60" s="376"/>
      <c r="R60" s="379"/>
      <c r="S60" s="387"/>
      <c r="T60" s="388"/>
    </row>
    <row r="61" spans="1:28" ht="9" hidden="1" customHeight="1" thickTop="1" thickBot="1">
      <c r="A61" s="482" t="str">
        <f>IF('0902-0908'!A61=0,"",'0902-0908'!A61)</f>
        <v/>
      </c>
      <c r="B61" s="483"/>
      <c r="C61" s="559"/>
      <c r="D61" s="560"/>
      <c r="E61" s="559"/>
      <c r="F61" s="560"/>
      <c r="G61" s="559"/>
      <c r="H61" s="560"/>
      <c r="I61" s="559"/>
      <c r="J61" s="560"/>
      <c r="K61" s="559"/>
      <c r="L61" s="560"/>
      <c r="M61" s="559"/>
      <c r="N61" s="560"/>
      <c r="O61" s="559"/>
      <c r="P61" s="560"/>
      <c r="Q61" s="376"/>
      <c r="R61" s="379"/>
      <c r="S61" s="389"/>
      <c r="T61" s="390"/>
    </row>
    <row r="62" spans="1:28" ht="15.75" hidden="1" customHeight="1">
      <c r="A62" s="490" t="str">
        <f>IF('0902-0908'!A62=0,"",'0902-0908'!A62)</f>
        <v/>
      </c>
      <c r="B62" s="491"/>
      <c r="C62" s="123"/>
      <c r="D62" s="124"/>
      <c r="E62" s="123"/>
      <c r="F62" s="124"/>
      <c r="G62" s="123"/>
      <c r="H62" s="124"/>
      <c r="I62" s="123"/>
      <c r="J62" s="124"/>
      <c r="K62" s="123"/>
      <c r="L62" s="124"/>
      <c r="M62" s="123"/>
      <c r="N62" s="124"/>
      <c r="O62" s="123"/>
      <c r="P62" s="124"/>
      <c r="Q62" s="375"/>
      <c r="R62" s="378">
        <f>D63+F63+H63+J63+L63+N63+P63</f>
        <v>0</v>
      </c>
      <c r="S62" s="393"/>
      <c r="T62" s="382"/>
    </row>
    <row r="63" spans="1:28" ht="9" hidden="1" customHeight="1" thickBot="1">
      <c r="A63" s="480" t="str">
        <f>IF('0902-0908'!A63=0,"",'0902-0908'!A63)</f>
        <v/>
      </c>
      <c r="B63" s="481"/>
      <c r="C63" s="156"/>
      <c r="D63" s="58">
        <f>IF(C62="",0,IF(D62-C62&lt;=6,D62-C62,IF(D62-C62&gt;6,D62-C62-C63,0)))</f>
        <v>0</v>
      </c>
      <c r="E63" s="156"/>
      <c r="F63" s="58">
        <f>IF(E62="",0,IF(F62-E62&lt;=6,F62-E62,IF(F62-E62&gt;6,F62-E62-E63,0)))</f>
        <v>0</v>
      </c>
      <c r="G63" s="156"/>
      <c r="H63" s="58">
        <f>IF(G62="",0,IF(H62-G62&lt;=6,H62-G62,IF(H62-G62&gt;6,H62-G62-G63,0)))</f>
        <v>0</v>
      </c>
      <c r="I63" s="156"/>
      <c r="J63" s="58">
        <f>IF(I62="",0,IF(J62-I62&lt;=6,J62-I62,IF(J62-I62&gt;6,J62-I62-I63,0)))</f>
        <v>0</v>
      </c>
      <c r="K63" s="156"/>
      <c r="L63" s="58">
        <f>IF(K62="",0,IF(L62-K62&lt;=6,L62-K62,IF(L62-K62&gt;6,L62-K62-K63,0)))</f>
        <v>0</v>
      </c>
      <c r="M63" s="156"/>
      <c r="N63" s="58">
        <f>IF(M62="",0,IF(N62-M62&lt;=6,N62-M62,IF(N62-M62&gt;6,N62-M62-M63,0)))</f>
        <v>0</v>
      </c>
      <c r="O63" s="156"/>
      <c r="P63" s="58">
        <f>IF(O62="",0,IF(P62-O62&lt;=6,P62-O62,IF(P62-O62&gt;6,P62-O62-O63,0)))</f>
        <v>0</v>
      </c>
      <c r="Q63" s="376"/>
      <c r="R63" s="379"/>
      <c r="S63" s="387"/>
      <c r="T63" s="388"/>
    </row>
    <row r="64" spans="1:28" ht="9" hidden="1" customHeight="1" thickTop="1" thickBot="1">
      <c r="A64" s="482" t="str">
        <f>IF('0902-0908'!A64=0,"",'0902-0908'!A64)</f>
        <v/>
      </c>
      <c r="B64" s="483"/>
      <c r="C64" s="559"/>
      <c r="D64" s="560"/>
      <c r="E64" s="559"/>
      <c r="F64" s="560"/>
      <c r="G64" s="559"/>
      <c r="H64" s="560"/>
      <c r="I64" s="559"/>
      <c r="J64" s="560"/>
      <c r="K64" s="559"/>
      <c r="L64" s="560"/>
      <c r="M64" s="559"/>
      <c r="N64" s="560"/>
      <c r="O64" s="559"/>
      <c r="P64" s="560"/>
      <c r="Q64" s="377"/>
      <c r="R64" s="380"/>
      <c r="S64" s="389"/>
      <c r="T64" s="390"/>
    </row>
    <row r="65" spans="1:29" ht="15.75" hidden="1" customHeight="1">
      <c r="A65" s="490" t="str">
        <f>IF('0902-0908'!A65=0,"",'0902-0908'!A65)</f>
        <v/>
      </c>
      <c r="B65" s="491"/>
      <c r="C65" s="123"/>
      <c r="D65" s="124"/>
      <c r="E65" s="123"/>
      <c r="F65" s="124"/>
      <c r="G65" s="123"/>
      <c r="H65" s="124"/>
      <c r="I65" s="123"/>
      <c r="J65" s="124"/>
      <c r="K65" s="123"/>
      <c r="L65" s="124"/>
      <c r="M65" s="123"/>
      <c r="N65" s="124"/>
      <c r="O65" s="123"/>
      <c r="P65" s="124"/>
      <c r="Q65" s="375"/>
      <c r="R65" s="378">
        <f>D66+F66+H66+J66+L66+N66+P66</f>
        <v>0</v>
      </c>
      <c r="S65" s="393"/>
      <c r="T65" s="382"/>
    </row>
    <row r="66" spans="1:29" ht="9" hidden="1" customHeight="1" thickBot="1">
      <c r="A66" s="480" t="str">
        <f>IF('0902-0908'!A66=0,"",'0902-0908'!A66)</f>
        <v/>
      </c>
      <c r="B66" s="481"/>
      <c r="C66" s="156"/>
      <c r="D66" s="58">
        <f>IF(C65="",0,IF(D65-C65&lt;=6,D65-C65,IF(D65-C65&gt;6,D65-C65-C66,0)))</f>
        <v>0</v>
      </c>
      <c r="E66" s="156"/>
      <c r="F66" s="58">
        <f>IF(E65="",0,IF(F65-E65&lt;=6,F65-E65,IF(F65-E65&gt;6,F65-E65-E66,0)))</f>
        <v>0</v>
      </c>
      <c r="G66" s="156"/>
      <c r="H66" s="58">
        <f>IF(G65="",0,IF(H65-G65&lt;=6,H65-G65,IF(H65-G65&gt;6,H65-G65-G66,0)))</f>
        <v>0</v>
      </c>
      <c r="I66" s="156"/>
      <c r="J66" s="58">
        <f>IF(I65="",0,IF(J65-I65&lt;=6,J65-I65,IF(J65-I65&gt;6,J65-I65-I66,0)))</f>
        <v>0</v>
      </c>
      <c r="K66" s="156"/>
      <c r="L66" s="58">
        <f>IF(K65="",0,IF(L65-K65&lt;=6,L65-K65,IF(L65-K65&gt;6,L65-K65-K66,0)))</f>
        <v>0</v>
      </c>
      <c r="M66" s="156"/>
      <c r="N66" s="58">
        <f>IF(M65="",0,IF(N65-M65&lt;=6,N65-M65,IF(N65-M65&gt;6,N65-M65-M66,0)))</f>
        <v>0</v>
      </c>
      <c r="O66" s="156"/>
      <c r="P66" s="58">
        <f>IF(O65="",0,IF(P65-O65&lt;=6,P65-O65,IF(P65-O65&gt;6,P65-O65-O66,0)))</f>
        <v>0</v>
      </c>
      <c r="Q66" s="376"/>
      <c r="R66" s="379"/>
      <c r="S66" s="387"/>
      <c r="T66" s="388"/>
    </row>
    <row r="67" spans="1:29" ht="9" hidden="1" customHeight="1" thickTop="1" thickBot="1">
      <c r="A67" s="482" t="str">
        <f>IF('0902-0908'!A67=0,"",'0902-0908'!A67)</f>
        <v/>
      </c>
      <c r="B67" s="483"/>
      <c r="C67" s="559"/>
      <c r="D67" s="560"/>
      <c r="E67" s="559"/>
      <c r="F67" s="560"/>
      <c r="G67" s="559"/>
      <c r="H67" s="560"/>
      <c r="I67" s="559"/>
      <c r="J67" s="560"/>
      <c r="K67" s="559"/>
      <c r="L67" s="560"/>
      <c r="M67" s="559"/>
      <c r="N67" s="560"/>
      <c r="O67" s="559"/>
      <c r="P67" s="560"/>
      <c r="Q67" s="377"/>
      <c r="R67" s="380"/>
      <c r="S67" s="389"/>
      <c r="T67" s="390"/>
    </row>
    <row r="68" spans="1:29" ht="15.75" hidden="1" customHeight="1">
      <c r="A68" s="490" t="str">
        <f>IF('0902-0908'!A68=0,"",'0902-0908'!A68)</f>
        <v/>
      </c>
      <c r="B68" s="491"/>
      <c r="C68" s="123"/>
      <c r="D68" s="124"/>
      <c r="E68" s="123"/>
      <c r="F68" s="124"/>
      <c r="G68" s="123"/>
      <c r="H68" s="124"/>
      <c r="I68" s="123"/>
      <c r="J68" s="124"/>
      <c r="K68" s="123"/>
      <c r="L68" s="124"/>
      <c r="M68" s="123"/>
      <c r="N68" s="124"/>
      <c r="O68" s="123"/>
      <c r="P68" s="124"/>
      <c r="Q68" s="375"/>
      <c r="R68" s="378">
        <f>D69+F69+H69+J69+L69+N69+P69</f>
        <v>0</v>
      </c>
      <c r="S68" s="393"/>
      <c r="T68" s="382"/>
    </row>
    <row r="69" spans="1:29" ht="9" hidden="1" customHeight="1" thickBot="1">
      <c r="A69" s="480" t="str">
        <f>IF('0902-0908'!A69=0,"",'0902-0908'!A69)</f>
        <v/>
      </c>
      <c r="B69" s="481"/>
      <c r="C69" s="156"/>
      <c r="D69" s="58">
        <f>IF(C68="",0,IF(D68-C68&lt;=6,D68-C68,IF(D68-C68&gt;6,D68-C68-C69,0)))</f>
        <v>0</v>
      </c>
      <c r="E69" s="156"/>
      <c r="F69" s="58">
        <f>IF(E68="",0,IF(F68-E68&lt;=6,F68-E68,IF(F68-E68&gt;6,F68-E68-E69,0)))</f>
        <v>0</v>
      </c>
      <c r="G69" s="156"/>
      <c r="H69" s="58">
        <f>IF(G68="",0,IF(H68-G68&lt;=6,H68-G68,IF(H68-G68&gt;6,H68-G68-G69,0)))</f>
        <v>0</v>
      </c>
      <c r="I69" s="156"/>
      <c r="J69" s="58">
        <f>IF(I68="",0,IF(J68-I68&lt;=6,J68-I68,IF(J68-I68&gt;6,J68-I68-I69,0)))</f>
        <v>0</v>
      </c>
      <c r="K69" s="156"/>
      <c r="L69" s="58">
        <f>IF(K68="",0,IF(L68-K68&lt;=6,L68-K68,IF(L68-K68&gt;6,L68-K68-K69,0)))</f>
        <v>0</v>
      </c>
      <c r="M69" s="156"/>
      <c r="N69" s="58">
        <f>IF(M68="",0,IF(N68-M68&lt;=6,N68-M68,IF(N68-M68&gt;6,N68-M68-M69,0)))</f>
        <v>0</v>
      </c>
      <c r="O69" s="156"/>
      <c r="P69" s="58">
        <f>IF(O68="",0,IF(P68-O68&lt;=6,P68-O68,IF(P68-O68&gt;6,P68-O68-O69,0)))</f>
        <v>0</v>
      </c>
      <c r="Q69" s="376"/>
      <c r="R69" s="379"/>
      <c r="S69" s="387"/>
      <c r="T69" s="388"/>
    </row>
    <row r="70" spans="1:29" ht="9" hidden="1" customHeight="1" thickTop="1" thickBot="1">
      <c r="A70" s="482" t="str">
        <f>IF('0902-0908'!A70=0,"",'0902-0908'!A70)</f>
        <v/>
      </c>
      <c r="B70" s="483"/>
      <c r="C70" s="559"/>
      <c r="D70" s="560"/>
      <c r="E70" s="559"/>
      <c r="F70" s="560"/>
      <c r="G70" s="559"/>
      <c r="H70" s="560"/>
      <c r="I70" s="559"/>
      <c r="J70" s="560"/>
      <c r="K70" s="559"/>
      <c r="L70" s="560"/>
      <c r="M70" s="559"/>
      <c r="N70" s="560"/>
      <c r="O70" s="559"/>
      <c r="P70" s="560"/>
      <c r="Q70" s="377"/>
      <c r="R70" s="380"/>
      <c r="S70" s="389"/>
      <c r="T70" s="390"/>
    </row>
    <row r="71" spans="1:29" ht="15.75" hidden="1" customHeight="1">
      <c r="A71" s="490" t="str">
        <f>IF('0902-0908'!A71=0,"",'0902-0908'!A71)</f>
        <v/>
      </c>
      <c r="B71" s="491"/>
      <c r="C71" s="123"/>
      <c r="D71" s="124"/>
      <c r="E71" s="123"/>
      <c r="F71" s="124"/>
      <c r="G71" s="123"/>
      <c r="H71" s="124"/>
      <c r="I71" s="123"/>
      <c r="J71" s="124"/>
      <c r="K71" s="123"/>
      <c r="L71" s="124"/>
      <c r="M71" s="123"/>
      <c r="N71" s="124"/>
      <c r="O71" s="123"/>
      <c r="P71" s="124"/>
      <c r="Q71" s="375"/>
      <c r="R71" s="378">
        <f>D72+F72+H72+J72+L72+N72+P72</f>
        <v>0</v>
      </c>
      <c r="S71" s="393"/>
      <c r="T71" s="382"/>
    </row>
    <row r="72" spans="1:29" ht="9" hidden="1" customHeight="1" thickBot="1">
      <c r="A72" s="480" t="str">
        <f>IF('0902-0908'!A72=0,"",'0902-0908'!A72)</f>
        <v/>
      </c>
      <c r="B72" s="481"/>
      <c r="C72" s="156"/>
      <c r="D72" s="58">
        <f>IF(C71="",0,IF(D71-C71&lt;=6,D71-C71,IF(D71-C71&gt;6,D71-C71-C72,0)))</f>
        <v>0</v>
      </c>
      <c r="E72" s="156"/>
      <c r="F72" s="58">
        <f>IF(E71="",0,IF(F71-E71&lt;=6,F71-E71,IF(F71-E71&gt;6,F71-E71-E72,0)))</f>
        <v>0</v>
      </c>
      <c r="G72" s="156"/>
      <c r="H72" s="58">
        <f>IF(G71="",0,IF(H71-G71&lt;=6,H71-G71,IF(H71-G71&gt;6,H71-G71-G72,0)))</f>
        <v>0</v>
      </c>
      <c r="I72" s="156"/>
      <c r="J72" s="58">
        <f>IF(I71="",0,IF(J71-I71&lt;=6,J71-I71,IF(J71-I71&gt;6,J71-I71-I72,0)))</f>
        <v>0</v>
      </c>
      <c r="K72" s="156"/>
      <c r="L72" s="58">
        <f>IF(K71="",0,IF(L71-K71&lt;=6,L71-K71,IF(L71-K71&gt;6,L71-K71-K72,0)))</f>
        <v>0</v>
      </c>
      <c r="M72" s="156"/>
      <c r="N72" s="58">
        <f>IF(M71="",0,IF(N71-M71&lt;=6,N71-M71,IF(N71-M71&gt;6,N71-M71-M72,0)))</f>
        <v>0</v>
      </c>
      <c r="O72" s="156"/>
      <c r="P72" s="58">
        <f>IF(O71="",0,IF(P71-O71&lt;=6,P71-O71,IF(P71-O71&gt;6,P71-O71-O72,0)))</f>
        <v>0</v>
      </c>
      <c r="Q72" s="376"/>
      <c r="R72" s="379"/>
      <c r="S72" s="387"/>
      <c r="T72" s="388"/>
    </row>
    <row r="73" spans="1:29" ht="9" hidden="1" customHeight="1" thickTop="1" thickBot="1">
      <c r="A73" s="482" t="str">
        <f>IF('0902-0908'!A73=0,"",'0902-0908'!A73)</f>
        <v/>
      </c>
      <c r="B73" s="483"/>
      <c r="C73" s="559"/>
      <c r="D73" s="560"/>
      <c r="E73" s="559"/>
      <c r="F73" s="560"/>
      <c r="G73" s="559"/>
      <c r="H73" s="560"/>
      <c r="I73" s="559"/>
      <c r="J73" s="560"/>
      <c r="K73" s="559"/>
      <c r="L73" s="560"/>
      <c r="M73" s="559"/>
      <c r="N73" s="560"/>
      <c r="O73" s="559"/>
      <c r="P73" s="560"/>
      <c r="Q73" s="377"/>
      <c r="R73" s="380"/>
      <c r="S73" s="389"/>
      <c r="T73" s="390"/>
    </row>
    <row r="74" spans="1:29" ht="15.75" hidden="1" customHeight="1">
      <c r="A74" s="490" t="str">
        <f>IF('0902-0908'!A74=0,"",'0902-0908'!A74)</f>
        <v/>
      </c>
      <c r="B74" s="491"/>
      <c r="C74" s="123"/>
      <c r="D74" s="124"/>
      <c r="E74" s="123"/>
      <c r="F74" s="124"/>
      <c r="G74" s="123"/>
      <c r="H74" s="124"/>
      <c r="I74" s="123"/>
      <c r="J74" s="124"/>
      <c r="K74" s="123"/>
      <c r="L74" s="124"/>
      <c r="M74" s="123"/>
      <c r="N74" s="124"/>
      <c r="O74" s="123"/>
      <c r="P74" s="124"/>
      <c r="Q74" s="375"/>
      <c r="R74" s="378">
        <f>D75+F75+H75+J75+L75+N75+P75</f>
        <v>0</v>
      </c>
      <c r="S74" s="393"/>
      <c r="T74" s="382"/>
    </row>
    <row r="75" spans="1:29" ht="9" hidden="1" customHeight="1" thickBot="1">
      <c r="A75" s="480" t="str">
        <f>IF('0902-0908'!A75=0,"",'0902-0908'!A75)</f>
        <v/>
      </c>
      <c r="B75" s="481"/>
      <c r="C75" s="156"/>
      <c r="D75" s="58">
        <f>IF(C74="",0,IF(D74-C74&lt;=6,D74-C74,IF(D74-C74&gt;6,D74-C74-C75,0)))</f>
        <v>0</v>
      </c>
      <c r="E75" s="156"/>
      <c r="F75" s="58">
        <f>IF(E74="",0,IF(F74-E74&lt;=6,F74-E74,IF(F74-E74&gt;6,F74-E74-E75,0)))</f>
        <v>0</v>
      </c>
      <c r="G75" s="156"/>
      <c r="H75" s="58">
        <f>IF(G74="",0,IF(H74-G74&lt;=6,H74-G74,IF(H74-G74&gt;6,H74-G74-G75,0)))</f>
        <v>0</v>
      </c>
      <c r="I75" s="156"/>
      <c r="J75" s="58">
        <f>IF(I74="",0,IF(J74-I74&lt;=6,J74-I74,IF(J74-I74&gt;6,J74-I74-I75,0)))</f>
        <v>0</v>
      </c>
      <c r="K75" s="156"/>
      <c r="L75" s="58">
        <f>IF(K74="",0,IF(L74-K74&lt;=6,L74-K74,IF(L74-K74&gt;6,L74-K74-K75,0)))</f>
        <v>0</v>
      </c>
      <c r="M75" s="156"/>
      <c r="N75" s="58">
        <f>IF(M74="",0,IF(N74-M74&lt;=6,N74-M74,IF(N74-M74&gt;6,N74-M74-M75,0)))</f>
        <v>0</v>
      </c>
      <c r="O75" s="156"/>
      <c r="P75" s="58">
        <f>IF(O74="",0,IF(P74-O74&lt;=6,P74-O74,IF(P74-O74&gt;6,P74-O74-O75,0)))</f>
        <v>0</v>
      </c>
      <c r="Q75" s="376"/>
      <c r="R75" s="379"/>
      <c r="S75" s="387"/>
      <c r="T75" s="388"/>
    </row>
    <row r="76" spans="1:29" ht="9" hidden="1" customHeight="1" thickTop="1" thickBot="1">
      <c r="A76" s="482" t="str">
        <f>IF('0902-0908'!A76=0,"",'0902-0908'!A76)</f>
        <v/>
      </c>
      <c r="B76" s="483"/>
      <c r="C76" s="559"/>
      <c r="D76" s="560"/>
      <c r="E76" s="559"/>
      <c r="F76" s="560"/>
      <c r="G76" s="559"/>
      <c r="H76" s="560"/>
      <c r="I76" s="559"/>
      <c r="J76" s="560"/>
      <c r="K76" s="559"/>
      <c r="L76" s="560"/>
      <c r="M76" s="559"/>
      <c r="N76" s="560"/>
      <c r="O76" s="559"/>
      <c r="P76" s="560"/>
      <c r="Q76" s="377"/>
      <c r="R76" s="380"/>
      <c r="S76" s="389"/>
      <c r="T76" s="390"/>
    </row>
    <row r="77" spans="1:29" ht="15.75" hidden="1" customHeight="1">
      <c r="A77" s="490" t="str">
        <f>IF('0902-0908'!A77=0,"",'0902-0908'!A77)</f>
        <v/>
      </c>
      <c r="B77" s="491"/>
      <c r="C77" s="123"/>
      <c r="D77" s="124"/>
      <c r="E77" s="123"/>
      <c r="F77" s="124"/>
      <c r="G77" s="123"/>
      <c r="H77" s="124"/>
      <c r="I77" s="123"/>
      <c r="J77" s="124"/>
      <c r="K77" s="123"/>
      <c r="L77" s="124"/>
      <c r="M77" s="123"/>
      <c r="N77" s="124"/>
      <c r="O77" s="123"/>
      <c r="P77" s="124"/>
      <c r="Q77" s="375"/>
      <c r="R77" s="378">
        <f>D78+F78+H78+J78+L78+N78+P78</f>
        <v>0</v>
      </c>
      <c r="S77" s="381"/>
      <c r="T77" s="382"/>
    </row>
    <row r="78" spans="1:29" ht="9" hidden="1" customHeight="1" thickBot="1">
      <c r="A78" s="480" t="str">
        <f>IF('0902-0908'!A78=0,"",'0902-0908'!A78)</f>
        <v/>
      </c>
      <c r="B78" s="481"/>
      <c r="C78" s="156"/>
      <c r="D78" s="58">
        <f>IF(C77="",0,IF(D77-C77&lt;=6,D77-C77,IF(D77-C77&gt;6,D77-C77-C78,0)))</f>
        <v>0</v>
      </c>
      <c r="E78" s="156"/>
      <c r="F78" s="58">
        <f>IF(E77="",0,IF(F77-E77&lt;=6,F77-E77,IF(F77-E77&gt;6,F77-E77-E78,0)))</f>
        <v>0</v>
      </c>
      <c r="G78" s="156"/>
      <c r="H78" s="58">
        <f>IF(G77="",0,IF(H77-G77&lt;=6,H77-G77,IF(H77-G77&gt;6,H77-G77-G78,0)))</f>
        <v>0</v>
      </c>
      <c r="I78" s="156"/>
      <c r="J78" s="58">
        <f>IF(I77="",0,IF(J77-I77&lt;=6,J77-I77,IF(J77-I77&gt;6,J77-I77-I78,0)))</f>
        <v>0</v>
      </c>
      <c r="K78" s="156"/>
      <c r="L78" s="58">
        <f>IF(K77="",0,IF(L77-K77&lt;=6,L77-K77,IF(L77-K77&gt;6,L77-K77-K78,0)))</f>
        <v>0</v>
      </c>
      <c r="M78" s="156"/>
      <c r="N78" s="58">
        <f>IF(M77="",0,IF(N77-M77&lt;=6,N77-M77,IF(N77-M77&gt;6,N77-M77-M78,0)))</f>
        <v>0</v>
      </c>
      <c r="O78" s="156"/>
      <c r="P78" s="58">
        <f>IF(O77="",0,IF(P77-O77&lt;=6,P77-O77,IF(P77-O77&gt;6,P77-O77-O78,0)))</f>
        <v>0</v>
      </c>
      <c r="Q78" s="376"/>
      <c r="R78" s="379"/>
      <c r="S78" s="387"/>
      <c r="T78" s="388"/>
    </row>
    <row r="79" spans="1:29" ht="9" hidden="1" customHeight="1" thickTop="1" thickBot="1">
      <c r="A79" s="482" t="str">
        <f>IF('0902-0908'!A79=0,"",'0902-0908'!A79)</f>
        <v/>
      </c>
      <c r="B79" s="483"/>
      <c r="C79" s="559"/>
      <c r="D79" s="560"/>
      <c r="E79" s="559"/>
      <c r="F79" s="560"/>
      <c r="G79" s="559"/>
      <c r="H79" s="560"/>
      <c r="I79" s="559"/>
      <c r="J79" s="560"/>
      <c r="K79" s="559"/>
      <c r="L79" s="560"/>
      <c r="M79" s="559"/>
      <c r="N79" s="560"/>
      <c r="O79" s="559"/>
      <c r="P79" s="560"/>
      <c r="Q79" s="377"/>
      <c r="R79" s="380"/>
      <c r="S79" s="389"/>
      <c r="T79" s="390"/>
      <c r="AC79" s="349"/>
    </row>
    <row r="80" spans="1:29" ht="15.75" hidden="1" customHeight="1">
      <c r="A80" s="490" t="str">
        <f>IF('0902-0908'!A80=0,"",'0902-0908'!A80)</f>
        <v/>
      </c>
      <c r="B80" s="491"/>
      <c r="C80" s="123"/>
      <c r="D80" s="124"/>
      <c r="E80" s="123"/>
      <c r="F80" s="124"/>
      <c r="G80" s="123"/>
      <c r="H80" s="124"/>
      <c r="I80" s="123"/>
      <c r="J80" s="124"/>
      <c r="K80" s="123"/>
      <c r="L80" s="124"/>
      <c r="M80" s="123"/>
      <c r="N80" s="124"/>
      <c r="O80" s="123"/>
      <c r="P80" s="124"/>
      <c r="Q80" s="375"/>
      <c r="R80" s="378">
        <f>D81+F81+H81+J81+L81+N81+P81</f>
        <v>0</v>
      </c>
      <c r="S80" s="381"/>
      <c r="T80" s="382"/>
      <c r="AC80" s="349"/>
    </row>
    <row r="81" spans="1:31" ht="9" hidden="1" customHeight="1" thickBot="1">
      <c r="A81" s="480" t="str">
        <f>IF('0902-0908'!A81=0,"",'0902-0908'!A81)</f>
        <v/>
      </c>
      <c r="B81" s="481"/>
      <c r="C81" s="156"/>
      <c r="D81" s="58">
        <f>IF(C80="",0,IF(D80-C80&lt;=6,D80-C80,IF(D80-C80&gt;6,D80-C80-C81,0)))</f>
        <v>0</v>
      </c>
      <c r="E81" s="156"/>
      <c r="F81" s="58">
        <f>IF(E80="",0,IF(F80-E80&lt;=6,F80-E80,IF(F80-E80&gt;6,F80-E80-E81,0)))</f>
        <v>0</v>
      </c>
      <c r="G81" s="156"/>
      <c r="H81" s="58">
        <f>IF(G80="",0,IF(H80-G80&lt;=6,H80-G80,IF(H80-G80&gt;6,H80-G80-G81,0)))</f>
        <v>0</v>
      </c>
      <c r="I81" s="156"/>
      <c r="J81" s="58">
        <f>IF(I80="",0,IF(J80-I80&lt;=6,J80-I80,IF(J80-I80&gt;6,J80-I80-I81,0)))</f>
        <v>0</v>
      </c>
      <c r="K81" s="156"/>
      <c r="L81" s="58">
        <f>IF(K80="",0,IF(L80-K80&lt;=6,L80-K80,IF(L80-K80&gt;6,L80-K80-K81,0)))</f>
        <v>0</v>
      </c>
      <c r="M81" s="156"/>
      <c r="N81" s="58">
        <f>IF(M80="",0,IF(N80-M80&lt;=6,N80-M80,IF(N80-M80&gt;6,N80-M80-M81,0)))</f>
        <v>0</v>
      </c>
      <c r="O81" s="156"/>
      <c r="P81" s="58">
        <f>IF(O80="",0,IF(P80-O80&lt;=6,P80-O80,IF(P80-O80&gt;6,P80-O80-O81,0)))</f>
        <v>0</v>
      </c>
      <c r="Q81" s="376"/>
      <c r="R81" s="379"/>
      <c r="S81" s="387"/>
      <c r="T81" s="388"/>
    </row>
    <row r="82" spans="1:31" ht="9" hidden="1" customHeight="1" thickTop="1" thickBot="1">
      <c r="A82" s="482" t="str">
        <f>IF('0902-0908'!A82=0,"",'0902-0908'!A82)</f>
        <v/>
      </c>
      <c r="B82" s="483"/>
      <c r="C82" s="559"/>
      <c r="D82" s="560"/>
      <c r="E82" s="559"/>
      <c r="F82" s="560"/>
      <c r="G82" s="559"/>
      <c r="H82" s="560"/>
      <c r="I82" s="559"/>
      <c r="J82" s="560"/>
      <c r="K82" s="559"/>
      <c r="L82" s="560"/>
      <c r="M82" s="559"/>
      <c r="N82" s="560"/>
      <c r="O82" s="559"/>
      <c r="P82" s="560"/>
      <c r="Q82" s="377"/>
      <c r="R82" s="380"/>
      <c r="S82" s="389"/>
      <c r="T82" s="390"/>
    </row>
    <row r="83" spans="1:31" ht="15.75" hidden="1" customHeight="1">
      <c r="A83" s="490" t="str">
        <f>IF('0902-0908'!A83=0,"",'0902-0908'!A83)</f>
        <v/>
      </c>
      <c r="B83" s="491"/>
      <c r="C83" s="123"/>
      <c r="D83" s="124"/>
      <c r="E83" s="123"/>
      <c r="F83" s="124"/>
      <c r="G83" s="123"/>
      <c r="H83" s="124"/>
      <c r="I83" s="123"/>
      <c r="J83" s="124"/>
      <c r="K83" s="123"/>
      <c r="L83" s="124"/>
      <c r="M83" s="123"/>
      <c r="N83" s="124"/>
      <c r="O83" s="123"/>
      <c r="P83" s="124"/>
      <c r="Q83" s="375"/>
      <c r="R83" s="378">
        <f>D84+F84+H84+J84+L84+N84+P84</f>
        <v>0</v>
      </c>
      <c r="S83" s="381"/>
      <c r="T83" s="382"/>
    </row>
    <row r="84" spans="1:31" ht="9" hidden="1" customHeight="1" thickBot="1">
      <c r="A84" s="480" t="str">
        <f>IF('0902-0908'!A84=0,"",'0902-0908'!A84)</f>
        <v/>
      </c>
      <c r="B84" s="481"/>
      <c r="C84" s="156"/>
      <c r="D84" s="58">
        <f>IF(C83="",0,IF(D83-C83&lt;=6,D83-C83,IF(D83-C83&gt;6,D83-C83-C84,0)))</f>
        <v>0</v>
      </c>
      <c r="E84" s="156"/>
      <c r="F84" s="58">
        <f>IF(E83="",0,IF(F83-E83&lt;=6,F83-E83,IF(F83-E83&gt;6,F83-E83-E84,0)))</f>
        <v>0</v>
      </c>
      <c r="G84" s="156"/>
      <c r="H84" s="58">
        <f>IF(G83="",0,IF(H83-G83&lt;=6,H83-G83,IF(H83-G83&gt;6,H83-G83-G84,0)))</f>
        <v>0</v>
      </c>
      <c r="I84" s="156"/>
      <c r="J84" s="58">
        <f>IF(I83="",0,IF(J83-I83&lt;=6,J83-I83,IF(J83-I83&gt;6,J83-I83-I84,0)))</f>
        <v>0</v>
      </c>
      <c r="K84" s="156"/>
      <c r="L84" s="58">
        <f>IF(K83="",0,IF(L83-K83&lt;=6,L83-K83,IF(L83-K83&gt;6,L83-K83-K84,0)))</f>
        <v>0</v>
      </c>
      <c r="M84" s="156"/>
      <c r="N84" s="58">
        <f>IF(M83="",0,IF(N83-M83&lt;=6,N83-M83,IF(N83-M83&gt;6,N83-M83-M84,0)))</f>
        <v>0</v>
      </c>
      <c r="O84" s="156"/>
      <c r="P84" s="58">
        <f>IF(O83="",0,IF(P83-O83&lt;=6,P83-O83,IF(P83-O83&gt;6,P83-O83-O84,0)))</f>
        <v>0</v>
      </c>
      <c r="Q84" s="376"/>
      <c r="R84" s="379"/>
      <c r="S84" s="387"/>
      <c r="T84" s="388"/>
    </row>
    <row r="85" spans="1:31" ht="9" hidden="1" customHeight="1" thickTop="1" thickBot="1">
      <c r="A85" s="482" t="str">
        <f>IF('0902-0908'!A85=0,"",'0902-0908'!A85)</f>
        <v/>
      </c>
      <c r="B85" s="483"/>
      <c r="C85" s="559"/>
      <c r="D85" s="560"/>
      <c r="E85" s="559"/>
      <c r="F85" s="560"/>
      <c r="G85" s="559"/>
      <c r="H85" s="560"/>
      <c r="I85" s="559"/>
      <c r="J85" s="560"/>
      <c r="K85" s="559"/>
      <c r="L85" s="560"/>
      <c r="M85" s="559"/>
      <c r="N85" s="560"/>
      <c r="O85" s="559"/>
      <c r="P85" s="560"/>
      <c r="Q85" s="377"/>
      <c r="R85" s="380"/>
      <c r="S85" s="389"/>
      <c r="T85" s="390"/>
    </row>
    <row r="86" spans="1:31" ht="15.75" hidden="1" customHeight="1">
      <c r="A86" s="490" t="str">
        <f>IF('0902-0908'!A86=0,"",'0902-0908'!A86)</f>
        <v/>
      </c>
      <c r="B86" s="491"/>
      <c r="C86" s="123"/>
      <c r="D86" s="124"/>
      <c r="E86" s="123"/>
      <c r="F86" s="124"/>
      <c r="G86" s="123"/>
      <c r="H86" s="124"/>
      <c r="I86" s="123"/>
      <c r="J86" s="124"/>
      <c r="K86" s="123"/>
      <c r="L86" s="124"/>
      <c r="M86" s="123"/>
      <c r="N86" s="124"/>
      <c r="O86" s="123"/>
      <c r="P86" s="124"/>
      <c r="Q86" s="375"/>
      <c r="R86" s="378">
        <f>D87+F87+H87+J87+L87+N87+P87</f>
        <v>0</v>
      </c>
      <c r="S86" s="381"/>
      <c r="T86" s="382"/>
    </row>
    <row r="87" spans="1:31" ht="9" hidden="1" customHeight="1" thickBot="1">
      <c r="A87" s="480" t="str">
        <f>IF('0902-0908'!A87=0,"",'0902-0908'!A87)</f>
        <v/>
      </c>
      <c r="B87" s="481"/>
      <c r="C87" s="156"/>
      <c r="D87" s="58">
        <f>IF(C86="",0,IF(D86-C86&lt;=6,D86-C86,IF(D86-C86&gt;6,D86-C86-C87,0)))</f>
        <v>0</v>
      </c>
      <c r="E87" s="156"/>
      <c r="F87" s="58">
        <f>IF(E86="",0,IF(F86-E86&lt;=6,F86-E86,IF(F86-E86&gt;6,F86-E86-E87,0)))</f>
        <v>0</v>
      </c>
      <c r="G87" s="156"/>
      <c r="H87" s="58">
        <f>IF(G86="",0,IF(H86-G86&lt;=6,H86-G86,IF(H86-G86&gt;6,H86-G86-G87,0)))</f>
        <v>0</v>
      </c>
      <c r="I87" s="156"/>
      <c r="J87" s="58">
        <f>IF(I86="",0,IF(J86-I86&lt;=6,J86-I86,IF(J86-I86&gt;6,J86-I86-I87,0)))</f>
        <v>0</v>
      </c>
      <c r="K87" s="156"/>
      <c r="L87" s="58">
        <f>IF(K86="",0,IF(L86-K86&lt;=6,L86-K86,IF(L86-K86&gt;6,L86-K86-K87,0)))</f>
        <v>0</v>
      </c>
      <c r="M87" s="156"/>
      <c r="N87" s="58">
        <f>IF(M86="",0,IF(N86-M86&lt;=6,N86-M86,IF(N86-M86&gt;6,N86-M86-M87,0)))</f>
        <v>0</v>
      </c>
      <c r="O87" s="156"/>
      <c r="P87" s="58">
        <f>IF(O86="",0,IF(P86-O86&lt;=6,P86-O86,IF(P86-O86&gt;6,P86-O86-O87,0)))</f>
        <v>0</v>
      </c>
      <c r="Q87" s="376"/>
      <c r="R87" s="379"/>
      <c r="S87" s="387"/>
      <c r="T87" s="388"/>
    </row>
    <row r="88" spans="1:31" ht="15.75" hidden="1" customHeight="1" thickTop="1" thickBot="1">
      <c r="A88" s="482" t="str">
        <f>IF('0902-0908'!A88=0,"",'0902-0908'!A88)</f>
        <v/>
      </c>
      <c r="B88" s="483"/>
      <c r="C88" s="559"/>
      <c r="D88" s="560"/>
      <c r="E88" s="559"/>
      <c r="F88" s="560"/>
      <c r="G88" s="559"/>
      <c r="H88" s="560"/>
      <c r="I88" s="559"/>
      <c r="J88" s="560"/>
      <c r="K88" s="559"/>
      <c r="L88" s="560"/>
      <c r="M88" s="559"/>
      <c r="N88" s="560"/>
      <c r="O88" s="559"/>
      <c r="P88" s="560"/>
      <c r="Q88" s="376"/>
      <c r="R88" s="379"/>
      <c r="S88" s="387"/>
      <c r="T88" s="388"/>
    </row>
    <row r="89" spans="1:31" ht="11.25" customHeight="1" thickBot="1">
      <c r="A89" s="404" t="s">
        <v>83</v>
      </c>
      <c r="B89" s="405"/>
      <c r="C89" s="406"/>
      <c r="D89" s="407"/>
      <c r="E89" s="407"/>
      <c r="F89" s="407"/>
      <c r="G89" s="407"/>
      <c r="H89" s="407"/>
      <c r="I89" s="407"/>
      <c r="J89" s="407"/>
      <c r="K89" s="407"/>
      <c r="L89" s="407"/>
      <c r="M89" s="407"/>
      <c r="N89" s="407"/>
      <c r="O89" s="407"/>
      <c r="P89" s="408"/>
      <c r="Q89" s="158" t="s">
        <v>84</v>
      </c>
      <c r="R89" s="158" t="s">
        <v>85</v>
      </c>
      <c r="S89" s="406"/>
      <c r="T89" s="409"/>
    </row>
    <row r="90" spans="1:31" ht="15.75" customHeight="1">
      <c r="A90" s="490" t="str">
        <f>IF('0902-0908'!A90=0,"",'0902-0908'!A90)</f>
        <v>黃世耀</v>
      </c>
      <c r="B90" s="491"/>
      <c r="C90" s="123"/>
      <c r="D90" s="124"/>
      <c r="E90" s="123"/>
      <c r="F90" s="124"/>
      <c r="G90" s="123">
        <v>11.5</v>
      </c>
      <c r="H90" s="124">
        <v>22</v>
      </c>
      <c r="I90" s="123">
        <v>11</v>
      </c>
      <c r="J90" s="124">
        <v>22</v>
      </c>
      <c r="K90" s="123"/>
      <c r="L90" s="124"/>
      <c r="M90" s="123">
        <v>11</v>
      </c>
      <c r="N90" s="124">
        <v>22</v>
      </c>
      <c r="O90" s="123">
        <v>11.5</v>
      </c>
      <c r="P90" s="124">
        <v>22</v>
      </c>
      <c r="Q90" s="376"/>
      <c r="R90" s="379">
        <f>D91+F91+H91+J91+L91+N91+P91</f>
        <v>32.5</v>
      </c>
      <c r="S90" s="398"/>
      <c r="T90" s="399"/>
    </row>
    <row r="91" spans="1:31" ht="9" customHeight="1" thickBot="1">
      <c r="A91" s="480" t="str">
        <f>IF('0902-0908'!A91=0,"",'0902-0908'!A91)</f>
        <v>外場假日工讀</v>
      </c>
      <c r="B91" s="481"/>
      <c r="C91" s="156"/>
      <c r="D91" s="58">
        <f>IF(C90="",0,IF(D90-C90&lt;=6,D90-C90,IF(D90-C90&gt;6,D90-C90-C91,0)))</f>
        <v>0</v>
      </c>
      <c r="E91" s="156"/>
      <c r="F91" s="58">
        <f>IF(E90="",0,IF(F90-E90&lt;=6,F90-E90,IF(F90-E90&gt;6,F90-E90-E91,0)))</f>
        <v>0</v>
      </c>
      <c r="G91" s="156">
        <v>2</v>
      </c>
      <c r="H91" s="58">
        <f>IF(G90="",0,IF(H90-G90&lt;=6,H90-G90,IF(H90-G90&gt;6,H90-G90-G91,0)))</f>
        <v>8.5</v>
      </c>
      <c r="I91" s="156">
        <v>3</v>
      </c>
      <c r="J91" s="58">
        <f>IF(I90="",0,IF(J90-I90&lt;=6,J90-I90,IF(J90-I90&gt;6,J90-I90-I91,0)))</f>
        <v>8</v>
      </c>
      <c r="K91" s="156"/>
      <c r="L91" s="58">
        <f>IF(K90="",0,IF(L90-K90&lt;=6,L90-K90,IF(L90-K90&gt;6,L90-K90-K91,0)))</f>
        <v>0</v>
      </c>
      <c r="M91" s="156">
        <v>3</v>
      </c>
      <c r="N91" s="58">
        <f>IF(M90="",0,IF(N90-M90&lt;=6,N90-M90,IF(N90-M90&gt;6,N90-M90-M91,0)))</f>
        <v>8</v>
      </c>
      <c r="O91" s="156">
        <v>2.5</v>
      </c>
      <c r="P91" s="58">
        <f>IF(O90="",0,IF(P90-O90&lt;=6,P90-O90,IF(P90-O90&gt;6,P90-O90-O91,0)))</f>
        <v>8</v>
      </c>
      <c r="Q91" s="376"/>
      <c r="R91" s="379"/>
      <c r="S91" s="394"/>
      <c r="T91" s="395"/>
    </row>
    <row r="92" spans="1:31" ht="9" customHeight="1" thickTop="1" thickBot="1">
      <c r="A92" s="482" t="str">
        <f>IF('0902-0908'!A92=0,"",'0902-0908'!A92)</f>
        <v/>
      </c>
      <c r="B92" s="483"/>
      <c r="C92" s="559"/>
      <c r="D92" s="560"/>
      <c r="E92" s="559"/>
      <c r="F92" s="560"/>
      <c r="G92" s="559" t="s">
        <v>384</v>
      </c>
      <c r="H92" s="560"/>
      <c r="I92" s="559" t="s">
        <v>387</v>
      </c>
      <c r="J92" s="560"/>
      <c r="K92" s="559"/>
      <c r="L92" s="560"/>
      <c r="M92" s="559" t="s">
        <v>367</v>
      </c>
      <c r="N92" s="560"/>
      <c r="O92" s="559" t="s">
        <v>366</v>
      </c>
      <c r="P92" s="560"/>
      <c r="Q92" s="376"/>
      <c r="R92" s="379"/>
      <c r="S92" s="396"/>
      <c r="T92" s="397"/>
    </row>
    <row r="93" spans="1:31" ht="15.75" customHeight="1">
      <c r="A93" s="490" t="str">
        <f>IF('0902-0908'!A93=0,"",'0902-0908'!A93)</f>
        <v>張子柔</v>
      </c>
      <c r="B93" s="491"/>
      <c r="C93" s="123">
        <v>18.5</v>
      </c>
      <c r="D93" s="124">
        <v>22</v>
      </c>
      <c r="E93" s="123"/>
      <c r="F93" s="124"/>
      <c r="G93" s="123">
        <v>11</v>
      </c>
      <c r="H93" s="124">
        <v>22</v>
      </c>
      <c r="I93" s="123">
        <v>12</v>
      </c>
      <c r="J93" s="124">
        <v>22</v>
      </c>
      <c r="K93" s="123"/>
      <c r="L93" s="124"/>
      <c r="M93" s="123">
        <v>12.5</v>
      </c>
      <c r="N93" s="124">
        <v>22</v>
      </c>
      <c r="O93" s="123">
        <v>11</v>
      </c>
      <c r="P93" s="124">
        <v>22</v>
      </c>
      <c r="Q93" s="375"/>
      <c r="R93" s="378">
        <f>D94+F94+H94+J94+L94+N94+P94</f>
        <v>35</v>
      </c>
      <c r="S93" s="393"/>
      <c r="T93" s="382"/>
    </row>
    <row r="94" spans="1:31" ht="9" customHeight="1" thickBot="1">
      <c r="A94" s="480" t="str">
        <f>IF('0902-0908'!A94=0,"",'0902-0908'!A94)</f>
        <v>外場晚班工讀</v>
      </c>
      <c r="B94" s="481"/>
      <c r="C94" s="156"/>
      <c r="D94" s="58">
        <f>IF(C93="",0,IF(D93-C93&lt;=6,D93-C93,IF(D93-C93&gt;6,D93-C93-C94,0)))</f>
        <v>3.5</v>
      </c>
      <c r="E94" s="156"/>
      <c r="F94" s="58">
        <f>IF(E93="",0,IF(F93-E93&lt;=6,F93-E93,IF(F93-E93&gt;6,F93-E93-E94,0)))</f>
        <v>0</v>
      </c>
      <c r="G94" s="156">
        <v>3</v>
      </c>
      <c r="H94" s="58">
        <f>IF(G93="",0,IF(H93-G93&lt;=6,H93-G93,IF(H93-G93&gt;6,H93-G93-G94,0)))</f>
        <v>8</v>
      </c>
      <c r="I94" s="156">
        <v>2</v>
      </c>
      <c r="J94" s="58">
        <f>IF(I93="",0,IF(J93-I93&lt;=6,J93-I93,IF(J93-I93&gt;6,J93-I93-I94,0)))</f>
        <v>8</v>
      </c>
      <c r="K94" s="156"/>
      <c r="L94" s="58">
        <f>IF(K93="",0,IF(L93-K93&lt;=6,L93-K93,IF(L93-K93&gt;6,L93-K93-K94,0)))</f>
        <v>0</v>
      </c>
      <c r="M94" s="156">
        <v>2</v>
      </c>
      <c r="N94" s="58">
        <f>IF(M93="",0,IF(N93-M93&lt;=6,N93-M93,IF(N93-M93&gt;6,N93-M93-M94,0)))</f>
        <v>7.5</v>
      </c>
      <c r="O94" s="156">
        <v>3</v>
      </c>
      <c r="P94" s="58">
        <f>IF(O93="",0,IF(P93-O93&lt;=6,P93-O93,IF(P93-O93&gt;6,P93-O93-O94,0)))</f>
        <v>8</v>
      </c>
      <c r="Q94" s="376"/>
      <c r="R94" s="379"/>
      <c r="S94" s="387" t="s">
        <v>341</v>
      </c>
      <c r="T94" s="388"/>
      <c r="AC94" s="125"/>
      <c r="AD94" s="125"/>
      <c r="AE94" s="125"/>
    </row>
    <row r="95" spans="1:31" ht="9" customHeight="1" thickTop="1" thickBot="1">
      <c r="A95" s="482" t="str">
        <f>IF('0902-0908'!A95=0,"",'0902-0908'!A95)</f>
        <v/>
      </c>
      <c r="B95" s="483"/>
      <c r="C95" s="559" t="s">
        <v>372</v>
      </c>
      <c r="D95" s="560"/>
      <c r="E95" s="559"/>
      <c r="F95" s="560"/>
      <c r="G95" s="559" t="s">
        <v>388</v>
      </c>
      <c r="H95" s="560"/>
      <c r="I95" s="559" t="s">
        <v>389</v>
      </c>
      <c r="J95" s="560"/>
      <c r="K95" s="559"/>
      <c r="L95" s="560"/>
      <c r="M95" s="559" t="s">
        <v>368</v>
      </c>
      <c r="N95" s="560"/>
      <c r="O95" s="559" t="s">
        <v>367</v>
      </c>
      <c r="P95" s="560"/>
      <c r="Q95" s="377"/>
      <c r="R95" s="380"/>
      <c r="S95" s="389"/>
      <c r="T95" s="390"/>
    </row>
    <row r="96" spans="1:31" ht="15.75" customHeight="1">
      <c r="A96" s="490" t="str">
        <f>IF('0902-0908'!A96=0,"",'0902-0908'!A96)</f>
        <v>蔡昀軒</v>
      </c>
      <c r="B96" s="491"/>
      <c r="C96" s="123"/>
      <c r="D96" s="124"/>
      <c r="E96" s="123"/>
      <c r="F96" s="124"/>
      <c r="G96" s="123">
        <v>11</v>
      </c>
      <c r="H96" s="124">
        <v>22</v>
      </c>
      <c r="I96" s="123"/>
      <c r="J96" s="124"/>
      <c r="K96" s="123">
        <v>18</v>
      </c>
      <c r="L96" s="124">
        <v>22</v>
      </c>
      <c r="M96" s="123">
        <v>11.5</v>
      </c>
      <c r="N96" s="124">
        <v>22</v>
      </c>
      <c r="O96" s="123"/>
      <c r="P96" s="124"/>
      <c r="Q96" s="375"/>
      <c r="R96" s="378">
        <f>D97+F97+H97+J97+L97+N97+P97</f>
        <v>20</v>
      </c>
      <c r="S96" s="393"/>
      <c r="T96" s="382"/>
    </row>
    <row r="97" spans="1:31" ht="9" customHeight="1" thickBot="1">
      <c r="A97" s="480" t="str">
        <f>IF('0902-0908'!A97=0,"",'0902-0908'!A97)</f>
        <v>外場晚班工讀</v>
      </c>
      <c r="B97" s="481"/>
      <c r="C97" s="156"/>
      <c r="D97" s="58">
        <f>IF(C96="",0,IF(D96-C96&lt;=6,D96-C96,IF(D96-C96&gt;6,D96-C96-C97,0)))</f>
        <v>0</v>
      </c>
      <c r="E97" s="156"/>
      <c r="F97" s="58">
        <f>IF(E96="",0,IF(F96-E96&lt;=6,F96-E96,IF(F96-E96&gt;6,F96-E96-E97,0)))</f>
        <v>0</v>
      </c>
      <c r="G97" s="156">
        <v>3</v>
      </c>
      <c r="H97" s="58">
        <f>IF(G96="",0,IF(H96-G96&lt;=6,H96-G96,IF(H96-G96&gt;6,H96-G96-G97,0)))</f>
        <v>8</v>
      </c>
      <c r="I97" s="156"/>
      <c r="J97" s="58">
        <f>IF(I96="",0,IF(J96-I96&lt;=6,J96-I96,IF(J96-I96&gt;6,J96-I96-I97,0)))</f>
        <v>0</v>
      </c>
      <c r="K97" s="156"/>
      <c r="L97" s="58">
        <f>IF(K96="",0,IF(L96-K96&lt;=6,L96-K96,IF(L96-K96&gt;6,L96-K96-K97,0)))</f>
        <v>4</v>
      </c>
      <c r="M97" s="156">
        <v>2.5</v>
      </c>
      <c r="N97" s="58">
        <f>IF(M96="",0,IF(N96-M96&lt;=6,N96-M96,IF(N96-M96&gt;6,N96-M96-M97,0)))</f>
        <v>8</v>
      </c>
      <c r="O97" s="156"/>
      <c r="P97" s="58">
        <f>IF(O96="",0,IF(P96-O96&lt;=6,P96-O96,IF(P96-O96&gt;6,P96-O96-O97,0)))</f>
        <v>0</v>
      </c>
      <c r="Q97" s="376"/>
      <c r="R97" s="379"/>
      <c r="S97" s="387" t="s">
        <v>340</v>
      </c>
      <c r="T97" s="388"/>
      <c r="AC97" s="125"/>
      <c r="AD97" s="125"/>
      <c r="AE97" s="125"/>
    </row>
    <row r="98" spans="1:31" ht="9" customHeight="1" thickTop="1" thickBot="1">
      <c r="A98" s="482" t="str">
        <f>IF('0902-0908'!A98=0,"",'0902-0908'!A98)</f>
        <v/>
      </c>
      <c r="B98" s="483"/>
      <c r="C98" s="559"/>
      <c r="D98" s="560"/>
      <c r="E98" s="559"/>
      <c r="F98" s="560"/>
      <c r="G98" s="559" t="s">
        <v>385</v>
      </c>
      <c r="H98" s="560"/>
      <c r="I98" s="559"/>
      <c r="J98" s="560"/>
      <c r="K98" s="559" t="s">
        <v>372</v>
      </c>
      <c r="L98" s="560"/>
      <c r="M98" s="559" t="s">
        <v>365</v>
      </c>
      <c r="N98" s="560"/>
      <c r="O98" s="559"/>
      <c r="P98" s="560"/>
      <c r="Q98" s="377"/>
      <c r="R98" s="380"/>
      <c r="S98" s="389"/>
      <c r="T98" s="390"/>
    </row>
    <row r="99" spans="1:31" ht="15.75" customHeight="1">
      <c r="A99" s="490" t="str">
        <f>IF('0902-0908'!A99=0,"",'0902-0908'!A99)</f>
        <v>陳怡伶</v>
      </c>
      <c r="B99" s="491"/>
      <c r="C99" s="123"/>
      <c r="D99" s="124"/>
      <c r="E99" s="123">
        <v>18</v>
      </c>
      <c r="F99" s="124">
        <v>22</v>
      </c>
      <c r="G99" s="123">
        <v>12</v>
      </c>
      <c r="H99" s="124">
        <v>22</v>
      </c>
      <c r="I99" s="123">
        <v>11.5</v>
      </c>
      <c r="J99" s="124">
        <v>22</v>
      </c>
      <c r="K99" s="123"/>
      <c r="L99" s="124"/>
      <c r="M99" s="123"/>
      <c r="N99" s="124"/>
      <c r="O99" s="123">
        <v>12.5</v>
      </c>
      <c r="P99" s="124">
        <v>22</v>
      </c>
      <c r="Q99" s="375"/>
      <c r="R99" s="378">
        <f>D100+F100+H100+J100+L100+N100+P100</f>
        <v>28</v>
      </c>
      <c r="S99" s="393"/>
      <c r="T99" s="382"/>
    </row>
    <row r="100" spans="1:31" ht="9" customHeight="1" thickBot="1">
      <c r="A100" s="480" t="str">
        <f>IF('0902-0908'!A100=0,"",'0902-0908'!A100)</f>
        <v>外場晚班工讀</v>
      </c>
      <c r="B100" s="481"/>
      <c r="C100" s="156"/>
      <c r="D100" s="58">
        <f>IF(C99="",0,IF(D99-C99&lt;=6,D99-C99,IF(D99-C99&gt;6,D99-C99-C100,0)))</f>
        <v>0</v>
      </c>
      <c r="E100" s="156"/>
      <c r="F100" s="58">
        <f>IF(E99="",0,IF(F99-E99&lt;=6,F99-E99,IF(F99-E99&gt;6,F99-E99-E100,0)))</f>
        <v>4</v>
      </c>
      <c r="G100" s="156">
        <v>2</v>
      </c>
      <c r="H100" s="58">
        <f>IF(G99="",0,IF(H99-G99&lt;=6,H99-G99,IF(H99-G99&gt;6,H99-G99-G100,0)))</f>
        <v>8</v>
      </c>
      <c r="I100" s="156">
        <v>2</v>
      </c>
      <c r="J100" s="58">
        <f>IF(I99="",0,IF(J99-I99&lt;=6,J99-I99,IF(J99-I99&gt;6,J99-I99-I100,0)))</f>
        <v>8.5</v>
      </c>
      <c r="K100" s="156"/>
      <c r="L100" s="58">
        <f>IF(K99="",0,IF(L99-K99&lt;=6,L99-K99,IF(L99-K99&gt;6,L99-K99-K100,0)))</f>
        <v>0</v>
      </c>
      <c r="M100" s="156"/>
      <c r="N100" s="58">
        <f>IF(M99="",0,IF(N99-M99&lt;=6,N99-M99,IF(N99-M99&gt;6,N99-M99-M100,0)))</f>
        <v>0</v>
      </c>
      <c r="O100" s="156">
        <v>2</v>
      </c>
      <c r="P100" s="58">
        <f>IF(O99="",0,IF(P99-O99&lt;=6,P99-O99,IF(P99-O99&gt;6,P99-O99-O100,0)))</f>
        <v>7.5</v>
      </c>
      <c r="Q100" s="376"/>
      <c r="R100" s="379"/>
      <c r="S100" s="387" t="s">
        <v>341</v>
      </c>
      <c r="T100" s="388"/>
      <c r="AC100" s="125"/>
      <c r="AD100" s="125"/>
      <c r="AE100" s="125"/>
    </row>
    <row r="101" spans="1:31" ht="9" customHeight="1" thickTop="1" thickBot="1">
      <c r="A101" s="482" t="str">
        <f>IF('0902-0908'!A101=0,"",'0902-0908'!A101)</f>
        <v/>
      </c>
      <c r="B101" s="483"/>
      <c r="C101" s="559"/>
      <c r="D101" s="560"/>
      <c r="E101" s="559" t="s">
        <v>372</v>
      </c>
      <c r="F101" s="560"/>
      <c r="G101" s="559" t="s">
        <v>386</v>
      </c>
      <c r="H101" s="560"/>
      <c r="I101" s="559" t="s">
        <v>390</v>
      </c>
      <c r="J101" s="560"/>
      <c r="K101" s="559"/>
      <c r="L101" s="560"/>
      <c r="M101" s="559"/>
      <c r="N101" s="560"/>
      <c r="O101" s="559" t="s">
        <v>363</v>
      </c>
      <c r="P101" s="560"/>
      <c r="Q101" s="377"/>
      <c r="R101" s="380"/>
      <c r="S101" s="389"/>
      <c r="T101" s="390"/>
    </row>
    <row r="102" spans="1:31" ht="15.75" hidden="1" customHeight="1">
      <c r="A102" s="490" t="e">
        <f>IF('0902-0908'!#REF!=0,"",'0902-0908'!#REF!)</f>
        <v>#REF!</v>
      </c>
      <c r="B102" s="491"/>
      <c r="C102" s="123"/>
      <c r="D102" s="124"/>
      <c r="E102" s="123"/>
      <c r="F102" s="124"/>
      <c r="G102" s="123"/>
      <c r="H102" s="124"/>
      <c r="I102" s="123"/>
      <c r="J102" s="124"/>
      <c r="K102" s="123"/>
      <c r="L102" s="124"/>
      <c r="M102" s="123"/>
      <c r="N102" s="124"/>
      <c r="O102" s="123"/>
      <c r="P102" s="124"/>
      <c r="Q102" s="375"/>
      <c r="R102" s="378">
        <f>D103+F103+H103+J103+L103+N103+P103</f>
        <v>0</v>
      </c>
      <c r="S102" s="393"/>
      <c r="T102" s="382"/>
    </row>
    <row r="103" spans="1:31" ht="9" hidden="1" customHeight="1" thickBot="1">
      <c r="A103" s="480" t="e">
        <f>IF('0902-0908'!#REF!=0,"",'0902-0908'!#REF!)</f>
        <v>#REF!</v>
      </c>
      <c r="B103" s="481"/>
      <c r="C103" s="156"/>
      <c r="D103" s="58">
        <f>IF(C102="",0,IF(D102-C102&lt;=6,D102-C102,IF(D102-C102&gt;6,D102-C102-C103,0)))</f>
        <v>0</v>
      </c>
      <c r="E103" s="156"/>
      <c r="F103" s="58">
        <f>IF(E102="",0,IF(F102-E102&lt;=6,F102-E102,IF(F102-E102&gt;6,F102-E102-E103,0)))</f>
        <v>0</v>
      </c>
      <c r="G103" s="156"/>
      <c r="H103" s="58">
        <f>IF(G102="",0,IF(H102-G102&lt;=6,H102-G102,IF(H102-G102&gt;6,H102-G102-G103,0)))</f>
        <v>0</v>
      </c>
      <c r="I103" s="156"/>
      <c r="J103" s="58">
        <f>IF(I102="",0,IF(J102-I102&lt;=6,J102-I102,IF(J102-I102&gt;6,J102-I102-I103,0)))</f>
        <v>0</v>
      </c>
      <c r="K103" s="156"/>
      <c r="L103" s="58">
        <f>IF(K102="",0,IF(L102-K102&lt;=6,L102-K102,IF(L102-K102&gt;6,L102-K102-K103,0)))</f>
        <v>0</v>
      </c>
      <c r="M103" s="156"/>
      <c r="N103" s="58">
        <f>IF(M102="",0,IF(N102-M102&lt;=6,N102-M102,IF(N102-M102&gt;6,N102-M102-M103,0)))</f>
        <v>0</v>
      </c>
      <c r="O103" s="156"/>
      <c r="P103" s="58">
        <f>IF(O102="",0,IF(P102-O102&lt;=6,P102-O102,IF(P102-O102&gt;6,P102-O102-O103,0)))</f>
        <v>0</v>
      </c>
      <c r="Q103" s="376"/>
      <c r="R103" s="379"/>
      <c r="S103" s="387"/>
      <c r="T103" s="388"/>
      <c r="AC103" s="125"/>
      <c r="AD103" s="125"/>
      <c r="AE103" s="125"/>
    </row>
    <row r="104" spans="1:31" ht="9" hidden="1" customHeight="1" thickTop="1" thickBot="1">
      <c r="A104" s="482" t="e">
        <f>IF('0902-0908'!#REF!=0,"",'0902-0908'!#REF!)</f>
        <v>#REF!</v>
      </c>
      <c r="B104" s="483"/>
      <c r="C104" s="559"/>
      <c r="D104" s="560"/>
      <c r="E104" s="559"/>
      <c r="F104" s="560"/>
      <c r="G104" s="559"/>
      <c r="H104" s="560"/>
      <c r="I104" s="559"/>
      <c r="J104" s="560"/>
      <c r="K104" s="559"/>
      <c r="L104" s="560"/>
      <c r="M104" s="559"/>
      <c r="N104" s="560"/>
      <c r="O104" s="559"/>
      <c r="P104" s="560"/>
      <c r="Q104" s="377"/>
      <c r="R104" s="380"/>
      <c r="S104" s="389"/>
      <c r="T104" s="390"/>
    </row>
    <row r="105" spans="1:31" ht="15.75" customHeight="1">
      <c r="A105" s="490" t="str">
        <f>IF('0902-0908'!A102=0,"",'0902-0908'!A102)</f>
        <v>蔡佾玲</v>
      </c>
      <c r="B105" s="491"/>
      <c r="C105" s="123"/>
      <c r="D105" s="124"/>
      <c r="E105" s="123"/>
      <c r="F105" s="124"/>
      <c r="G105" s="123"/>
      <c r="H105" s="124"/>
      <c r="I105" s="123"/>
      <c r="J105" s="124"/>
      <c r="K105" s="123"/>
      <c r="L105" s="124"/>
      <c r="M105" s="123"/>
      <c r="N105" s="124"/>
      <c r="O105" s="123"/>
      <c r="P105" s="124"/>
      <c r="Q105" s="375"/>
      <c r="R105" s="378">
        <f>D106+F106+H106+J106+L106+N106+P106</f>
        <v>0</v>
      </c>
      <c r="S105" s="381"/>
      <c r="T105" s="382"/>
    </row>
    <row r="106" spans="1:31" ht="9" customHeight="1" thickBot="1">
      <c r="A106" s="480" t="str">
        <f>IF('0902-0908'!A103=0,"",'0902-0908'!A103)</f>
        <v>外場假日工讀</v>
      </c>
      <c r="B106" s="481"/>
      <c r="C106" s="156"/>
      <c r="D106" s="58">
        <f>IF(C105="",0,IF(D105-C105&lt;=6,D105-C105,IF(D105-C105&gt;6,D105-C105-C106,0)))</f>
        <v>0</v>
      </c>
      <c r="E106" s="156"/>
      <c r="F106" s="58">
        <f>IF(E105="",0,IF(F105-E105&lt;=6,F105-E105,IF(F105-E105&gt;6,F105-E105-E106,0)))</f>
        <v>0</v>
      </c>
      <c r="G106" s="156"/>
      <c r="H106" s="58">
        <f>IF(G105="",0,IF(H105-G105&lt;=6,H105-G105,IF(H105-G105&gt;6,H105-G105-G106,0)))</f>
        <v>0</v>
      </c>
      <c r="I106" s="156"/>
      <c r="J106" s="58">
        <f>IF(I105="",0,IF(J105-I105&lt;=6,J105-I105,IF(J105-I105&gt;6,J105-I105-I106,0)))</f>
        <v>0</v>
      </c>
      <c r="K106" s="156"/>
      <c r="L106" s="58">
        <f>IF(K105="",0,IF(L105-K105&lt;=6,L105-K105,IF(L105-K105&gt;6,L105-K105-K106,0)))</f>
        <v>0</v>
      </c>
      <c r="M106" s="156"/>
      <c r="N106" s="58">
        <f>IF(M105="",0,IF(N105-M105&lt;=6,N105-M105,IF(N105-M105&gt;6,N105-M105-M106,0)))</f>
        <v>0</v>
      </c>
      <c r="O106" s="156"/>
      <c r="P106" s="58">
        <f>IF(O105="",0,IF(P105-O105&lt;=6,P105-O105,IF(P105-O105&gt;6,P105-O105-O106,0)))</f>
        <v>0</v>
      </c>
      <c r="Q106" s="376"/>
      <c r="R106" s="379"/>
      <c r="S106" s="394"/>
      <c r="T106" s="395"/>
    </row>
    <row r="107" spans="1:31" ht="9" customHeight="1" thickTop="1" thickBot="1">
      <c r="A107" s="482" t="str">
        <f>IF('0902-0908'!A104=0,"",'0902-0908'!A104)</f>
        <v/>
      </c>
      <c r="B107" s="483"/>
      <c r="C107" s="559"/>
      <c r="D107" s="560"/>
      <c r="E107" s="559"/>
      <c r="F107" s="560"/>
      <c r="G107" s="559"/>
      <c r="H107" s="560"/>
      <c r="I107" s="559"/>
      <c r="J107" s="560"/>
      <c r="K107" s="559"/>
      <c r="L107" s="560"/>
      <c r="M107" s="559"/>
      <c r="N107" s="560"/>
      <c r="O107" s="559"/>
      <c r="P107" s="560"/>
      <c r="Q107" s="377"/>
      <c r="R107" s="380"/>
      <c r="S107" s="396"/>
      <c r="T107" s="397"/>
    </row>
    <row r="108" spans="1:31" ht="15.75" customHeight="1">
      <c r="A108" s="490" t="str">
        <f>IF('0902-0908'!A105=0,"",'0902-0908'!A105)</f>
        <v>許哲崎</v>
      </c>
      <c r="B108" s="491"/>
      <c r="C108" s="123"/>
      <c r="D108" s="124"/>
      <c r="E108" s="123"/>
      <c r="F108" s="124"/>
      <c r="G108" s="123"/>
      <c r="H108" s="124"/>
      <c r="I108" s="123"/>
      <c r="J108" s="124"/>
      <c r="K108" s="123">
        <v>18</v>
      </c>
      <c r="L108" s="124">
        <v>22</v>
      </c>
      <c r="M108" s="123">
        <v>12</v>
      </c>
      <c r="N108" s="124">
        <v>22</v>
      </c>
      <c r="O108" s="123">
        <v>12</v>
      </c>
      <c r="P108" s="124">
        <v>22</v>
      </c>
      <c r="Q108" s="375"/>
      <c r="R108" s="378">
        <f>D109+F109+H109+J109+L109+N109+P109</f>
        <v>20</v>
      </c>
      <c r="S108" s="381" t="s">
        <v>376</v>
      </c>
      <c r="T108" s="382"/>
    </row>
    <row r="109" spans="1:31" ht="9" customHeight="1" thickBot="1">
      <c r="A109" s="480" t="str">
        <f>IF('0902-0908'!A106=0,"",'0902-0908'!A106)</f>
        <v>外場假日工讀</v>
      </c>
      <c r="B109" s="481"/>
      <c r="C109" s="156"/>
      <c r="D109" s="58">
        <f>IF(C108="",0,IF(D108-C108&lt;=6,D108-C108,IF(D108-C108&gt;6,D108-C108-C109,0)))</f>
        <v>0</v>
      </c>
      <c r="E109" s="156"/>
      <c r="F109" s="58">
        <f>IF(E108="",0,IF(F108-E108&lt;=6,F108-E108,IF(F108-E108&gt;6,F108-E108-E109,0)))</f>
        <v>0</v>
      </c>
      <c r="G109" s="156"/>
      <c r="H109" s="58">
        <f>IF(G108="",0,IF(H108-G108&lt;=6,H108-G108,IF(H108-G108&gt;6,H108-G108-G109,0)))</f>
        <v>0</v>
      </c>
      <c r="I109" s="156"/>
      <c r="J109" s="58">
        <f>IF(I108="",0,IF(J108-I108&lt;=6,J108-I108,IF(J108-I108&gt;6,J108-I108-I109,0)))</f>
        <v>0</v>
      </c>
      <c r="K109" s="156"/>
      <c r="L109" s="58">
        <f>IF(K108="",0,IF(L108-K108&lt;=6,L108-K108,IF(L108-K108&gt;6,L108-K108-K109,0)))</f>
        <v>4</v>
      </c>
      <c r="M109" s="156">
        <v>2</v>
      </c>
      <c r="N109" s="58">
        <f>IF(M108="",0,IF(N108-M108&lt;=6,N108-M108,IF(N108-M108&gt;6,N108-M108-M109,0)))</f>
        <v>8</v>
      </c>
      <c r="O109" s="156">
        <v>2</v>
      </c>
      <c r="P109" s="58">
        <f>IF(O108="",0,IF(P108-O108&lt;=6,P108-O108,IF(P108-O108&gt;6,P108-O108-O109,0)))</f>
        <v>8</v>
      </c>
      <c r="Q109" s="376"/>
      <c r="R109" s="379"/>
      <c r="S109" s="394" t="s">
        <v>377</v>
      </c>
      <c r="T109" s="395"/>
    </row>
    <row r="110" spans="1:31" ht="9" customHeight="1" thickTop="1" thickBot="1">
      <c r="A110" s="482" t="str">
        <f>IF('0902-0908'!A107=0,"",'0902-0908'!A107)</f>
        <v/>
      </c>
      <c r="B110" s="483"/>
      <c r="C110" s="559"/>
      <c r="D110" s="560"/>
      <c r="E110" s="559"/>
      <c r="F110" s="560"/>
      <c r="G110" s="559"/>
      <c r="H110" s="560"/>
      <c r="I110" s="559"/>
      <c r="J110" s="560"/>
      <c r="K110" s="559" t="s">
        <v>364</v>
      </c>
      <c r="L110" s="560"/>
      <c r="M110" s="559" t="s">
        <v>364</v>
      </c>
      <c r="N110" s="560"/>
      <c r="O110" s="559" t="s">
        <v>364</v>
      </c>
      <c r="P110" s="560"/>
      <c r="Q110" s="377"/>
      <c r="R110" s="380"/>
      <c r="S110" s="396"/>
      <c r="T110" s="397"/>
    </row>
    <row r="111" spans="1:31" ht="15.75" customHeight="1">
      <c r="A111" s="490" t="str">
        <f>IF('0902-0908'!A108=0,"",'0902-0908'!A108)</f>
        <v/>
      </c>
      <c r="B111" s="491"/>
      <c r="C111" s="123"/>
      <c r="D111" s="124"/>
      <c r="E111" s="123"/>
      <c r="F111" s="124"/>
      <c r="G111" s="123"/>
      <c r="H111" s="124"/>
      <c r="I111" s="123"/>
      <c r="J111" s="124"/>
      <c r="K111" s="123"/>
      <c r="L111" s="124"/>
      <c r="M111" s="123"/>
      <c r="N111" s="124"/>
      <c r="O111" s="123"/>
      <c r="P111" s="124"/>
      <c r="Q111" s="375"/>
      <c r="R111" s="378">
        <f>D112+F112+H112+J112+L112+N112+P112</f>
        <v>0</v>
      </c>
      <c r="S111" s="381"/>
      <c r="T111" s="382"/>
    </row>
    <row r="112" spans="1:31" ht="9" customHeight="1" thickBot="1">
      <c r="A112" s="480" t="str">
        <f>IF('0902-0908'!A109=0,"",'0902-0908'!A109)</f>
        <v/>
      </c>
      <c r="B112" s="481"/>
      <c r="C112" s="156"/>
      <c r="D112" s="58">
        <f>IF(C111="",0,IF(D111-C111&lt;=6,D111-C111,IF(D111-C111&gt;6,D111-C111-C112,0)))</f>
        <v>0</v>
      </c>
      <c r="E112" s="156"/>
      <c r="F112" s="58">
        <f>IF(E111="",0,IF(F111-E111&lt;=6,F111-E111,IF(F111-E111&gt;6,F111-E111-E112,0)))</f>
        <v>0</v>
      </c>
      <c r="G112" s="156"/>
      <c r="H112" s="58">
        <f>IF(G111="",0,IF(H111-G111&lt;=6,H111-G111,IF(H111-G111&gt;6,H111-G111-G112,0)))</f>
        <v>0</v>
      </c>
      <c r="I112" s="156"/>
      <c r="J112" s="58">
        <f>IF(I111="",0,IF(J111-I111&lt;=6,J111-I111,IF(J111-I111&gt;6,J111-I111-I112,0)))</f>
        <v>0</v>
      </c>
      <c r="K112" s="156"/>
      <c r="L112" s="58">
        <f>IF(K111="",0,IF(L111-K111&lt;=6,L111-K111,IF(L111-K111&gt;6,L111-K111-K112,0)))</f>
        <v>0</v>
      </c>
      <c r="M112" s="156"/>
      <c r="N112" s="58">
        <f>IF(M111="",0,IF(N111-M111&lt;=6,N111-M111,IF(N111-M111&gt;6,N111-M111-M112,0)))</f>
        <v>0</v>
      </c>
      <c r="O112" s="156"/>
      <c r="P112" s="58">
        <f>IF(O111="",0,IF(P111-O111&lt;=6,P111-O111,IF(P111-O111&gt;6,P111-O111-O112,0)))</f>
        <v>0</v>
      </c>
      <c r="Q112" s="376"/>
      <c r="R112" s="379"/>
      <c r="S112" s="394"/>
      <c r="T112" s="395"/>
    </row>
    <row r="113" spans="1:31" ht="9" customHeight="1" thickTop="1" thickBot="1">
      <c r="A113" s="482" t="str">
        <f>IF('0902-0908'!A110=0,"",'0902-0908'!A110)</f>
        <v/>
      </c>
      <c r="B113" s="483"/>
      <c r="C113" s="559"/>
      <c r="D113" s="560"/>
      <c r="E113" s="559"/>
      <c r="F113" s="560"/>
      <c r="G113" s="559"/>
      <c r="H113" s="560"/>
      <c r="I113" s="559"/>
      <c r="J113" s="560"/>
      <c r="K113" s="559"/>
      <c r="L113" s="560"/>
      <c r="M113" s="559"/>
      <c r="N113" s="560"/>
      <c r="O113" s="559"/>
      <c r="P113" s="560"/>
      <c r="Q113" s="377"/>
      <c r="R113" s="380"/>
      <c r="S113" s="396"/>
      <c r="T113" s="397"/>
    </row>
    <row r="114" spans="1:31" ht="15.75" customHeight="1">
      <c r="A114" s="490" t="str">
        <f>IF('0902-0908'!A111=0,"",'0902-0908'!A111)</f>
        <v/>
      </c>
      <c r="B114" s="491"/>
      <c r="C114" s="123"/>
      <c r="D114" s="124"/>
      <c r="E114" s="123"/>
      <c r="F114" s="124"/>
      <c r="G114" s="123"/>
      <c r="H114" s="124"/>
      <c r="I114" s="123"/>
      <c r="J114" s="124"/>
      <c r="K114" s="123"/>
      <c r="L114" s="124"/>
      <c r="M114" s="123"/>
      <c r="N114" s="124"/>
      <c r="O114" s="123"/>
      <c r="P114" s="124"/>
      <c r="Q114" s="375"/>
      <c r="R114" s="378">
        <f>D115+F115+H115+J115+L115+N115+P115</f>
        <v>0</v>
      </c>
      <c r="S114" s="381"/>
      <c r="T114" s="382"/>
    </row>
    <row r="115" spans="1:31" ht="9" customHeight="1" thickBot="1">
      <c r="A115" s="480" t="str">
        <f>IF('0902-0908'!A112=0,"",'0902-0908'!A112)</f>
        <v/>
      </c>
      <c r="B115" s="481"/>
      <c r="C115" s="156"/>
      <c r="D115" s="58">
        <f>IF(C114="",0,IF(D114-C114&lt;=6,D114-C114,IF(D114-C114&gt;6,D114-C114-C115,0)))</f>
        <v>0</v>
      </c>
      <c r="E115" s="156"/>
      <c r="F115" s="58">
        <f>IF(E114="",0,IF(F114-E114&lt;=6,F114-E114,IF(F114-E114&gt;6,F114-E114-E115,0)))</f>
        <v>0</v>
      </c>
      <c r="G115" s="156"/>
      <c r="H115" s="58">
        <f>IF(G114="",0,IF(H114-G114&lt;=6,H114-G114,IF(H114-G114&gt;6,H114-G114-G115,0)))</f>
        <v>0</v>
      </c>
      <c r="I115" s="156"/>
      <c r="J115" s="58">
        <f>IF(I114="",0,IF(J114-I114&lt;=6,J114-I114,IF(J114-I114&gt;6,J114-I114-I115,0)))</f>
        <v>0</v>
      </c>
      <c r="K115" s="156"/>
      <c r="L115" s="58">
        <f>IF(K114="",0,IF(L114-K114&lt;=6,L114-K114,IF(L114-K114&gt;6,L114-K114-K115,0)))</f>
        <v>0</v>
      </c>
      <c r="M115" s="156"/>
      <c r="N115" s="58">
        <f>IF(M114="",0,IF(N114-M114&lt;=6,N114-M114,IF(N114-M114&gt;6,N114-M114-M115,0)))</f>
        <v>0</v>
      </c>
      <c r="O115" s="156"/>
      <c r="P115" s="58">
        <f>IF(O114="",0,IF(P114-O114&lt;=6,P114-O114,IF(P114-O114&gt;6,P114-O114-O115,0)))</f>
        <v>0</v>
      </c>
      <c r="Q115" s="376"/>
      <c r="R115" s="379"/>
      <c r="S115" s="387"/>
      <c r="T115" s="388"/>
    </row>
    <row r="116" spans="1:31" ht="9" customHeight="1" thickTop="1" thickBot="1">
      <c r="A116" s="482" t="str">
        <f>IF('0902-0908'!A113=0,"",'0902-0908'!A113)</f>
        <v/>
      </c>
      <c r="B116" s="483"/>
      <c r="C116" s="559"/>
      <c r="D116" s="560"/>
      <c r="E116" s="559"/>
      <c r="F116" s="560"/>
      <c r="G116" s="559"/>
      <c r="H116" s="560"/>
      <c r="I116" s="559"/>
      <c r="J116" s="560"/>
      <c r="K116" s="559"/>
      <c r="L116" s="560"/>
      <c r="M116" s="559"/>
      <c r="N116" s="560"/>
      <c r="O116" s="559"/>
      <c r="P116" s="560"/>
      <c r="Q116" s="377"/>
      <c r="R116" s="380"/>
      <c r="S116" s="389"/>
      <c r="T116" s="390"/>
    </row>
    <row r="117" spans="1:31" ht="15.75" customHeight="1">
      <c r="A117" s="490" t="str">
        <f>IF('0902-0908'!A114=0,"",'0902-0908'!A114)</f>
        <v/>
      </c>
      <c r="B117" s="491"/>
      <c r="C117" s="123"/>
      <c r="D117" s="124"/>
      <c r="E117" s="123"/>
      <c r="F117" s="124"/>
      <c r="G117" s="123"/>
      <c r="H117" s="124"/>
      <c r="I117" s="123"/>
      <c r="J117" s="124"/>
      <c r="K117" s="123"/>
      <c r="L117" s="124"/>
      <c r="M117" s="123"/>
      <c r="N117" s="124"/>
      <c r="O117" s="123"/>
      <c r="P117" s="124"/>
      <c r="Q117" s="375"/>
      <c r="R117" s="378">
        <f>D118+F118+H118+J118+L118+N118+P118</f>
        <v>0</v>
      </c>
      <c r="S117" s="393"/>
      <c r="T117" s="382"/>
    </row>
    <row r="118" spans="1:31" ht="9" customHeight="1" thickBot="1">
      <c r="A118" s="480" t="str">
        <f>IF('0902-0908'!A115=0,"",'0902-0908'!A115)</f>
        <v/>
      </c>
      <c r="B118" s="481"/>
      <c r="C118" s="156"/>
      <c r="D118" s="58">
        <f>IF(C117="",0,IF(D117-C117&lt;=6,D117-C117,IF(D117-C117&gt;6,D117-C117-C118,0)))</f>
        <v>0</v>
      </c>
      <c r="E118" s="156"/>
      <c r="F118" s="58">
        <f>IF(E117="",0,IF(F117-E117&lt;=6,F117-E117,IF(F117-E117&gt;6,F117-E117-E118,0)))</f>
        <v>0</v>
      </c>
      <c r="G118" s="156"/>
      <c r="H118" s="58">
        <f>IF(G117="",0,IF(H117-G117&lt;=6,H117-G117,IF(H117-G117&gt;6,H117-G117-G118,0)))</f>
        <v>0</v>
      </c>
      <c r="I118" s="156"/>
      <c r="J118" s="58">
        <f>IF(I117="",0,IF(J117-I117&lt;=6,J117-I117,IF(J117-I117&gt;6,J117-I117-I118,0)))</f>
        <v>0</v>
      </c>
      <c r="K118" s="156"/>
      <c r="L118" s="58">
        <f>IF(K117="",0,IF(L117-K117&lt;=6,L117-K117,IF(L117-K117&gt;6,L117-K117-K118,0)))</f>
        <v>0</v>
      </c>
      <c r="M118" s="156"/>
      <c r="N118" s="58">
        <f>IF(M117="",0,IF(N117-M117&lt;=6,N117-M117,IF(N117-M117&gt;6,N117-M117-M118,0)))</f>
        <v>0</v>
      </c>
      <c r="O118" s="156"/>
      <c r="P118" s="58">
        <f>IF(O117="",0,IF(P117-O117&lt;=6,P117-O117,IF(P117-O117&gt;6,P117-O117-O118,0)))</f>
        <v>0</v>
      </c>
      <c r="Q118" s="376"/>
      <c r="R118" s="379"/>
      <c r="S118" s="387"/>
      <c r="T118" s="388"/>
      <c r="AC118" s="125"/>
      <c r="AD118" s="125"/>
      <c r="AE118" s="125"/>
    </row>
    <row r="119" spans="1:31" ht="9" customHeight="1" thickTop="1" thickBot="1">
      <c r="A119" s="482" t="str">
        <f>IF('0902-0908'!A116=0,"",'0902-0908'!A116)</f>
        <v/>
      </c>
      <c r="B119" s="483"/>
      <c r="C119" s="559"/>
      <c r="D119" s="560"/>
      <c r="E119" s="559"/>
      <c r="F119" s="560"/>
      <c r="G119" s="559"/>
      <c r="H119" s="560"/>
      <c r="I119" s="559"/>
      <c r="J119" s="560"/>
      <c r="K119" s="559"/>
      <c r="L119" s="560"/>
      <c r="M119" s="559"/>
      <c r="N119" s="560"/>
      <c r="O119" s="559"/>
      <c r="P119" s="560"/>
      <c r="Q119" s="377"/>
      <c r="R119" s="380"/>
      <c r="S119" s="389"/>
      <c r="T119" s="390"/>
    </row>
    <row r="120" spans="1:31" ht="11.25" customHeight="1">
      <c r="A120" s="126"/>
      <c r="B120" s="166"/>
      <c r="C120" s="357" t="s">
        <v>21</v>
      </c>
      <c r="D120" s="358"/>
      <c r="E120" s="357" t="s">
        <v>22</v>
      </c>
      <c r="F120" s="358"/>
      <c r="G120" s="357" t="s">
        <v>23</v>
      </c>
      <c r="H120" s="358"/>
      <c r="I120" s="357" t="s">
        <v>24</v>
      </c>
      <c r="J120" s="358"/>
      <c r="K120" s="357" t="s">
        <v>25</v>
      </c>
      <c r="L120" s="358"/>
      <c r="M120" s="359" t="s">
        <v>26</v>
      </c>
      <c r="N120" s="360"/>
      <c r="O120" s="359" t="s">
        <v>27</v>
      </c>
      <c r="P120" s="360"/>
      <c r="Q120" s="361" t="s">
        <v>93</v>
      </c>
      <c r="R120" s="362"/>
      <c r="S120" s="362"/>
      <c r="T120" s="363"/>
    </row>
    <row r="121" spans="1:31" ht="11.25" customHeight="1">
      <c r="A121" s="364" t="s">
        <v>94</v>
      </c>
      <c r="B121" s="167" t="s">
        <v>95</v>
      </c>
      <c r="C121" s="367">
        <f>COUNTIFS(C$169:C$203,"&gt;0",C$169:C$203,"&lt;11")</f>
        <v>1</v>
      </c>
      <c r="D121" s="368"/>
      <c r="E121" s="367">
        <f>COUNTIFS(E$169:E$203,"&gt;0",E$169:E$203,"&lt;11")</f>
        <v>1</v>
      </c>
      <c r="F121" s="368"/>
      <c r="G121" s="367">
        <f>COUNTIFS(G$169:G$203,"&gt;0",G$169:G$203,"&lt;11")</f>
        <v>1</v>
      </c>
      <c r="H121" s="368"/>
      <c r="I121" s="367">
        <f>COUNTIFS(I$169:I$203,"&gt;0",I$169:I$203,"&lt;11")</f>
        <v>0</v>
      </c>
      <c r="J121" s="368"/>
      <c r="K121" s="367">
        <f>COUNTIFS(K$169:K$203,"&gt;0",K$169:K$203,"&lt;11")</f>
        <v>1</v>
      </c>
      <c r="L121" s="368"/>
      <c r="M121" s="367">
        <f>COUNTIFS(M$169:M$203,"&gt;0",M$169:M$203,"&lt;11")</f>
        <v>1</v>
      </c>
      <c r="N121" s="368"/>
      <c r="O121" s="367">
        <f>COUNTIFS(O$169:O$203,"&gt;0",O$169:O$203,"&lt;11")</f>
        <v>1</v>
      </c>
      <c r="P121" s="368"/>
      <c r="Q121" s="369" t="s">
        <v>96</v>
      </c>
      <c r="R121" s="370"/>
      <c r="S121" s="371" t="s">
        <v>97</v>
      </c>
      <c r="T121" s="372"/>
    </row>
    <row r="122" spans="1:31" ht="11.25" customHeight="1" thickBot="1">
      <c r="A122" s="365"/>
      <c r="B122" s="168" t="s">
        <v>98</v>
      </c>
      <c r="C122" s="345">
        <f>COUNTIFS(C$169:C$203,"&gt;0",C$169:C$203,"&lt;11.5")</f>
        <v>2</v>
      </c>
      <c r="D122" s="345"/>
      <c r="E122" s="345">
        <f>COUNTIFS(E$169:E$203,"&gt;0",E$169:E$203,"&lt;11.5")</f>
        <v>2</v>
      </c>
      <c r="F122" s="345"/>
      <c r="G122" s="345">
        <f>COUNTIFS(G$169:G$203,"&gt;0",G$169:G$203,"&lt;11.5")</f>
        <v>3</v>
      </c>
      <c r="H122" s="345"/>
      <c r="I122" s="345">
        <f>COUNTIFS(I$169:I$203,"&gt;0",I$169:I$203,"&lt;11.5")</f>
        <v>2</v>
      </c>
      <c r="J122" s="345"/>
      <c r="K122" s="345">
        <f>COUNTIFS(K$169:K$203,"&gt;0",K$169:K$203,"&lt;11.5")</f>
        <v>2</v>
      </c>
      <c r="L122" s="345"/>
      <c r="M122" s="345">
        <f>COUNTIFS(M$169:M$203,"&gt;0",M$169:M$203,"&lt;11.5")</f>
        <v>3</v>
      </c>
      <c r="N122" s="345"/>
      <c r="O122" s="345">
        <f>COUNTIFS(O$169:O$203,"&gt;0",O$169:O$203,"&lt;11.5")</f>
        <v>3</v>
      </c>
      <c r="P122" s="345"/>
      <c r="Q122" s="346" t="s">
        <v>99</v>
      </c>
      <c r="R122" s="347"/>
      <c r="S122" s="348" t="s">
        <v>100</v>
      </c>
      <c r="T122" s="349"/>
    </row>
    <row r="123" spans="1:31" ht="11.25" customHeight="1">
      <c r="A123" s="365"/>
      <c r="B123" s="170" t="s">
        <v>101</v>
      </c>
      <c r="C123" s="350">
        <f>COUNTIFS(C$169:C$203,"&gt;0",C$169:C$203,"&lt;12")</f>
        <v>2</v>
      </c>
      <c r="D123" s="350"/>
      <c r="E123" s="350">
        <f>COUNTIFS(E$169:E$203,"&gt;0",E$169:E$203,"&lt;12")</f>
        <v>2</v>
      </c>
      <c r="F123" s="350"/>
      <c r="G123" s="350">
        <f>COUNTIFS(G$169:G$203,"&gt;0",G$169:G$203,"&lt;12")</f>
        <v>4</v>
      </c>
      <c r="H123" s="350"/>
      <c r="I123" s="350">
        <f>COUNTIFS(I$169:I$203,"&gt;0",I$169:I$203,"&lt;12")</f>
        <v>3</v>
      </c>
      <c r="J123" s="350"/>
      <c r="K123" s="350">
        <f>COUNTIFS(K$169:K$203,"&gt;0",K$169:K$203,"&lt;12")</f>
        <v>2</v>
      </c>
      <c r="L123" s="350"/>
      <c r="M123" s="350">
        <f>COUNTIFS(M$169:M$203,"&gt;0",M$169:M$203,"&lt;12")</f>
        <v>4</v>
      </c>
      <c r="N123" s="350"/>
      <c r="O123" s="350">
        <f>COUNTIFS(O$169:O$203,"&gt;0",O$169:O$203,"&lt;12")</f>
        <v>4</v>
      </c>
      <c r="P123" s="351"/>
      <c r="Q123" s="352" t="s">
        <v>102</v>
      </c>
      <c r="R123" s="347"/>
      <c r="S123" s="348" t="s">
        <v>103</v>
      </c>
      <c r="T123" s="349"/>
    </row>
    <row r="124" spans="1:31" ht="11.25" customHeight="1" thickBot="1">
      <c r="A124" s="365"/>
      <c r="B124" s="171" t="s">
        <v>104</v>
      </c>
      <c r="C124" s="353">
        <f>COUNTIFS(C$169:C$203,"&gt;0",C$169:C$203,"&lt;=12")</f>
        <v>3</v>
      </c>
      <c r="D124" s="353"/>
      <c r="E124" s="353">
        <f>COUNTIFS(E$169:E$203,"&gt;0",E$169:E$203,"&lt;=12")</f>
        <v>3</v>
      </c>
      <c r="F124" s="353"/>
      <c r="G124" s="353">
        <f>COUNTIFS(G$169:G$203,"&gt;0",G$169:G$203,"&lt;=12")</f>
        <v>7</v>
      </c>
      <c r="H124" s="353"/>
      <c r="I124" s="353">
        <f>COUNTIFS(I$169:I$203,"&gt;0",I$169:I$203,"&lt;=12")</f>
        <v>5</v>
      </c>
      <c r="J124" s="353"/>
      <c r="K124" s="353">
        <f>COUNTIFS(K$169:K$203,"&gt;0",K$169:K$203,"&lt;=12")</f>
        <v>3</v>
      </c>
      <c r="L124" s="353"/>
      <c r="M124" s="353">
        <f>COUNTIFS(M$169:M$203,"&gt;0",M$169:M$203,"&lt;=12")</f>
        <v>6</v>
      </c>
      <c r="N124" s="353"/>
      <c r="O124" s="353">
        <f>COUNTIFS(O$169:O$203,"&gt;0",O$169:O$203,"&lt;=12")</f>
        <v>6</v>
      </c>
      <c r="P124" s="354"/>
      <c r="Q124" s="352" t="s">
        <v>105</v>
      </c>
      <c r="R124" s="347"/>
      <c r="S124" s="355" t="s">
        <v>106</v>
      </c>
      <c r="T124" s="356"/>
    </row>
    <row r="125" spans="1:31" ht="11.25" customHeight="1" thickBot="1">
      <c r="A125" s="365"/>
      <c r="B125" s="173" t="s">
        <v>107</v>
      </c>
      <c r="C125" s="338">
        <f>COUNTIFS(C$169:C$203,"&gt;0",C$169:C$203,"&lt;=17",D$169:D$203,"&gt;=18")</f>
        <v>3</v>
      </c>
      <c r="D125" s="338"/>
      <c r="E125" s="338">
        <f>COUNTIFS(E$169:E$203,"&gt;0",E$169:E$203,"&lt;=17",F$169:F$203,"&gt;=18")</f>
        <v>3</v>
      </c>
      <c r="F125" s="338"/>
      <c r="G125" s="338">
        <f>COUNTIFS(G$169:G$203,"&gt;0",G$169:G$203,"&lt;=17",H$169:H$203,"&gt;=18")</f>
        <v>7</v>
      </c>
      <c r="H125" s="338"/>
      <c r="I125" s="338">
        <f>COUNTIFS(I$169:I$203,"&gt;0",I$169:I$203,"&lt;=17",J$169:J$203,"&gt;=18")</f>
        <v>5</v>
      </c>
      <c r="J125" s="338"/>
      <c r="K125" s="338">
        <f>COUNTIFS(K$169:K$203,"&gt;0",K$169:K$203,"&lt;=17",L$169:L$203,"&gt;=18")</f>
        <v>3</v>
      </c>
      <c r="L125" s="338"/>
      <c r="M125" s="338">
        <f>COUNTIFS(M$169:M$203,"&gt;0",M$169:M$203,"&lt;=17",N$169:N$203,"&gt;=18")</f>
        <v>7</v>
      </c>
      <c r="N125" s="338"/>
      <c r="O125" s="338">
        <f>COUNTIFS(O$169:O$203,"&gt;0",O$169:O$203,"&lt;=17",P$169:P$203,"&gt;=18")</f>
        <v>7</v>
      </c>
      <c r="P125" s="338"/>
      <c r="Q125" s="339" t="s">
        <v>108</v>
      </c>
      <c r="R125" s="340"/>
      <c r="S125" s="340"/>
      <c r="T125" s="340"/>
    </row>
    <row r="126" spans="1:31" ht="11.25" customHeight="1">
      <c r="A126" s="365"/>
      <c r="B126" s="170" t="s">
        <v>109</v>
      </c>
      <c r="C126" s="337">
        <f>COUNTIFS(C$169:C$203,"&gt;0",D$169:D$203,"&gt;18")</f>
        <v>4</v>
      </c>
      <c r="D126" s="337"/>
      <c r="E126" s="337">
        <f>COUNTIFS(E$169:E$203,"&gt;0",F$169:F$203,"&gt;18")</f>
        <v>4</v>
      </c>
      <c r="F126" s="337"/>
      <c r="G126" s="337">
        <f>COUNTIFS(G$169:G$203,"&gt;0",H$169:H$203,"&gt;18")</f>
        <v>7</v>
      </c>
      <c r="H126" s="337"/>
      <c r="I126" s="337">
        <f>COUNTIFS(I$169:I$203,"&gt;0",J$169:J$203,"&gt;18")</f>
        <v>5</v>
      </c>
      <c r="J126" s="337"/>
      <c r="K126" s="337">
        <f>COUNTIFS(K$169:K$203,"&gt;0",L$169:L$203,"&gt;18")</f>
        <v>5</v>
      </c>
      <c r="L126" s="337"/>
      <c r="M126" s="337">
        <f>COUNTIFS(M$169:M$203,"&gt;0",N$169:N$203,"&gt;18")</f>
        <v>7</v>
      </c>
      <c r="N126" s="337"/>
      <c r="O126" s="337">
        <f>COUNTIFS(O$169:O$203,"&gt;0",P$169:P$203,"&gt;18")</f>
        <v>7</v>
      </c>
      <c r="P126" s="341"/>
      <c r="Q126" s="342" t="s">
        <v>110</v>
      </c>
      <c r="R126" s="343"/>
      <c r="S126" s="343"/>
      <c r="T126" s="344"/>
    </row>
    <row r="127" spans="1:31" ht="11.25" customHeight="1" thickBot="1">
      <c r="A127" s="365"/>
      <c r="B127" s="174" t="s">
        <v>111</v>
      </c>
      <c r="C127" s="335">
        <f>COUNTIFS(C$169:C$203,"&gt;0",D$169:D$203,"&gt;20")</f>
        <v>4</v>
      </c>
      <c r="D127" s="335"/>
      <c r="E127" s="335">
        <f>COUNTIFS(E$169:E$203,"&gt;0",F$169:F$203,"&gt;20")</f>
        <v>4</v>
      </c>
      <c r="F127" s="335"/>
      <c r="G127" s="335">
        <f>COUNTIFS(G$169:G$203,"&gt;0",H$169:H$203,"&gt;20")</f>
        <v>7</v>
      </c>
      <c r="H127" s="335"/>
      <c r="I127" s="335">
        <f>COUNTIFS(I$169:I$203,"&gt;0",J$169:J$203,"&gt;20")</f>
        <v>5</v>
      </c>
      <c r="J127" s="335"/>
      <c r="K127" s="335">
        <f>COUNTIFS(K$169:K$203,"&gt;0",L$169:L$203,"&gt;20")</f>
        <v>5</v>
      </c>
      <c r="L127" s="335"/>
      <c r="M127" s="335">
        <f>COUNTIFS(M$169:M$203,"&gt;0",N$169:N$203,"&gt;20")</f>
        <v>7</v>
      </c>
      <c r="N127" s="335"/>
      <c r="O127" s="335">
        <f>COUNTIFS(O$169:O$203,"&gt;0",P$169:P$203,"&gt;20")</f>
        <v>7</v>
      </c>
      <c r="P127" s="336"/>
      <c r="Q127" s="172"/>
      <c r="R127" s="169"/>
      <c r="S127" s="169"/>
      <c r="T127" s="175"/>
    </row>
    <row r="128" spans="1:31" ht="11.25" customHeight="1" thickBot="1">
      <c r="A128" s="366"/>
      <c r="B128" s="176" t="s">
        <v>112</v>
      </c>
      <c r="C128" s="274">
        <f>COUNTIF(D$169:D$203,"&gt;=22")</f>
        <v>3</v>
      </c>
      <c r="D128" s="275"/>
      <c r="E128" s="274">
        <f>COUNTIF(F$169:F$203,"&gt;=22")</f>
        <v>3</v>
      </c>
      <c r="F128" s="275"/>
      <c r="G128" s="274">
        <f>COUNTIF(H$169:H$203,"&gt;=22")</f>
        <v>6</v>
      </c>
      <c r="H128" s="275"/>
      <c r="I128" s="274">
        <f>COUNTIF(J$169:J$203,"&gt;=22")</f>
        <v>5</v>
      </c>
      <c r="J128" s="275"/>
      <c r="K128" s="274">
        <f>COUNTIF(L$169:L$203,"&gt;=22")</f>
        <v>4</v>
      </c>
      <c r="L128" s="275"/>
      <c r="M128" s="274">
        <f>COUNTIF(N$169:N$203,"&gt;=22")</f>
        <v>6</v>
      </c>
      <c r="N128" s="275"/>
      <c r="O128" s="274">
        <f>COUNTIF(P$169:P$203,"&gt;=22")</f>
        <v>6</v>
      </c>
      <c r="P128" s="275"/>
      <c r="Q128" s="177"/>
      <c r="R128" s="178"/>
      <c r="S128" s="178"/>
      <c r="T128" s="179"/>
    </row>
    <row r="129" spans="1:20" ht="11.25" customHeight="1" thickTop="1">
      <c r="A129" s="321" t="s">
        <v>113</v>
      </c>
      <c r="B129" s="322"/>
      <c r="C129" s="323"/>
      <c r="D129" s="324"/>
      <c r="E129" s="324"/>
      <c r="F129" s="324"/>
      <c r="G129" s="324"/>
      <c r="H129" s="324"/>
      <c r="I129" s="324"/>
      <c r="J129" s="324"/>
      <c r="K129" s="324"/>
      <c r="L129" s="324"/>
      <c r="M129" s="324"/>
      <c r="N129" s="324"/>
      <c r="O129" s="324"/>
      <c r="P129" s="324"/>
      <c r="Q129" s="324"/>
      <c r="R129" s="324"/>
      <c r="S129" s="324"/>
      <c r="T129" s="325"/>
    </row>
    <row r="130" spans="1:20" ht="11.25" customHeight="1">
      <c r="A130" s="326"/>
      <c r="B130" s="327"/>
      <c r="C130" s="327"/>
      <c r="D130" s="327"/>
      <c r="E130" s="327"/>
      <c r="F130" s="327"/>
      <c r="G130" s="327"/>
      <c r="H130" s="327"/>
      <c r="I130" s="327"/>
      <c r="J130" s="327"/>
      <c r="K130" s="327"/>
      <c r="L130" s="327"/>
      <c r="M130" s="327"/>
      <c r="N130" s="327"/>
      <c r="O130" s="327"/>
      <c r="P130" s="327"/>
      <c r="Q130" s="327"/>
      <c r="R130" s="327"/>
      <c r="S130" s="327"/>
      <c r="T130" s="328"/>
    </row>
    <row r="131" spans="1:20" ht="11.25" customHeight="1">
      <c r="A131" s="329"/>
      <c r="B131" s="330"/>
      <c r="C131" s="330"/>
      <c r="D131" s="330"/>
      <c r="E131" s="330"/>
      <c r="F131" s="330"/>
      <c r="G131" s="330"/>
      <c r="H131" s="330"/>
      <c r="I131" s="330"/>
      <c r="J131" s="330"/>
      <c r="K131" s="330"/>
      <c r="L131" s="330"/>
      <c r="M131" s="330"/>
      <c r="N131" s="330"/>
      <c r="O131" s="330"/>
      <c r="P131" s="330"/>
      <c r="Q131" s="330"/>
      <c r="R131" s="330"/>
      <c r="S131" s="330"/>
      <c r="T131" s="331"/>
    </row>
    <row r="132" spans="1:20" ht="11.25" customHeight="1">
      <c r="A132" s="332"/>
      <c r="B132" s="333"/>
      <c r="C132" s="333"/>
      <c r="D132" s="333"/>
      <c r="E132" s="333"/>
      <c r="F132" s="333"/>
      <c r="G132" s="333"/>
      <c r="H132" s="333"/>
      <c r="I132" s="333"/>
      <c r="J132" s="333"/>
      <c r="K132" s="333"/>
      <c r="L132" s="333"/>
      <c r="M132" s="333"/>
      <c r="N132" s="333"/>
      <c r="O132" s="333"/>
      <c r="P132" s="333"/>
      <c r="Q132" s="333"/>
      <c r="R132" s="333"/>
      <c r="S132" s="333"/>
      <c r="T132" s="334"/>
    </row>
    <row r="133" spans="1:20" ht="11.25" customHeight="1">
      <c r="A133" s="310"/>
      <c r="B133" s="311"/>
      <c r="C133" s="311"/>
      <c r="D133" s="311"/>
      <c r="E133" s="311"/>
      <c r="F133" s="311"/>
      <c r="G133" s="311"/>
      <c r="H133" s="311"/>
      <c r="I133" s="311"/>
      <c r="J133" s="311"/>
      <c r="K133" s="311"/>
      <c r="L133" s="311"/>
      <c r="M133" s="311"/>
      <c r="N133" s="311"/>
      <c r="O133" s="311"/>
      <c r="P133" s="311"/>
      <c r="Q133" s="311"/>
      <c r="R133" s="311"/>
      <c r="S133" s="311"/>
      <c r="T133" s="312"/>
    </row>
    <row r="134" spans="1:20" ht="11.25" customHeight="1" thickBot="1">
      <c r="A134" s="188" t="s">
        <v>114</v>
      </c>
      <c r="B134" s="313"/>
      <c r="C134" s="314"/>
      <c r="D134" s="314"/>
      <c r="E134" s="314"/>
      <c r="F134" s="314"/>
      <c r="G134" s="314"/>
      <c r="H134" s="314"/>
      <c r="I134" s="315"/>
      <c r="J134" s="186" t="s">
        <v>115</v>
      </c>
      <c r="K134" s="316"/>
      <c r="L134" s="316"/>
      <c r="M134" s="316"/>
      <c r="N134" s="316"/>
      <c r="O134" s="317" t="s">
        <v>116</v>
      </c>
      <c r="P134" s="317"/>
      <c r="Q134" s="317"/>
      <c r="R134" s="317"/>
      <c r="S134" s="317"/>
      <c r="T134" s="318"/>
    </row>
    <row r="135" spans="1:20" s="116" customFormat="1" ht="11.25" customHeight="1">
      <c r="A135" s="127"/>
      <c r="B135" s="127"/>
      <c r="C135" s="127"/>
      <c r="J135" s="128"/>
      <c r="K135" s="128"/>
    </row>
    <row r="136" spans="1:20" s="116" customFormat="1" ht="11.25" customHeight="1">
      <c r="A136" s="272" t="s">
        <v>17</v>
      </c>
      <c r="B136" s="273"/>
      <c r="C136" s="319">
        <f>C3</f>
        <v>45565</v>
      </c>
      <c r="D136" s="320"/>
      <c r="E136" s="319">
        <f>E3</f>
        <v>45566</v>
      </c>
      <c r="F136" s="320"/>
      <c r="G136" s="319">
        <f>G3</f>
        <v>45567</v>
      </c>
      <c r="H136" s="320"/>
      <c r="I136" s="319">
        <f>I3</f>
        <v>45568</v>
      </c>
      <c r="J136" s="320"/>
      <c r="K136" s="319">
        <f>K3</f>
        <v>45569</v>
      </c>
      <c r="L136" s="320"/>
      <c r="M136" s="319">
        <f>M3</f>
        <v>45570</v>
      </c>
      <c r="N136" s="320"/>
      <c r="O136" s="319">
        <f>O3</f>
        <v>45571</v>
      </c>
      <c r="P136" s="320"/>
      <c r="Q136" s="117"/>
      <c r="R136" s="117"/>
      <c r="S136" s="117"/>
      <c r="T136" s="117"/>
    </row>
    <row r="137" spans="1:20" s="116" customFormat="1" ht="11.25" customHeight="1" thickBot="1">
      <c r="A137" s="304" t="s">
        <v>20</v>
      </c>
      <c r="B137" s="305"/>
      <c r="C137" s="254" t="str">
        <f>C4</f>
        <v>一</v>
      </c>
      <c r="D137" s="255"/>
      <c r="E137" s="254" t="str">
        <f>E4</f>
        <v>二</v>
      </c>
      <c r="F137" s="255"/>
      <c r="G137" s="254" t="str">
        <f>G4</f>
        <v>三</v>
      </c>
      <c r="H137" s="255"/>
      <c r="I137" s="254" t="str">
        <f>I4</f>
        <v>四</v>
      </c>
      <c r="J137" s="255"/>
      <c r="K137" s="254" t="str">
        <f>K4</f>
        <v>五</v>
      </c>
      <c r="L137" s="255"/>
      <c r="M137" s="306" t="str">
        <f>M4</f>
        <v>六</v>
      </c>
      <c r="N137" s="307"/>
      <c r="O137" s="306" t="str">
        <f>O4</f>
        <v>日</v>
      </c>
      <c r="P137" s="307"/>
    </row>
    <row r="138" spans="1:20" s="116" customFormat="1" ht="11.25" customHeight="1">
      <c r="A138" s="129" t="s">
        <v>117</v>
      </c>
      <c r="B138" s="130"/>
      <c r="C138" s="131"/>
      <c r="D138" s="132"/>
      <c r="E138" s="131"/>
      <c r="F138" s="132"/>
      <c r="G138" s="131"/>
      <c r="H138" s="132"/>
      <c r="I138" s="131"/>
      <c r="J138" s="132"/>
      <c r="K138" s="131"/>
      <c r="L138" s="132"/>
      <c r="M138" s="131"/>
      <c r="N138" s="132"/>
      <c r="O138" s="131"/>
      <c r="P138" s="133"/>
      <c r="Q138" s="134">
        <f>SUM(C138,E138,G138,I138,K138,M138,O138)</f>
        <v>0</v>
      </c>
      <c r="R138" s="135"/>
      <c r="S138" s="136" t="s">
        <v>118</v>
      </c>
      <c r="T138" s="137"/>
    </row>
    <row r="139" spans="1:20" s="116" customFormat="1" ht="11.25" customHeight="1" thickBot="1">
      <c r="A139" s="138"/>
      <c r="B139" s="139" t="s">
        <v>119</v>
      </c>
      <c r="C139" s="140"/>
      <c r="D139" s="141"/>
      <c r="E139" s="140"/>
      <c r="F139" s="141"/>
      <c r="G139" s="140"/>
      <c r="H139" s="141"/>
      <c r="I139" s="140"/>
      <c r="J139" s="141"/>
      <c r="K139" s="140"/>
      <c r="L139" s="141"/>
      <c r="M139" s="140"/>
      <c r="N139" s="141"/>
      <c r="O139" s="140"/>
      <c r="P139" s="141"/>
      <c r="Q139" s="142" t="s">
        <v>120</v>
      </c>
      <c r="R139" s="308">
        <f>SUM(D139,F139,H139,J139,L139,N139,P139)</f>
        <v>0</v>
      </c>
      <c r="S139" s="309"/>
      <c r="T139" s="143"/>
    </row>
    <row r="140" spans="1:20" s="116" customFormat="1" ht="11.25" customHeight="1">
      <c r="A140" s="284" t="s">
        <v>121</v>
      </c>
      <c r="B140" s="273"/>
      <c r="C140" s="298">
        <f>D14+D17+D20+D23+D26+D29+D32+D35+D38+D41+D44+D47+D50+D53+D56</f>
        <v>24</v>
      </c>
      <c r="D140" s="299"/>
      <c r="E140" s="298">
        <f t="shared" ref="E140" si="3">F14+F17+F20+F23+F26+F29+F32+F35+F38+F41+F44+F47+F50+F53+F56</f>
        <v>24</v>
      </c>
      <c r="F140" s="299"/>
      <c r="G140" s="298">
        <f t="shared" ref="G140" si="4">H14+H17+H20+H23+H26+H29+H32+H35+H38+H41+H44+H47+H50+H53+H56</f>
        <v>24</v>
      </c>
      <c r="H140" s="299"/>
      <c r="I140" s="298">
        <f t="shared" ref="I140" si="5">J14+J17+J20+J23+J26+J29+J32+J35+J38+J41+J44+J47+J50+J53+J56</f>
        <v>16</v>
      </c>
      <c r="J140" s="299"/>
      <c r="K140" s="298">
        <f t="shared" ref="K140" si="6">L14+L17+L20+L23+L26+L29+L32+L35+L38+L41+L44+L47+L50+L53+L56</f>
        <v>24</v>
      </c>
      <c r="L140" s="299"/>
      <c r="M140" s="298">
        <f t="shared" ref="M140" si="7">N14+N17+N20+N23+N26+N29+N32+N35+N38+N41+N44+N47+N50+N53+N56</f>
        <v>24</v>
      </c>
      <c r="N140" s="299"/>
      <c r="O140" s="298">
        <f t="shared" ref="O140" si="8">P14+P17+P20+P23+P26+P29+P32+P35+P38+P41+P44+P47+P50+P53+P56</f>
        <v>24</v>
      </c>
      <c r="P140" s="299"/>
      <c r="Q140" s="302">
        <f>SUM(C140:P141)</f>
        <v>160</v>
      </c>
      <c r="R140" s="303"/>
      <c r="S140" s="276"/>
      <c r="T140" s="144"/>
    </row>
    <row r="141" spans="1:20" s="116" customFormat="1" ht="11.25" customHeight="1" thickBot="1">
      <c r="A141" s="285"/>
      <c r="B141" s="275"/>
      <c r="C141" s="300"/>
      <c r="D141" s="301"/>
      <c r="E141" s="300"/>
      <c r="F141" s="301"/>
      <c r="G141" s="300"/>
      <c r="H141" s="301"/>
      <c r="I141" s="300"/>
      <c r="J141" s="301"/>
      <c r="K141" s="300"/>
      <c r="L141" s="301"/>
      <c r="M141" s="300"/>
      <c r="N141" s="301"/>
      <c r="O141" s="300"/>
      <c r="P141" s="301"/>
      <c r="Q141" s="297"/>
      <c r="R141" s="283"/>
      <c r="S141" s="277"/>
      <c r="T141" s="145"/>
    </row>
    <row r="142" spans="1:20" s="116" customFormat="1" ht="11.25" customHeight="1" thickTop="1">
      <c r="A142" s="284" t="s">
        <v>122</v>
      </c>
      <c r="B142" s="273"/>
      <c r="C142" s="272">
        <f>D60+D63+D66+D69+D72+D75+D78+D81+D84+D87+D91+D94+D97+D100+D103+D106+D109+D112+D115+D118</f>
        <v>3.5</v>
      </c>
      <c r="D142" s="273"/>
      <c r="E142" s="272">
        <f t="shared" ref="E142" si="9">F60+F63+F66+F69+F72+F75+F78+F81+F84+F87+F91+F94+F97+F100+F103+F106+F109+F112+F115+F118</f>
        <v>4</v>
      </c>
      <c r="F142" s="273"/>
      <c r="G142" s="272">
        <f t="shared" ref="G142" si="10">H60+H63+H66+H69+H72+H75+H78+H81+H84+H87+H91+H94+H97+H100+H103+H106+H109+H112+H115+H118</f>
        <v>32.5</v>
      </c>
      <c r="H142" s="273"/>
      <c r="I142" s="272">
        <f t="shared" ref="I142" si="11">J60+J63+J66+J69+J72+J75+J78+J81+J84+J87+J91+J94+J97+J100+J103+J106+J109+J112+J115+J118</f>
        <v>24.5</v>
      </c>
      <c r="J142" s="273"/>
      <c r="K142" s="272">
        <f t="shared" ref="K142" si="12">L60+L63+L66+L69+L72+L75+L78+L81+L84+L87+L91+L94+L97+L100+L103+L106+L109+L112+L115+L118</f>
        <v>8</v>
      </c>
      <c r="L142" s="273"/>
      <c r="M142" s="272">
        <f t="shared" ref="M142" si="13">N60+N63+N66+N69+N72+N75+N78+N81+N84+N87+N91+N94+N97+N100+N103+N106+N109+N112+N115+N118</f>
        <v>31.5</v>
      </c>
      <c r="N142" s="273"/>
      <c r="O142" s="272">
        <f t="shared" ref="O142" si="14">P60+P63+P66+P69+P72+P75+P78+P81+P84+P87+P91+P94+P97+P100+P103+P106+P109+P112+P115+P118</f>
        <v>31.5</v>
      </c>
      <c r="P142" s="273"/>
      <c r="Q142" s="296">
        <f>SUM(C142:P143)</f>
        <v>135.5</v>
      </c>
      <c r="R142" s="281"/>
      <c r="S142" s="276"/>
      <c r="T142" s="144"/>
    </row>
    <row r="143" spans="1:20" s="116" customFormat="1" ht="11.25" customHeight="1" thickBot="1">
      <c r="A143" s="285"/>
      <c r="B143" s="275"/>
      <c r="C143" s="274"/>
      <c r="D143" s="275"/>
      <c r="E143" s="274"/>
      <c r="F143" s="275"/>
      <c r="G143" s="274"/>
      <c r="H143" s="275"/>
      <c r="I143" s="274"/>
      <c r="J143" s="275"/>
      <c r="K143" s="274"/>
      <c r="L143" s="275"/>
      <c r="M143" s="274"/>
      <c r="N143" s="275"/>
      <c r="O143" s="274"/>
      <c r="P143" s="275"/>
      <c r="Q143" s="297"/>
      <c r="R143" s="283"/>
      <c r="S143" s="277"/>
      <c r="T143" s="145"/>
    </row>
    <row r="144" spans="1:20" s="116" customFormat="1" ht="11.25" customHeight="1" thickTop="1">
      <c r="A144" s="284" t="s">
        <v>123</v>
      </c>
      <c r="B144" s="273"/>
      <c r="C144" s="272">
        <f>C140+C142</f>
        <v>27.5</v>
      </c>
      <c r="D144" s="273"/>
      <c r="E144" s="272">
        <f>E140+E142</f>
        <v>28</v>
      </c>
      <c r="F144" s="273"/>
      <c r="G144" s="272">
        <f>G140+G142</f>
        <v>56.5</v>
      </c>
      <c r="H144" s="273"/>
      <c r="I144" s="272">
        <f>I140+I142</f>
        <v>40.5</v>
      </c>
      <c r="J144" s="273"/>
      <c r="K144" s="272">
        <f>K140+K142</f>
        <v>32</v>
      </c>
      <c r="L144" s="273"/>
      <c r="M144" s="272">
        <f>M140+M142</f>
        <v>55.5</v>
      </c>
      <c r="N144" s="273"/>
      <c r="O144" s="272">
        <f>O140+O142</f>
        <v>55.5</v>
      </c>
      <c r="P144" s="273"/>
      <c r="Q144" s="296">
        <f>SUM(C144:P145)</f>
        <v>295.5</v>
      </c>
      <c r="R144" s="281"/>
      <c r="S144" s="276"/>
      <c r="T144" s="144"/>
    </row>
    <row r="145" spans="1:20" s="116" customFormat="1" ht="11.25" customHeight="1" thickBot="1">
      <c r="A145" s="285"/>
      <c r="B145" s="275"/>
      <c r="C145" s="272"/>
      <c r="D145" s="273"/>
      <c r="E145" s="272"/>
      <c r="F145" s="273"/>
      <c r="G145" s="272"/>
      <c r="H145" s="273"/>
      <c r="I145" s="272"/>
      <c r="J145" s="273"/>
      <c r="K145" s="272"/>
      <c r="L145" s="273"/>
      <c r="M145" s="272"/>
      <c r="N145" s="273"/>
      <c r="O145" s="272"/>
      <c r="P145" s="273"/>
      <c r="Q145" s="297"/>
      <c r="R145" s="283"/>
      <c r="S145" s="277"/>
      <c r="T145" s="145"/>
    </row>
    <row r="146" spans="1:20" s="116" customFormat="1" ht="11.25" customHeight="1" thickTop="1">
      <c r="A146" s="284" t="s">
        <v>124</v>
      </c>
      <c r="B146" s="286"/>
      <c r="C146" s="288">
        <f>$Q$152</f>
        <v>0</v>
      </c>
      <c r="D146" s="289"/>
      <c r="E146" s="288">
        <f>$Q$152</f>
        <v>0</v>
      </c>
      <c r="F146" s="289"/>
      <c r="G146" s="288">
        <f>$Q$152</f>
        <v>0</v>
      </c>
      <c r="H146" s="289"/>
      <c r="I146" s="288">
        <f>$Q$152</f>
        <v>0</v>
      </c>
      <c r="J146" s="289"/>
      <c r="K146" s="292">
        <f>Q154</f>
        <v>0</v>
      </c>
      <c r="L146" s="289"/>
      <c r="M146" s="292">
        <f>Q156</f>
        <v>0</v>
      </c>
      <c r="N146" s="289"/>
      <c r="O146" s="292">
        <f>Q156</f>
        <v>0</v>
      </c>
      <c r="P146" s="294"/>
      <c r="Q146" s="280">
        <f>SUM(C146:P147)</f>
        <v>0</v>
      </c>
      <c r="R146" s="281"/>
      <c r="S146" s="276"/>
      <c r="T146" s="144"/>
    </row>
    <row r="147" spans="1:20" s="116" customFormat="1" ht="11.25" customHeight="1" thickBot="1">
      <c r="A147" s="285"/>
      <c r="B147" s="287"/>
      <c r="C147" s="290"/>
      <c r="D147" s="291"/>
      <c r="E147" s="290"/>
      <c r="F147" s="291"/>
      <c r="G147" s="290"/>
      <c r="H147" s="291"/>
      <c r="I147" s="290"/>
      <c r="J147" s="291"/>
      <c r="K147" s="293"/>
      <c r="L147" s="291"/>
      <c r="M147" s="293"/>
      <c r="N147" s="291"/>
      <c r="O147" s="293"/>
      <c r="P147" s="295"/>
      <c r="Q147" s="282"/>
      <c r="R147" s="283"/>
      <c r="S147" s="277"/>
      <c r="T147" s="145"/>
    </row>
    <row r="148" spans="1:20" s="116" customFormat="1" ht="11.25" customHeight="1" thickTop="1">
      <c r="A148" s="284" t="s">
        <v>125</v>
      </c>
      <c r="B148" s="273"/>
      <c r="C148" s="272">
        <f>C144-C146</f>
        <v>27.5</v>
      </c>
      <c r="D148" s="273"/>
      <c r="E148" s="272">
        <f>E144-E146</f>
        <v>28</v>
      </c>
      <c r="F148" s="273"/>
      <c r="G148" s="272">
        <f>G144-G146</f>
        <v>56.5</v>
      </c>
      <c r="H148" s="273"/>
      <c r="I148" s="272">
        <f>I144-I146</f>
        <v>40.5</v>
      </c>
      <c r="J148" s="273"/>
      <c r="K148" s="272">
        <f>K144-K146</f>
        <v>32</v>
      </c>
      <c r="L148" s="273"/>
      <c r="M148" s="272">
        <f>M144-M146</f>
        <v>55.5</v>
      </c>
      <c r="N148" s="273"/>
      <c r="O148" s="272">
        <f>O144-O146</f>
        <v>55.5</v>
      </c>
      <c r="P148" s="273"/>
      <c r="Q148" s="272">
        <f>Q144-Q146</f>
        <v>295.5</v>
      </c>
      <c r="R148" s="273"/>
      <c r="S148" s="276"/>
      <c r="T148" s="144"/>
    </row>
    <row r="149" spans="1:20" s="116" customFormat="1" ht="11.25" customHeight="1" thickBot="1">
      <c r="A149" s="285"/>
      <c r="B149" s="275"/>
      <c r="C149" s="274"/>
      <c r="D149" s="275"/>
      <c r="E149" s="274"/>
      <c r="F149" s="275"/>
      <c r="G149" s="274"/>
      <c r="H149" s="275"/>
      <c r="I149" s="274"/>
      <c r="J149" s="275"/>
      <c r="K149" s="274"/>
      <c r="L149" s="275"/>
      <c r="M149" s="274"/>
      <c r="N149" s="275"/>
      <c r="O149" s="274"/>
      <c r="P149" s="275"/>
      <c r="Q149" s="274"/>
      <c r="R149" s="275"/>
      <c r="S149" s="277"/>
      <c r="T149" s="145"/>
    </row>
    <row r="150" spans="1:20" s="116" customFormat="1" ht="11.25" customHeight="1" thickTop="1" thickBot="1">
      <c r="J150" s="128"/>
      <c r="K150" s="128"/>
    </row>
    <row r="151" spans="1:20" s="116" customFormat="1" ht="11.25" customHeight="1">
      <c r="J151" s="128"/>
      <c r="K151" s="128"/>
      <c r="O151" s="256" t="s">
        <v>126</v>
      </c>
      <c r="P151" s="257"/>
      <c r="Q151" s="278"/>
      <c r="R151" s="279"/>
    </row>
    <row r="152" spans="1:20" s="116" customFormat="1" ht="11.25" customHeight="1">
      <c r="A152" s="259" t="s">
        <v>127</v>
      </c>
      <c r="B152" s="259"/>
      <c r="C152" s="184" t="s">
        <v>128</v>
      </c>
      <c r="D152" s="185" t="s">
        <v>129</v>
      </c>
      <c r="E152" s="184" t="s">
        <v>130</v>
      </c>
      <c r="G152" s="146" t="s">
        <v>131</v>
      </c>
      <c r="H152" s="184" t="s">
        <v>128</v>
      </c>
      <c r="I152" s="185" t="s">
        <v>129</v>
      </c>
      <c r="J152" s="184" t="s">
        <v>130</v>
      </c>
      <c r="K152" s="128"/>
      <c r="O152" s="258" t="s">
        <v>132</v>
      </c>
      <c r="P152" s="259"/>
      <c r="Q152" s="266"/>
      <c r="R152" s="267"/>
    </row>
    <row r="153" spans="1:20" s="116" customFormat="1" ht="11.25" customHeight="1">
      <c r="A153" s="147" t="str">
        <f>'0902-0908'!A150</f>
        <v>店長</v>
      </c>
      <c r="B153" s="148"/>
      <c r="C153" s="149">
        <f t="shared" ref="C153:C164" si="15">COUNTIF($A$13:$B$133,A153)</f>
        <v>0</v>
      </c>
      <c r="D153" s="150"/>
      <c r="E153" s="149">
        <f>C153-D153</f>
        <v>0</v>
      </c>
      <c r="G153" s="149" t="s">
        <v>133</v>
      </c>
      <c r="H153" s="149">
        <f>SUM(C153:C160)+C163+C164</f>
        <v>0</v>
      </c>
      <c r="I153" s="151"/>
      <c r="J153" s="149">
        <f>H153-I153</f>
        <v>0</v>
      </c>
      <c r="K153" s="128"/>
      <c r="O153" s="258"/>
      <c r="P153" s="259"/>
      <c r="Q153" s="266"/>
      <c r="R153" s="267"/>
    </row>
    <row r="154" spans="1:20" s="116" customFormat="1" ht="11.25" customHeight="1">
      <c r="A154" s="147" t="str">
        <f>'0902-0908'!A151</f>
        <v>副店長</v>
      </c>
      <c r="B154" s="148"/>
      <c r="C154" s="149">
        <f t="shared" si="15"/>
        <v>0</v>
      </c>
      <c r="D154" s="150"/>
      <c r="E154" s="149">
        <f t="shared" ref="E154:E164" si="16">C154-D154</f>
        <v>0</v>
      </c>
      <c r="G154" s="149" t="s">
        <v>134</v>
      </c>
      <c r="H154" s="149">
        <f>SUM(C153:C159)+C161+C163+C164</f>
        <v>0</v>
      </c>
      <c r="I154" s="151"/>
      <c r="J154" s="149">
        <f>H154-I154</f>
        <v>0</v>
      </c>
      <c r="K154" s="128"/>
      <c r="O154" s="258" t="s">
        <v>135</v>
      </c>
      <c r="P154" s="259"/>
      <c r="Q154" s="266"/>
      <c r="R154" s="267"/>
    </row>
    <row r="155" spans="1:20" s="116" customFormat="1" ht="11.25" customHeight="1">
      <c r="A155" s="147" t="str">
        <f>'0902-0908'!A152</f>
        <v>廚房主任</v>
      </c>
      <c r="B155" s="148"/>
      <c r="C155" s="149">
        <f t="shared" si="15"/>
        <v>0</v>
      </c>
      <c r="D155" s="150"/>
      <c r="E155" s="149">
        <f t="shared" si="16"/>
        <v>0</v>
      </c>
      <c r="G155" s="149" t="s">
        <v>137</v>
      </c>
      <c r="H155" s="149">
        <f>SUM(C153:C164)</f>
        <v>0</v>
      </c>
      <c r="I155" s="151"/>
      <c r="J155" s="149">
        <f>H155-I155</f>
        <v>0</v>
      </c>
      <c r="K155" s="128"/>
      <c r="O155" s="258"/>
      <c r="P155" s="259"/>
      <c r="Q155" s="266"/>
      <c r="R155" s="267"/>
    </row>
    <row r="156" spans="1:20" s="116" customFormat="1" ht="11.25" customHeight="1">
      <c r="A156" s="147" t="str">
        <f>'0902-0908'!A153</f>
        <v>廚房正職</v>
      </c>
      <c r="B156" s="148"/>
      <c r="C156" s="149">
        <f t="shared" si="15"/>
        <v>0</v>
      </c>
      <c r="D156" s="150"/>
      <c r="E156" s="149">
        <f t="shared" si="16"/>
        <v>0</v>
      </c>
      <c r="J156" s="128"/>
      <c r="K156" s="128"/>
      <c r="O156" s="258" t="s">
        <v>139</v>
      </c>
      <c r="P156" s="259"/>
      <c r="Q156" s="266"/>
      <c r="R156" s="267"/>
    </row>
    <row r="157" spans="1:20" s="116" customFormat="1" ht="11.25" customHeight="1">
      <c r="A157" s="147" t="str">
        <f>'0902-0908'!A154</f>
        <v>廚房試用期</v>
      </c>
      <c r="B157" s="148"/>
      <c r="C157" s="149">
        <f t="shared" si="15"/>
        <v>0</v>
      </c>
      <c r="D157" s="150"/>
      <c r="E157" s="149">
        <f t="shared" si="16"/>
        <v>0</v>
      </c>
      <c r="J157" s="128"/>
      <c r="K157" s="128"/>
      <c r="O157" s="258"/>
      <c r="P157" s="259"/>
      <c r="Q157" s="266"/>
      <c r="R157" s="267"/>
    </row>
    <row r="158" spans="1:20" s="116" customFormat="1" ht="11.25" customHeight="1">
      <c r="A158" s="147" t="str">
        <f>'0902-0908'!A155</f>
        <v>內場建教生</v>
      </c>
      <c r="B158" s="148"/>
      <c r="C158" s="149">
        <f t="shared" si="15"/>
        <v>0</v>
      </c>
      <c r="D158" s="150"/>
      <c r="E158" s="149">
        <f t="shared" si="16"/>
        <v>0</v>
      </c>
      <c r="J158" s="128"/>
      <c r="K158" s="128"/>
      <c r="O158" s="258" t="s">
        <v>142</v>
      </c>
      <c r="P158" s="259"/>
      <c r="Q158" s="268"/>
      <c r="R158" s="269"/>
    </row>
    <row r="159" spans="1:20" s="116" customFormat="1" ht="11.25" customHeight="1" thickBot="1">
      <c r="A159" s="147" t="str">
        <f>'0902-0908'!A156</f>
        <v>內場實習生</v>
      </c>
      <c r="B159" s="148"/>
      <c r="C159" s="149">
        <f t="shared" si="15"/>
        <v>0</v>
      </c>
      <c r="D159" s="150"/>
      <c r="E159" s="149">
        <f t="shared" si="16"/>
        <v>0</v>
      </c>
      <c r="J159" s="128"/>
      <c r="K159" s="128"/>
      <c r="O159" s="260"/>
      <c r="P159" s="261"/>
      <c r="Q159" s="270"/>
      <c r="R159" s="271"/>
    </row>
    <row r="160" spans="1:20" s="116" customFormat="1" ht="11.25" customHeight="1">
      <c r="A160" s="147" t="str">
        <f>'0902-0908'!A157</f>
        <v>內場早班工讀</v>
      </c>
      <c r="B160" s="148"/>
      <c r="C160" s="149">
        <f t="shared" si="15"/>
        <v>0</v>
      </c>
      <c r="D160" s="150"/>
      <c r="E160" s="149">
        <f t="shared" si="16"/>
        <v>0</v>
      </c>
      <c r="J160" s="128"/>
      <c r="K160" s="128"/>
      <c r="O160" s="256" t="s">
        <v>145</v>
      </c>
      <c r="P160" s="257"/>
      <c r="Q160" s="152"/>
      <c r="R160" s="153"/>
    </row>
    <row r="161" spans="1:18" s="116" customFormat="1" ht="11.25" customHeight="1">
      <c r="A161" s="147" t="str">
        <f>'0902-0908'!A158</f>
        <v>內場晚班工讀</v>
      </c>
      <c r="B161" s="148"/>
      <c r="C161" s="149">
        <f t="shared" si="15"/>
        <v>0</v>
      </c>
      <c r="D161" s="151"/>
      <c r="E161" s="149">
        <f t="shared" si="16"/>
        <v>0</v>
      </c>
      <c r="J161" s="128"/>
      <c r="K161" s="128"/>
      <c r="O161" s="258" t="s">
        <v>147</v>
      </c>
      <c r="P161" s="259"/>
      <c r="Q161" s="259">
        <f>Q152*4+Q154+Q156*2</f>
        <v>0</v>
      </c>
      <c r="R161" s="262"/>
    </row>
    <row r="162" spans="1:18" s="116" customFormat="1" ht="11.25" customHeight="1" thickBot="1">
      <c r="A162" s="147" t="str">
        <f>'0902-0908'!A159</f>
        <v>內場假日工讀</v>
      </c>
      <c r="B162" s="148"/>
      <c r="C162" s="149">
        <f t="shared" si="15"/>
        <v>0</v>
      </c>
      <c r="D162" s="151"/>
      <c r="E162" s="149">
        <f t="shared" si="16"/>
        <v>0</v>
      </c>
      <c r="J162" s="128"/>
      <c r="K162" s="128"/>
      <c r="O162" s="260"/>
      <c r="P162" s="261"/>
      <c r="Q162" s="261"/>
      <c r="R162" s="263"/>
    </row>
    <row r="163" spans="1:18" s="116" customFormat="1" ht="11.25" customHeight="1">
      <c r="A163" s="147" t="str">
        <f>'0902-0908'!A160</f>
        <v>內場全天工讀</v>
      </c>
      <c r="B163" s="148"/>
      <c r="C163" s="149">
        <f t="shared" si="15"/>
        <v>0</v>
      </c>
      <c r="D163" s="151"/>
      <c r="E163" s="149">
        <f t="shared" si="16"/>
        <v>0</v>
      </c>
      <c r="J163" s="128"/>
      <c r="K163" s="128"/>
    </row>
    <row r="164" spans="1:18" s="116" customFormat="1" ht="11.25" customHeight="1">
      <c r="A164" s="147" t="str">
        <f>'0902-0908'!A161</f>
        <v>內場暑假工讀</v>
      </c>
      <c r="B164" s="148"/>
      <c r="C164" s="149">
        <f t="shared" si="15"/>
        <v>0</v>
      </c>
      <c r="D164" s="151"/>
      <c r="E164" s="149">
        <f t="shared" si="16"/>
        <v>0</v>
      </c>
      <c r="J164" s="128"/>
      <c r="K164" s="128"/>
    </row>
    <row r="165" spans="1:18" s="116" customFormat="1" ht="11.25" customHeight="1">
      <c r="J165" s="128"/>
      <c r="K165" s="128"/>
    </row>
    <row r="166" spans="1:18" s="116" customFormat="1" ht="11.25" customHeight="1">
      <c r="C166" s="264">
        <f>C136</f>
        <v>45565</v>
      </c>
      <c r="D166" s="265"/>
      <c r="E166" s="264">
        <f>E136</f>
        <v>45566</v>
      </c>
      <c r="F166" s="265"/>
      <c r="G166" s="264">
        <f>G136</f>
        <v>45567</v>
      </c>
      <c r="H166" s="265"/>
      <c r="I166" s="264">
        <f>I136</f>
        <v>45568</v>
      </c>
      <c r="J166" s="265"/>
      <c r="K166" s="264">
        <f>K136</f>
        <v>45569</v>
      </c>
      <c r="L166" s="265"/>
      <c r="M166" s="264">
        <f>M136</f>
        <v>45570</v>
      </c>
      <c r="N166" s="265"/>
      <c r="O166" s="264">
        <f>O136</f>
        <v>45571</v>
      </c>
      <c r="P166" s="265"/>
    </row>
    <row r="167" spans="1:18" s="116" customFormat="1" ht="11.25" customHeight="1">
      <c r="C167" s="254" t="str">
        <f>C137</f>
        <v>一</v>
      </c>
      <c r="D167" s="255"/>
      <c r="E167" s="254" t="str">
        <f>E137</f>
        <v>二</v>
      </c>
      <c r="F167" s="255"/>
      <c r="G167" s="254" t="str">
        <f>G137</f>
        <v>三</v>
      </c>
      <c r="H167" s="255"/>
      <c r="I167" s="254" t="str">
        <f>I137</f>
        <v>四</v>
      </c>
      <c r="J167" s="255"/>
      <c r="K167" s="254" t="str">
        <f>K137</f>
        <v>五</v>
      </c>
      <c r="L167" s="255"/>
      <c r="M167" s="254" t="str">
        <f>M137</f>
        <v>六</v>
      </c>
      <c r="N167" s="255"/>
      <c r="O167" s="254" t="str">
        <f>O137</f>
        <v>日</v>
      </c>
      <c r="P167" s="255"/>
    </row>
    <row r="168" spans="1:18" s="116" customFormat="1" ht="11.25" customHeight="1">
      <c r="C168" s="154" t="s">
        <v>151</v>
      </c>
      <c r="D168" s="154" t="s">
        <v>152</v>
      </c>
      <c r="E168" s="154" t="s">
        <v>151</v>
      </c>
      <c r="F168" s="154" t="s">
        <v>152</v>
      </c>
      <c r="G168" s="154" t="s">
        <v>151</v>
      </c>
      <c r="H168" s="154" t="s">
        <v>152</v>
      </c>
      <c r="I168" s="154" t="s">
        <v>151</v>
      </c>
      <c r="J168" s="154" t="s">
        <v>152</v>
      </c>
      <c r="K168" s="154" t="s">
        <v>151</v>
      </c>
      <c r="L168" s="154" t="s">
        <v>152</v>
      </c>
      <c r="M168" s="154" t="s">
        <v>151</v>
      </c>
      <c r="N168" s="154" t="s">
        <v>152</v>
      </c>
      <c r="O168" s="154" t="s">
        <v>151</v>
      </c>
      <c r="P168" s="154" t="s">
        <v>152</v>
      </c>
    </row>
    <row r="169" spans="1:18" s="116" customFormat="1" ht="11.25" customHeight="1">
      <c r="C169" s="116">
        <f t="shared" ref="C169:P169" si="17">C13</f>
        <v>0</v>
      </c>
      <c r="D169" s="116">
        <f t="shared" si="17"/>
        <v>0</v>
      </c>
      <c r="E169" s="116">
        <f t="shared" si="17"/>
        <v>10</v>
      </c>
      <c r="F169" s="116">
        <f t="shared" si="17"/>
        <v>21</v>
      </c>
      <c r="G169" s="116">
        <f t="shared" si="17"/>
        <v>0</v>
      </c>
      <c r="H169" s="116">
        <f t="shared" si="17"/>
        <v>0</v>
      </c>
      <c r="I169" s="116">
        <f t="shared" si="17"/>
        <v>12</v>
      </c>
      <c r="J169" s="116">
        <f t="shared" si="17"/>
        <v>22</v>
      </c>
      <c r="K169" s="116">
        <f t="shared" si="17"/>
        <v>11</v>
      </c>
      <c r="L169" s="116">
        <f t="shared" si="17"/>
        <v>22</v>
      </c>
      <c r="M169" s="116">
        <f t="shared" si="17"/>
        <v>12</v>
      </c>
      <c r="N169" s="116">
        <f t="shared" si="17"/>
        <v>22</v>
      </c>
      <c r="O169" s="116">
        <f t="shared" si="17"/>
        <v>0</v>
      </c>
      <c r="P169" s="116">
        <f t="shared" si="17"/>
        <v>0</v>
      </c>
    </row>
    <row r="170" spans="1:18" s="116" customFormat="1" ht="11.25" customHeight="1">
      <c r="C170" s="116">
        <f t="shared" ref="C170:P170" si="18">C16</f>
        <v>12</v>
      </c>
      <c r="D170" s="116">
        <f t="shared" si="18"/>
        <v>22</v>
      </c>
      <c r="E170" s="116">
        <f t="shared" si="18"/>
        <v>11</v>
      </c>
      <c r="F170" s="116">
        <f t="shared" si="18"/>
        <v>22</v>
      </c>
      <c r="G170" s="116">
        <f t="shared" si="18"/>
        <v>12</v>
      </c>
      <c r="H170" s="116">
        <f t="shared" si="18"/>
        <v>22</v>
      </c>
      <c r="I170" s="116">
        <f t="shared" si="18"/>
        <v>0</v>
      </c>
      <c r="J170" s="116">
        <f t="shared" si="18"/>
        <v>0</v>
      </c>
      <c r="K170" s="116">
        <f t="shared" si="18"/>
        <v>0</v>
      </c>
      <c r="L170" s="116">
        <f t="shared" si="18"/>
        <v>0</v>
      </c>
      <c r="M170" s="116">
        <f t="shared" si="18"/>
        <v>10</v>
      </c>
      <c r="N170" s="116">
        <f t="shared" si="18"/>
        <v>21</v>
      </c>
      <c r="O170" s="116">
        <f t="shared" si="18"/>
        <v>11</v>
      </c>
      <c r="P170" s="116">
        <f t="shared" si="18"/>
        <v>22</v>
      </c>
    </row>
    <row r="171" spans="1:18" s="116" customFormat="1" ht="11.25" customHeight="1">
      <c r="C171" s="116">
        <f t="shared" ref="C171:P171" si="19">C19</f>
        <v>10</v>
      </c>
      <c r="D171" s="116">
        <f t="shared" si="19"/>
        <v>21</v>
      </c>
      <c r="E171" s="116">
        <f t="shared" si="19"/>
        <v>12</v>
      </c>
      <c r="F171" s="116">
        <f t="shared" si="19"/>
        <v>22</v>
      </c>
      <c r="G171" s="116">
        <f t="shared" si="19"/>
        <v>10</v>
      </c>
      <c r="H171" s="116">
        <f t="shared" si="19"/>
        <v>21</v>
      </c>
      <c r="I171" s="116">
        <f t="shared" si="19"/>
        <v>0</v>
      </c>
      <c r="J171" s="116">
        <f t="shared" si="19"/>
        <v>0</v>
      </c>
      <c r="K171" s="116">
        <f t="shared" si="19"/>
        <v>12</v>
      </c>
      <c r="L171" s="116">
        <f t="shared" si="19"/>
        <v>22</v>
      </c>
      <c r="M171" s="116">
        <f t="shared" si="19"/>
        <v>11</v>
      </c>
      <c r="N171" s="116">
        <f t="shared" si="19"/>
        <v>22</v>
      </c>
      <c r="O171" s="116">
        <f t="shared" si="19"/>
        <v>10</v>
      </c>
      <c r="P171" s="116">
        <f t="shared" si="19"/>
        <v>21</v>
      </c>
    </row>
    <row r="172" spans="1:18" s="116" customFormat="1" ht="11.25" customHeight="1">
      <c r="C172" s="116">
        <f t="shared" ref="C172:P172" si="20">C22</f>
        <v>11</v>
      </c>
      <c r="D172" s="116">
        <f t="shared" si="20"/>
        <v>22</v>
      </c>
      <c r="E172" s="116">
        <f t="shared" si="20"/>
        <v>0</v>
      </c>
      <c r="F172" s="116">
        <f t="shared" si="20"/>
        <v>0</v>
      </c>
      <c r="G172" s="116">
        <f t="shared" si="20"/>
        <v>12</v>
      </c>
      <c r="H172" s="116">
        <f t="shared" si="20"/>
        <v>22</v>
      </c>
      <c r="I172" s="116">
        <f t="shared" si="20"/>
        <v>11</v>
      </c>
      <c r="J172" s="116">
        <f t="shared" si="20"/>
        <v>22</v>
      </c>
      <c r="K172" s="116">
        <f t="shared" si="20"/>
        <v>10</v>
      </c>
      <c r="L172" s="116">
        <f t="shared" si="20"/>
        <v>21</v>
      </c>
      <c r="M172" s="116">
        <f t="shared" si="20"/>
        <v>0</v>
      </c>
      <c r="N172" s="116">
        <f t="shared" si="20"/>
        <v>0</v>
      </c>
      <c r="O172" s="116">
        <f t="shared" si="20"/>
        <v>12</v>
      </c>
      <c r="P172" s="116">
        <f t="shared" si="20"/>
        <v>22</v>
      </c>
    </row>
    <row r="173" spans="1:18" s="116" customFormat="1" ht="11.25" customHeight="1">
      <c r="C173" s="116">
        <f t="shared" ref="C173:P173" si="21">C25</f>
        <v>0</v>
      </c>
      <c r="D173" s="116">
        <f t="shared" si="21"/>
        <v>0</v>
      </c>
      <c r="E173" s="116">
        <f t="shared" si="21"/>
        <v>0</v>
      </c>
      <c r="F173" s="116">
        <f t="shared" si="21"/>
        <v>0</v>
      </c>
      <c r="G173" s="116">
        <f t="shared" si="21"/>
        <v>0</v>
      </c>
      <c r="H173" s="116">
        <f t="shared" si="21"/>
        <v>0</v>
      </c>
      <c r="I173" s="116">
        <f t="shared" si="21"/>
        <v>0</v>
      </c>
      <c r="J173" s="116">
        <f t="shared" si="21"/>
        <v>0</v>
      </c>
      <c r="K173" s="116">
        <f t="shared" si="21"/>
        <v>0</v>
      </c>
      <c r="L173" s="116">
        <f t="shared" si="21"/>
        <v>0</v>
      </c>
      <c r="M173" s="116">
        <f t="shared" si="21"/>
        <v>0</v>
      </c>
      <c r="N173" s="116">
        <f t="shared" si="21"/>
        <v>0</v>
      </c>
      <c r="O173" s="116">
        <f t="shared" si="21"/>
        <v>0</v>
      </c>
      <c r="P173" s="116">
        <f t="shared" si="21"/>
        <v>0</v>
      </c>
    </row>
    <row r="174" spans="1:18" s="116" customFormat="1" ht="11.25" customHeight="1">
      <c r="C174" s="116">
        <f>C28</f>
        <v>0</v>
      </c>
      <c r="D174" s="116">
        <f t="shared" ref="D174:P174" si="22">D28</f>
        <v>0</v>
      </c>
      <c r="E174" s="116">
        <f t="shared" si="22"/>
        <v>0</v>
      </c>
      <c r="F174" s="116">
        <f t="shared" si="22"/>
        <v>0</v>
      </c>
      <c r="G174" s="116">
        <f t="shared" si="22"/>
        <v>0</v>
      </c>
      <c r="H174" s="116">
        <f t="shared" si="22"/>
        <v>0</v>
      </c>
      <c r="I174" s="116">
        <f t="shared" si="22"/>
        <v>0</v>
      </c>
      <c r="J174" s="116">
        <f t="shared" si="22"/>
        <v>0</v>
      </c>
      <c r="K174" s="116">
        <f t="shared" si="22"/>
        <v>0</v>
      </c>
      <c r="L174" s="116">
        <f t="shared" si="22"/>
        <v>0</v>
      </c>
      <c r="M174" s="116">
        <f t="shared" si="22"/>
        <v>0</v>
      </c>
      <c r="N174" s="116">
        <f t="shared" si="22"/>
        <v>0</v>
      </c>
      <c r="O174" s="116">
        <f t="shared" si="22"/>
        <v>0</v>
      </c>
      <c r="P174" s="116">
        <f t="shared" si="22"/>
        <v>0</v>
      </c>
    </row>
    <row r="175" spans="1:18" s="116" customFormat="1" ht="11.25" customHeight="1">
      <c r="C175" s="116">
        <f>C31</f>
        <v>0</v>
      </c>
      <c r="D175" s="116">
        <f t="shared" ref="D175:P175" si="23">D31</f>
        <v>0</v>
      </c>
      <c r="E175" s="116">
        <f t="shared" si="23"/>
        <v>0</v>
      </c>
      <c r="F175" s="116">
        <f t="shared" si="23"/>
        <v>0</v>
      </c>
      <c r="G175" s="116">
        <f t="shared" si="23"/>
        <v>0</v>
      </c>
      <c r="H175" s="116">
        <f t="shared" si="23"/>
        <v>0</v>
      </c>
      <c r="I175" s="116">
        <f t="shared" si="23"/>
        <v>0</v>
      </c>
      <c r="J175" s="116">
        <f t="shared" si="23"/>
        <v>0</v>
      </c>
      <c r="K175" s="116">
        <f t="shared" si="23"/>
        <v>0</v>
      </c>
      <c r="L175" s="116">
        <f t="shared" si="23"/>
        <v>0</v>
      </c>
      <c r="M175" s="116">
        <f t="shared" si="23"/>
        <v>0</v>
      </c>
      <c r="N175" s="116">
        <f t="shared" si="23"/>
        <v>0</v>
      </c>
      <c r="O175" s="116">
        <f t="shared" si="23"/>
        <v>0</v>
      </c>
      <c r="P175" s="116">
        <f t="shared" si="23"/>
        <v>0</v>
      </c>
    </row>
    <row r="176" spans="1:18" s="116" customFormat="1" ht="11.25" customHeight="1">
      <c r="C176" s="116">
        <f>C34</f>
        <v>0</v>
      </c>
      <c r="D176" s="116">
        <f t="shared" ref="D176:P176" si="24">D34</f>
        <v>0</v>
      </c>
      <c r="E176" s="116">
        <f t="shared" si="24"/>
        <v>0</v>
      </c>
      <c r="F176" s="116">
        <f t="shared" si="24"/>
        <v>0</v>
      </c>
      <c r="G176" s="116">
        <f t="shared" si="24"/>
        <v>0</v>
      </c>
      <c r="H176" s="116">
        <f t="shared" si="24"/>
        <v>0</v>
      </c>
      <c r="I176" s="116">
        <f t="shared" si="24"/>
        <v>0</v>
      </c>
      <c r="J176" s="116">
        <f t="shared" si="24"/>
        <v>0</v>
      </c>
      <c r="K176" s="116">
        <f t="shared" si="24"/>
        <v>0</v>
      </c>
      <c r="L176" s="116">
        <f t="shared" si="24"/>
        <v>0</v>
      </c>
      <c r="M176" s="116">
        <f t="shared" si="24"/>
        <v>0</v>
      </c>
      <c r="N176" s="116">
        <f t="shared" si="24"/>
        <v>0</v>
      </c>
      <c r="O176" s="116">
        <f t="shared" si="24"/>
        <v>0</v>
      </c>
      <c r="P176" s="116">
        <f t="shared" si="24"/>
        <v>0</v>
      </c>
    </row>
    <row r="177" spans="3:16" s="116" customFormat="1" ht="11.25" customHeight="1">
      <c r="C177" s="116">
        <f>C37</f>
        <v>0</v>
      </c>
      <c r="D177" s="116">
        <f t="shared" ref="D177:P177" si="25">D37</f>
        <v>0</v>
      </c>
      <c r="E177" s="116">
        <f t="shared" si="25"/>
        <v>0</v>
      </c>
      <c r="F177" s="116">
        <f t="shared" si="25"/>
        <v>0</v>
      </c>
      <c r="G177" s="116">
        <f t="shared" si="25"/>
        <v>0</v>
      </c>
      <c r="H177" s="116">
        <f t="shared" si="25"/>
        <v>0</v>
      </c>
      <c r="I177" s="116">
        <f t="shared" si="25"/>
        <v>0</v>
      </c>
      <c r="J177" s="116">
        <f t="shared" si="25"/>
        <v>0</v>
      </c>
      <c r="K177" s="116">
        <f t="shared" si="25"/>
        <v>0</v>
      </c>
      <c r="L177" s="116">
        <f t="shared" si="25"/>
        <v>0</v>
      </c>
      <c r="M177" s="116">
        <f t="shared" si="25"/>
        <v>0</v>
      </c>
      <c r="N177" s="116">
        <f t="shared" si="25"/>
        <v>0</v>
      </c>
      <c r="O177" s="116">
        <f t="shared" si="25"/>
        <v>0</v>
      </c>
      <c r="P177" s="116">
        <f t="shared" si="25"/>
        <v>0</v>
      </c>
    </row>
    <row r="178" spans="3:16" s="116" customFormat="1" ht="11.25" customHeight="1">
      <c r="C178" s="116">
        <f>C40</f>
        <v>0</v>
      </c>
      <c r="D178" s="116">
        <f t="shared" ref="D178:P178" si="26">D40</f>
        <v>0</v>
      </c>
      <c r="E178" s="116">
        <f t="shared" si="26"/>
        <v>0</v>
      </c>
      <c r="F178" s="116">
        <f t="shared" si="26"/>
        <v>0</v>
      </c>
      <c r="G178" s="116">
        <f t="shared" si="26"/>
        <v>0</v>
      </c>
      <c r="H178" s="116">
        <f t="shared" si="26"/>
        <v>0</v>
      </c>
      <c r="I178" s="116">
        <f t="shared" si="26"/>
        <v>0</v>
      </c>
      <c r="J178" s="116">
        <f t="shared" si="26"/>
        <v>0</v>
      </c>
      <c r="K178" s="116">
        <f t="shared" si="26"/>
        <v>0</v>
      </c>
      <c r="L178" s="116">
        <f t="shared" si="26"/>
        <v>0</v>
      </c>
      <c r="M178" s="116">
        <f t="shared" si="26"/>
        <v>0</v>
      </c>
      <c r="N178" s="116">
        <f t="shared" si="26"/>
        <v>0</v>
      </c>
      <c r="O178" s="116">
        <f t="shared" si="26"/>
        <v>0</v>
      </c>
      <c r="P178" s="116">
        <f t="shared" si="26"/>
        <v>0</v>
      </c>
    </row>
    <row r="179" spans="3:16" s="116" customFormat="1" ht="11.25" customHeight="1">
      <c r="C179" s="116">
        <f>C43</f>
        <v>0</v>
      </c>
      <c r="D179" s="116">
        <f t="shared" ref="D179:P179" si="27">D43</f>
        <v>0</v>
      </c>
      <c r="E179" s="116">
        <f t="shared" si="27"/>
        <v>0</v>
      </c>
      <c r="F179" s="116">
        <f t="shared" si="27"/>
        <v>0</v>
      </c>
      <c r="G179" s="116">
        <f t="shared" si="27"/>
        <v>0</v>
      </c>
      <c r="H179" s="116">
        <f t="shared" si="27"/>
        <v>0</v>
      </c>
      <c r="I179" s="116">
        <f t="shared" si="27"/>
        <v>0</v>
      </c>
      <c r="J179" s="116">
        <f t="shared" si="27"/>
        <v>0</v>
      </c>
      <c r="K179" s="116">
        <f t="shared" si="27"/>
        <v>0</v>
      </c>
      <c r="L179" s="116">
        <f t="shared" si="27"/>
        <v>0</v>
      </c>
      <c r="M179" s="116">
        <f t="shared" si="27"/>
        <v>0</v>
      </c>
      <c r="N179" s="116">
        <f t="shared" si="27"/>
        <v>0</v>
      </c>
      <c r="O179" s="116">
        <f t="shared" si="27"/>
        <v>0</v>
      </c>
      <c r="P179" s="116">
        <f t="shared" si="27"/>
        <v>0</v>
      </c>
    </row>
    <row r="180" spans="3:16" s="116" customFormat="1" ht="11.25" customHeight="1">
      <c r="C180" s="116">
        <f>C46</f>
        <v>0</v>
      </c>
      <c r="D180" s="116">
        <f t="shared" ref="D180:P180" si="28">D46</f>
        <v>0</v>
      </c>
      <c r="E180" s="116">
        <f t="shared" si="28"/>
        <v>0</v>
      </c>
      <c r="F180" s="116">
        <f t="shared" si="28"/>
        <v>0</v>
      </c>
      <c r="G180" s="116">
        <f t="shared" si="28"/>
        <v>0</v>
      </c>
      <c r="H180" s="116">
        <f t="shared" si="28"/>
        <v>0</v>
      </c>
      <c r="I180" s="116">
        <f t="shared" si="28"/>
        <v>0</v>
      </c>
      <c r="J180" s="116">
        <f t="shared" si="28"/>
        <v>0</v>
      </c>
      <c r="K180" s="116">
        <f t="shared" si="28"/>
        <v>0</v>
      </c>
      <c r="L180" s="116">
        <f t="shared" si="28"/>
        <v>0</v>
      </c>
      <c r="M180" s="116">
        <f t="shared" si="28"/>
        <v>0</v>
      </c>
      <c r="N180" s="116">
        <f t="shared" si="28"/>
        <v>0</v>
      </c>
      <c r="O180" s="116">
        <f t="shared" si="28"/>
        <v>0</v>
      </c>
      <c r="P180" s="116">
        <f t="shared" si="28"/>
        <v>0</v>
      </c>
    </row>
    <row r="181" spans="3:16" s="116" customFormat="1" ht="11.25" customHeight="1">
      <c r="C181" s="116">
        <f>C49</f>
        <v>0</v>
      </c>
      <c r="D181" s="116">
        <f t="shared" ref="D181:P181" si="29">D49</f>
        <v>0</v>
      </c>
      <c r="E181" s="116">
        <f t="shared" si="29"/>
        <v>0</v>
      </c>
      <c r="F181" s="116">
        <f t="shared" si="29"/>
        <v>0</v>
      </c>
      <c r="G181" s="116">
        <f t="shared" si="29"/>
        <v>0</v>
      </c>
      <c r="H181" s="116">
        <f t="shared" si="29"/>
        <v>0</v>
      </c>
      <c r="I181" s="116">
        <f t="shared" si="29"/>
        <v>0</v>
      </c>
      <c r="J181" s="116">
        <f t="shared" si="29"/>
        <v>0</v>
      </c>
      <c r="K181" s="116">
        <f t="shared" si="29"/>
        <v>0</v>
      </c>
      <c r="L181" s="116">
        <f t="shared" si="29"/>
        <v>0</v>
      </c>
      <c r="M181" s="116">
        <f t="shared" si="29"/>
        <v>0</v>
      </c>
      <c r="N181" s="116">
        <f t="shared" si="29"/>
        <v>0</v>
      </c>
      <c r="O181" s="116">
        <f t="shared" si="29"/>
        <v>0</v>
      </c>
      <c r="P181" s="116">
        <f t="shared" si="29"/>
        <v>0</v>
      </c>
    </row>
    <row r="182" spans="3:16" s="116" customFormat="1" ht="11.25" customHeight="1">
      <c r="C182" s="116">
        <f>C52</f>
        <v>0</v>
      </c>
      <c r="D182" s="116">
        <f t="shared" ref="D182:P182" si="30">D52</f>
        <v>0</v>
      </c>
      <c r="E182" s="116">
        <f t="shared" si="30"/>
        <v>0</v>
      </c>
      <c r="F182" s="116">
        <f t="shared" si="30"/>
        <v>0</v>
      </c>
      <c r="G182" s="116">
        <f t="shared" si="30"/>
        <v>0</v>
      </c>
      <c r="H182" s="116">
        <f t="shared" si="30"/>
        <v>0</v>
      </c>
      <c r="I182" s="116">
        <f t="shared" si="30"/>
        <v>0</v>
      </c>
      <c r="J182" s="116">
        <f t="shared" si="30"/>
        <v>0</v>
      </c>
      <c r="K182" s="116">
        <f t="shared" si="30"/>
        <v>0</v>
      </c>
      <c r="L182" s="116">
        <f t="shared" si="30"/>
        <v>0</v>
      </c>
      <c r="M182" s="116">
        <f t="shared" si="30"/>
        <v>0</v>
      </c>
      <c r="N182" s="116">
        <f t="shared" si="30"/>
        <v>0</v>
      </c>
      <c r="O182" s="116">
        <f t="shared" si="30"/>
        <v>0</v>
      </c>
      <c r="P182" s="116">
        <f t="shared" si="30"/>
        <v>0</v>
      </c>
    </row>
    <row r="183" spans="3:16" s="116" customFormat="1" ht="11.25" customHeight="1">
      <c r="C183" s="116">
        <f>C55</f>
        <v>0</v>
      </c>
      <c r="D183" s="116">
        <f t="shared" ref="D183:P183" si="31">D55</f>
        <v>0</v>
      </c>
      <c r="E183" s="116">
        <f t="shared" si="31"/>
        <v>0</v>
      </c>
      <c r="F183" s="116">
        <f t="shared" si="31"/>
        <v>0</v>
      </c>
      <c r="G183" s="116">
        <f t="shared" si="31"/>
        <v>0</v>
      </c>
      <c r="H183" s="116">
        <f t="shared" si="31"/>
        <v>0</v>
      </c>
      <c r="I183" s="116">
        <f t="shared" si="31"/>
        <v>0</v>
      </c>
      <c r="J183" s="116">
        <f t="shared" si="31"/>
        <v>0</v>
      </c>
      <c r="K183" s="116">
        <f t="shared" si="31"/>
        <v>0</v>
      </c>
      <c r="L183" s="116">
        <f t="shared" si="31"/>
        <v>0</v>
      </c>
      <c r="M183" s="116">
        <f t="shared" si="31"/>
        <v>0</v>
      </c>
      <c r="N183" s="116">
        <f t="shared" si="31"/>
        <v>0</v>
      </c>
      <c r="O183" s="116">
        <f t="shared" si="31"/>
        <v>0</v>
      </c>
      <c r="P183" s="116">
        <f t="shared" si="31"/>
        <v>0</v>
      </c>
    </row>
    <row r="184" spans="3:16" s="116" customFormat="1" ht="11.25" customHeight="1">
      <c r="C184" s="116">
        <f>C59</f>
        <v>0</v>
      </c>
      <c r="D184" s="116">
        <f t="shared" ref="D184:P184" si="32">D59</f>
        <v>0</v>
      </c>
      <c r="E184" s="116">
        <f t="shared" si="32"/>
        <v>0</v>
      </c>
      <c r="F184" s="116">
        <f t="shared" si="32"/>
        <v>0</v>
      </c>
      <c r="G184" s="116">
        <f t="shared" si="32"/>
        <v>0</v>
      </c>
      <c r="H184" s="116">
        <f t="shared" si="32"/>
        <v>0</v>
      </c>
      <c r="I184" s="116">
        <f t="shared" si="32"/>
        <v>0</v>
      </c>
      <c r="J184" s="116">
        <f t="shared" si="32"/>
        <v>0</v>
      </c>
      <c r="K184" s="116">
        <f t="shared" si="32"/>
        <v>0</v>
      </c>
      <c r="L184" s="116">
        <f t="shared" si="32"/>
        <v>0</v>
      </c>
      <c r="M184" s="116">
        <f t="shared" si="32"/>
        <v>0</v>
      </c>
      <c r="N184" s="116">
        <f t="shared" si="32"/>
        <v>0</v>
      </c>
      <c r="O184" s="116">
        <f t="shared" si="32"/>
        <v>0</v>
      </c>
      <c r="P184" s="116">
        <f t="shared" si="32"/>
        <v>0</v>
      </c>
    </row>
    <row r="185" spans="3:16" s="116" customFormat="1" ht="11.25" customHeight="1">
      <c r="C185" s="116">
        <f>C62</f>
        <v>0</v>
      </c>
      <c r="D185" s="116">
        <f t="shared" ref="D185:P185" si="33">D62</f>
        <v>0</v>
      </c>
      <c r="E185" s="116">
        <f t="shared" si="33"/>
        <v>0</v>
      </c>
      <c r="F185" s="116">
        <f t="shared" si="33"/>
        <v>0</v>
      </c>
      <c r="G185" s="116">
        <f t="shared" si="33"/>
        <v>0</v>
      </c>
      <c r="H185" s="116">
        <f t="shared" si="33"/>
        <v>0</v>
      </c>
      <c r="I185" s="116">
        <f t="shared" si="33"/>
        <v>0</v>
      </c>
      <c r="J185" s="116">
        <f t="shared" si="33"/>
        <v>0</v>
      </c>
      <c r="K185" s="116">
        <f t="shared" si="33"/>
        <v>0</v>
      </c>
      <c r="L185" s="116">
        <f t="shared" si="33"/>
        <v>0</v>
      </c>
      <c r="M185" s="116">
        <f t="shared" si="33"/>
        <v>0</v>
      </c>
      <c r="N185" s="116">
        <f t="shared" si="33"/>
        <v>0</v>
      </c>
      <c r="O185" s="116">
        <f t="shared" si="33"/>
        <v>0</v>
      </c>
      <c r="P185" s="116">
        <f t="shared" si="33"/>
        <v>0</v>
      </c>
    </row>
    <row r="186" spans="3:16" s="116" customFormat="1" ht="11.25" customHeight="1">
      <c r="C186" s="116">
        <f>C65</f>
        <v>0</v>
      </c>
      <c r="D186" s="116">
        <f t="shared" ref="D186:P186" si="34">D65</f>
        <v>0</v>
      </c>
      <c r="E186" s="116">
        <f t="shared" si="34"/>
        <v>0</v>
      </c>
      <c r="F186" s="116">
        <f t="shared" si="34"/>
        <v>0</v>
      </c>
      <c r="G186" s="116">
        <f t="shared" si="34"/>
        <v>0</v>
      </c>
      <c r="H186" s="116">
        <f t="shared" si="34"/>
        <v>0</v>
      </c>
      <c r="I186" s="116">
        <f t="shared" si="34"/>
        <v>0</v>
      </c>
      <c r="J186" s="116">
        <f t="shared" si="34"/>
        <v>0</v>
      </c>
      <c r="K186" s="116">
        <f t="shared" si="34"/>
        <v>0</v>
      </c>
      <c r="L186" s="116">
        <f t="shared" si="34"/>
        <v>0</v>
      </c>
      <c r="M186" s="116">
        <f t="shared" si="34"/>
        <v>0</v>
      </c>
      <c r="N186" s="116">
        <f t="shared" si="34"/>
        <v>0</v>
      </c>
      <c r="O186" s="116">
        <f t="shared" si="34"/>
        <v>0</v>
      </c>
      <c r="P186" s="116">
        <f t="shared" si="34"/>
        <v>0</v>
      </c>
    </row>
    <row r="187" spans="3:16" s="116" customFormat="1" ht="11.25" customHeight="1">
      <c r="C187" s="116">
        <f>C68</f>
        <v>0</v>
      </c>
      <c r="D187" s="116">
        <f t="shared" ref="D187:P187" si="35">D68</f>
        <v>0</v>
      </c>
      <c r="E187" s="116">
        <f t="shared" si="35"/>
        <v>0</v>
      </c>
      <c r="F187" s="116">
        <f t="shared" si="35"/>
        <v>0</v>
      </c>
      <c r="G187" s="116">
        <f t="shared" si="35"/>
        <v>0</v>
      </c>
      <c r="H187" s="116">
        <f t="shared" si="35"/>
        <v>0</v>
      </c>
      <c r="I187" s="116">
        <f t="shared" si="35"/>
        <v>0</v>
      </c>
      <c r="J187" s="116">
        <f t="shared" si="35"/>
        <v>0</v>
      </c>
      <c r="K187" s="116">
        <f t="shared" si="35"/>
        <v>0</v>
      </c>
      <c r="L187" s="116">
        <f t="shared" si="35"/>
        <v>0</v>
      </c>
      <c r="M187" s="116">
        <f t="shared" si="35"/>
        <v>0</v>
      </c>
      <c r="N187" s="116">
        <f t="shared" si="35"/>
        <v>0</v>
      </c>
      <c r="O187" s="116">
        <f t="shared" si="35"/>
        <v>0</v>
      </c>
      <c r="P187" s="116">
        <f t="shared" si="35"/>
        <v>0</v>
      </c>
    </row>
    <row r="188" spans="3:16" s="116" customFormat="1" ht="11.25" customHeight="1">
      <c r="C188" s="116">
        <f>C71</f>
        <v>0</v>
      </c>
      <c r="D188" s="116">
        <f t="shared" ref="D188:P188" si="36">D71</f>
        <v>0</v>
      </c>
      <c r="E188" s="116">
        <f t="shared" si="36"/>
        <v>0</v>
      </c>
      <c r="F188" s="116">
        <f t="shared" si="36"/>
        <v>0</v>
      </c>
      <c r="G188" s="116">
        <f t="shared" si="36"/>
        <v>0</v>
      </c>
      <c r="H188" s="116">
        <f t="shared" si="36"/>
        <v>0</v>
      </c>
      <c r="I188" s="116">
        <f t="shared" si="36"/>
        <v>0</v>
      </c>
      <c r="J188" s="116">
        <f t="shared" si="36"/>
        <v>0</v>
      </c>
      <c r="K188" s="116">
        <f t="shared" si="36"/>
        <v>0</v>
      </c>
      <c r="L188" s="116">
        <f t="shared" si="36"/>
        <v>0</v>
      </c>
      <c r="M188" s="116">
        <f t="shared" si="36"/>
        <v>0</v>
      </c>
      <c r="N188" s="116">
        <f t="shared" si="36"/>
        <v>0</v>
      </c>
      <c r="O188" s="116">
        <f t="shared" si="36"/>
        <v>0</v>
      </c>
      <c r="P188" s="116">
        <f t="shared" si="36"/>
        <v>0</v>
      </c>
    </row>
    <row r="189" spans="3:16" s="116" customFormat="1" ht="11.25" customHeight="1">
      <c r="C189" s="116">
        <f>C74</f>
        <v>0</v>
      </c>
      <c r="D189" s="116">
        <f t="shared" ref="D189:P189" si="37">D74</f>
        <v>0</v>
      </c>
      <c r="E189" s="116">
        <f t="shared" si="37"/>
        <v>0</v>
      </c>
      <c r="F189" s="116">
        <f t="shared" si="37"/>
        <v>0</v>
      </c>
      <c r="G189" s="116">
        <f t="shared" si="37"/>
        <v>0</v>
      </c>
      <c r="H189" s="116">
        <f t="shared" si="37"/>
        <v>0</v>
      </c>
      <c r="I189" s="116">
        <f t="shared" si="37"/>
        <v>0</v>
      </c>
      <c r="J189" s="116">
        <f t="shared" si="37"/>
        <v>0</v>
      </c>
      <c r="K189" s="116">
        <f t="shared" si="37"/>
        <v>0</v>
      </c>
      <c r="L189" s="116">
        <f t="shared" si="37"/>
        <v>0</v>
      </c>
      <c r="M189" s="116">
        <f t="shared" si="37"/>
        <v>0</v>
      </c>
      <c r="N189" s="116">
        <f t="shared" si="37"/>
        <v>0</v>
      </c>
      <c r="O189" s="116">
        <f t="shared" si="37"/>
        <v>0</v>
      </c>
      <c r="P189" s="116">
        <f t="shared" si="37"/>
        <v>0</v>
      </c>
    </row>
    <row r="190" spans="3:16" s="116" customFormat="1" ht="11.25" customHeight="1">
      <c r="C190" s="116">
        <f>C77</f>
        <v>0</v>
      </c>
      <c r="D190" s="116">
        <f t="shared" ref="D190:P190" si="38">D77</f>
        <v>0</v>
      </c>
      <c r="E190" s="116">
        <f t="shared" si="38"/>
        <v>0</v>
      </c>
      <c r="F190" s="116">
        <f t="shared" si="38"/>
        <v>0</v>
      </c>
      <c r="G190" s="116">
        <f t="shared" si="38"/>
        <v>0</v>
      </c>
      <c r="H190" s="116">
        <f t="shared" si="38"/>
        <v>0</v>
      </c>
      <c r="I190" s="116">
        <f t="shared" si="38"/>
        <v>0</v>
      </c>
      <c r="J190" s="116">
        <f t="shared" si="38"/>
        <v>0</v>
      </c>
      <c r="K190" s="116">
        <f t="shared" si="38"/>
        <v>0</v>
      </c>
      <c r="L190" s="116">
        <f t="shared" si="38"/>
        <v>0</v>
      </c>
      <c r="M190" s="116">
        <f t="shared" si="38"/>
        <v>0</v>
      </c>
      <c r="N190" s="116">
        <f t="shared" si="38"/>
        <v>0</v>
      </c>
      <c r="O190" s="116">
        <f t="shared" si="38"/>
        <v>0</v>
      </c>
      <c r="P190" s="116">
        <f t="shared" si="38"/>
        <v>0</v>
      </c>
    </row>
    <row r="191" spans="3:16" s="116" customFormat="1" ht="11.25" customHeight="1">
      <c r="C191" s="116">
        <f>C80</f>
        <v>0</v>
      </c>
      <c r="D191" s="116">
        <f t="shared" ref="D191:P191" si="39">D80</f>
        <v>0</v>
      </c>
      <c r="E191" s="116">
        <f t="shared" si="39"/>
        <v>0</v>
      </c>
      <c r="F191" s="116">
        <f t="shared" si="39"/>
        <v>0</v>
      </c>
      <c r="G191" s="116">
        <f t="shared" si="39"/>
        <v>0</v>
      </c>
      <c r="H191" s="116">
        <f t="shared" si="39"/>
        <v>0</v>
      </c>
      <c r="I191" s="116">
        <f t="shared" si="39"/>
        <v>0</v>
      </c>
      <c r="J191" s="116">
        <f t="shared" si="39"/>
        <v>0</v>
      </c>
      <c r="K191" s="116">
        <f t="shared" si="39"/>
        <v>0</v>
      </c>
      <c r="L191" s="116">
        <f t="shared" si="39"/>
        <v>0</v>
      </c>
      <c r="M191" s="116">
        <f t="shared" si="39"/>
        <v>0</v>
      </c>
      <c r="N191" s="116">
        <f t="shared" si="39"/>
        <v>0</v>
      </c>
      <c r="O191" s="116">
        <f t="shared" si="39"/>
        <v>0</v>
      </c>
      <c r="P191" s="116">
        <f t="shared" si="39"/>
        <v>0</v>
      </c>
    </row>
    <row r="192" spans="3:16" s="116" customFormat="1" ht="11.25" customHeight="1">
      <c r="C192" s="116">
        <f>C83</f>
        <v>0</v>
      </c>
      <c r="D192" s="116">
        <f t="shared" ref="D192:P192" si="40">D83</f>
        <v>0</v>
      </c>
      <c r="E192" s="116">
        <f t="shared" si="40"/>
        <v>0</v>
      </c>
      <c r="F192" s="116">
        <f t="shared" si="40"/>
        <v>0</v>
      </c>
      <c r="G192" s="116">
        <f t="shared" si="40"/>
        <v>0</v>
      </c>
      <c r="H192" s="116">
        <f t="shared" si="40"/>
        <v>0</v>
      </c>
      <c r="I192" s="116">
        <f t="shared" si="40"/>
        <v>0</v>
      </c>
      <c r="J192" s="116">
        <f t="shared" si="40"/>
        <v>0</v>
      </c>
      <c r="K192" s="116">
        <f t="shared" si="40"/>
        <v>0</v>
      </c>
      <c r="L192" s="116">
        <f t="shared" si="40"/>
        <v>0</v>
      </c>
      <c r="M192" s="116">
        <f t="shared" si="40"/>
        <v>0</v>
      </c>
      <c r="N192" s="116">
        <f t="shared" si="40"/>
        <v>0</v>
      </c>
      <c r="O192" s="116">
        <f t="shared" si="40"/>
        <v>0</v>
      </c>
      <c r="P192" s="116">
        <f t="shared" si="40"/>
        <v>0</v>
      </c>
    </row>
    <row r="193" spans="3:16" s="116" customFormat="1" ht="18" customHeight="1">
      <c r="C193" s="116">
        <f>C86</f>
        <v>0</v>
      </c>
      <c r="D193" s="116">
        <f t="shared" ref="D193:P193" si="41">D86</f>
        <v>0</v>
      </c>
      <c r="E193" s="116">
        <f t="shared" si="41"/>
        <v>0</v>
      </c>
      <c r="F193" s="116">
        <f t="shared" si="41"/>
        <v>0</v>
      </c>
      <c r="G193" s="116">
        <f t="shared" si="41"/>
        <v>0</v>
      </c>
      <c r="H193" s="116">
        <f t="shared" si="41"/>
        <v>0</v>
      </c>
      <c r="I193" s="116">
        <f t="shared" si="41"/>
        <v>0</v>
      </c>
      <c r="J193" s="116">
        <f t="shared" si="41"/>
        <v>0</v>
      </c>
      <c r="K193" s="116">
        <f t="shared" si="41"/>
        <v>0</v>
      </c>
      <c r="L193" s="116">
        <f t="shared" si="41"/>
        <v>0</v>
      </c>
      <c r="M193" s="116">
        <f t="shared" si="41"/>
        <v>0</v>
      </c>
      <c r="N193" s="116">
        <f t="shared" si="41"/>
        <v>0</v>
      </c>
      <c r="O193" s="116">
        <f t="shared" si="41"/>
        <v>0</v>
      </c>
      <c r="P193" s="116">
        <f t="shared" si="41"/>
        <v>0</v>
      </c>
    </row>
    <row r="194" spans="3:16" s="116" customFormat="1" ht="18" customHeight="1">
      <c r="C194" s="116">
        <f>C90</f>
        <v>0</v>
      </c>
      <c r="D194" s="116">
        <f t="shared" ref="D194:P194" si="42">D90</f>
        <v>0</v>
      </c>
      <c r="E194" s="116">
        <f t="shared" si="42"/>
        <v>0</v>
      </c>
      <c r="F194" s="116">
        <f t="shared" si="42"/>
        <v>0</v>
      </c>
      <c r="G194" s="116">
        <f t="shared" si="42"/>
        <v>11.5</v>
      </c>
      <c r="H194" s="116">
        <f t="shared" si="42"/>
        <v>22</v>
      </c>
      <c r="I194" s="116">
        <f t="shared" si="42"/>
        <v>11</v>
      </c>
      <c r="J194" s="116">
        <f t="shared" si="42"/>
        <v>22</v>
      </c>
      <c r="K194" s="116">
        <f t="shared" si="42"/>
        <v>0</v>
      </c>
      <c r="L194" s="116">
        <f t="shared" si="42"/>
        <v>0</v>
      </c>
      <c r="M194" s="116">
        <f t="shared" si="42"/>
        <v>11</v>
      </c>
      <c r="N194" s="116">
        <f t="shared" si="42"/>
        <v>22</v>
      </c>
      <c r="O194" s="116">
        <f t="shared" si="42"/>
        <v>11.5</v>
      </c>
      <c r="P194" s="116">
        <f t="shared" si="42"/>
        <v>22</v>
      </c>
    </row>
    <row r="195" spans="3:16" ht="18" customHeight="1">
      <c r="C195" s="116">
        <f>C93</f>
        <v>18.5</v>
      </c>
      <c r="D195" s="116">
        <f t="shared" ref="D195:P195" si="43">D93</f>
        <v>22</v>
      </c>
      <c r="E195" s="116">
        <f t="shared" si="43"/>
        <v>0</v>
      </c>
      <c r="F195" s="116">
        <f t="shared" si="43"/>
        <v>0</v>
      </c>
      <c r="G195" s="116">
        <f t="shared" si="43"/>
        <v>11</v>
      </c>
      <c r="H195" s="116">
        <f t="shared" si="43"/>
        <v>22</v>
      </c>
      <c r="I195" s="116">
        <f t="shared" si="43"/>
        <v>12</v>
      </c>
      <c r="J195" s="116">
        <f t="shared" si="43"/>
        <v>22</v>
      </c>
      <c r="K195" s="116">
        <f t="shared" si="43"/>
        <v>0</v>
      </c>
      <c r="L195" s="116">
        <f t="shared" si="43"/>
        <v>0</v>
      </c>
      <c r="M195" s="116">
        <f t="shared" si="43"/>
        <v>12.5</v>
      </c>
      <c r="N195" s="116">
        <f t="shared" si="43"/>
        <v>22</v>
      </c>
      <c r="O195" s="116">
        <f t="shared" si="43"/>
        <v>11</v>
      </c>
      <c r="P195" s="116">
        <f t="shared" si="43"/>
        <v>22</v>
      </c>
    </row>
    <row r="196" spans="3:16" ht="18" customHeight="1">
      <c r="C196" s="116">
        <f>C96</f>
        <v>0</v>
      </c>
      <c r="D196" s="116">
        <f t="shared" ref="D196:P196" si="44">D96</f>
        <v>0</v>
      </c>
      <c r="E196" s="116">
        <f t="shared" si="44"/>
        <v>0</v>
      </c>
      <c r="F196" s="116">
        <f t="shared" si="44"/>
        <v>0</v>
      </c>
      <c r="G196" s="116">
        <f t="shared" si="44"/>
        <v>11</v>
      </c>
      <c r="H196" s="116">
        <f t="shared" si="44"/>
        <v>22</v>
      </c>
      <c r="I196" s="116">
        <f t="shared" si="44"/>
        <v>0</v>
      </c>
      <c r="J196" s="116">
        <f t="shared" si="44"/>
        <v>0</v>
      </c>
      <c r="K196" s="116">
        <f t="shared" si="44"/>
        <v>18</v>
      </c>
      <c r="L196" s="116">
        <f t="shared" si="44"/>
        <v>22</v>
      </c>
      <c r="M196" s="116">
        <f t="shared" si="44"/>
        <v>11.5</v>
      </c>
      <c r="N196" s="116">
        <f t="shared" si="44"/>
        <v>22</v>
      </c>
      <c r="O196" s="116">
        <f t="shared" si="44"/>
        <v>0</v>
      </c>
      <c r="P196" s="116">
        <f t="shared" si="44"/>
        <v>0</v>
      </c>
    </row>
    <row r="197" spans="3:16" ht="18" customHeight="1">
      <c r="C197" s="116">
        <f>C99</f>
        <v>0</v>
      </c>
      <c r="D197" s="116">
        <f t="shared" ref="D197:P197" si="45">D99</f>
        <v>0</v>
      </c>
      <c r="E197" s="116">
        <f t="shared" si="45"/>
        <v>18</v>
      </c>
      <c r="F197" s="116">
        <f t="shared" si="45"/>
        <v>22</v>
      </c>
      <c r="G197" s="116">
        <f t="shared" si="45"/>
        <v>12</v>
      </c>
      <c r="H197" s="116">
        <f t="shared" si="45"/>
        <v>22</v>
      </c>
      <c r="I197" s="116">
        <f t="shared" si="45"/>
        <v>11.5</v>
      </c>
      <c r="J197" s="116">
        <f t="shared" si="45"/>
        <v>22</v>
      </c>
      <c r="K197" s="116">
        <f t="shared" si="45"/>
        <v>0</v>
      </c>
      <c r="L197" s="116">
        <f t="shared" si="45"/>
        <v>0</v>
      </c>
      <c r="M197" s="116">
        <f t="shared" si="45"/>
        <v>0</v>
      </c>
      <c r="N197" s="116">
        <f t="shared" si="45"/>
        <v>0</v>
      </c>
      <c r="O197" s="116">
        <f t="shared" si="45"/>
        <v>12.5</v>
      </c>
      <c r="P197" s="116">
        <f t="shared" si="45"/>
        <v>22</v>
      </c>
    </row>
    <row r="198" spans="3:16" ht="18" customHeight="1">
      <c r="C198" s="116">
        <f>C102</f>
        <v>0</v>
      </c>
      <c r="D198" s="116">
        <f t="shared" ref="D198:P198" si="46">D102</f>
        <v>0</v>
      </c>
      <c r="E198" s="116">
        <f t="shared" si="46"/>
        <v>0</v>
      </c>
      <c r="F198" s="116">
        <f t="shared" si="46"/>
        <v>0</v>
      </c>
      <c r="G198" s="116">
        <f t="shared" si="46"/>
        <v>0</v>
      </c>
      <c r="H198" s="116">
        <f t="shared" si="46"/>
        <v>0</v>
      </c>
      <c r="I198" s="116">
        <f t="shared" si="46"/>
        <v>0</v>
      </c>
      <c r="J198" s="116">
        <f t="shared" si="46"/>
        <v>0</v>
      </c>
      <c r="K198" s="116">
        <f t="shared" si="46"/>
        <v>0</v>
      </c>
      <c r="L198" s="116">
        <f t="shared" si="46"/>
        <v>0</v>
      </c>
      <c r="M198" s="116">
        <f t="shared" si="46"/>
        <v>0</v>
      </c>
      <c r="N198" s="116">
        <f t="shared" si="46"/>
        <v>0</v>
      </c>
      <c r="O198" s="116">
        <f t="shared" si="46"/>
        <v>0</v>
      </c>
      <c r="P198" s="116">
        <f t="shared" si="46"/>
        <v>0</v>
      </c>
    </row>
    <row r="199" spans="3:16" ht="18" customHeight="1">
      <c r="C199" s="116">
        <f>C105</f>
        <v>0</v>
      </c>
      <c r="D199" s="116">
        <f t="shared" ref="D199:P199" si="47">D105</f>
        <v>0</v>
      </c>
      <c r="E199" s="116">
        <f t="shared" si="47"/>
        <v>0</v>
      </c>
      <c r="F199" s="116">
        <f t="shared" si="47"/>
        <v>0</v>
      </c>
      <c r="G199" s="116">
        <f t="shared" si="47"/>
        <v>0</v>
      </c>
      <c r="H199" s="116">
        <f t="shared" si="47"/>
        <v>0</v>
      </c>
      <c r="I199" s="116">
        <f t="shared" si="47"/>
        <v>0</v>
      </c>
      <c r="J199" s="116">
        <f t="shared" si="47"/>
        <v>0</v>
      </c>
      <c r="K199" s="116">
        <f t="shared" si="47"/>
        <v>0</v>
      </c>
      <c r="L199" s="116">
        <f t="shared" si="47"/>
        <v>0</v>
      </c>
      <c r="M199" s="116">
        <f t="shared" si="47"/>
        <v>0</v>
      </c>
      <c r="N199" s="116">
        <f t="shared" si="47"/>
        <v>0</v>
      </c>
      <c r="O199" s="116">
        <f t="shared" si="47"/>
        <v>0</v>
      </c>
      <c r="P199" s="116">
        <f t="shared" si="47"/>
        <v>0</v>
      </c>
    </row>
    <row r="200" spans="3:16" ht="18" customHeight="1">
      <c r="C200" s="116">
        <f>C108</f>
        <v>0</v>
      </c>
      <c r="D200" s="116">
        <f t="shared" ref="D200:P200" si="48">D108</f>
        <v>0</v>
      </c>
      <c r="E200" s="116">
        <f t="shared" si="48"/>
        <v>0</v>
      </c>
      <c r="F200" s="116">
        <f t="shared" si="48"/>
        <v>0</v>
      </c>
      <c r="G200" s="116">
        <f t="shared" si="48"/>
        <v>0</v>
      </c>
      <c r="H200" s="116">
        <f t="shared" si="48"/>
        <v>0</v>
      </c>
      <c r="I200" s="116">
        <f t="shared" si="48"/>
        <v>0</v>
      </c>
      <c r="J200" s="116">
        <f t="shared" si="48"/>
        <v>0</v>
      </c>
      <c r="K200" s="116">
        <f t="shared" si="48"/>
        <v>18</v>
      </c>
      <c r="L200" s="116">
        <f t="shared" si="48"/>
        <v>22</v>
      </c>
      <c r="M200" s="116">
        <f t="shared" si="48"/>
        <v>12</v>
      </c>
      <c r="N200" s="116">
        <f t="shared" si="48"/>
        <v>22</v>
      </c>
      <c r="O200" s="116">
        <f t="shared" si="48"/>
        <v>12</v>
      </c>
      <c r="P200" s="116">
        <f t="shared" si="48"/>
        <v>22</v>
      </c>
    </row>
    <row r="201" spans="3:16" ht="18" customHeight="1">
      <c r="C201" s="116">
        <f>C111</f>
        <v>0</v>
      </c>
      <c r="D201" s="116">
        <f t="shared" ref="D201:P201" si="49">D111</f>
        <v>0</v>
      </c>
      <c r="E201" s="116">
        <f t="shared" si="49"/>
        <v>0</v>
      </c>
      <c r="F201" s="116">
        <f t="shared" si="49"/>
        <v>0</v>
      </c>
      <c r="G201" s="116">
        <f t="shared" si="49"/>
        <v>0</v>
      </c>
      <c r="H201" s="116">
        <f t="shared" si="49"/>
        <v>0</v>
      </c>
      <c r="I201" s="116">
        <f t="shared" si="49"/>
        <v>0</v>
      </c>
      <c r="J201" s="116">
        <f t="shared" si="49"/>
        <v>0</v>
      </c>
      <c r="K201" s="116">
        <f t="shared" si="49"/>
        <v>0</v>
      </c>
      <c r="L201" s="116">
        <f t="shared" si="49"/>
        <v>0</v>
      </c>
      <c r="M201" s="116">
        <f t="shared" si="49"/>
        <v>0</v>
      </c>
      <c r="N201" s="116">
        <f t="shared" si="49"/>
        <v>0</v>
      </c>
      <c r="O201" s="116">
        <f t="shared" si="49"/>
        <v>0</v>
      </c>
      <c r="P201" s="116">
        <f t="shared" si="49"/>
        <v>0</v>
      </c>
    </row>
    <row r="202" spans="3:16" ht="18" customHeight="1">
      <c r="C202" s="116">
        <f>C114</f>
        <v>0</v>
      </c>
      <c r="D202" s="116">
        <f t="shared" ref="D202:P202" si="50">D114</f>
        <v>0</v>
      </c>
      <c r="E202" s="116">
        <f t="shared" si="50"/>
        <v>0</v>
      </c>
      <c r="F202" s="116">
        <f t="shared" si="50"/>
        <v>0</v>
      </c>
      <c r="G202" s="116">
        <f t="shared" si="50"/>
        <v>0</v>
      </c>
      <c r="H202" s="116">
        <f t="shared" si="50"/>
        <v>0</v>
      </c>
      <c r="I202" s="116">
        <f t="shared" si="50"/>
        <v>0</v>
      </c>
      <c r="J202" s="116">
        <f t="shared" si="50"/>
        <v>0</v>
      </c>
      <c r="K202" s="116">
        <f t="shared" si="50"/>
        <v>0</v>
      </c>
      <c r="L202" s="116">
        <f t="shared" si="50"/>
        <v>0</v>
      </c>
      <c r="M202" s="116">
        <f t="shared" si="50"/>
        <v>0</v>
      </c>
      <c r="N202" s="116">
        <f t="shared" si="50"/>
        <v>0</v>
      </c>
      <c r="O202" s="116">
        <f t="shared" si="50"/>
        <v>0</v>
      </c>
      <c r="P202" s="116">
        <f t="shared" si="50"/>
        <v>0</v>
      </c>
    </row>
    <row r="203" spans="3:16" ht="18" customHeight="1">
      <c r="C203" s="116">
        <f>C117</f>
        <v>0</v>
      </c>
      <c r="D203" s="116">
        <f t="shared" ref="D203:P203" si="51">D117</f>
        <v>0</v>
      </c>
      <c r="E203" s="116">
        <f t="shared" si="51"/>
        <v>0</v>
      </c>
      <c r="F203" s="116">
        <f t="shared" si="51"/>
        <v>0</v>
      </c>
      <c r="G203" s="116">
        <f t="shared" si="51"/>
        <v>0</v>
      </c>
      <c r="H203" s="116">
        <f t="shared" si="51"/>
        <v>0</v>
      </c>
      <c r="I203" s="116">
        <f t="shared" si="51"/>
        <v>0</v>
      </c>
      <c r="J203" s="116">
        <f t="shared" si="51"/>
        <v>0</v>
      </c>
      <c r="K203" s="116">
        <f t="shared" si="51"/>
        <v>0</v>
      </c>
      <c r="L203" s="116">
        <f t="shared" si="51"/>
        <v>0</v>
      </c>
      <c r="M203" s="116">
        <f t="shared" si="51"/>
        <v>0</v>
      </c>
      <c r="N203" s="116">
        <f t="shared" si="51"/>
        <v>0</v>
      </c>
      <c r="O203" s="116">
        <f t="shared" si="51"/>
        <v>0</v>
      </c>
      <c r="P203" s="116">
        <f t="shared" si="51"/>
        <v>0</v>
      </c>
    </row>
    <row r="204" spans="3:16" ht="18" customHeight="1">
      <c r="C204" s="116"/>
      <c r="D204" s="116"/>
      <c r="E204" s="116"/>
      <c r="F204" s="116"/>
      <c r="G204" s="116"/>
      <c r="H204" s="116"/>
      <c r="I204" s="116"/>
      <c r="J204" s="116"/>
      <c r="K204" s="116"/>
      <c r="L204" s="116"/>
      <c r="M204" s="116"/>
      <c r="N204" s="116"/>
      <c r="O204" s="116"/>
      <c r="P204" s="116"/>
    </row>
    <row r="205" spans="3:16" ht="18" customHeight="1">
      <c r="C205" s="116"/>
      <c r="D205" s="116"/>
      <c r="E205" s="116"/>
      <c r="F205" s="116"/>
      <c r="G205" s="116"/>
      <c r="H205" s="116"/>
      <c r="I205" s="116"/>
      <c r="J205" s="116"/>
      <c r="K205" s="116"/>
      <c r="L205" s="116"/>
      <c r="M205" s="116"/>
      <c r="N205" s="116"/>
      <c r="O205" s="116"/>
      <c r="P205" s="116"/>
    </row>
    <row r="206" spans="3:16" ht="18" customHeight="1">
      <c r="C206" s="116"/>
      <c r="D206" s="116"/>
      <c r="E206" s="116"/>
      <c r="F206" s="116"/>
      <c r="G206" s="116"/>
      <c r="H206" s="116"/>
      <c r="I206" s="116"/>
      <c r="J206" s="116"/>
      <c r="K206" s="116"/>
      <c r="L206" s="116"/>
      <c r="M206" s="116"/>
      <c r="N206" s="116"/>
      <c r="O206" s="116"/>
      <c r="P206" s="116"/>
    </row>
    <row r="207" spans="3:16" ht="18" customHeight="1">
      <c r="C207" s="116"/>
      <c r="D207" s="116"/>
      <c r="E207" s="116"/>
      <c r="F207" s="116"/>
      <c r="G207" s="116"/>
      <c r="H207" s="116"/>
      <c r="I207" s="116"/>
      <c r="J207" s="116"/>
      <c r="K207" s="116"/>
      <c r="L207" s="116"/>
      <c r="M207" s="116"/>
      <c r="N207" s="116"/>
      <c r="O207" s="116"/>
      <c r="P207" s="116"/>
    </row>
    <row r="208" spans="3:16" ht="18" customHeight="1">
      <c r="C208" s="116"/>
      <c r="D208" s="116"/>
      <c r="E208" s="116"/>
      <c r="F208" s="116"/>
      <c r="G208" s="116"/>
      <c r="H208" s="116"/>
      <c r="I208" s="116"/>
      <c r="J208" s="116"/>
      <c r="K208" s="116"/>
      <c r="L208" s="116"/>
      <c r="M208" s="116"/>
      <c r="N208" s="116"/>
      <c r="O208" s="116"/>
      <c r="P208" s="116"/>
    </row>
    <row r="209" spans="3:16" ht="18" customHeight="1">
      <c r="C209" s="116"/>
      <c r="D209" s="116"/>
      <c r="E209" s="116"/>
      <c r="F209" s="116"/>
      <c r="G209" s="116"/>
      <c r="H209" s="116"/>
      <c r="I209" s="116"/>
      <c r="J209" s="116"/>
      <c r="K209" s="116"/>
      <c r="L209" s="116"/>
      <c r="M209" s="116"/>
      <c r="N209" s="116"/>
      <c r="O209" s="116"/>
      <c r="P209" s="116"/>
    </row>
    <row r="210" spans="3:16" ht="18" customHeight="1">
      <c r="C210" s="116"/>
      <c r="D210" s="116"/>
      <c r="E210" s="116"/>
      <c r="F210" s="116"/>
      <c r="G210" s="116"/>
      <c r="H210" s="116"/>
      <c r="I210" s="116"/>
      <c r="J210" s="116"/>
      <c r="K210" s="116"/>
      <c r="L210" s="116"/>
      <c r="M210" s="116"/>
      <c r="N210" s="116"/>
      <c r="O210" s="116"/>
      <c r="P210" s="116"/>
    </row>
    <row r="211" spans="3:16" ht="18" customHeight="1">
      <c r="C211" s="116"/>
      <c r="D211" s="116"/>
      <c r="E211" s="116"/>
      <c r="F211" s="116"/>
      <c r="G211" s="116"/>
      <c r="H211" s="116"/>
      <c r="I211" s="116"/>
      <c r="J211" s="116"/>
      <c r="K211" s="116"/>
      <c r="L211" s="116"/>
      <c r="M211" s="116"/>
      <c r="N211" s="116"/>
      <c r="O211" s="116"/>
      <c r="P211" s="116"/>
    </row>
    <row r="212" spans="3:16" ht="18" customHeight="1">
      <c r="C212" s="116"/>
      <c r="D212" s="116"/>
      <c r="E212" s="116"/>
      <c r="F212" s="116"/>
      <c r="G212" s="116"/>
      <c r="H212" s="116"/>
      <c r="I212" s="116"/>
      <c r="J212" s="116"/>
      <c r="K212" s="116"/>
      <c r="L212" s="116"/>
      <c r="M212" s="116"/>
      <c r="N212" s="116"/>
      <c r="O212" s="116"/>
      <c r="P212" s="116"/>
    </row>
    <row r="213" spans="3:16" ht="18" customHeight="1">
      <c r="C213" s="116"/>
      <c r="D213" s="116"/>
      <c r="E213" s="116"/>
      <c r="F213" s="116"/>
      <c r="G213" s="116"/>
      <c r="H213" s="116"/>
      <c r="I213" s="116"/>
      <c r="J213" s="116"/>
      <c r="K213" s="116"/>
      <c r="L213" s="116"/>
      <c r="M213" s="116"/>
      <c r="N213" s="116"/>
      <c r="O213" s="116"/>
      <c r="P213" s="116"/>
    </row>
    <row r="214" spans="3:16" ht="18" customHeight="1">
      <c r="C214" s="116"/>
      <c r="D214" s="116"/>
      <c r="E214" s="116"/>
      <c r="F214" s="116"/>
      <c r="G214" s="116"/>
      <c r="H214" s="116"/>
      <c r="I214" s="116"/>
      <c r="J214" s="116"/>
      <c r="K214" s="116"/>
      <c r="L214" s="116"/>
      <c r="M214" s="116"/>
      <c r="N214" s="116"/>
      <c r="O214" s="116"/>
      <c r="P214" s="116"/>
    </row>
    <row r="215" spans="3:16" ht="18" customHeight="1">
      <c r="C215" s="116"/>
      <c r="D215" s="116"/>
      <c r="E215" s="116"/>
      <c r="F215" s="116"/>
      <c r="G215" s="116"/>
      <c r="H215" s="116"/>
      <c r="I215" s="116"/>
      <c r="J215" s="116"/>
      <c r="K215" s="116"/>
      <c r="L215" s="116"/>
      <c r="M215" s="116"/>
      <c r="N215" s="116"/>
      <c r="O215" s="116"/>
      <c r="P215" s="116"/>
    </row>
    <row r="216" spans="3:16" ht="18" customHeight="1">
      <c r="C216" s="116"/>
      <c r="D216" s="116"/>
      <c r="E216" s="116"/>
      <c r="F216" s="116"/>
      <c r="G216" s="116"/>
      <c r="H216" s="116"/>
      <c r="I216" s="116"/>
      <c r="J216" s="116"/>
      <c r="K216" s="116"/>
      <c r="L216" s="116"/>
      <c r="M216" s="116"/>
      <c r="N216" s="116"/>
      <c r="O216" s="116"/>
      <c r="P216" s="116"/>
    </row>
    <row r="217" spans="3:16" ht="18" customHeight="1">
      <c r="C217" s="116"/>
      <c r="D217" s="116"/>
      <c r="E217" s="116"/>
      <c r="F217" s="116"/>
      <c r="G217" s="116"/>
      <c r="H217" s="116"/>
      <c r="I217" s="116"/>
      <c r="J217" s="116"/>
      <c r="K217" s="116"/>
      <c r="L217" s="116"/>
      <c r="M217" s="116"/>
      <c r="N217" s="116"/>
      <c r="O217" s="116"/>
      <c r="P217" s="116"/>
    </row>
    <row r="218" spans="3:16" ht="18" customHeight="1">
      <c r="C218" s="116"/>
      <c r="D218" s="116"/>
      <c r="E218" s="116"/>
      <c r="F218" s="116"/>
      <c r="G218" s="116"/>
      <c r="H218" s="116"/>
      <c r="I218" s="116"/>
      <c r="J218" s="116"/>
      <c r="K218" s="116"/>
      <c r="L218" s="116"/>
      <c r="M218" s="116"/>
      <c r="N218" s="116"/>
      <c r="O218" s="116"/>
      <c r="P218" s="116"/>
    </row>
    <row r="219" spans="3:16" ht="18" customHeight="1">
      <c r="C219" s="116"/>
      <c r="D219" s="116"/>
      <c r="E219" s="116"/>
      <c r="F219" s="116"/>
      <c r="G219" s="116"/>
      <c r="H219" s="116"/>
      <c r="I219" s="116"/>
      <c r="J219" s="116"/>
      <c r="K219" s="116"/>
      <c r="L219" s="116"/>
      <c r="M219" s="116"/>
      <c r="N219" s="116"/>
      <c r="O219" s="116"/>
      <c r="P219" s="116"/>
    </row>
    <row r="220" spans="3:16" ht="18" customHeight="1">
      <c r="C220" s="116"/>
      <c r="D220" s="116"/>
      <c r="E220" s="116"/>
      <c r="F220" s="116"/>
      <c r="G220" s="116"/>
      <c r="H220" s="116"/>
      <c r="I220" s="116"/>
      <c r="J220" s="116"/>
      <c r="K220" s="116"/>
      <c r="L220" s="116"/>
      <c r="M220" s="116"/>
      <c r="N220" s="116"/>
      <c r="O220" s="116"/>
      <c r="P220" s="116"/>
    </row>
    <row r="221" spans="3:16" ht="18" customHeight="1">
      <c r="C221" s="116"/>
      <c r="D221" s="116"/>
      <c r="E221" s="116"/>
      <c r="F221" s="116"/>
      <c r="G221" s="116"/>
      <c r="H221" s="116"/>
      <c r="I221" s="116"/>
      <c r="J221" s="116"/>
      <c r="K221" s="116"/>
      <c r="L221" s="116"/>
      <c r="M221" s="116"/>
      <c r="N221" s="116"/>
      <c r="O221" s="116"/>
      <c r="P221" s="116"/>
    </row>
    <row r="222" spans="3:16" ht="18" customHeight="1">
      <c r="C222" s="116"/>
      <c r="D222" s="116"/>
      <c r="E222" s="116"/>
      <c r="F222" s="116"/>
      <c r="G222" s="116"/>
      <c r="H222" s="116"/>
      <c r="I222" s="116"/>
      <c r="J222" s="116"/>
      <c r="K222" s="116"/>
      <c r="L222" s="116"/>
      <c r="M222" s="116"/>
      <c r="N222" s="116"/>
      <c r="O222" s="116"/>
      <c r="P222" s="116"/>
    </row>
    <row r="223" spans="3:16" ht="18" customHeight="1">
      <c r="C223" s="116"/>
      <c r="D223" s="116"/>
      <c r="E223" s="116"/>
      <c r="F223" s="116"/>
      <c r="G223" s="116"/>
      <c r="H223" s="116"/>
      <c r="I223" s="116"/>
      <c r="J223" s="116"/>
      <c r="K223" s="116"/>
      <c r="L223" s="116"/>
      <c r="M223" s="116"/>
      <c r="N223" s="116"/>
      <c r="O223" s="116"/>
      <c r="P223" s="116"/>
    </row>
    <row r="224" spans="3:16" ht="18" customHeight="1">
      <c r="C224" s="116"/>
      <c r="D224" s="116"/>
      <c r="E224" s="116"/>
      <c r="F224" s="116"/>
      <c r="G224" s="116"/>
      <c r="H224" s="116"/>
      <c r="I224" s="116"/>
      <c r="J224" s="116"/>
      <c r="K224" s="116"/>
      <c r="L224" s="116"/>
      <c r="M224" s="116"/>
      <c r="N224" s="116"/>
      <c r="O224" s="116"/>
      <c r="P224" s="116"/>
    </row>
    <row r="225" spans="3:16" ht="18" customHeight="1">
      <c r="C225" s="116"/>
      <c r="D225" s="116"/>
      <c r="E225" s="116"/>
      <c r="F225" s="116"/>
      <c r="G225" s="116"/>
      <c r="H225" s="251"/>
      <c r="I225" s="116"/>
      <c r="J225" s="116"/>
      <c r="K225" s="116"/>
      <c r="L225" s="116"/>
      <c r="M225" s="116"/>
      <c r="N225" s="116"/>
      <c r="O225" s="116"/>
      <c r="P225" s="116"/>
    </row>
    <row r="226" spans="3:16" ht="18" customHeight="1">
      <c r="C226" s="116"/>
      <c r="D226" s="116"/>
      <c r="E226" s="116"/>
      <c r="F226" s="116"/>
      <c r="G226" s="116"/>
      <c r="H226" s="251"/>
      <c r="I226" s="116"/>
      <c r="J226" s="116"/>
      <c r="K226" s="116"/>
      <c r="L226" s="116"/>
      <c r="M226" s="116"/>
      <c r="N226" s="116"/>
      <c r="O226" s="116"/>
      <c r="P226" s="116"/>
    </row>
    <row r="227" spans="3:16" ht="18" customHeight="1">
      <c r="C227" s="116"/>
      <c r="D227" s="116"/>
      <c r="E227" s="116"/>
      <c r="F227" s="116"/>
      <c r="G227" s="116"/>
      <c r="H227" s="251"/>
      <c r="I227" s="116"/>
      <c r="J227" s="116"/>
      <c r="K227" s="116"/>
      <c r="L227" s="116"/>
      <c r="M227" s="116"/>
      <c r="N227" s="116"/>
      <c r="O227" s="116"/>
      <c r="P227" s="116"/>
    </row>
    <row r="228" spans="3:16" ht="18" customHeight="1">
      <c r="C228" s="116"/>
      <c r="D228" s="116"/>
      <c r="E228" s="116"/>
      <c r="F228" s="116"/>
      <c r="G228" s="116"/>
      <c r="H228" s="251"/>
      <c r="I228" s="116"/>
      <c r="J228" s="116"/>
      <c r="K228" s="116"/>
      <c r="L228" s="116"/>
      <c r="M228" s="116"/>
      <c r="N228" s="116"/>
      <c r="O228" s="116"/>
      <c r="P228" s="116"/>
    </row>
    <row r="229" spans="3:16" ht="18" customHeight="1">
      <c r="C229" s="116"/>
      <c r="D229" s="116"/>
      <c r="E229" s="116"/>
      <c r="F229" s="116"/>
      <c r="G229" s="116"/>
      <c r="H229" s="251"/>
      <c r="I229" s="116"/>
      <c r="J229" s="116"/>
      <c r="K229" s="116"/>
      <c r="L229" s="116"/>
      <c r="M229" s="116"/>
      <c r="N229" s="116"/>
      <c r="O229" s="116"/>
      <c r="P229" s="116"/>
    </row>
    <row r="230" spans="3:16" ht="18" customHeight="1">
      <c r="C230" s="116"/>
      <c r="D230" s="116"/>
      <c r="E230" s="116"/>
      <c r="F230" s="116"/>
      <c r="G230" s="116"/>
      <c r="H230" s="251"/>
      <c r="I230" s="116"/>
      <c r="J230" s="116"/>
      <c r="K230" s="116"/>
      <c r="L230" s="116"/>
      <c r="M230" s="116"/>
      <c r="N230" s="116"/>
      <c r="O230" s="116"/>
      <c r="P230" s="116"/>
    </row>
    <row r="231" spans="3:16" ht="18" customHeight="1">
      <c r="C231" s="116"/>
      <c r="D231" s="116"/>
      <c r="E231" s="116"/>
      <c r="F231" s="116"/>
      <c r="G231" s="116"/>
      <c r="H231" s="251"/>
      <c r="I231" s="116"/>
      <c r="J231" s="116"/>
      <c r="K231" s="116"/>
      <c r="L231" s="116"/>
      <c r="M231" s="116"/>
      <c r="N231" s="116"/>
      <c r="O231" s="116"/>
      <c r="P231" s="116"/>
    </row>
    <row r="232" spans="3:16" ht="18" customHeight="1">
      <c r="C232" s="116"/>
      <c r="D232" s="116"/>
      <c r="E232" s="116"/>
      <c r="F232" s="116"/>
      <c r="G232" s="116"/>
      <c r="H232" s="251"/>
      <c r="I232" s="116"/>
      <c r="J232" s="116"/>
      <c r="K232" s="116"/>
      <c r="L232" s="116"/>
      <c r="M232" s="116"/>
      <c r="N232" s="116"/>
      <c r="O232" s="116"/>
      <c r="P232" s="116"/>
    </row>
    <row r="233" spans="3:16" ht="18" customHeight="1">
      <c r="C233" s="116"/>
      <c r="D233" s="116"/>
      <c r="E233" s="116"/>
      <c r="F233" s="116"/>
      <c r="G233" s="116"/>
      <c r="H233" s="251"/>
      <c r="I233" s="116"/>
      <c r="J233" s="116"/>
      <c r="K233" s="116"/>
      <c r="L233" s="116"/>
      <c r="M233" s="116"/>
      <c r="N233" s="116"/>
      <c r="O233" s="116"/>
      <c r="P233" s="116"/>
    </row>
    <row r="234" spans="3:16" ht="18" customHeight="1">
      <c r="C234" s="116"/>
      <c r="D234" s="116"/>
      <c r="E234" s="116"/>
      <c r="F234" s="116"/>
      <c r="G234" s="116"/>
      <c r="H234" s="251"/>
      <c r="I234" s="116"/>
      <c r="J234" s="116"/>
      <c r="K234" s="116"/>
      <c r="L234" s="116"/>
      <c r="M234" s="116"/>
      <c r="N234" s="116"/>
      <c r="O234" s="116"/>
      <c r="P234" s="116"/>
    </row>
    <row r="235" spans="3:16" ht="18" customHeight="1">
      <c r="C235" s="116"/>
      <c r="D235" s="116"/>
      <c r="E235" s="116"/>
      <c r="F235" s="116"/>
      <c r="G235" s="116"/>
      <c r="H235" s="251"/>
      <c r="I235" s="116"/>
      <c r="J235" s="116"/>
      <c r="K235" s="116"/>
      <c r="L235" s="116"/>
      <c r="M235" s="116"/>
      <c r="N235" s="116"/>
      <c r="O235" s="116"/>
      <c r="P235" s="116"/>
    </row>
    <row r="236" spans="3:16" ht="18" customHeight="1">
      <c r="C236" s="116"/>
      <c r="D236" s="116"/>
      <c r="E236" s="116"/>
      <c r="F236" s="116"/>
      <c r="G236" s="116"/>
      <c r="H236" s="251"/>
      <c r="I236" s="116"/>
      <c r="J236" s="116"/>
      <c r="K236" s="116"/>
      <c r="L236" s="116"/>
      <c r="M236" s="116"/>
      <c r="N236" s="116"/>
      <c r="O236" s="116"/>
      <c r="P236" s="116"/>
    </row>
    <row r="237" spans="3:16" ht="18" customHeight="1">
      <c r="C237" s="116"/>
      <c r="D237" s="116"/>
      <c r="E237" s="116"/>
      <c r="F237" s="116"/>
      <c r="G237" s="116"/>
      <c r="H237" s="251"/>
      <c r="I237" s="116"/>
      <c r="J237" s="116"/>
      <c r="K237" s="116"/>
      <c r="L237" s="116"/>
      <c r="M237" s="116"/>
      <c r="N237" s="116"/>
      <c r="O237" s="116"/>
      <c r="P237" s="116"/>
    </row>
    <row r="238" spans="3:16" ht="18" customHeight="1">
      <c r="C238" s="116"/>
      <c r="D238" s="116"/>
      <c r="E238" s="116"/>
      <c r="F238" s="116"/>
      <c r="G238" s="116"/>
      <c r="H238" s="251"/>
      <c r="I238" s="116"/>
      <c r="J238" s="116"/>
      <c r="K238" s="116"/>
      <c r="L238" s="116"/>
      <c r="M238" s="116"/>
      <c r="N238" s="116"/>
      <c r="O238" s="116"/>
      <c r="P238" s="116"/>
    </row>
    <row r="239" spans="3:16" ht="18" customHeight="1">
      <c r="C239" s="116"/>
      <c r="D239" s="116"/>
      <c r="E239" s="116"/>
      <c r="F239" s="116"/>
      <c r="G239" s="116"/>
      <c r="H239" s="251"/>
      <c r="I239" s="116"/>
      <c r="J239" s="116"/>
      <c r="K239" s="116"/>
      <c r="L239" s="116"/>
      <c r="M239" s="116"/>
      <c r="N239" s="116"/>
      <c r="O239" s="116"/>
      <c r="P239" s="116"/>
    </row>
    <row r="240" spans="3:16" ht="18" customHeight="1">
      <c r="C240" s="116"/>
      <c r="D240" s="116"/>
      <c r="E240" s="116"/>
      <c r="F240" s="116"/>
      <c r="G240" s="116"/>
      <c r="H240" s="251"/>
      <c r="I240" s="116"/>
      <c r="J240" s="116"/>
      <c r="K240" s="116"/>
      <c r="L240" s="116"/>
      <c r="M240" s="116"/>
      <c r="N240" s="116"/>
      <c r="O240" s="116"/>
      <c r="P240" s="116"/>
    </row>
    <row r="241" spans="3:16" ht="18" customHeight="1">
      <c r="C241" s="116"/>
      <c r="D241" s="116"/>
      <c r="E241" s="116"/>
      <c r="F241" s="116"/>
      <c r="G241" s="116"/>
      <c r="H241" s="251"/>
      <c r="I241" s="116"/>
      <c r="J241" s="116"/>
      <c r="K241" s="116"/>
      <c r="L241" s="116"/>
      <c r="M241" s="116"/>
      <c r="N241" s="116"/>
      <c r="O241" s="116"/>
      <c r="P241" s="116"/>
    </row>
    <row r="242" spans="3:16" ht="18" customHeight="1">
      <c r="C242" s="116"/>
      <c r="D242" s="116"/>
      <c r="E242" s="116"/>
      <c r="F242" s="116"/>
      <c r="G242" s="116"/>
      <c r="H242" s="251"/>
      <c r="I242" s="116"/>
      <c r="J242" s="116"/>
      <c r="K242" s="116"/>
      <c r="L242" s="116"/>
      <c r="M242" s="116"/>
      <c r="N242" s="116"/>
      <c r="O242" s="116"/>
      <c r="P242" s="116"/>
    </row>
    <row r="243" spans="3:16" ht="18" customHeight="1">
      <c r="C243" s="116"/>
      <c r="D243" s="116"/>
      <c r="E243" s="116"/>
      <c r="F243" s="116"/>
      <c r="G243" s="116"/>
      <c r="H243" s="251"/>
      <c r="I243" s="116"/>
      <c r="J243" s="116"/>
      <c r="K243" s="116"/>
      <c r="L243" s="116"/>
      <c r="M243" s="116"/>
      <c r="N243" s="116"/>
      <c r="O243" s="116"/>
      <c r="P243" s="116"/>
    </row>
    <row r="244" spans="3:16" ht="18" customHeight="1">
      <c r="C244" s="116"/>
      <c r="D244" s="116"/>
      <c r="E244" s="116"/>
      <c r="F244" s="116"/>
      <c r="G244" s="116"/>
      <c r="H244" s="251"/>
      <c r="I244" s="116"/>
      <c r="J244" s="116"/>
      <c r="K244" s="116"/>
      <c r="L244" s="116"/>
      <c r="M244" s="116"/>
      <c r="N244" s="116"/>
      <c r="O244" s="116"/>
      <c r="P244" s="116"/>
    </row>
    <row r="245" spans="3:16" ht="18" customHeight="1">
      <c r="C245" s="116"/>
      <c r="D245" s="116"/>
      <c r="E245" s="116"/>
      <c r="F245" s="116"/>
      <c r="G245" s="116"/>
      <c r="H245" s="251"/>
      <c r="I245" s="116"/>
      <c r="J245" s="116"/>
      <c r="K245" s="116"/>
      <c r="L245" s="116"/>
      <c r="M245" s="116"/>
      <c r="N245" s="116"/>
      <c r="O245" s="116"/>
      <c r="P245" s="116"/>
    </row>
    <row r="246" spans="3:16" ht="18" customHeight="1">
      <c r="C246" s="116"/>
      <c r="D246" s="116"/>
      <c r="E246" s="116"/>
      <c r="F246" s="116"/>
      <c r="G246" s="116"/>
      <c r="H246" s="251"/>
      <c r="I246" s="116"/>
      <c r="J246" s="116"/>
      <c r="K246" s="116"/>
      <c r="L246" s="116"/>
      <c r="M246" s="116"/>
      <c r="N246" s="116"/>
      <c r="O246" s="116"/>
      <c r="P246" s="116"/>
    </row>
    <row r="247" spans="3:16" ht="18" customHeight="1">
      <c r="C247" s="116"/>
      <c r="D247" s="116"/>
      <c r="E247" s="116"/>
      <c r="F247" s="116"/>
      <c r="G247" s="116"/>
      <c r="H247" s="251"/>
      <c r="I247" s="116"/>
      <c r="J247" s="116"/>
      <c r="K247" s="116"/>
      <c r="L247" s="116"/>
      <c r="M247" s="116"/>
      <c r="N247" s="116"/>
      <c r="O247" s="116"/>
      <c r="P247" s="116"/>
    </row>
    <row r="248" spans="3:16" ht="18" customHeight="1">
      <c r="C248" s="116"/>
      <c r="D248" s="116"/>
      <c r="E248" s="116"/>
      <c r="F248" s="116"/>
      <c r="G248" s="116"/>
      <c r="H248" s="251"/>
      <c r="I248" s="116"/>
      <c r="J248" s="116"/>
      <c r="K248" s="116"/>
      <c r="L248" s="116"/>
      <c r="M248" s="116"/>
      <c r="N248" s="116"/>
      <c r="O248" s="116"/>
      <c r="P248" s="116"/>
    </row>
    <row r="249" spans="3:16" ht="18" customHeight="1">
      <c r="C249" s="116"/>
      <c r="D249" s="116"/>
      <c r="E249" s="116"/>
      <c r="F249" s="116"/>
      <c r="G249" s="116"/>
      <c r="H249" s="251"/>
      <c r="I249" s="116"/>
      <c r="J249" s="116"/>
      <c r="K249" s="116"/>
      <c r="L249" s="116"/>
      <c r="M249" s="116"/>
      <c r="N249" s="116"/>
      <c r="O249" s="116"/>
      <c r="P249" s="116"/>
    </row>
    <row r="250" spans="3:16" ht="18" customHeight="1">
      <c r="C250" s="116"/>
      <c r="D250" s="116"/>
      <c r="E250" s="116"/>
      <c r="F250" s="116"/>
      <c r="G250" s="116"/>
      <c r="H250" s="251"/>
      <c r="I250" s="116"/>
      <c r="J250" s="116"/>
      <c r="K250" s="116"/>
      <c r="L250" s="116"/>
      <c r="M250" s="116"/>
      <c r="N250" s="116"/>
      <c r="O250" s="116"/>
      <c r="P250" s="116"/>
    </row>
    <row r="251" spans="3:16" ht="18" customHeight="1">
      <c r="C251" s="116"/>
      <c r="D251" s="116"/>
      <c r="E251" s="116"/>
      <c r="F251" s="116"/>
      <c r="G251" s="116"/>
      <c r="H251" s="251"/>
      <c r="I251" s="116"/>
      <c r="J251" s="116"/>
      <c r="K251" s="116"/>
      <c r="L251" s="116"/>
      <c r="M251" s="116"/>
      <c r="N251" s="116"/>
      <c r="O251" s="116"/>
      <c r="P251" s="116"/>
    </row>
    <row r="252" spans="3:16" ht="18" customHeight="1">
      <c r="C252" s="116"/>
      <c r="D252" s="116"/>
      <c r="E252" s="116"/>
      <c r="F252" s="116"/>
      <c r="G252" s="116"/>
      <c r="H252" s="251"/>
      <c r="I252" s="116"/>
      <c r="J252" s="116"/>
      <c r="K252" s="116"/>
      <c r="L252" s="116"/>
      <c r="M252" s="116"/>
      <c r="N252" s="116"/>
      <c r="O252" s="116"/>
      <c r="P252" s="116"/>
    </row>
    <row r="253" spans="3:16" ht="18" customHeight="1">
      <c r="C253" s="116"/>
      <c r="D253" s="116"/>
      <c r="E253" s="116"/>
      <c r="F253" s="116"/>
      <c r="G253" s="116"/>
      <c r="H253" s="251"/>
      <c r="I253" s="116"/>
      <c r="J253" s="116"/>
      <c r="K253" s="116"/>
      <c r="L253" s="116"/>
      <c r="M253" s="116"/>
      <c r="N253" s="116"/>
      <c r="O253" s="116"/>
      <c r="P253" s="116"/>
    </row>
    <row r="254" spans="3:16" ht="18" customHeight="1">
      <c r="C254" s="116"/>
      <c r="D254" s="116"/>
      <c r="E254" s="116"/>
      <c r="F254" s="116"/>
      <c r="G254" s="116"/>
      <c r="H254" s="251"/>
      <c r="I254" s="116"/>
      <c r="J254" s="116"/>
      <c r="K254" s="116"/>
      <c r="L254" s="116"/>
      <c r="M254" s="116"/>
      <c r="N254" s="116"/>
      <c r="O254" s="116"/>
      <c r="P254" s="116"/>
    </row>
    <row r="255" spans="3:16" ht="18" customHeight="1">
      <c r="C255" s="116"/>
      <c r="D255" s="116"/>
      <c r="E255" s="116"/>
      <c r="F255" s="116"/>
      <c r="G255" s="116"/>
      <c r="H255" s="251"/>
      <c r="I255" s="116"/>
      <c r="J255" s="116"/>
      <c r="K255" s="116"/>
      <c r="L255" s="116"/>
      <c r="M255" s="116"/>
      <c r="N255" s="116"/>
      <c r="O255" s="116"/>
      <c r="P255" s="116"/>
    </row>
    <row r="256" spans="3:16" ht="18" customHeight="1">
      <c r="C256" s="116"/>
      <c r="D256" s="116"/>
      <c r="E256" s="116"/>
      <c r="F256" s="116"/>
      <c r="G256" s="116"/>
      <c r="H256" s="251"/>
      <c r="I256" s="116"/>
      <c r="J256" s="116"/>
      <c r="K256" s="116"/>
      <c r="L256" s="116"/>
      <c r="M256" s="116"/>
      <c r="N256" s="116"/>
      <c r="O256" s="116"/>
      <c r="P256" s="116"/>
    </row>
    <row r="257" spans="3:16" ht="18" customHeight="1">
      <c r="C257" s="116"/>
      <c r="D257" s="116"/>
      <c r="E257" s="116"/>
      <c r="F257" s="116"/>
      <c r="G257" s="116"/>
      <c r="H257" s="251"/>
      <c r="I257" s="116"/>
      <c r="J257" s="116"/>
      <c r="K257" s="116"/>
      <c r="L257" s="116"/>
      <c r="M257" s="116"/>
      <c r="N257" s="116"/>
      <c r="O257" s="116"/>
      <c r="P257" s="116"/>
    </row>
    <row r="258" spans="3:16" ht="18" customHeight="1">
      <c r="C258" s="116"/>
      <c r="D258" s="116"/>
      <c r="E258" s="116"/>
      <c r="F258" s="116"/>
      <c r="G258" s="116"/>
      <c r="H258" s="251"/>
      <c r="I258" s="116"/>
      <c r="J258" s="116"/>
      <c r="K258" s="116"/>
      <c r="L258" s="116"/>
      <c r="M258" s="116"/>
      <c r="N258" s="116"/>
      <c r="O258" s="116"/>
      <c r="P258" s="116"/>
    </row>
    <row r="259" spans="3:16" ht="18" customHeight="1">
      <c r="C259" s="116"/>
      <c r="D259" s="116"/>
      <c r="E259" s="116"/>
      <c r="F259" s="116"/>
      <c r="G259" s="116"/>
      <c r="H259" s="251"/>
      <c r="I259" s="116"/>
      <c r="J259" s="116"/>
      <c r="K259" s="116"/>
      <c r="L259" s="116"/>
      <c r="M259" s="116"/>
      <c r="N259" s="116"/>
      <c r="O259" s="116"/>
      <c r="P259" s="116"/>
    </row>
    <row r="260" spans="3:16" ht="18" customHeight="1">
      <c r="C260" s="116"/>
      <c r="D260" s="116"/>
      <c r="E260" s="116"/>
      <c r="F260" s="116"/>
      <c r="G260" s="116"/>
      <c r="H260" s="251"/>
      <c r="I260" s="116"/>
      <c r="J260" s="116"/>
      <c r="K260" s="116"/>
      <c r="L260" s="116"/>
      <c r="M260" s="116"/>
      <c r="N260" s="116"/>
      <c r="O260" s="116"/>
      <c r="P260" s="116"/>
    </row>
    <row r="261" spans="3:16" ht="18" customHeight="1">
      <c r="C261" s="116"/>
      <c r="D261" s="116"/>
      <c r="E261" s="116"/>
      <c r="F261" s="116"/>
      <c r="G261" s="116"/>
      <c r="H261" s="251"/>
      <c r="I261" s="116"/>
      <c r="J261" s="116"/>
      <c r="K261" s="116"/>
      <c r="L261" s="116"/>
      <c r="M261" s="116"/>
      <c r="N261" s="116"/>
      <c r="O261" s="116"/>
      <c r="P261" s="116"/>
    </row>
    <row r="262" spans="3:16" ht="18" customHeight="1">
      <c r="C262" s="116"/>
      <c r="D262" s="116"/>
      <c r="E262" s="116"/>
      <c r="F262" s="116"/>
      <c r="G262" s="116"/>
      <c r="H262" s="251"/>
      <c r="I262" s="116"/>
      <c r="J262" s="116"/>
      <c r="K262" s="116"/>
      <c r="L262" s="116"/>
      <c r="M262" s="116"/>
      <c r="N262" s="116"/>
      <c r="O262" s="116"/>
      <c r="P262" s="116"/>
    </row>
    <row r="263" spans="3:16" ht="18" customHeight="1">
      <c r="C263" s="116"/>
      <c r="D263" s="116"/>
      <c r="E263" s="116"/>
      <c r="F263" s="116"/>
      <c r="G263" s="116"/>
      <c r="H263" s="251"/>
      <c r="I263" s="116"/>
      <c r="J263" s="116"/>
      <c r="K263" s="116"/>
      <c r="L263" s="116"/>
      <c r="M263" s="116"/>
      <c r="N263" s="116"/>
      <c r="O263" s="116"/>
      <c r="P263" s="116"/>
    </row>
    <row r="264" spans="3:16" ht="18" customHeight="1">
      <c r="C264" s="116"/>
      <c r="D264" s="116"/>
      <c r="E264" s="116"/>
      <c r="F264" s="116"/>
      <c r="G264" s="116"/>
      <c r="H264" s="251"/>
      <c r="I264" s="116"/>
      <c r="J264" s="116"/>
      <c r="K264" s="116"/>
      <c r="L264" s="116"/>
      <c r="M264" s="116"/>
      <c r="N264" s="116"/>
      <c r="O264" s="116"/>
      <c r="P264" s="116"/>
    </row>
    <row r="265" spans="3:16" ht="18" customHeight="1">
      <c r="C265" s="116"/>
      <c r="D265" s="116"/>
      <c r="E265" s="116"/>
      <c r="F265" s="116"/>
      <c r="G265" s="116"/>
      <c r="H265" s="251"/>
      <c r="I265" s="116"/>
      <c r="J265" s="116"/>
      <c r="K265" s="116"/>
      <c r="L265" s="116"/>
      <c r="M265" s="116"/>
      <c r="N265" s="116"/>
      <c r="O265" s="116"/>
      <c r="P265" s="116"/>
    </row>
    <row r="266" spans="3:16" ht="18" customHeight="1">
      <c r="C266" s="116"/>
      <c r="D266" s="116"/>
      <c r="E266" s="116"/>
      <c r="F266" s="116"/>
      <c r="G266" s="116"/>
      <c r="H266" s="251"/>
      <c r="I266" s="116"/>
      <c r="J266" s="116"/>
      <c r="K266" s="116"/>
      <c r="L266" s="116"/>
      <c r="M266" s="116"/>
      <c r="N266" s="116"/>
      <c r="O266" s="116"/>
      <c r="P266" s="116"/>
    </row>
    <row r="267" spans="3:16" ht="18" customHeight="1">
      <c r="C267" s="116"/>
      <c r="D267" s="116"/>
      <c r="E267" s="116"/>
      <c r="F267" s="116"/>
      <c r="G267" s="116"/>
      <c r="H267" s="251"/>
      <c r="I267" s="116"/>
      <c r="J267" s="116"/>
      <c r="K267" s="116"/>
      <c r="L267" s="116"/>
      <c r="M267" s="116"/>
      <c r="N267" s="116"/>
      <c r="O267" s="116"/>
      <c r="P267" s="116"/>
    </row>
    <row r="268" spans="3:16" ht="18" customHeight="1">
      <c r="C268" s="116"/>
      <c r="D268" s="116"/>
      <c r="E268" s="116"/>
      <c r="F268" s="116"/>
      <c r="G268" s="116"/>
      <c r="H268" s="251"/>
      <c r="I268" s="116"/>
      <c r="J268" s="116"/>
      <c r="K268" s="116"/>
      <c r="L268" s="116"/>
      <c r="M268" s="116"/>
      <c r="N268" s="116"/>
      <c r="O268" s="116"/>
      <c r="P268" s="116"/>
    </row>
    <row r="269" spans="3:16" ht="18" customHeight="1">
      <c r="C269" s="116"/>
      <c r="D269" s="116"/>
      <c r="E269" s="116"/>
      <c r="F269" s="116"/>
      <c r="G269" s="116"/>
      <c r="H269" s="251"/>
      <c r="I269" s="116"/>
      <c r="J269" s="116"/>
      <c r="K269" s="116"/>
      <c r="L269" s="116"/>
      <c r="M269" s="116"/>
      <c r="N269" s="116"/>
      <c r="O269" s="116"/>
      <c r="P269" s="116"/>
    </row>
    <row r="270" spans="3:16" ht="18" customHeight="1">
      <c r="C270" s="116"/>
      <c r="D270" s="116"/>
      <c r="E270" s="116"/>
      <c r="F270" s="116"/>
      <c r="G270" s="116"/>
      <c r="H270" s="251"/>
      <c r="I270" s="116"/>
      <c r="J270" s="116"/>
      <c r="K270" s="116"/>
      <c r="L270" s="116"/>
      <c r="M270" s="116"/>
      <c r="N270" s="116"/>
      <c r="O270" s="116"/>
      <c r="P270" s="116"/>
    </row>
    <row r="271" spans="3:16" ht="18" customHeight="1">
      <c r="C271" s="116"/>
      <c r="D271" s="116"/>
      <c r="E271" s="116"/>
      <c r="F271" s="116"/>
      <c r="G271" s="116"/>
      <c r="H271" s="251"/>
      <c r="I271" s="116"/>
      <c r="J271" s="116"/>
      <c r="K271" s="116"/>
      <c r="L271" s="116"/>
      <c r="M271" s="116"/>
      <c r="N271" s="116"/>
      <c r="O271" s="116"/>
      <c r="P271" s="116"/>
    </row>
    <row r="272" spans="3:16" ht="18" customHeight="1">
      <c r="C272" s="116"/>
      <c r="D272" s="116"/>
      <c r="E272" s="116"/>
      <c r="F272" s="116"/>
      <c r="G272" s="116"/>
      <c r="H272" s="251"/>
      <c r="I272" s="116"/>
      <c r="J272" s="116"/>
      <c r="K272" s="116"/>
      <c r="L272" s="116"/>
      <c r="M272" s="116"/>
      <c r="N272" s="116"/>
      <c r="O272" s="116"/>
      <c r="P272" s="116"/>
    </row>
    <row r="273" spans="3:16" ht="18" customHeight="1">
      <c r="C273" s="116"/>
      <c r="D273" s="116"/>
      <c r="E273" s="116"/>
      <c r="F273" s="116"/>
      <c r="G273" s="116"/>
      <c r="H273" s="251"/>
      <c r="I273" s="116"/>
      <c r="J273" s="116"/>
      <c r="K273" s="116"/>
      <c r="L273" s="116"/>
      <c r="M273" s="116"/>
      <c r="N273" s="116"/>
      <c r="O273" s="116"/>
      <c r="P273" s="116"/>
    </row>
    <row r="274" spans="3:16" ht="18" customHeight="1">
      <c r="C274" s="116"/>
      <c r="D274" s="116"/>
      <c r="E274" s="116"/>
      <c r="F274" s="116"/>
      <c r="G274" s="116"/>
      <c r="H274" s="251"/>
      <c r="I274" s="116"/>
      <c r="J274" s="116"/>
      <c r="K274" s="116"/>
      <c r="L274" s="116"/>
      <c r="M274" s="116"/>
      <c r="N274" s="116"/>
      <c r="O274" s="116"/>
      <c r="P274" s="116"/>
    </row>
    <row r="275" spans="3:16" ht="18" customHeight="1">
      <c r="C275" s="116"/>
      <c r="D275" s="116"/>
      <c r="E275" s="116"/>
      <c r="F275" s="116"/>
      <c r="G275" s="116"/>
      <c r="H275" s="251"/>
      <c r="I275" s="116"/>
      <c r="J275" s="116"/>
      <c r="K275" s="116"/>
      <c r="L275" s="116"/>
      <c r="M275" s="116"/>
      <c r="N275" s="116"/>
      <c r="O275" s="116"/>
      <c r="P275" s="116"/>
    </row>
    <row r="276" spans="3:16" ht="18" customHeight="1">
      <c r="C276" s="116"/>
      <c r="D276" s="116"/>
      <c r="E276" s="116"/>
      <c r="F276" s="116"/>
      <c r="G276" s="116"/>
      <c r="H276" s="251"/>
      <c r="I276" s="116"/>
      <c r="J276" s="116"/>
      <c r="K276" s="116"/>
      <c r="L276" s="116"/>
      <c r="M276" s="116"/>
      <c r="N276" s="116"/>
      <c r="O276" s="116"/>
      <c r="P276" s="116"/>
    </row>
    <row r="277" spans="3:16" ht="18" customHeight="1">
      <c r="C277" s="116"/>
      <c r="D277" s="116"/>
      <c r="E277" s="116"/>
      <c r="F277" s="116"/>
      <c r="G277" s="116"/>
      <c r="H277" s="251"/>
      <c r="I277" s="116"/>
      <c r="J277" s="116"/>
      <c r="K277" s="116"/>
      <c r="L277" s="116"/>
      <c r="M277" s="116"/>
      <c r="N277" s="116"/>
      <c r="O277" s="116"/>
      <c r="P277" s="116"/>
    </row>
    <row r="278" spans="3:16" ht="18" customHeight="1">
      <c r="C278" s="116"/>
      <c r="D278" s="116"/>
      <c r="E278" s="116"/>
      <c r="F278" s="116"/>
      <c r="G278" s="116"/>
      <c r="H278" s="251"/>
      <c r="I278" s="116"/>
      <c r="J278" s="116"/>
      <c r="K278" s="116"/>
      <c r="L278" s="116"/>
      <c r="M278" s="116"/>
      <c r="N278" s="116"/>
      <c r="O278" s="116"/>
      <c r="P278" s="116"/>
    </row>
    <row r="279" spans="3:16" ht="18" customHeight="1">
      <c r="C279" s="116"/>
      <c r="D279" s="116"/>
      <c r="E279" s="116"/>
      <c r="F279" s="116"/>
      <c r="G279" s="116"/>
      <c r="H279" s="251"/>
      <c r="I279" s="116"/>
      <c r="J279" s="116"/>
      <c r="K279" s="116"/>
      <c r="L279" s="116"/>
      <c r="M279" s="116"/>
      <c r="N279" s="116"/>
      <c r="O279" s="116"/>
      <c r="P279" s="116"/>
    </row>
    <row r="280" spans="3:16" ht="18" customHeight="1">
      <c r="C280" s="116"/>
      <c r="D280" s="116"/>
      <c r="E280" s="116"/>
      <c r="F280" s="116"/>
      <c r="G280" s="116"/>
      <c r="H280" s="251"/>
      <c r="I280" s="116"/>
      <c r="J280" s="116"/>
      <c r="K280" s="116"/>
      <c r="L280" s="116"/>
      <c r="M280" s="116"/>
      <c r="N280" s="116"/>
      <c r="O280" s="116"/>
      <c r="P280" s="116"/>
    </row>
    <row r="281" spans="3:16" ht="18" customHeight="1">
      <c r="C281" s="116"/>
      <c r="D281" s="116"/>
      <c r="E281" s="116"/>
      <c r="F281" s="116"/>
      <c r="G281" s="116"/>
      <c r="H281" s="251"/>
      <c r="I281" s="116"/>
      <c r="J281" s="116"/>
      <c r="K281" s="116"/>
      <c r="L281" s="116"/>
      <c r="M281" s="116"/>
      <c r="N281" s="116"/>
      <c r="O281" s="116"/>
      <c r="P281" s="116"/>
    </row>
    <row r="282" spans="3:16" ht="18" customHeight="1">
      <c r="C282" s="116"/>
      <c r="D282" s="116"/>
      <c r="E282" s="116"/>
      <c r="F282" s="116"/>
      <c r="G282" s="116"/>
      <c r="H282" s="251"/>
      <c r="I282" s="116"/>
      <c r="J282" s="116"/>
      <c r="K282" s="116"/>
      <c r="L282" s="116"/>
      <c r="M282" s="116"/>
      <c r="N282" s="116"/>
      <c r="O282" s="116"/>
      <c r="P282" s="116"/>
    </row>
    <row r="283" spans="3:16" ht="18" customHeight="1">
      <c r="C283" s="116"/>
      <c r="D283" s="116"/>
      <c r="E283" s="116"/>
      <c r="F283" s="116"/>
      <c r="G283" s="116"/>
      <c r="H283" s="251"/>
      <c r="I283" s="116"/>
      <c r="J283" s="116"/>
      <c r="K283" s="116"/>
      <c r="L283" s="116"/>
      <c r="M283" s="116"/>
      <c r="N283" s="116"/>
      <c r="O283" s="116"/>
      <c r="P283" s="116"/>
    </row>
    <row r="284" spans="3:16" ht="18" customHeight="1">
      <c r="C284" s="116"/>
      <c r="D284" s="116"/>
      <c r="E284" s="116"/>
      <c r="F284" s="116"/>
      <c r="G284" s="116"/>
      <c r="H284" s="251"/>
      <c r="I284" s="116"/>
      <c r="J284" s="116"/>
      <c r="K284" s="116"/>
      <c r="L284" s="116"/>
      <c r="M284" s="116"/>
      <c r="N284" s="116"/>
      <c r="O284" s="116"/>
      <c r="P284" s="116"/>
    </row>
    <row r="285" spans="3:16" ht="18" customHeight="1">
      <c r="C285" s="116"/>
      <c r="D285" s="116"/>
      <c r="E285" s="116"/>
      <c r="F285" s="116"/>
      <c r="G285" s="116"/>
      <c r="H285" s="251"/>
      <c r="I285" s="116"/>
      <c r="J285" s="116"/>
      <c r="K285" s="116"/>
      <c r="L285" s="116"/>
      <c r="M285" s="116"/>
      <c r="N285" s="116"/>
      <c r="O285" s="116"/>
      <c r="P285" s="116"/>
    </row>
    <row r="286" spans="3:16" ht="18" customHeight="1">
      <c r="C286" s="116"/>
      <c r="D286" s="116"/>
      <c r="E286" s="116"/>
      <c r="F286" s="116"/>
      <c r="G286" s="116"/>
      <c r="H286" s="251"/>
      <c r="I286" s="116"/>
      <c r="J286" s="116"/>
      <c r="K286" s="116"/>
      <c r="L286" s="116"/>
      <c r="M286" s="116"/>
      <c r="N286" s="116"/>
      <c r="O286" s="116"/>
      <c r="P286" s="116"/>
    </row>
    <row r="287" spans="3:16" ht="18" customHeight="1">
      <c r="C287" s="116"/>
      <c r="D287" s="116"/>
      <c r="E287" s="116"/>
      <c r="F287" s="116"/>
      <c r="G287" s="116"/>
      <c r="H287" s="251"/>
      <c r="I287" s="116"/>
      <c r="J287" s="116"/>
      <c r="K287" s="116"/>
      <c r="L287" s="116"/>
      <c r="M287" s="116"/>
      <c r="N287" s="116"/>
      <c r="O287" s="116"/>
      <c r="P287" s="116"/>
    </row>
    <row r="288" spans="3:16" ht="18" customHeight="1">
      <c r="C288" s="116"/>
      <c r="D288" s="116"/>
      <c r="E288" s="116"/>
      <c r="F288" s="116"/>
      <c r="G288" s="116"/>
      <c r="H288" s="251"/>
      <c r="I288" s="116"/>
      <c r="J288" s="116"/>
      <c r="K288" s="116"/>
      <c r="L288" s="116"/>
      <c r="M288" s="116"/>
      <c r="N288" s="116"/>
      <c r="O288" s="116"/>
      <c r="P288" s="116"/>
    </row>
    <row r="289" spans="3:16" ht="18" customHeight="1">
      <c r="C289" s="116"/>
      <c r="D289" s="116"/>
      <c r="E289" s="116"/>
      <c r="F289" s="116"/>
      <c r="G289" s="116"/>
      <c r="H289" s="251"/>
      <c r="I289" s="116"/>
      <c r="J289" s="116"/>
      <c r="K289" s="116"/>
      <c r="L289" s="116"/>
      <c r="M289" s="116"/>
      <c r="N289" s="116"/>
      <c r="O289" s="116"/>
      <c r="P289" s="116"/>
    </row>
    <row r="290" spans="3:16" ht="18" customHeight="1">
      <c r="C290" s="116"/>
      <c r="D290" s="116"/>
      <c r="E290" s="116"/>
      <c r="F290" s="116"/>
      <c r="G290" s="116"/>
      <c r="H290" s="251"/>
      <c r="I290" s="116"/>
      <c r="J290" s="116"/>
      <c r="K290" s="116"/>
      <c r="L290" s="116"/>
      <c r="M290" s="116"/>
      <c r="N290" s="116"/>
      <c r="O290" s="116"/>
      <c r="P290" s="116"/>
    </row>
    <row r="291" spans="3:16" ht="18" customHeight="1">
      <c r="C291" s="116"/>
      <c r="D291" s="116"/>
      <c r="E291" s="116"/>
      <c r="F291" s="116"/>
      <c r="G291" s="116"/>
      <c r="H291" s="251"/>
      <c r="I291" s="116"/>
      <c r="J291" s="116"/>
      <c r="K291" s="116"/>
      <c r="L291" s="116"/>
      <c r="M291" s="116"/>
      <c r="N291" s="116"/>
      <c r="O291" s="116"/>
      <c r="P291" s="116"/>
    </row>
    <row r="292" spans="3:16" ht="18" customHeight="1">
      <c r="C292" s="116"/>
      <c r="D292" s="116"/>
      <c r="E292" s="116"/>
      <c r="F292" s="116"/>
      <c r="G292" s="116"/>
      <c r="H292" s="251"/>
      <c r="I292" s="116"/>
      <c r="J292" s="116"/>
      <c r="K292" s="116"/>
      <c r="L292" s="116"/>
      <c r="M292" s="116"/>
      <c r="N292" s="116"/>
      <c r="O292" s="116"/>
      <c r="P292" s="116"/>
    </row>
    <row r="293" spans="3:16" ht="18" customHeight="1">
      <c r="C293" s="116"/>
      <c r="D293" s="116"/>
      <c r="E293" s="116"/>
      <c r="F293" s="116"/>
      <c r="G293" s="116"/>
      <c r="H293" s="251"/>
      <c r="I293" s="116"/>
      <c r="J293" s="116"/>
      <c r="K293" s="116"/>
      <c r="L293" s="116"/>
      <c r="M293" s="116"/>
      <c r="N293" s="116"/>
      <c r="O293" s="116"/>
      <c r="P293" s="116"/>
    </row>
    <row r="294" spans="3:16" ht="18" customHeight="1">
      <c r="C294" s="116"/>
      <c r="D294" s="116"/>
      <c r="E294" s="116"/>
      <c r="F294" s="116"/>
      <c r="G294" s="116"/>
      <c r="H294" s="251"/>
      <c r="I294" s="116"/>
      <c r="J294" s="116"/>
      <c r="K294" s="116"/>
      <c r="L294" s="116"/>
      <c r="M294" s="116"/>
      <c r="N294" s="116"/>
      <c r="O294" s="116"/>
      <c r="P294" s="116"/>
    </row>
  </sheetData>
  <sheetProtection algorithmName="SHA-512" hashValue="tkrm3K0JhflTMtmHfI0u3+i1SYAVDq+HFSpZ3hsEOLvm5Bc+WJvi+lSHmGwTVfMY2LVVld0m8PuTuvUId458iQ==" saltValue="zpoSO73Xmm0m7nFAbDjOpQ==" spinCount="100000" sheet="1" objects="1" scenarios="1" formatCells="0" formatColumns="0" formatRows="0"/>
  <mergeCells count="736">
    <mergeCell ref="K82:L82"/>
    <mergeCell ref="M82:N82"/>
    <mergeCell ref="O82:P82"/>
    <mergeCell ref="O167:P167"/>
    <mergeCell ref="C167:D167"/>
    <mergeCell ref="E167:F167"/>
    <mergeCell ref="G167:H167"/>
    <mergeCell ref="I167:J167"/>
    <mergeCell ref="K167:L167"/>
    <mergeCell ref="M167:N167"/>
    <mergeCell ref="O160:P160"/>
    <mergeCell ref="O161:P162"/>
    <mergeCell ref="A133:T133"/>
    <mergeCell ref="B134:I134"/>
    <mergeCell ref="K134:N134"/>
    <mergeCell ref="O134:P134"/>
    <mergeCell ref="Q134:T134"/>
    <mergeCell ref="A136:B136"/>
    <mergeCell ref="C136:D136"/>
    <mergeCell ref="E136:F136"/>
    <mergeCell ref="G136:H136"/>
    <mergeCell ref="I136:J136"/>
    <mergeCell ref="K136:L136"/>
    <mergeCell ref="M136:N136"/>
    <mergeCell ref="Q161:R162"/>
    <mergeCell ref="C166:D166"/>
    <mergeCell ref="E166:F166"/>
    <mergeCell ref="G166:H166"/>
    <mergeCell ref="I166:J166"/>
    <mergeCell ref="K166:L166"/>
    <mergeCell ref="M166:N166"/>
    <mergeCell ref="O166:P166"/>
    <mergeCell ref="O154:P155"/>
    <mergeCell ref="Q154:R155"/>
    <mergeCell ref="O156:P157"/>
    <mergeCell ref="Q156:R157"/>
    <mergeCell ref="O158:P159"/>
    <mergeCell ref="Q158:R159"/>
    <mergeCell ref="Q148:R149"/>
    <mergeCell ref="S148:S149"/>
    <mergeCell ref="O151:P151"/>
    <mergeCell ref="Q151:R151"/>
    <mergeCell ref="A152:B152"/>
    <mergeCell ref="O152:P153"/>
    <mergeCell ref="Q152:R153"/>
    <mergeCell ref="Q146:R147"/>
    <mergeCell ref="S146:S147"/>
    <mergeCell ref="A148:B149"/>
    <mergeCell ref="C148:D149"/>
    <mergeCell ref="E148:F149"/>
    <mergeCell ref="G148:H149"/>
    <mergeCell ref="I148:J149"/>
    <mergeCell ref="K148:L149"/>
    <mergeCell ref="M148:N149"/>
    <mergeCell ref="O148:P149"/>
    <mergeCell ref="S144:S145"/>
    <mergeCell ref="A146:B147"/>
    <mergeCell ref="C146:D147"/>
    <mergeCell ref="E146:F147"/>
    <mergeCell ref="G146:H147"/>
    <mergeCell ref="I146:J147"/>
    <mergeCell ref="K146:L147"/>
    <mergeCell ref="M146:N147"/>
    <mergeCell ref="O146:P147"/>
    <mergeCell ref="A144:B145"/>
    <mergeCell ref="C144:D145"/>
    <mergeCell ref="E144:F145"/>
    <mergeCell ref="G144:H145"/>
    <mergeCell ref="I144:J145"/>
    <mergeCell ref="K144:L145"/>
    <mergeCell ref="M144:N145"/>
    <mergeCell ref="O144:P145"/>
    <mergeCell ref="Q144:R145"/>
    <mergeCell ref="S140:S141"/>
    <mergeCell ref="A142:B143"/>
    <mergeCell ref="C142:D143"/>
    <mergeCell ref="E142:F143"/>
    <mergeCell ref="G142:H143"/>
    <mergeCell ref="I142:J143"/>
    <mergeCell ref="K142:L143"/>
    <mergeCell ref="M142:N143"/>
    <mergeCell ref="O142:P143"/>
    <mergeCell ref="Q142:R143"/>
    <mergeCell ref="S142:S143"/>
    <mergeCell ref="A140:B141"/>
    <mergeCell ref="C140:D141"/>
    <mergeCell ref="E140:F141"/>
    <mergeCell ref="G140:H141"/>
    <mergeCell ref="I140:J141"/>
    <mergeCell ref="K140:L141"/>
    <mergeCell ref="M140:N141"/>
    <mergeCell ref="O140:P141"/>
    <mergeCell ref="Q140:R141"/>
    <mergeCell ref="A137:B137"/>
    <mergeCell ref="C137:D137"/>
    <mergeCell ref="E137:F137"/>
    <mergeCell ref="G137:H137"/>
    <mergeCell ref="I137:J137"/>
    <mergeCell ref="K137:L137"/>
    <mergeCell ref="M137:N137"/>
    <mergeCell ref="O137:P137"/>
    <mergeCell ref="R139:S139"/>
    <mergeCell ref="O136:P136"/>
    <mergeCell ref="O128:P128"/>
    <mergeCell ref="A129:B129"/>
    <mergeCell ref="C129:T129"/>
    <mergeCell ref="A130:T130"/>
    <mergeCell ref="A131:T131"/>
    <mergeCell ref="A132:T132"/>
    <mergeCell ref="C128:D128"/>
    <mergeCell ref="E128:F128"/>
    <mergeCell ref="G128:H128"/>
    <mergeCell ref="I128:J128"/>
    <mergeCell ref="K128:L128"/>
    <mergeCell ref="M128:N128"/>
    <mergeCell ref="C127:D127"/>
    <mergeCell ref="E127:F127"/>
    <mergeCell ref="G127:H127"/>
    <mergeCell ref="I127:J127"/>
    <mergeCell ref="K127:L127"/>
    <mergeCell ref="M127:N127"/>
    <mergeCell ref="O127:P127"/>
    <mergeCell ref="C126:D126"/>
    <mergeCell ref="E126:F126"/>
    <mergeCell ref="G126:H126"/>
    <mergeCell ref="I126:J126"/>
    <mergeCell ref="K126:L126"/>
    <mergeCell ref="M126:N126"/>
    <mergeCell ref="C125:D125"/>
    <mergeCell ref="E125:F125"/>
    <mergeCell ref="G125:H125"/>
    <mergeCell ref="I125:J125"/>
    <mergeCell ref="K125:L125"/>
    <mergeCell ref="M125:N125"/>
    <mergeCell ref="O125:P125"/>
    <mergeCell ref="Q125:T125"/>
    <mergeCell ref="O126:P126"/>
    <mergeCell ref="Q126:T126"/>
    <mergeCell ref="O122:P122"/>
    <mergeCell ref="Q122:R122"/>
    <mergeCell ref="S122:T122"/>
    <mergeCell ref="O123:P123"/>
    <mergeCell ref="Q123:R123"/>
    <mergeCell ref="S123:T123"/>
    <mergeCell ref="C124:D124"/>
    <mergeCell ref="E124:F124"/>
    <mergeCell ref="G124:H124"/>
    <mergeCell ref="I124:J124"/>
    <mergeCell ref="K124:L124"/>
    <mergeCell ref="M124:N124"/>
    <mergeCell ref="O124:P124"/>
    <mergeCell ref="C123:D123"/>
    <mergeCell ref="E123:F123"/>
    <mergeCell ref="G123:H123"/>
    <mergeCell ref="I123:J123"/>
    <mergeCell ref="K123:L123"/>
    <mergeCell ref="M123:N123"/>
    <mergeCell ref="Q124:R124"/>
    <mergeCell ref="S124:T124"/>
    <mergeCell ref="C120:D120"/>
    <mergeCell ref="E120:F120"/>
    <mergeCell ref="G120:H120"/>
    <mergeCell ref="I120:J120"/>
    <mergeCell ref="K120:L120"/>
    <mergeCell ref="M120:N120"/>
    <mergeCell ref="O120:P120"/>
    <mergeCell ref="Q120:T120"/>
    <mergeCell ref="A121:A128"/>
    <mergeCell ref="C121:D121"/>
    <mergeCell ref="E121:F121"/>
    <mergeCell ref="G121:H121"/>
    <mergeCell ref="I121:J121"/>
    <mergeCell ref="K121:L121"/>
    <mergeCell ref="M121:N121"/>
    <mergeCell ref="O121:P121"/>
    <mergeCell ref="Q121:R121"/>
    <mergeCell ref="S121:T121"/>
    <mergeCell ref="C122:D122"/>
    <mergeCell ref="E122:F122"/>
    <mergeCell ref="G122:H122"/>
    <mergeCell ref="I122:J122"/>
    <mergeCell ref="K122:L122"/>
    <mergeCell ref="M122:N122"/>
    <mergeCell ref="A117:B117"/>
    <mergeCell ref="Q117:Q119"/>
    <mergeCell ref="R117:R119"/>
    <mergeCell ref="A114:B114"/>
    <mergeCell ref="Q114:Q116"/>
    <mergeCell ref="R114:R116"/>
    <mergeCell ref="S117:T117"/>
    <mergeCell ref="A118:B119"/>
    <mergeCell ref="S118:T119"/>
    <mergeCell ref="C119:D119"/>
    <mergeCell ref="E119:F119"/>
    <mergeCell ref="G119:H119"/>
    <mergeCell ref="I119:J119"/>
    <mergeCell ref="K119:L119"/>
    <mergeCell ref="M119:N119"/>
    <mergeCell ref="O119:P119"/>
    <mergeCell ref="A115:B116"/>
    <mergeCell ref="S115:T116"/>
    <mergeCell ref="C116:D116"/>
    <mergeCell ref="E116:F116"/>
    <mergeCell ref="G116:H116"/>
    <mergeCell ref="I116:J116"/>
    <mergeCell ref="K116:L116"/>
    <mergeCell ref="M116:N116"/>
    <mergeCell ref="S111:T111"/>
    <mergeCell ref="A112:B113"/>
    <mergeCell ref="S112:T113"/>
    <mergeCell ref="C113:D113"/>
    <mergeCell ref="E113:F113"/>
    <mergeCell ref="G113:H113"/>
    <mergeCell ref="I113:J113"/>
    <mergeCell ref="K113:L113"/>
    <mergeCell ref="M113:N113"/>
    <mergeCell ref="O113:P113"/>
    <mergeCell ref="O116:P116"/>
    <mergeCell ref="M110:N110"/>
    <mergeCell ref="O110:P110"/>
    <mergeCell ref="A111:B111"/>
    <mergeCell ref="Q111:Q113"/>
    <mergeCell ref="R111:R113"/>
    <mergeCell ref="A108:B108"/>
    <mergeCell ref="Q108:Q110"/>
    <mergeCell ref="R108:R110"/>
    <mergeCell ref="K110:L110"/>
    <mergeCell ref="S114:T114"/>
    <mergeCell ref="A105:B105"/>
    <mergeCell ref="Q105:Q107"/>
    <mergeCell ref="R105:R107"/>
    <mergeCell ref="A90:B90"/>
    <mergeCell ref="Q90:Q92"/>
    <mergeCell ref="R90:R92"/>
    <mergeCell ref="S108:T108"/>
    <mergeCell ref="A109:B110"/>
    <mergeCell ref="S109:T110"/>
    <mergeCell ref="C110:D110"/>
    <mergeCell ref="E110:F110"/>
    <mergeCell ref="G110:H110"/>
    <mergeCell ref="I110:J110"/>
    <mergeCell ref="S105:T105"/>
    <mergeCell ref="A106:B107"/>
    <mergeCell ref="S106:T107"/>
    <mergeCell ref="C107:D107"/>
    <mergeCell ref="E107:F107"/>
    <mergeCell ref="G107:H107"/>
    <mergeCell ref="I107:J107"/>
    <mergeCell ref="K107:L107"/>
    <mergeCell ref="M107:N107"/>
    <mergeCell ref="O107:P107"/>
    <mergeCell ref="S90:T90"/>
    <mergeCell ref="A91:B92"/>
    <mergeCell ref="S91:T92"/>
    <mergeCell ref="C92:D92"/>
    <mergeCell ref="E92:F92"/>
    <mergeCell ref="G92:H92"/>
    <mergeCell ref="I92:J92"/>
    <mergeCell ref="K88:L88"/>
    <mergeCell ref="M88:N88"/>
    <mergeCell ref="O88:P88"/>
    <mergeCell ref="A89:B89"/>
    <mergeCell ref="C89:P89"/>
    <mergeCell ref="S89:T89"/>
    <mergeCell ref="K92:L92"/>
    <mergeCell ref="M92:N92"/>
    <mergeCell ref="O92:P92"/>
    <mergeCell ref="A86:B86"/>
    <mergeCell ref="Q86:Q88"/>
    <mergeCell ref="R86:R88"/>
    <mergeCell ref="S86:T86"/>
    <mergeCell ref="A87:B88"/>
    <mergeCell ref="S87:T88"/>
    <mergeCell ref="C88:D88"/>
    <mergeCell ref="E88:F88"/>
    <mergeCell ref="G88:H88"/>
    <mergeCell ref="I88:J88"/>
    <mergeCell ref="A83:B83"/>
    <mergeCell ref="Q83:Q85"/>
    <mergeCell ref="O85:P85"/>
    <mergeCell ref="AC79:AC80"/>
    <mergeCell ref="A80:B80"/>
    <mergeCell ref="Q80:Q82"/>
    <mergeCell ref="R80:R82"/>
    <mergeCell ref="S80:T80"/>
    <mergeCell ref="A81:B82"/>
    <mergeCell ref="S81:T82"/>
    <mergeCell ref="R83:R85"/>
    <mergeCell ref="S83:T83"/>
    <mergeCell ref="A84:B85"/>
    <mergeCell ref="S84:T85"/>
    <mergeCell ref="C85:D85"/>
    <mergeCell ref="E85:F85"/>
    <mergeCell ref="G85:H85"/>
    <mergeCell ref="I85:J85"/>
    <mergeCell ref="K85:L85"/>
    <mergeCell ref="M85:N85"/>
    <mergeCell ref="C82:D82"/>
    <mergeCell ref="E82:F82"/>
    <mergeCell ref="G82:H82"/>
    <mergeCell ref="I82:J82"/>
    <mergeCell ref="A77:B77"/>
    <mergeCell ref="Q77:Q79"/>
    <mergeCell ref="R77:R79"/>
    <mergeCell ref="A74:B74"/>
    <mergeCell ref="Q74:Q76"/>
    <mergeCell ref="R74:R76"/>
    <mergeCell ref="S77:T77"/>
    <mergeCell ref="A78:B79"/>
    <mergeCell ref="S78:T79"/>
    <mergeCell ref="C79:D79"/>
    <mergeCell ref="E79:F79"/>
    <mergeCell ref="G79:H79"/>
    <mergeCell ref="I79:J79"/>
    <mergeCell ref="K79:L79"/>
    <mergeCell ref="M79:N79"/>
    <mergeCell ref="O79:P79"/>
    <mergeCell ref="S74:T74"/>
    <mergeCell ref="A75:B76"/>
    <mergeCell ref="S75:T76"/>
    <mergeCell ref="C76:D76"/>
    <mergeCell ref="E76:F76"/>
    <mergeCell ref="G76:H76"/>
    <mergeCell ref="I76:J76"/>
    <mergeCell ref="S60:T61"/>
    <mergeCell ref="K76:L76"/>
    <mergeCell ref="M76:N76"/>
    <mergeCell ref="O76:P76"/>
    <mergeCell ref="A59:B59"/>
    <mergeCell ref="Q59:Q61"/>
    <mergeCell ref="R59:R61"/>
    <mergeCell ref="S59:T59"/>
    <mergeCell ref="A60:B61"/>
    <mergeCell ref="C61:D61"/>
    <mergeCell ref="E61:F61"/>
    <mergeCell ref="G61:H61"/>
    <mergeCell ref="I61:J61"/>
    <mergeCell ref="K61:L61"/>
    <mergeCell ref="M61:N61"/>
    <mergeCell ref="O61:P61"/>
    <mergeCell ref="A62:B62"/>
    <mergeCell ref="Q62:Q64"/>
    <mergeCell ref="R62:R64"/>
    <mergeCell ref="S62:T62"/>
    <mergeCell ref="A63:B64"/>
    <mergeCell ref="S63:T64"/>
    <mergeCell ref="C64:D64"/>
    <mergeCell ref="E64:F64"/>
    <mergeCell ref="R49:R51"/>
    <mergeCell ref="S49:T49"/>
    <mergeCell ref="A50:B51"/>
    <mergeCell ref="S50:T51"/>
    <mergeCell ref="C51:D51"/>
    <mergeCell ref="E51:F51"/>
    <mergeCell ref="G51:H51"/>
    <mergeCell ref="I51:J51"/>
    <mergeCell ref="K51:L51"/>
    <mergeCell ref="A49:B49"/>
    <mergeCell ref="M57:N57"/>
    <mergeCell ref="O57:P57"/>
    <mergeCell ref="A58:B58"/>
    <mergeCell ref="C58:P58"/>
    <mergeCell ref="S58:T58"/>
    <mergeCell ref="R52:R54"/>
    <mergeCell ref="S52:T52"/>
    <mergeCell ref="A53:B54"/>
    <mergeCell ref="S53:T54"/>
    <mergeCell ref="C54:D54"/>
    <mergeCell ref="E54:F54"/>
    <mergeCell ref="Q55:Q57"/>
    <mergeCell ref="R55:R57"/>
    <mergeCell ref="S55:T55"/>
    <mergeCell ref="A56:B57"/>
    <mergeCell ref="S56:T57"/>
    <mergeCell ref="C57:D57"/>
    <mergeCell ref="E57:F57"/>
    <mergeCell ref="G57:H57"/>
    <mergeCell ref="I57:J57"/>
    <mergeCell ref="K57:L57"/>
    <mergeCell ref="A55:B55"/>
    <mergeCell ref="Q52:Q54"/>
    <mergeCell ref="M27:N27"/>
    <mergeCell ref="O27:P27"/>
    <mergeCell ref="A43:B43"/>
    <mergeCell ref="M24:N24"/>
    <mergeCell ref="O24:P24"/>
    <mergeCell ref="A25:B25"/>
    <mergeCell ref="Q46:Q48"/>
    <mergeCell ref="G54:H54"/>
    <mergeCell ref="I54:J54"/>
    <mergeCell ref="K54:L54"/>
    <mergeCell ref="M54:N54"/>
    <mergeCell ref="O54:P54"/>
    <mergeCell ref="I48:J48"/>
    <mergeCell ref="K48:L48"/>
    <mergeCell ref="M48:N48"/>
    <mergeCell ref="O48:P48"/>
    <mergeCell ref="M51:N51"/>
    <mergeCell ref="O51:P51"/>
    <mergeCell ref="A52:B52"/>
    <mergeCell ref="Q49:Q51"/>
    <mergeCell ref="A28:B28"/>
    <mergeCell ref="Q28:Q30"/>
    <mergeCell ref="A31:B31"/>
    <mergeCell ref="Q31:Q33"/>
    <mergeCell ref="R46:R48"/>
    <mergeCell ref="S46:T46"/>
    <mergeCell ref="A47:B48"/>
    <mergeCell ref="S47:T48"/>
    <mergeCell ref="C48:D48"/>
    <mergeCell ref="E48:F48"/>
    <mergeCell ref="Q43:Q45"/>
    <mergeCell ref="R43:R45"/>
    <mergeCell ref="S43:T43"/>
    <mergeCell ref="A44:B45"/>
    <mergeCell ref="S44:T45"/>
    <mergeCell ref="C45:D45"/>
    <mergeCell ref="E45:F45"/>
    <mergeCell ref="G45:H45"/>
    <mergeCell ref="I45:J45"/>
    <mergeCell ref="K45:L45"/>
    <mergeCell ref="G48:H48"/>
    <mergeCell ref="M45:N45"/>
    <mergeCell ref="O45:P45"/>
    <mergeCell ref="A46:B46"/>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A10:B10"/>
    <mergeCell ref="C10:D10"/>
    <mergeCell ref="E10:F10"/>
    <mergeCell ref="G10:H10"/>
    <mergeCell ref="I10:J10"/>
    <mergeCell ref="K10:L10"/>
    <mergeCell ref="M10:N10"/>
    <mergeCell ref="O10:P10"/>
    <mergeCell ref="S10:T10"/>
    <mergeCell ref="A9:B9"/>
    <mergeCell ref="C9:D9"/>
    <mergeCell ref="E9:F9"/>
    <mergeCell ref="G9:H9"/>
    <mergeCell ref="I9:J9"/>
    <mergeCell ref="K9:L9"/>
    <mergeCell ref="M9:N9"/>
    <mergeCell ref="O9:P9"/>
    <mergeCell ref="S9:T9"/>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6:B6"/>
    <mergeCell ref="C6:D6"/>
    <mergeCell ref="E6:F6"/>
    <mergeCell ref="G6:H6"/>
    <mergeCell ref="I6:J6"/>
    <mergeCell ref="K6:L6"/>
    <mergeCell ref="M6:N6"/>
    <mergeCell ref="O6:P6"/>
    <mergeCell ref="S6:T6"/>
    <mergeCell ref="A5:B5"/>
    <mergeCell ref="C5:D5"/>
    <mergeCell ref="E5:F5"/>
    <mergeCell ref="G5:H5"/>
    <mergeCell ref="I5:J5"/>
    <mergeCell ref="K5:L5"/>
    <mergeCell ref="M5:N5"/>
    <mergeCell ref="O5:P5"/>
    <mergeCell ref="S5:T5"/>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 ref="R28:R30"/>
    <mergeCell ref="S28:T28"/>
    <mergeCell ref="A29:B30"/>
    <mergeCell ref="S29:T30"/>
    <mergeCell ref="C30:D30"/>
    <mergeCell ref="E30:F30"/>
    <mergeCell ref="G30:H30"/>
    <mergeCell ref="I30:J30"/>
    <mergeCell ref="K30:L30"/>
    <mergeCell ref="M30:N30"/>
    <mergeCell ref="O30:P30"/>
    <mergeCell ref="R31:R33"/>
    <mergeCell ref="S31:T31"/>
    <mergeCell ref="A32:B33"/>
    <mergeCell ref="S32:T33"/>
    <mergeCell ref="C33:D33"/>
    <mergeCell ref="E33:F33"/>
    <mergeCell ref="G33:H33"/>
    <mergeCell ref="I33:J33"/>
    <mergeCell ref="K33:L33"/>
    <mergeCell ref="M33:N33"/>
    <mergeCell ref="O33:P33"/>
    <mergeCell ref="A34:B34"/>
    <mergeCell ref="Q34:Q36"/>
    <mergeCell ref="R34:R36"/>
    <mergeCell ref="S34:T34"/>
    <mergeCell ref="A35:B36"/>
    <mergeCell ref="S35:T36"/>
    <mergeCell ref="C36:D36"/>
    <mergeCell ref="E36:F36"/>
    <mergeCell ref="G36:H36"/>
    <mergeCell ref="I36:J36"/>
    <mergeCell ref="K36:L36"/>
    <mergeCell ref="M36:N36"/>
    <mergeCell ref="O36:P36"/>
    <mergeCell ref="A37:B37"/>
    <mergeCell ref="Q37:Q39"/>
    <mergeCell ref="R37:R39"/>
    <mergeCell ref="S37:T37"/>
    <mergeCell ref="A38:B39"/>
    <mergeCell ref="S38:T39"/>
    <mergeCell ref="C39:D39"/>
    <mergeCell ref="E39:F39"/>
    <mergeCell ref="G39:H39"/>
    <mergeCell ref="I39:J39"/>
    <mergeCell ref="K39:L39"/>
    <mergeCell ref="M39:N39"/>
    <mergeCell ref="O39:P39"/>
    <mergeCell ref="A40:B40"/>
    <mergeCell ref="Q40:Q42"/>
    <mergeCell ref="R40:R42"/>
    <mergeCell ref="S40:T40"/>
    <mergeCell ref="A41:B42"/>
    <mergeCell ref="S41:T42"/>
    <mergeCell ref="C42:D42"/>
    <mergeCell ref="E42:F42"/>
    <mergeCell ref="G42:H42"/>
    <mergeCell ref="I42:J42"/>
    <mergeCell ref="K42:L42"/>
    <mergeCell ref="M42:N42"/>
    <mergeCell ref="O42:P42"/>
    <mergeCell ref="G64:H64"/>
    <mergeCell ref="I64:J64"/>
    <mergeCell ref="K64:L64"/>
    <mergeCell ref="M64:N64"/>
    <mergeCell ref="O64:P64"/>
    <mergeCell ref="A65:B65"/>
    <mergeCell ref="Q65:Q67"/>
    <mergeCell ref="R65:R67"/>
    <mergeCell ref="S65:T65"/>
    <mergeCell ref="A66:B67"/>
    <mergeCell ref="S66:T67"/>
    <mergeCell ref="C67:D67"/>
    <mergeCell ref="E67:F67"/>
    <mergeCell ref="G67:H67"/>
    <mergeCell ref="I67:J67"/>
    <mergeCell ref="K67:L67"/>
    <mergeCell ref="M67:N67"/>
    <mergeCell ref="O67:P67"/>
    <mergeCell ref="A68:B68"/>
    <mergeCell ref="Q68:Q70"/>
    <mergeCell ref="R68:R70"/>
    <mergeCell ref="S68:T68"/>
    <mergeCell ref="A69:B70"/>
    <mergeCell ref="S69:T70"/>
    <mergeCell ref="C70:D70"/>
    <mergeCell ref="E70:F70"/>
    <mergeCell ref="G70:H70"/>
    <mergeCell ref="I70:J70"/>
    <mergeCell ref="K70:L70"/>
    <mergeCell ref="M70:N70"/>
    <mergeCell ref="O70:P70"/>
    <mergeCell ref="A71:B71"/>
    <mergeCell ref="Q71:Q73"/>
    <mergeCell ref="R71:R73"/>
    <mergeCell ref="S71:T71"/>
    <mergeCell ref="A72:B73"/>
    <mergeCell ref="S72:T73"/>
    <mergeCell ref="C73:D73"/>
    <mergeCell ref="E73:F73"/>
    <mergeCell ref="G73:H73"/>
    <mergeCell ref="I73:J73"/>
    <mergeCell ref="K73:L73"/>
    <mergeCell ref="M73:N73"/>
    <mergeCell ref="O73:P73"/>
    <mergeCell ref="A93:B93"/>
    <mergeCell ref="Q93:Q95"/>
    <mergeCell ref="R93:R95"/>
    <mergeCell ref="S93:T93"/>
    <mergeCell ref="A94:B95"/>
    <mergeCell ref="S94:T95"/>
    <mergeCell ref="C95:D95"/>
    <mergeCell ref="E95:F95"/>
    <mergeCell ref="G95:H95"/>
    <mergeCell ref="I95:J95"/>
    <mergeCell ref="K95:L95"/>
    <mergeCell ref="M95:N95"/>
    <mergeCell ref="O95:P95"/>
    <mergeCell ref="A96:B96"/>
    <mergeCell ref="Q96:Q98"/>
    <mergeCell ref="R96:R98"/>
    <mergeCell ref="S96:T96"/>
    <mergeCell ref="A97:B98"/>
    <mergeCell ref="S97:T98"/>
    <mergeCell ref="C98:D98"/>
    <mergeCell ref="E98:F98"/>
    <mergeCell ref="G98:H98"/>
    <mergeCell ref="I98:J98"/>
    <mergeCell ref="K98:L98"/>
    <mergeCell ref="M98:N98"/>
    <mergeCell ref="O98:P98"/>
    <mergeCell ref="A99:B99"/>
    <mergeCell ref="Q99:Q101"/>
    <mergeCell ref="R99:R101"/>
    <mergeCell ref="S99:T99"/>
    <mergeCell ref="A100:B101"/>
    <mergeCell ref="S100:T101"/>
    <mergeCell ref="C101:D101"/>
    <mergeCell ref="E101:F101"/>
    <mergeCell ref="G101:H101"/>
    <mergeCell ref="I101:J101"/>
    <mergeCell ref="K101:L101"/>
    <mergeCell ref="M101:N101"/>
    <mergeCell ref="O101:P101"/>
    <mergeCell ref="A102:B102"/>
    <mergeCell ref="Q102:Q104"/>
    <mergeCell ref="R102:R104"/>
    <mergeCell ref="S102:T102"/>
    <mergeCell ref="A103:B104"/>
    <mergeCell ref="S103:T104"/>
    <mergeCell ref="C104:D104"/>
    <mergeCell ref="E104:F104"/>
    <mergeCell ref="G104:H104"/>
    <mergeCell ref="I104:J104"/>
    <mergeCell ref="K104:L104"/>
    <mergeCell ref="M104:N104"/>
    <mergeCell ref="O104:P104"/>
  </mergeCells>
  <phoneticPr fontId="16" type="noConversion"/>
  <dataValidations count="7">
    <dataValidation type="list" allowBlank="1" showInputMessage="1" showErrorMessage="1" sqref="A75:B76 A78:B79 A81:B82 A60:B61 A63:B64 A66:B67 A87:B88 A38:B39 A41:B42 A20:B21 A23:B24 A26:B27 A44:B45 A47:B48 A50:B51 A53:B54 A56:B57 A69:B70 A84:B85 A72:B73 A14:B15 A17:B18 A29:B30 A32:B33 A35:B36 A106:B107 A109:B110 A112:B113 A91:B92 A94:B95 A97:B98 A118:B119 A100:B101 A115:B116 A103:B104" xr:uid="{00000000-0002-0000-0A00-000000000000}">
      <formula1>$AD$8:$AD$22</formula1>
    </dataValidation>
    <dataValidation type="list" allowBlank="1" showInputMessage="1" showErrorMessage="1" sqref="C5:D5" xr:uid="{00000000-0002-0000-0A00-000001000000}">
      <formula1>$Z$8:$Z$45</formula1>
    </dataValidation>
    <dataValidation type="list" allowBlank="1" showInputMessage="1" showErrorMessage="1" sqref="A2:D2" xr:uid="{00000000-0002-0000-0A00-000002000000}">
      <formula1>$AB$8:$AB$52</formula1>
    </dataValidation>
    <dataValidation type="list" allowBlank="1" showInputMessage="1" showErrorMessage="1" sqref="C7:P7 E5:P5 C9:P9 C11:P11" xr:uid="{00000000-0002-0000-0A00-000003000000}">
      <formula1>$Z$8:$Z$47</formula1>
    </dataValidation>
    <dataValidation type="list" allowBlank="1" showInputMessage="1" showErrorMessage="1" sqref="E2:F2" xr:uid="{00000000-0002-0000-0A00-000004000000}">
      <formula1>$AB$1:$AB$2</formula1>
    </dataValidation>
    <dataValidation errorStyle="warning" showErrorMessage="1" errorTitle="填入數字範圍有誤" error="數字介於 0~23.5" sqref="C42:P43 C79:P80 C85:P86 C54:P55 C51:P52 C45:P46 C48:P49 C21:P22 C24:P25 C76:P77 C13:P13 C15:P16 C57:P57 C18:P19 C82:P83 C59:P59 C88:P88 C90:P90 C73:P74 C107:P108 C110:P111 C113:P114 C116:P117 C119:P119 C27:P28 C30:P31 C33:P34 C36:P37 C39:P40 C61:P62 C64:P65 C67:P68 C70:P71 C92:P93 C95:P96 C98:P99 C101:P102 C104:P105" xr:uid="{00000000-0002-0000-0A00-000005000000}"/>
    <dataValidation type="decimal" errorStyle="warning" showErrorMessage="1" errorTitle="填入數字範圍有誤" error="數字介於 0~23.5" sqref="C58:P58 C14:P14 C81:P81 C109:P109 C75:P75 C91:P91 C56:P56 C89:P89 C53:P53 C60:P60 C20:P20 C26:P26 C44:P44 C112:P112 C17:P17 C50:P50 C47:P47 C23:P23 C118:P118 C87:P87 C115:P115 C106:P106 C84:P84 C78:P78 C29:P29 C32:P32 C35:P35 C38:P38 C41:P41 C63:P63 C66:P66 C69:P69 C72:P72 C94:P94 C97:P97 C100:P100 C103:P103" xr:uid="{00000000-0002-0000-0A00-000006000000}">
      <formula1>0</formula1>
      <formula2>23.5</formula2>
    </dataValidation>
  </dataValidations>
  <printOptions horizontalCentered="1" verticalCentered="1"/>
  <pageMargins left="0" right="0" top="0.19685039370078741" bottom="0.19685039370078741" header="0.51181102362204722" footer="0.51181102362204722"/>
  <pageSetup paperSize="9" scale="76" fitToHeight="0" orientation="portrait" horizontalDpi="4294967293" vertic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1" id="{1C03B724-7583-4A30-A5CE-5068696A7BEE}">
            <xm:f>月排班!CI7=月排班!$FV$6</xm:f>
            <x14:dxf>
              <font>
                <color theme="0"/>
              </font>
              <fill>
                <patternFill>
                  <bgColor rgb="FFFF0000"/>
                </patternFill>
              </fill>
            </x14:dxf>
          </x14:cfRule>
          <x14:cfRule type="expression" priority="76" id="{036B784C-7E63-4987-9AA0-3A8EFF887882}">
            <xm:f>月排班!CI7=月排班!$FV$5</xm:f>
            <x14:dxf>
              <font>
                <color theme="0"/>
              </font>
              <fill>
                <patternFill>
                  <bgColor theme="1" tint="4.9989318521683403E-2"/>
                </patternFill>
              </fill>
            </x14:dxf>
          </x14:cfRule>
          <x14:cfRule type="expression" priority="77" id="{BD0110FE-B149-4356-83C6-6B3219F8113E}">
            <xm:f>月排班!CI7&lt;&gt;""</xm:f>
            <x14:dxf>
              <font>
                <color theme="1"/>
              </font>
              <fill>
                <patternFill>
                  <bgColor theme="9" tint="0.39994506668294322"/>
                </patternFill>
              </fill>
            </x14:dxf>
          </x14:cfRule>
          <xm:sqref>C27:P27 C30:P30 C33:P33 C36:P36 C39:P39 C42:P42 C45:P45 C48:P48 C51:P51 C54:P54 C57:P57 C61:P61 C64:P64 C67:P67 C70:P70 C73:P73 C76:P76 C79:P79 C82:P82 C85:P85 C88:P88 C92:P92 C104:P104 C107:P107 C113:P113 C116:P116 C119:P119 C21:P21 C18:P18 C15:P15 C24:P24 C101:P101 C95:P95 C98:P98 C110:P110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pageSetUpPr fitToPage="1"/>
  </sheetPr>
  <dimension ref="A1:BI294"/>
  <sheetViews>
    <sheetView view="pageBreakPreview" zoomScale="75" zoomScaleNormal="75" zoomScaleSheetLayoutView="75" workbookViewId="0">
      <pane xSplit="2" ySplit="4" topLeftCell="C8" activePane="bottomRight" state="frozen"/>
      <selection pane="topRight" activeCell="A2" sqref="A2:D2"/>
      <selection pane="bottomLeft" activeCell="A2" sqref="A2:D2"/>
      <selection pane="bottomRight" activeCell="S108" sqref="S108:T108"/>
    </sheetView>
  </sheetViews>
  <sheetFormatPr defaultColWidth="8.375" defaultRowHeight="18" customHeight="1"/>
  <cols>
    <col min="1" max="9" width="6.625" style="118" customWidth="1"/>
    <col min="10" max="11" width="6.625" style="155" customWidth="1"/>
    <col min="12" max="20" width="6.62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tr">
        <f>'0902-0908'!A2:D2</f>
        <v>台中老虎城店</v>
      </c>
      <c r="B2" s="454"/>
      <c r="C2" s="454"/>
      <c r="D2" s="454"/>
      <c r="E2" s="455" t="str">
        <f>'0902-0908'!E2:F2</f>
        <v>外場</v>
      </c>
      <c r="F2" s="456"/>
      <c r="G2" s="457" t="s">
        <v>12</v>
      </c>
      <c r="H2" s="458"/>
      <c r="I2" s="458"/>
      <c r="J2" s="458"/>
      <c r="K2" s="458"/>
      <c r="L2" s="458"/>
      <c r="M2" s="458"/>
      <c r="N2" s="459"/>
      <c r="O2" s="119" t="s">
        <v>177</v>
      </c>
      <c r="P2" s="460">
        <v>45572</v>
      </c>
      <c r="Q2" s="460"/>
      <c r="R2" s="460"/>
      <c r="S2" s="120" t="s">
        <v>14</v>
      </c>
      <c r="T2" s="121">
        <f>P2+6</f>
        <v>45578</v>
      </c>
      <c r="AB2" s="116" t="s">
        <v>15</v>
      </c>
    </row>
    <row r="3" spans="1:30" ht="11.25" customHeight="1">
      <c r="A3" s="461" t="s">
        <v>16</v>
      </c>
      <c r="B3" s="122" t="s">
        <v>17</v>
      </c>
      <c r="C3" s="264">
        <f>P2</f>
        <v>45572</v>
      </c>
      <c r="D3" s="265"/>
      <c r="E3" s="264">
        <f>C3+1</f>
        <v>45573</v>
      </c>
      <c r="F3" s="265"/>
      <c r="G3" s="264">
        <f>E3+1</f>
        <v>45574</v>
      </c>
      <c r="H3" s="265"/>
      <c r="I3" s="264">
        <f>G3+1</f>
        <v>45575</v>
      </c>
      <c r="J3" s="265"/>
      <c r="K3" s="264">
        <f>I3+1</f>
        <v>45576</v>
      </c>
      <c r="L3" s="265"/>
      <c r="M3" s="463">
        <f>K3+1</f>
        <v>45577</v>
      </c>
      <c r="N3" s="464"/>
      <c r="O3" s="463">
        <f>M3+1</f>
        <v>45578</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178</v>
      </c>
      <c r="S4" s="469"/>
      <c r="T4" s="470"/>
    </row>
    <row r="5" spans="1:30" ht="18.75" customHeight="1">
      <c r="A5" s="440" t="str">
        <f>'0902-0908'!A5:B5</f>
        <v>中午責任者</v>
      </c>
      <c r="B5" s="441"/>
      <c r="C5" s="442" t="s">
        <v>308</v>
      </c>
      <c r="D5" s="443"/>
      <c r="E5" s="444" t="s">
        <v>308</v>
      </c>
      <c r="F5" s="444"/>
      <c r="G5" s="442" t="s">
        <v>308</v>
      </c>
      <c r="H5" s="443"/>
      <c r="I5" s="444" t="s">
        <v>309</v>
      </c>
      <c r="J5" s="444"/>
      <c r="K5" s="442" t="s">
        <v>308</v>
      </c>
      <c r="L5" s="443"/>
      <c r="M5" s="442" t="s">
        <v>308</v>
      </c>
      <c r="N5" s="443"/>
      <c r="O5" s="444" t="s">
        <v>308</v>
      </c>
      <c r="P5" s="443"/>
      <c r="Q5" s="53"/>
      <c r="R5" s="54"/>
      <c r="S5" s="445"/>
      <c r="T5" s="446"/>
    </row>
    <row r="6" spans="1:30" ht="11.25" customHeight="1" thickBot="1">
      <c r="A6" s="436" t="str">
        <f>'0902-0908'!A6:B6</f>
        <v>職位</v>
      </c>
      <c r="B6" s="437"/>
      <c r="C6" s="254" t="str">
        <f>VLOOKUP(C5,$Z$8:$AA$45,2,0)</f>
        <v>外場主任</v>
      </c>
      <c r="D6" s="255"/>
      <c r="E6" s="254" t="str">
        <f>VLOOKUP(E5,$Z$8:$AA$45,2,0)</f>
        <v>外場主任</v>
      </c>
      <c r="F6" s="255"/>
      <c r="G6" s="254" t="str">
        <f>VLOOKUP(G5,$Z$8:$AA$45,2,0)</f>
        <v>外場主任</v>
      </c>
      <c r="H6" s="255"/>
      <c r="I6" s="254" t="str">
        <f>VLOOKUP(I5,$Z$8:$AA$45,2,0)</f>
        <v>外場主任</v>
      </c>
      <c r="J6" s="255"/>
      <c r="K6" s="254" t="str">
        <f>VLOOKUP(K5,$Z$8:$AA$45,2,0)</f>
        <v>外場主任</v>
      </c>
      <c r="L6" s="255"/>
      <c r="M6" s="254" t="str">
        <f>VLOOKUP(M5,$Z$8:$AA$45,2,0)</f>
        <v>外場主任</v>
      </c>
      <c r="N6" s="255"/>
      <c r="O6" s="254" t="str">
        <f>VLOOKUP(O5,$Z$8:$AA$45,2,0)</f>
        <v>外場主任</v>
      </c>
      <c r="P6" s="255"/>
      <c r="Q6" s="70"/>
      <c r="R6" s="71"/>
      <c r="S6" s="438"/>
      <c r="T6" s="439"/>
    </row>
    <row r="7" spans="1:30" ht="18.75" customHeight="1">
      <c r="A7" s="434" t="str">
        <f>'0902-0908'!A7:B7</f>
        <v>中午服務責任者</v>
      </c>
      <c r="B7" s="435"/>
      <c r="C7" s="447" t="s">
        <v>308</v>
      </c>
      <c r="D7" s="429"/>
      <c r="E7" s="428" t="s">
        <v>308</v>
      </c>
      <c r="F7" s="428"/>
      <c r="G7" s="447" t="s">
        <v>308</v>
      </c>
      <c r="H7" s="429"/>
      <c r="I7" s="428" t="s">
        <v>309</v>
      </c>
      <c r="J7" s="428"/>
      <c r="K7" s="447" t="s">
        <v>308</v>
      </c>
      <c r="L7" s="429"/>
      <c r="M7" s="447" t="s">
        <v>308</v>
      </c>
      <c r="N7" s="429"/>
      <c r="O7" s="428" t="s">
        <v>308</v>
      </c>
      <c r="P7" s="429"/>
      <c r="Q7" s="68"/>
      <c r="R7" s="69"/>
      <c r="S7" s="445"/>
      <c r="T7" s="446"/>
      <c r="Y7" s="116" t="s">
        <v>33</v>
      </c>
    </row>
    <row r="8" spans="1:30" ht="11.25" customHeight="1" thickBot="1">
      <c r="A8" s="448" t="str">
        <f>'0902-0908'!A8:B8</f>
        <v>職位</v>
      </c>
      <c r="B8" s="449"/>
      <c r="C8" s="254" t="str">
        <f>VLOOKUP(C7,$Z$8:$AA$45,2,0)</f>
        <v>外場主任</v>
      </c>
      <c r="D8" s="255"/>
      <c r="E8" s="254" t="str">
        <f>VLOOKUP(E7,$Z$8:$AA$45,2,0)</f>
        <v>外場主任</v>
      </c>
      <c r="F8" s="255"/>
      <c r="G8" s="254" t="str">
        <f>VLOOKUP(G7,$Z$8:$AA$45,2,0)</f>
        <v>外場主任</v>
      </c>
      <c r="H8" s="255"/>
      <c r="I8" s="254" t="str">
        <f>VLOOKUP(I7,$Z$8:$AA$45,2,0)</f>
        <v>外場主任</v>
      </c>
      <c r="J8" s="255"/>
      <c r="K8" s="254" t="str">
        <f>VLOOKUP(K7,$Z$8:$AA$45,2,0)</f>
        <v>外場主任</v>
      </c>
      <c r="L8" s="255"/>
      <c r="M8" s="254" t="str">
        <f>VLOOKUP(M7,$Z$8:$AA$45,2,0)</f>
        <v>外場主任</v>
      </c>
      <c r="N8" s="255"/>
      <c r="O8" s="254" t="str">
        <f>VLOOKUP(O7,$Z$8:$AA$45,2,0)</f>
        <v>外場主任</v>
      </c>
      <c r="P8" s="255"/>
      <c r="Q8" s="68"/>
      <c r="R8" s="69"/>
      <c r="S8" s="438"/>
      <c r="T8" s="439"/>
      <c r="Y8" s="116" t="s">
        <v>33</v>
      </c>
      <c r="AB8" s="116" t="s">
        <v>34</v>
      </c>
      <c r="AD8" s="116" t="s">
        <v>35</v>
      </c>
    </row>
    <row r="9" spans="1:30" ht="18.75" customHeight="1">
      <c r="A9" s="440" t="str">
        <f>'0902-0908'!A9:B9</f>
        <v>晩上責任者</v>
      </c>
      <c r="B9" s="441"/>
      <c r="C9" s="442" t="s">
        <v>308</v>
      </c>
      <c r="D9" s="443"/>
      <c r="E9" s="444" t="s">
        <v>308</v>
      </c>
      <c r="F9" s="444"/>
      <c r="G9" s="442" t="s">
        <v>308</v>
      </c>
      <c r="H9" s="443"/>
      <c r="I9" s="444" t="s">
        <v>309</v>
      </c>
      <c r="J9" s="444"/>
      <c r="K9" s="442" t="s">
        <v>308</v>
      </c>
      <c r="L9" s="443"/>
      <c r="M9" s="442" t="s">
        <v>308</v>
      </c>
      <c r="N9" s="443"/>
      <c r="O9" s="444" t="s">
        <v>308</v>
      </c>
      <c r="P9" s="443"/>
      <c r="Q9" s="53"/>
      <c r="R9" s="54"/>
      <c r="S9" s="445"/>
      <c r="T9" s="446"/>
      <c r="Y9" s="160">
        <v>2</v>
      </c>
      <c r="Z9" s="161" t="str">
        <f t="shared" ref="Z9:Z44" si="0">HLOOKUP($Y$7,$A$12:$T$119,Y9,0)</f>
        <v>范庭瑋</v>
      </c>
      <c r="AA9" s="116" t="str">
        <f t="shared" ref="AA9:AA44" si="1">HLOOKUP($Y$7,$A$12:$P$119,Y9+1,0)</f>
        <v>外場主任</v>
      </c>
      <c r="AB9" s="116" t="s">
        <v>37</v>
      </c>
      <c r="AD9" s="116" t="s">
        <v>38</v>
      </c>
    </row>
    <row r="10" spans="1:30" ht="11.25" customHeight="1">
      <c r="A10" s="436" t="str">
        <f>'0902-0908'!A10:B10</f>
        <v>職位</v>
      </c>
      <c r="B10" s="437"/>
      <c r="C10" s="254" t="str">
        <f>VLOOKUP(C9,$Z$8:$AA$45,2,0)</f>
        <v>外場主任</v>
      </c>
      <c r="D10" s="255"/>
      <c r="E10" s="254" t="str">
        <f>VLOOKUP(E9,$Z$8:$AA$45,2,0)</f>
        <v>外場主任</v>
      </c>
      <c r="F10" s="255"/>
      <c r="G10" s="254" t="str">
        <f>VLOOKUP(G9,$Z$8:$AA$45,2,0)</f>
        <v>外場主任</v>
      </c>
      <c r="H10" s="255"/>
      <c r="I10" s="254" t="str">
        <f>VLOOKUP(I9,$Z$8:$AA$45,2,0)</f>
        <v>外場主任</v>
      </c>
      <c r="J10" s="255"/>
      <c r="K10" s="254" t="str">
        <f>VLOOKUP(K9,$Z$8:$AA$45,2,0)</f>
        <v>外場主任</v>
      </c>
      <c r="L10" s="255"/>
      <c r="M10" s="254" t="str">
        <f>VLOOKUP(M9,$Z$8:$AA$45,2,0)</f>
        <v>外場主任</v>
      </c>
      <c r="N10" s="255"/>
      <c r="O10" s="254" t="str">
        <f>VLOOKUP(O9,$Z$8:$AA$45,2,0)</f>
        <v>外場主任</v>
      </c>
      <c r="P10" s="255"/>
      <c r="Q10" s="70"/>
      <c r="R10" s="71"/>
      <c r="S10" s="438"/>
      <c r="T10" s="439"/>
      <c r="Y10" s="162">
        <f>Y9+3</f>
        <v>5</v>
      </c>
      <c r="Z10" s="163" t="str">
        <f t="shared" si="0"/>
        <v>黃凱玲</v>
      </c>
      <c r="AA10" s="116" t="str">
        <f t="shared" si="1"/>
        <v>外場主任</v>
      </c>
      <c r="AB10" s="116" t="s">
        <v>39</v>
      </c>
      <c r="AD10" s="116" t="s">
        <v>40</v>
      </c>
    </row>
    <row r="11" spans="1:30" ht="18.75" customHeight="1">
      <c r="A11" s="434" t="str">
        <f>'0902-0908'!A11:B11</f>
        <v>晩上服務責任者</v>
      </c>
      <c r="B11" s="435"/>
      <c r="C11" s="426" t="s">
        <v>308</v>
      </c>
      <c r="D11" s="427"/>
      <c r="E11" s="428" t="s">
        <v>308</v>
      </c>
      <c r="F11" s="428"/>
      <c r="G11" s="426" t="s">
        <v>308</v>
      </c>
      <c r="H11" s="427"/>
      <c r="I11" s="428" t="s">
        <v>309</v>
      </c>
      <c r="J11" s="428"/>
      <c r="K11" s="426" t="s">
        <v>308</v>
      </c>
      <c r="L11" s="427"/>
      <c r="M11" s="426" t="s">
        <v>308</v>
      </c>
      <c r="N11" s="427"/>
      <c r="O11" s="428" t="s">
        <v>308</v>
      </c>
      <c r="P11" s="429"/>
      <c r="Q11" s="68"/>
      <c r="R11" s="69"/>
      <c r="S11" s="430"/>
      <c r="T11" s="431"/>
      <c r="Y11" s="162">
        <f t="shared" ref="Y11:Y44" si="2">Y10+3</f>
        <v>8</v>
      </c>
      <c r="Z11" s="163" t="str">
        <f t="shared" si="0"/>
        <v>吳珮如</v>
      </c>
      <c r="AA11" s="116" t="str">
        <f t="shared" si="1"/>
        <v>外場主任</v>
      </c>
      <c r="AB11" s="116" t="s">
        <v>42</v>
      </c>
      <c r="AD11" s="116" t="s">
        <v>43</v>
      </c>
    </row>
    <row r="12" spans="1:30" ht="11.25" customHeight="1" thickBot="1">
      <c r="A12" s="432" t="str">
        <f>'0902-0908'!A12:B12</f>
        <v>職位</v>
      </c>
      <c r="B12" s="433"/>
      <c r="C12" s="254" t="str">
        <f>VLOOKUP(C11,$Z$8:$AA$45,2,0)</f>
        <v>外場主任</v>
      </c>
      <c r="D12" s="255"/>
      <c r="E12" s="254" t="str">
        <f>VLOOKUP(E11,$Z$8:$AA$45,2,0)</f>
        <v>外場主任</v>
      </c>
      <c r="F12" s="255"/>
      <c r="G12" s="254" t="str">
        <f>VLOOKUP(G11,$Z$8:$AA$45,2,0)</f>
        <v>外場主任</v>
      </c>
      <c r="H12" s="255"/>
      <c r="I12" s="254" t="str">
        <f>VLOOKUP(I11,$Z$8:$AA$45,2,0)</f>
        <v>外場主任</v>
      </c>
      <c r="J12" s="255"/>
      <c r="K12" s="254" t="str">
        <f>VLOOKUP(K11,$Z$8:$AA$45,2,0)</f>
        <v>外場主任</v>
      </c>
      <c r="L12" s="255"/>
      <c r="M12" s="254" t="str">
        <f>VLOOKUP(M11,$Z$8:$AA$45,2,0)</f>
        <v>外場主任</v>
      </c>
      <c r="N12" s="255"/>
      <c r="O12" s="254" t="str">
        <f>VLOOKUP(O11,$Z$8:$AA$45,2,0)</f>
        <v>外場主任</v>
      </c>
      <c r="P12" s="255"/>
      <c r="Q12" s="55"/>
      <c r="R12" s="56"/>
      <c r="S12" s="422"/>
      <c r="T12" s="423"/>
      <c r="Y12" s="162">
        <f t="shared" si="2"/>
        <v>11</v>
      </c>
      <c r="Z12" s="163" t="str">
        <f t="shared" si="0"/>
        <v>曾智聖</v>
      </c>
      <c r="AA12" s="116" t="str">
        <f t="shared" si="1"/>
        <v>外場正職</v>
      </c>
      <c r="AB12" s="116" t="s">
        <v>44</v>
      </c>
      <c r="AD12" s="116" t="s">
        <v>45</v>
      </c>
    </row>
    <row r="13" spans="1:30" ht="15.75" customHeight="1">
      <c r="A13" s="490" t="str">
        <f>IF('0902-0908'!A13=0,"",'0902-0908'!A13)</f>
        <v>范庭瑋</v>
      </c>
      <c r="B13" s="491"/>
      <c r="C13" s="123">
        <v>10</v>
      </c>
      <c r="D13" s="124">
        <v>21</v>
      </c>
      <c r="E13" s="123">
        <v>12</v>
      </c>
      <c r="F13" s="124">
        <v>22</v>
      </c>
      <c r="G13" s="123">
        <v>10</v>
      </c>
      <c r="H13" s="124">
        <v>21</v>
      </c>
      <c r="I13" s="123"/>
      <c r="J13" s="124"/>
      <c r="K13" s="123">
        <v>12</v>
      </c>
      <c r="L13" s="124">
        <v>22</v>
      </c>
      <c r="M13" s="123">
        <v>11</v>
      </c>
      <c r="N13" s="124">
        <v>22</v>
      </c>
      <c r="O13" s="123">
        <v>12</v>
      </c>
      <c r="P13" s="124">
        <v>22</v>
      </c>
      <c r="Q13" s="563" t="s">
        <v>391</v>
      </c>
      <c r="R13" s="424">
        <f>D14+F14+H14+J14+L14+N14+P14</f>
        <v>48</v>
      </c>
      <c r="S13" s="381"/>
      <c r="T13" s="382"/>
      <c r="Y13" s="162">
        <f t="shared" si="2"/>
        <v>14</v>
      </c>
      <c r="Z13" s="163" t="str">
        <f t="shared" si="0"/>
        <v>支援</v>
      </c>
      <c r="AA13" s="116" t="str">
        <f t="shared" si="1"/>
        <v/>
      </c>
      <c r="AB13" s="116" t="s">
        <v>47</v>
      </c>
      <c r="AD13" s="116" t="s">
        <v>48</v>
      </c>
    </row>
    <row r="14" spans="1:30" ht="9" customHeight="1" thickBot="1">
      <c r="A14" s="480" t="str">
        <f>IF('0902-0908'!A14=0,"",'0902-0908'!A14)</f>
        <v>外場主任</v>
      </c>
      <c r="B14" s="481"/>
      <c r="C14" s="156">
        <v>3</v>
      </c>
      <c r="D14" s="58">
        <f>IF(C13="",0,IF(D13-C13&lt;=6,D13-C13,IF(D13-C13&gt;6,D13-C13-C14,0)))</f>
        <v>8</v>
      </c>
      <c r="E14" s="156">
        <v>2</v>
      </c>
      <c r="F14" s="58">
        <f>IF(E13="",0,IF(F13-E13&lt;=6,F13-E13,IF(F13-E13&gt;6,F13-E13-E14,0)))</f>
        <v>8</v>
      </c>
      <c r="G14" s="156">
        <v>3</v>
      </c>
      <c r="H14" s="58">
        <f>IF(G13="",0,IF(H13-G13&lt;=6,H13-G13,IF(H13-G13&gt;6,H13-G13-G14,0)))</f>
        <v>8</v>
      </c>
      <c r="I14" s="156"/>
      <c r="J14" s="58">
        <f>IF(I13="",0,IF(J13-I13&lt;=6,J13-I13,IF(J13-I13&gt;6,J13-I13-I14,0)))</f>
        <v>0</v>
      </c>
      <c r="K14" s="156">
        <v>2</v>
      </c>
      <c r="L14" s="58">
        <f>IF(K13="",0,IF(L13-K13&lt;=6,L13-K13,IF(L13-K13&gt;6,L13-K13-K14,0)))</f>
        <v>8</v>
      </c>
      <c r="M14" s="156">
        <v>3</v>
      </c>
      <c r="N14" s="58">
        <f>IF(M13="",0,IF(N13-M13&lt;=6,N13-M13,IF(N13-M13&gt;6,N13-M13-M14,0)))</f>
        <v>8</v>
      </c>
      <c r="O14" s="156">
        <v>2</v>
      </c>
      <c r="P14" s="58">
        <f>IF(O13="",0,IF(P13-O13&lt;=6,P13-O13,IF(P13-O13&gt;6,P13-O13-O14,0)))</f>
        <v>8</v>
      </c>
      <c r="Q14" s="564"/>
      <c r="R14" s="425"/>
      <c r="S14" s="387" t="s">
        <v>289</v>
      </c>
      <c r="T14" s="388"/>
      <c r="Y14" s="162">
        <f t="shared" si="2"/>
        <v>17</v>
      </c>
      <c r="Z14" s="163" t="str">
        <f t="shared" si="0"/>
        <v>支援</v>
      </c>
      <c r="AA14" s="116" t="str">
        <f t="shared" si="1"/>
        <v/>
      </c>
      <c r="AB14" s="116" t="s">
        <v>49</v>
      </c>
      <c r="AD14" s="116" t="s">
        <v>50</v>
      </c>
    </row>
    <row r="15" spans="1:30" ht="9" customHeight="1" thickTop="1" thickBot="1">
      <c r="A15" s="482" t="str">
        <f>IF('0902-0908'!A15=0,"",'0902-0908'!A15)</f>
        <v/>
      </c>
      <c r="B15" s="483"/>
      <c r="C15" s="559" t="s">
        <v>394</v>
      </c>
      <c r="D15" s="560"/>
      <c r="E15" s="559" t="s">
        <v>396</v>
      </c>
      <c r="F15" s="560"/>
      <c r="G15" s="559" t="s">
        <v>404</v>
      </c>
      <c r="H15" s="560"/>
      <c r="I15" s="559"/>
      <c r="J15" s="560"/>
      <c r="K15" s="559" t="s">
        <v>396</v>
      </c>
      <c r="L15" s="560"/>
      <c r="M15" s="559" t="s">
        <v>395</v>
      </c>
      <c r="N15" s="560"/>
      <c r="O15" s="559" t="s">
        <v>396</v>
      </c>
      <c r="P15" s="560"/>
      <c r="Q15" s="565"/>
      <c r="R15" s="308"/>
      <c r="S15" s="389"/>
      <c r="T15" s="390"/>
      <c r="Y15" s="162">
        <f t="shared" si="2"/>
        <v>20</v>
      </c>
      <c r="Z15" s="163" t="str">
        <f t="shared" si="0"/>
        <v/>
      </c>
      <c r="AA15" s="116" t="str">
        <f t="shared" si="1"/>
        <v/>
      </c>
      <c r="AB15" s="116" t="s">
        <v>51</v>
      </c>
      <c r="AD15" s="116" t="s">
        <v>52</v>
      </c>
    </row>
    <row r="16" spans="1:30" ht="15.75" customHeight="1">
      <c r="A16" s="490" t="str">
        <f>IF('0902-0908'!A16=0,"",'0902-0908'!A16)</f>
        <v>黃凱玲</v>
      </c>
      <c r="B16" s="491"/>
      <c r="C16" s="123">
        <v>12</v>
      </c>
      <c r="D16" s="124">
        <v>22</v>
      </c>
      <c r="E16" s="123">
        <v>11</v>
      </c>
      <c r="F16" s="124">
        <v>22</v>
      </c>
      <c r="G16" s="123"/>
      <c r="H16" s="124"/>
      <c r="I16" s="123">
        <v>12</v>
      </c>
      <c r="J16" s="124">
        <v>22</v>
      </c>
      <c r="K16" s="123">
        <v>10</v>
      </c>
      <c r="L16" s="124">
        <v>21</v>
      </c>
      <c r="M16" s="123">
        <v>10</v>
      </c>
      <c r="N16" s="124">
        <v>21</v>
      </c>
      <c r="O16" s="123"/>
      <c r="P16" s="124"/>
      <c r="Q16" s="563" t="s">
        <v>392</v>
      </c>
      <c r="R16" s="410">
        <f>D17+F17+H17+J17+L17+N17+P17</f>
        <v>40</v>
      </c>
      <c r="S16" s="381"/>
      <c r="T16" s="382"/>
      <c r="Y16" s="162">
        <f t="shared" si="2"/>
        <v>23</v>
      </c>
      <c r="Z16" s="163" t="str">
        <f t="shared" si="0"/>
        <v/>
      </c>
      <c r="AA16" s="116" t="str">
        <f t="shared" si="1"/>
        <v/>
      </c>
      <c r="AB16" s="116" t="s">
        <v>54</v>
      </c>
      <c r="AD16" s="116" t="s">
        <v>55</v>
      </c>
    </row>
    <row r="17" spans="1:30" ht="9" customHeight="1" thickBot="1">
      <c r="A17" s="480" t="str">
        <f>IF('0902-0908'!A17=0,"",'0902-0908'!A17)</f>
        <v>外場主任</v>
      </c>
      <c r="B17" s="481"/>
      <c r="C17" s="156">
        <v>2</v>
      </c>
      <c r="D17" s="58">
        <f>IF(C16="",0,IF(D16-C16&lt;=6,D16-C16,IF(D16-C16&gt;6,D16-C16-C17,0)))</f>
        <v>8</v>
      </c>
      <c r="E17" s="156">
        <v>3</v>
      </c>
      <c r="F17" s="58">
        <f>IF(E16="",0,IF(F16-E16&lt;=6,F16-E16,IF(F16-E16&gt;6,F16-E16-E17,0)))</f>
        <v>8</v>
      </c>
      <c r="G17" s="156"/>
      <c r="H17" s="58">
        <f>IF(G16="",0,IF(H16-G16&lt;=6,H16-G16,IF(H16-G16&gt;6,H16-G16-G17,0)))</f>
        <v>0</v>
      </c>
      <c r="I17" s="156">
        <v>2</v>
      </c>
      <c r="J17" s="58">
        <f>IF(I16="",0,IF(J16-I16&lt;=6,J16-I16,IF(J16-I16&gt;6,J16-I16-I17,0)))</f>
        <v>8</v>
      </c>
      <c r="K17" s="156">
        <v>3</v>
      </c>
      <c r="L17" s="58">
        <f>IF(K16="",0,IF(L16-K16&lt;=6,L16-K16,IF(L16-K16&gt;6,L16-K16-K17,0)))</f>
        <v>8</v>
      </c>
      <c r="M17" s="156">
        <v>3</v>
      </c>
      <c r="N17" s="58">
        <f>IF(M16="",0,IF(N16-M16&lt;=6,N16-M16,IF(N16-M16&gt;6,N16-M16-M17,0)))</f>
        <v>8</v>
      </c>
      <c r="O17" s="156"/>
      <c r="P17" s="58">
        <f>IF(O16="",0,IF(P16-O16&lt;=6,P16-O16,IF(P16-O16&gt;6,P16-O16-O17,0)))</f>
        <v>0</v>
      </c>
      <c r="Q17" s="564"/>
      <c r="R17" s="411"/>
      <c r="S17" s="387" t="s">
        <v>289</v>
      </c>
      <c r="T17" s="388"/>
      <c r="Y17" s="162">
        <f t="shared" si="2"/>
        <v>26</v>
      </c>
      <c r="Z17" s="163" t="str">
        <f t="shared" si="0"/>
        <v/>
      </c>
      <c r="AA17" s="116" t="str">
        <f t="shared" si="1"/>
        <v/>
      </c>
      <c r="AB17" s="116" t="s">
        <v>56</v>
      </c>
      <c r="AD17" s="116" t="s">
        <v>57</v>
      </c>
    </row>
    <row r="18" spans="1:30" ht="9" customHeight="1" thickTop="1" thickBot="1">
      <c r="A18" s="482" t="str">
        <f>IF('0902-0908'!A18=0,"",'0902-0908'!A18)</f>
        <v/>
      </c>
      <c r="B18" s="483"/>
      <c r="C18" s="559" t="s">
        <v>396</v>
      </c>
      <c r="D18" s="560"/>
      <c r="E18" s="559" t="s">
        <v>395</v>
      </c>
      <c r="F18" s="560"/>
      <c r="G18" s="559"/>
      <c r="H18" s="560"/>
      <c r="I18" s="559" t="s">
        <v>396</v>
      </c>
      <c r="J18" s="560"/>
      <c r="K18" s="559" t="s">
        <v>394</v>
      </c>
      <c r="L18" s="560"/>
      <c r="M18" s="559" t="s">
        <v>394</v>
      </c>
      <c r="N18" s="560"/>
      <c r="O18" s="559"/>
      <c r="P18" s="560"/>
      <c r="Q18" s="565"/>
      <c r="R18" s="412"/>
      <c r="S18" s="389"/>
      <c r="T18" s="390"/>
      <c r="Y18" s="162">
        <f t="shared" si="2"/>
        <v>29</v>
      </c>
      <c r="Z18" s="165" t="str">
        <f t="shared" si="0"/>
        <v/>
      </c>
      <c r="AA18" s="116" t="str">
        <f t="shared" si="1"/>
        <v/>
      </c>
      <c r="AB18" s="116" t="s">
        <v>58</v>
      </c>
      <c r="AD18" s="116" t="s">
        <v>59</v>
      </c>
    </row>
    <row r="19" spans="1:30" ht="15.75" customHeight="1">
      <c r="A19" s="490" t="str">
        <f>IF('0902-0908'!A19=0,"",'0902-0908'!A19)</f>
        <v>吳珮如</v>
      </c>
      <c r="B19" s="491"/>
      <c r="C19" s="123">
        <v>11</v>
      </c>
      <c r="D19" s="124">
        <v>22</v>
      </c>
      <c r="E19" s="123"/>
      <c r="F19" s="124"/>
      <c r="G19" s="123"/>
      <c r="H19" s="124"/>
      <c r="I19" s="123">
        <v>10</v>
      </c>
      <c r="J19" s="124">
        <v>21</v>
      </c>
      <c r="K19" s="123"/>
      <c r="L19" s="124"/>
      <c r="M19" s="123">
        <v>12</v>
      </c>
      <c r="N19" s="124">
        <v>22</v>
      </c>
      <c r="O19" s="123">
        <v>10</v>
      </c>
      <c r="P19" s="124">
        <v>21</v>
      </c>
      <c r="Q19" s="563" t="s">
        <v>320</v>
      </c>
      <c r="R19" s="410">
        <f>D20+F20+H20+J20+L20+N20+P20</f>
        <v>32</v>
      </c>
      <c r="S19" s="381"/>
      <c r="T19" s="382"/>
      <c r="Y19" s="162">
        <f t="shared" si="2"/>
        <v>32</v>
      </c>
      <c r="Z19" s="161" t="str">
        <f t="shared" si="0"/>
        <v/>
      </c>
      <c r="AA19" s="116" t="str">
        <f t="shared" si="1"/>
        <v/>
      </c>
      <c r="AB19" s="116" t="s">
        <v>61</v>
      </c>
      <c r="AD19" s="116" t="s">
        <v>62</v>
      </c>
    </row>
    <row r="20" spans="1:30" ht="9" customHeight="1" thickBot="1">
      <c r="A20" s="480" t="str">
        <f>IF('0902-0908'!A20=0,"",'0902-0908'!A20)</f>
        <v>外場主任</v>
      </c>
      <c r="B20" s="481"/>
      <c r="C20" s="156">
        <v>3</v>
      </c>
      <c r="D20" s="58">
        <f>IF(C19="",0,IF(D19-C19&lt;=6,D19-C19,IF(D19-C19&gt;6,D19-C19-C20,0)))</f>
        <v>8</v>
      </c>
      <c r="E20" s="156"/>
      <c r="F20" s="58">
        <f>IF(E19="",0,IF(F19-E19&lt;=6,F19-E19,IF(F19-E19&gt;6,F19-E19-E20,0)))</f>
        <v>0</v>
      </c>
      <c r="G20" s="156"/>
      <c r="H20" s="58">
        <f>IF(G19="",0,IF(H19-G19&lt;=6,H19-G19,IF(H19-G19&gt;6,H19-G19-G20,0)))</f>
        <v>0</v>
      </c>
      <c r="I20" s="156">
        <v>3</v>
      </c>
      <c r="J20" s="58">
        <f>IF(I19="",0,IF(J19-I19&lt;=6,J19-I19,IF(J19-I19&gt;6,J19-I19-I20,0)))</f>
        <v>8</v>
      </c>
      <c r="K20" s="156"/>
      <c r="L20" s="58">
        <f>IF(K19="",0,IF(L19-K19&lt;=6,L19-K19,IF(L19-K19&gt;6,L19-K19-K20,0)))</f>
        <v>0</v>
      </c>
      <c r="M20" s="156">
        <v>2</v>
      </c>
      <c r="N20" s="58">
        <f>IF(M19="",0,IF(N19-M19&lt;=6,N19-M19,IF(N19-M19&gt;6,N19-M19-M20,0)))</f>
        <v>8</v>
      </c>
      <c r="O20" s="156">
        <v>3</v>
      </c>
      <c r="P20" s="58">
        <f>IF(O19="",0,IF(P19-O19&lt;=6,P19-O19,IF(P19-O19&gt;6,P19-O19-O20,0)))</f>
        <v>8</v>
      </c>
      <c r="Q20" s="564"/>
      <c r="R20" s="411"/>
      <c r="S20" s="387" t="s">
        <v>322</v>
      </c>
      <c r="T20" s="388"/>
      <c r="Y20" s="162">
        <f t="shared" si="2"/>
        <v>35</v>
      </c>
      <c r="Z20" s="163" t="str">
        <f t="shared" si="0"/>
        <v/>
      </c>
      <c r="AA20" s="116" t="str">
        <f t="shared" si="1"/>
        <v/>
      </c>
      <c r="AB20" s="116" t="s">
        <v>63</v>
      </c>
      <c r="AD20" s="116" t="s">
        <v>64</v>
      </c>
    </row>
    <row r="21" spans="1:30" ht="9" customHeight="1" thickTop="1" thickBot="1">
      <c r="A21" s="482" t="str">
        <f>IF('0902-0908'!A21=0,"",'0902-0908'!A21)</f>
        <v/>
      </c>
      <c r="B21" s="483"/>
      <c r="C21" s="559" t="s">
        <v>403</v>
      </c>
      <c r="D21" s="560"/>
      <c r="E21" s="559"/>
      <c r="F21" s="560"/>
      <c r="G21" s="559"/>
      <c r="H21" s="560"/>
      <c r="I21" s="559" t="s">
        <v>394</v>
      </c>
      <c r="J21" s="560"/>
      <c r="K21" s="559"/>
      <c r="L21" s="560"/>
      <c r="M21" s="559" t="s">
        <v>396</v>
      </c>
      <c r="N21" s="560"/>
      <c r="O21" s="559" t="s">
        <v>394</v>
      </c>
      <c r="P21" s="560"/>
      <c r="Q21" s="565"/>
      <c r="R21" s="412"/>
      <c r="S21" s="389"/>
      <c r="T21" s="390"/>
      <c r="Y21" s="162">
        <f t="shared" si="2"/>
        <v>38</v>
      </c>
      <c r="Z21" s="163" t="str">
        <f t="shared" si="0"/>
        <v/>
      </c>
      <c r="AA21" s="116" t="str">
        <f t="shared" si="1"/>
        <v/>
      </c>
      <c r="AB21" s="116" t="s">
        <v>65</v>
      </c>
      <c r="AD21" s="116" t="s">
        <v>66</v>
      </c>
    </row>
    <row r="22" spans="1:30" ht="15.75" customHeight="1">
      <c r="A22" s="490" t="str">
        <f>IF('0902-0908'!A22=0,"",'0902-0908'!A22)</f>
        <v>曾智聖</v>
      </c>
      <c r="B22" s="491"/>
      <c r="C22" s="123"/>
      <c r="D22" s="124"/>
      <c r="E22" s="123">
        <v>10</v>
      </c>
      <c r="F22" s="124">
        <v>21</v>
      </c>
      <c r="G22" s="123">
        <v>12</v>
      </c>
      <c r="H22" s="124">
        <v>22</v>
      </c>
      <c r="I22" s="123">
        <v>11</v>
      </c>
      <c r="J22" s="124">
        <v>22</v>
      </c>
      <c r="K22" s="123">
        <v>11</v>
      </c>
      <c r="L22" s="124">
        <v>22</v>
      </c>
      <c r="M22" s="123"/>
      <c r="N22" s="124"/>
      <c r="O22" s="123">
        <v>11</v>
      </c>
      <c r="P22" s="124">
        <v>22</v>
      </c>
      <c r="Q22" s="563" t="s">
        <v>393</v>
      </c>
      <c r="R22" s="410">
        <f>D23+F23+H23+J23+L23+N23+P23</f>
        <v>40</v>
      </c>
      <c r="S22" s="381"/>
      <c r="T22" s="382"/>
      <c r="Y22" s="162">
        <f t="shared" si="2"/>
        <v>41</v>
      </c>
      <c r="Z22" s="163" t="str">
        <f t="shared" si="0"/>
        <v/>
      </c>
      <c r="AA22" s="116" t="str">
        <f t="shared" si="1"/>
        <v/>
      </c>
      <c r="AB22" s="116" t="s">
        <v>68</v>
      </c>
    </row>
    <row r="23" spans="1:30" ht="9" customHeight="1" thickBot="1">
      <c r="A23" s="480" t="str">
        <f>IF('0902-0908'!A23=0,"",'0902-0908'!A23)</f>
        <v>外場正職</v>
      </c>
      <c r="B23" s="481"/>
      <c r="C23" s="156"/>
      <c r="D23" s="58">
        <f>IF(C22="",0,IF(D22-C22&lt;=6,D22-C22,IF(D22-C22&gt;6,D22-C22-C23,0)))</f>
        <v>0</v>
      </c>
      <c r="E23" s="156">
        <v>3</v>
      </c>
      <c r="F23" s="58">
        <f>IF(E22="",0,IF(F22-E22&lt;=6,F22-E22,IF(F22-E22&gt;6,F22-E22-E23,0)))</f>
        <v>8</v>
      </c>
      <c r="G23" s="156">
        <v>2</v>
      </c>
      <c r="H23" s="58">
        <f>IF(G22="",0,IF(H22-G22&lt;=6,H22-G22,IF(H22-G22&gt;6,H22-G22-G23,0)))</f>
        <v>8</v>
      </c>
      <c r="I23" s="156">
        <v>3</v>
      </c>
      <c r="J23" s="58">
        <f>IF(I22="",0,IF(J22-I22&lt;=6,J22-I22,IF(J22-I22&gt;6,J22-I22-I23,0)))</f>
        <v>8</v>
      </c>
      <c r="K23" s="156">
        <v>3</v>
      </c>
      <c r="L23" s="58">
        <f>IF(K22="",0,IF(L22-K22&lt;=6,L22-K22,IF(L22-K22&gt;6,L22-K22-K23,0)))</f>
        <v>8</v>
      </c>
      <c r="M23" s="156"/>
      <c r="N23" s="58">
        <f>IF(M22="",0,IF(N22-M22&lt;=6,N22-M22,IF(N22-M22&gt;6,N22-M22-M23,0)))</f>
        <v>0</v>
      </c>
      <c r="O23" s="156">
        <v>3</v>
      </c>
      <c r="P23" s="58">
        <f>IF(O22="",0,IF(P22-O22&lt;=6,P22-O22,IF(P22-O22&gt;6,P22-O22-O23,0)))</f>
        <v>8</v>
      </c>
      <c r="Q23" s="564"/>
      <c r="R23" s="411"/>
      <c r="S23" s="387" t="s">
        <v>323</v>
      </c>
      <c r="T23" s="388"/>
      <c r="Y23" s="162">
        <f t="shared" si="2"/>
        <v>44</v>
      </c>
      <c r="Z23" s="163" t="str">
        <f t="shared" si="0"/>
        <v/>
      </c>
      <c r="AA23" s="116" t="str">
        <f t="shared" si="1"/>
        <v/>
      </c>
      <c r="AB23" s="116" t="s">
        <v>69</v>
      </c>
    </row>
    <row r="24" spans="1:30" ht="9" customHeight="1" thickTop="1" thickBot="1">
      <c r="A24" s="482" t="str">
        <f>IF('0902-0908'!A24=0,"",'0902-0908'!A24)</f>
        <v/>
      </c>
      <c r="B24" s="483"/>
      <c r="C24" s="559"/>
      <c r="D24" s="560"/>
      <c r="E24" s="559" t="s">
        <v>394</v>
      </c>
      <c r="F24" s="560"/>
      <c r="G24" s="559" t="s">
        <v>396</v>
      </c>
      <c r="H24" s="560"/>
      <c r="I24" s="559" t="s">
        <v>395</v>
      </c>
      <c r="J24" s="560"/>
      <c r="K24" s="559" t="s">
        <v>403</v>
      </c>
      <c r="L24" s="560"/>
      <c r="M24" s="559"/>
      <c r="N24" s="560"/>
      <c r="O24" s="559" t="s">
        <v>395</v>
      </c>
      <c r="P24" s="560"/>
      <c r="Q24" s="565"/>
      <c r="R24" s="412"/>
      <c r="S24" s="389"/>
      <c r="T24" s="390"/>
      <c r="Y24" s="162">
        <v>48</v>
      </c>
      <c r="Z24" s="165" t="str">
        <f t="shared" si="0"/>
        <v/>
      </c>
      <c r="AA24" s="116" t="str">
        <f t="shared" si="1"/>
        <v/>
      </c>
      <c r="AB24" s="116" t="s">
        <v>70</v>
      </c>
    </row>
    <row r="25" spans="1:30" ht="15.75" customHeight="1">
      <c r="A25" s="490" t="str">
        <f>IF('0902-0908'!A25=0,"",'0902-0908'!A25)</f>
        <v>支援</v>
      </c>
      <c r="B25" s="491"/>
      <c r="C25" s="123"/>
      <c r="D25" s="124"/>
      <c r="E25" s="123"/>
      <c r="F25" s="124"/>
      <c r="G25" s="123">
        <v>11.5</v>
      </c>
      <c r="H25" s="124">
        <v>21.5</v>
      </c>
      <c r="I25" s="123"/>
      <c r="J25" s="124"/>
      <c r="K25" s="123"/>
      <c r="L25" s="124"/>
      <c r="M25" s="123"/>
      <c r="N25" s="124"/>
      <c r="O25" s="123"/>
      <c r="P25" s="124"/>
      <c r="Q25" s="375"/>
      <c r="R25" s="410">
        <f>D26+F26+H26+J26+L26+N26+P26</f>
        <v>8</v>
      </c>
      <c r="S25" s="381"/>
      <c r="T25" s="382"/>
      <c r="Y25" s="162">
        <f t="shared" si="2"/>
        <v>51</v>
      </c>
      <c r="Z25" s="116" t="str">
        <f t="shared" si="0"/>
        <v/>
      </c>
      <c r="AA25" s="116" t="str">
        <f t="shared" si="1"/>
        <v/>
      </c>
      <c r="AB25" s="116" t="s">
        <v>71</v>
      </c>
    </row>
    <row r="26" spans="1:30" ht="9" customHeight="1" thickBot="1">
      <c r="A26" s="480" t="str">
        <f>IF('0902-0908'!A26=0,"",'0902-0908'!A26)</f>
        <v/>
      </c>
      <c r="B26" s="481"/>
      <c r="C26" s="156"/>
      <c r="D26" s="58">
        <f>IF(C25="",0,IF(D25-C25&lt;=6,D25-C25,IF(D25-C25&gt;6,D25-C25-C26,0)))</f>
        <v>0</v>
      </c>
      <c r="E26" s="156"/>
      <c r="F26" s="58">
        <f>IF(E25="",0,IF(F25-E25&lt;=6,F25-E25,IF(F25-E25&gt;6,F25-E25-E26,0)))</f>
        <v>0</v>
      </c>
      <c r="G26" s="156">
        <v>2</v>
      </c>
      <c r="H26" s="58">
        <f>IF(G25="",0,IF(H25-G25&lt;=6,H25-G25,IF(H25-G25&gt;6,H25-G25-G26,0)))</f>
        <v>8</v>
      </c>
      <c r="I26" s="156"/>
      <c r="J26" s="58">
        <f>IF(I25="",0,IF(J25-I25&lt;=6,J25-I25,IF(J25-I25&gt;6,J25-I25-I26,0)))</f>
        <v>0</v>
      </c>
      <c r="K26" s="156"/>
      <c r="L26" s="58">
        <f>IF(K25="",0,IF(L25-K25&lt;=6,L25-K25,IF(L25-K25&gt;6,L25-K25-K26,0)))</f>
        <v>0</v>
      </c>
      <c r="M26" s="156"/>
      <c r="N26" s="58">
        <f>IF(M25="",0,IF(N25-M25&lt;=6,N25-M25,IF(N25-M25&gt;6,N25-M25-M26,0)))</f>
        <v>0</v>
      </c>
      <c r="O26" s="156"/>
      <c r="P26" s="58">
        <f>IF(O25="",0,IF(P25-O25&lt;=6,P25-O25,IF(P25-O25&gt;6,P25-O25-O26,0)))</f>
        <v>0</v>
      </c>
      <c r="Q26" s="376"/>
      <c r="R26" s="411"/>
      <c r="S26" s="387"/>
      <c r="T26" s="388"/>
      <c r="Y26" s="162">
        <f t="shared" si="2"/>
        <v>54</v>
      </c>
      <c r="Z26" s="116" t="str">
        <f t="shared" si="0"/>
        <v/>
      </c>
      <c r="AA26" s="116" t="str">
        <f t="shared" si="1"/>
        <v/>
      </c>
      <c r="AB26" s="116" t="s">
        <v>72</v>
      </c>
    </row>
    <row r="27" spans="1:30" ht="9" customHeight="1" thickTop="1" thickBot="1">
      <c r="A27" s="482" t="str">
        <f>IF('0902-0908'!A27=0,"",'0902-0908'!A27)</f>
        <v/>
      </c>
      <c r="B27" s="483"/>
      <c r="C27" s="559"/>
      <c r="D27" s="560"/>
      <c r="E27" s="559"/>
      <c r="F27" s="560"/>
      <c r="G27" s="559" t="s">
        <v>408</v>
      </c>
      <c r="H27" s="560"/>
      <c r="I27" s="559"/>
      <c r="J27" s="560"/>
      <c r="K27" s="559"/>
      <c r="L27" s="560"/>
      <c r="M27" s="559"/>
      <c r="N27" s="560"/>
      <c r="O27" s="559"/>
      <c r="P27" s="560"/>
      <c r="Q27" s="377"/>
      <c r="R27" s="412"/>
      <c r="S27" s="389"/>
      <c r="T27" s="390"/>
      <c r="Y27" s="162">
        <f t="shared" si="2"/>
        <v>57</v>
      </c>
      <c r="Z27" s="116" t="str">
        <f t="shared" si="0"/>
        <v/>
      </c>
      <c r="AA27" s="116" t="str">
        <f t="shared" si="1"/>
        <v/>
      </c>
      <c r="AB27" s="116" t="s">
        <v>73</v>
      </c>
    </row>
    <row r="28" spans="1:30" ht="15.75" customHeight="1">
      <c r="A28" s="490" t="str">
        <f>IF('0902-0908'!A28=0,"",'0902-0908'!A28)</f>
        <v>支援</v>
      </c>
      <c r="B28" s="491"/>
      <c r="C28" s="123"/>
      <c r="D28" s="124"/>
      <c r="E28" s="123"/>
      <c r="F28" s="124"/>
      <c r="G28" s="123"/>
      <c r="H28" s="124"/>
      <c r="I28" s="123"/>
      <c r="J28" s="124"/>
      <c r="K28" s="123"/>
      <c r="L28" s="124"/>
      <c r="M28" s="123"/>
      <c r="N28" s="124"/>
      <c r="O28" s="123"/>
      <c r="P28" s="124"/>
      <c r="Q28" s="375"/>
      <c r="R28" s="410">
        <f>D29+F29+H29+J29+L29+N29+P29</f>
        <v>0</v>
      </c>
      <c r="S28" s="381"/>
      <c r="T28" s="382"/>
      <c r="Y28" s="162">
        <f t="shared" si="2"/>
        <v>60</v>
      </c>
      <c r="Z28" s="116" t="str">
        <f t="shared" si="0"/>
        <v/>
      </c>
      <c r="AA28" s="116" t="str">
        <f t="shared" si="1"/>
        <v/>
      </c>
      <c r="AB28" s="116" t="s">
        <v>10</v>
      </c>
    </row>
    <row r="29" spans="1:30" ht="9" customHeight="1" thickBot="1">
      <c r="A29" s="480" t="str">
        <f>IF('0902-0908'!A29=0,"",'0902-0908'!A29)</f>
        <v/>
      </c>
      <c r="B29" s="481"/>
      <c r="C29" s="156"/>
      <c r="D29" s="58">
        <f>IF(C28="",0,IF(D28-C28&lt;=6,D28-C28,IF(D28-C28&gt;6,D28-C28-C29,0)))</f>
        <v>0</v>
      </c>
      <c r="E29" s="156"/>
      <c r="F29" s="58">
        <f>IF(E28="",0,IF(F28-E28&lt;=6,F28-E28,IF(F28-E28&gt;6,F28-E28-E29,0)))</f>
        <v>0</v>
      </c>
      <c r="G29" s="156"/>
      <c r="H29" s="58">
        <f>IF(G28="",0,IF(H28-G28&lt;=6,H28-G28,IF(H28-G28&gt;6,H28-G28-G29,0)))</f>
        <v>0</v>
      </c>
      <c r="I29" s="156"/>
      <c r="J29" s="58">
        <f>IF(I28="",0,IF(J28-I28&lt;=6,J28-I28,IF(J28-I28&gt;6,J28-I28-I29,0)))</f>
        <v>0</v>
      </c>
      <c r="K29" s="156"/>
      <c r="L29" s="58">
        <f>IF(K28="",0,IF(L28-K28&lt;=6,L28-K28,IF(L28-K28&gt;6,L28-K28-K29,0)))</f>
        <v>0</v>
      </c>
      <c r="M29" s="156"/>
      <c r="N29" s="58">
        <f>IF(M28="",0,IF(N28-M28&lt;=6,N28-M28,IF(N28-M28&gt;6,N28-M28-M29,0)))</f>
        <v>0</v>
      </c>
      <c r="O29" s="156"/>
      <c r="P29" s="58">
        <f>IF(O28="",0,IF(P28-O28&lt;=6,P28-O28,IF(P28-O28&gt;6,P28-O28-O29,0)))</f>
        <v>0</v>
      </c>
      <c r="Q29" s="376"/>
      <c r="R29" s="411"/>
      <c r="S29" s="387"/>
      <c r="T29" s="388"/>
      <c r="Y29" s="162">
        <f t="shared" si="2"/>
        <v>63</v>
      </c>
      <c r="Z29" s="116" t="str">
        <f t="shared" si="0"/>
        <v/>
      </c>
      <c r="AA29" s="116" t="str">
        <f t="shared" si="1"/>
        <v/>
      </c>
      <c r="AB29" s="116" t="s">
        <v>74</v>
      </c>
    </row>
    <row r="30" spans="1:30" ht="9" customHeight="1" thickTop="1" thickBot="1">
      <c r="A30" s="482" t="str">
        <f>IF('0902-0908'!A30=0,"",'0902-0908'!A30)</f>
        <v/>
      </c>
      <c r="B30" s="483"/>
      <c r="C30" s="559"/>
      <c r="D30" s="560"/>
      <c r="E30" s="559"/>
      <c r="F30" s="560"/>
      <c r="G30" s="559"/>
      <c r="H30" s="560"/>
      <c r="I30" s="559"/>
      <c r="J30" s="560"/>
      <c r="K30" s="559"/>
      <c r="L30" s="560"/>
      <c r="M30" s="559"/>
      <c r="N30" s="560"/>
      <c r="O30" s="559"/>
      <c r="P30" s="560"/>
      <c r="Q30" s="377"/>
      <c r="R30" s="412"/>
      <c r="S30" s="389"/>
      <c r="T30" s="390"/>
      <c r="Y30" s="162">
        <f t="shared" si="2"/>
        <v>66</v>
      </c>
      <c r="Z30" s="116" t="str">
        <f t="shared" si="0"/>
        <v/>
      </c>
      <c r="AA30" s="116" t="str">
        <f t="shared" si="1"/>
        <v/>
      </c>
      <c r="AB30" s="116" t="s">
        <v>75</v>
      </c>
    </row>
    <row r="31" spans="1:30" ht="15.75" hidden="1" customHeight="1">
      <c r="A31" s="490" t="str">
        <f>IF('0902-0908'!A31=0,"",'0902-0908'!A31)</f>
        <v/>
      </c>
      <c r="B31" s="491"/>
      <c r="C31" s="123"/>
      <c r="D31" s="124"/>
      <c r="E31" s="123"/>
      <c r="F31" s="124"/>
      <c r="G31" s="123"/>
      <c r="H31" s="124"/>
      <c r="I31" s="123"/>
      <c r="J31" s="124"/>
      <c r="K31" s="123"/>
      <c r="L31" s="124"/>
      <c r="M31" s="123"/>
      <c r="N31" s="124"/>
      <c r="O31" s="123"/>
      <c r="P31" s="124"/>
      <c r="Q31" s="375"/>
      <c r="R31" s="410">
        <f>D32+F32+H32+J32+L32+N32+P32</f>
        <v>0</v>
      </c>
      <c r="S31" s="381"/>
      <c r="T31" s="382"/>
      <c r="Y31" s="162">
        <f t="shared" si="2"/>
        <v>69</v>
      </c>
      <c r="Z31" s="116" t="str">
        <f t="shared" si="0"/>
        <v/>
      </c>
      <c r="AA31" s="116" t="str">
        <f t="shared" si="1"/>
        <v/>
      </c>
      <c r="AB31" s="116" t="s">
        <v>10</v>
      </c>
    </row>
    <row r="32" spans="1:30" ht="9" hidden="1" customHeight="1" thickBot="1">
      <c r="A32" s="480" t="str">
        <f>IF('0902-0908'!A32=0,"",'0902-0908'!A32)</f>
        <v/>
      </c>
      <c r="B32" s="481"/>
      <c r="C32" s="156"/>
      <c r="D32" s="58">
        <f>IF(C31="",0,IF(D31-C31&lt;=6,D31-C31,IF(D31-C31&gt;6,D31-C31-C32,0)))</f>
        <v>0</v>
      </c>
      <c r="E32" s="156"/>
      <c r="F32" s="58">
        <f>IF(E31="",0,IF(F31-E31&lt;=6,F31-E31,IF(F31-E31&gt;6,F31-E31-E32,0)))</f>
        <v>0</v>
      </c>
      <c r="G32" s="156"/>
      <c r="H32" s="58">
        <f>IF(G31="",0,IF(H31-G31&lt;=6,H31-G31,IF(H31-G31&gt;6,H31-G31-G32,0)))</f>
        <v>0</v>
      </c>
      <c r="I32" s="156"/>
      <c r="J32" s="58">
        <f>IF(I31="",0,IF(J31-I31&lt;=6,J31-I31,IF(J31-I31&gt;6,J31-I31-I32,0)))</f>
        <v>0</v>
      </c>
      <c r="K32" s="156"/>
      <c r="L32" s="58">
        <f>IF(K31="",0,IF(L31-K31&lt;=6,L31-K31,IF(L31-K31&gt;6,L31-K31-K32,0)))</f>
        <v>0</v>
      </c>
      <c r="M32" s="156"/>
      <c r="N32" s="58">
        <f>IF(M31="",0,IF(N31-M31&lt;=6,N31-M31,IF(N31-M31&gt;6,N31-M31-M32,0)))</f>
        <v>0</v>
      </c>
      <c r="O32" s="156"/>
      <c r="P32" s="58">
        <f>IF(O31="",0,IF(P31-O31&lt;=6,P31-O31,IF(P31-O31&gt;6,P31-O31-O32,0)))</f>
        <v>0</v>
      </c>
      <c r="Q32" s="376"/>
      <c r="R32" s="411"/>
      <c r="S32" s="387"/>
      <c r="T32" s="388"/>
      <c r="Y32" s="162">
        <f t="shared" si="2"/>
        <v>72</v>
      </c>
      <c r="Z32" s="116" t="str">
        <f t="shared" si="0"/>
        <v/>
      </c>
      <c r="AA32" s="116" t="str">
        <f t="shared" si="1"/>
        <v/>
      </c>
      <c r="AB32" s="116" t="s">
        <v>74</v>
      </c>
    </row>
    <row r="33" spans="1:28" ht="9" hidden="1" customHeight="1" thickTop="1" thickBot="1">
      <c r="A33" s="482" t="str">
        <f>IF('0902-0908'!A33=0,"",'0902-0908'!A33)</f>
        <v/>
      </c>
      <c r="B33" s="483"/>
      <c r="C33" s="559"/>
      <c r="D33" s="560"/>
      <c r="E33" s="559"/>
      <c r="F33" s="560"/>
      <c r="G33" s="559"/>
      <c r="H33" s="560"/>
      <c r="I33" s="559"/>
      <c r="J33" s="560"/>
      <c r="K33" s="559"/>
      <c r="L33" s="560"/>
      <c r="M33" s="559"/>
      <c r="N33" s="560"/>
      <c r="O33" s="559"/>
      <c r="P33" s="560"/>
      <c r="Q33" s="377"/>
      <c r="R33" s="412"/>
      <c r="S33" s="389"/>
      <c r="T33" s="390"/>
      <c r="Y33" s="162">
        <f t="shared" si="2"/>
        <v>75</v>
      </c>
      <c r="Z33" s="116" t="str">
        <f t="shared" si="0"/>
        <v/>
      </c>
      <c r="AA33" s="116" t="str">
        <f t="shared" si="1"/>
        <v/>
      </c>
      <c r="AB33" s="116" t="s">
        <v>75</v>
      </c>
    </row>
    <row r="34" spans="1:28" ht="15.75" hidden="1" customHeight="1">
      <c r="A34" s="490" t="str">
        <f>IF('0902-0908'!A34=0,"",'0902-0908'!A34)</f>
        <v/>
      </c>
      <c r="B34" s="491"/>
      <c r="C34" s="123"/>
      <c r="D34" s="124"/>
      <c r="E34" s="123"/>
      <c r="F34" s="124"/>
      <c r="G34" s="123"/>
      <c r="H34" s="124"/>
      <c r="I34" s="123"/>
      <c r="J34" s="124"/>
      <c r="K34" s="123"/>
      <c r="L34" s="124"/>
      <c r="M34" s="123"/>
      <c r="N34" s="124"/>
      <c r="O34" s="123"/>
      <c r="P34" s="124"/>
      <c r="Q34" s="375"/>
      <c r="R34" s="410">
        <f>D35+F35+H35+J35+L35+N35+P35</f>
        <v>0</v>
      </c>
      <c r="S34" s="381"/>
      <c r="T34" s="382"/>
      <c r="Y34" s="162">
        <v>79</v>
      </c>
      <c r="Z34" s="116" t="str">
        <f t="shared" si="0"/>
        <v>黃世耀</v>
      </c>
      <c r="AA34" s="116" t="str">
        <f t="shared" si="1"/>
        <v>外場假日工讀</v>
      </c>
      <c r="AB34" s="116" t="s">
        <v>10</v>
      </c>
    </row>
    <row r="35" spans="1:28" ht="9" hidden="1" customHeight="1" thickBot="1">
      <c r="A35" s="480" t="str">
        <f>IF('0902-0908'!A35=0,"",'0902-0908'!A35)</f>
        <v/>
      </c>
      <c r="B35" s="481"/>
      <c r="C35" s="156"/>
      <c r="D35" s="58">
        <f>IF(C34="",0,IF(D34-C34&lt;=6,D34-C34,IF(D34-C34&gt;6,D34-C34-C35,0)))</f>
        <v>0</v>
      </c>
      <c r="E35" s="156"/>
      <c r="F35" s="58">
        <f>IF(E34="",0,IF(F34-E34&lt;=6,F34-E34,IF(F34-E34&gt;6,F34-E34-E35,0)))</f>
        <v>0</v>
      </c>
      <c r="G35" s="156"/>
      <c r="H35" s="58">
        <f>IF(G34="",0,IF(H34-G34&lt;=6,H34-G34,IF(H34-G34&gt;6,H34-G34-G35,0)))</f>
        <v>0</v>
      </c>
      <c r="I35" s="156"/>
      <c r="J35" s="58">
        <f>IF(I34="",0,IF(J34-I34&lt;=6,J34-I34,IF(J34-I34&gt;6,J34-I34-I35,0)))</f>
        <v>0</v>
      </c>
      <c r="K35" s="156"/>
      <c r="L35" s="58">
        <f>IF(K34="",0,IF(L34-K34&lt;=6,L34-K34,IF(L34-K34&gt;6,L34-K34-K35,0)))</f>
        <v>0</v>
      </c>
      <c r="M35" s="156"/>
      <c r="N35" s="58">
        <f>IF(M34="",0,IF(N34-M34&lt;=6,N34-M34,IF(N34-M34&gt;6,N34-M34-M35,0)))</f>
        <v>0</v>
      </c>
      <c r="O35" s="156"/>
      <c r="P35" s="58">
        <f>IF(O34="",0,IF(P34-O34&lt;=6,P34-O34,IF(P34-O34&gt;6,P34-O34-O35,0)))</f>
        <v>0</v>
      </c>
      <c r="Q35" s="376"/>
      <c r="R35" s="411"/>
      <c r="S35" s="387"/>
      <c r="T35" s="388"/>
      <c r="Y35" s="162">
        <f t="shared" si="2"/>
        <v>82</v>
      </c>
      <c r="Z35" s="116" t="str">
        <f t="shared" si="0"/>
        <v>張子柔</v>
      </c>
      <c r="AA35" s="116" t="str">
        <f t="shared" si="1"/>
        <v>外場晚班工讀</v>
      </c>
      <c r="AB35" s="116" t="s">
        <v>74</v>
      </c>
    </row>
    <row r="36" spans="1:28" ht="9" hidden="1" customHeight="1" thickTop="1" thickBot="1">
      <c r="A36" s="482" t="str">
        <f>IF('0902-0908'!A36=0,"",'0902-0908'!A36)</f>
        <v/>
      </c>
      <c r="B36" s="483"/>
      <c r="C36" s="559"/>
      <c r="D36" s="560"/>
      <c r="E36" s="559"/>
      <c r="F36" s="560"/>
      <c r="G36" s="559"/>
      <c r="H36" s="560"/>
      <c r="I36" s="559"/>
      <c r="J36" s="560"/>
      <c r="K36" s="559"/>
      <c r="L36" s="560"/>
      <c r="M36" s="559"/>
      <c r="N36" s="560"/>
      <c r="O36" s="559"/>
      <c r="P36" s="560"/>
      <c r="Q36" s="377"/>
      <c r="R36" s="412"/>
      <c r="S36" s="389"/>
      <c r="T36" s="390"/>
      <c r="Y36" s="162">
        <f t="shared" si="2"/>
        <v>85</v>
      </c>
      <c r="Z36" s="116" t="str">
        <f t="shared" si="0"/>
        <v>蔡昀軒</v>
      </c>
      <c r="AA36" s="116" t="str">
        <f t="shared" si="1"/>
        <v>外場晚班工讀</v>
      </c>
      <c r="AB36" s="116" t="s">
        <v>75</v>
      </c>
    </row>
    <row r="37" spans="1:28" ht="15.75" hidden="1" customHeight="1">
      <c r="A37" s="490" t="str">
        <f>IF('0902-0908'!A37=0,"",'0902-0908'!A37)</f>
        <v/>
      </c>
      <c r="B37" s="491"/>
      <c r="C37" s="123"/>
      <c r="D37" s="124"/>
      <c r="E37" s="123"/>
      <c r="F37" s="124"/>
      <c r="G37" s="123"/>
      <c r="H37" s="124"/>
      <c r="I37" s="123"/>
      <c r="J37" s="124"/>
      <c r="K37" s="123"/>
      <c r="L37" s="124"/>
      <c r="M37" s="123"/>
      <c r="N37" s="124"/>
      <c r="O37" s="123"/>
      <c r="P37" s="124"/>
      <c r="Q37" s="375"/>
      <c r="R37" s="410">
        <f>D38+F38+H38+J38+L38+N38+P38</f>
        <v>0</v>
      </c>
      <c r="S37" s="381"/>
      <c r="T37" s="382"/>
      <c r="Y37" s="162">
        <f t="shared" si="2"/>
        <v>88</v>
      </c>
      <c r="Z37" s="116" t="str">
        <f t="shared" si="0"/>
        <v>陳怡伶</v>
      </c>
      <c r="AA37" s="116" t="str">
        <f t="shared" si="1"/>
        <v>外場晚班工讀</v>
      </c>
      <c r="AB37" s="116" t="s">
        <v>10</v>
      </c>
    </row>
    <row r="38" spans="1:28" ht="9" hidden="1" customHeight="1" thickBot="1">
      <c r="A38" s="480" t="str">
        <f>IF('0902-0908'!A38=0,"",'0902-0908'!A38)</f>
        <v/>
      </c>
      <c r="B38" s="481"/>
      <c r="C38" s="156"/>
      <c r="D38" s="58">
        <f>IF(C37="",0,IF(D37-C37&lt;=6,D37-C37,IF(D37-C37&gt;6,D37-C37-C38,0)))</f>
        <v>0</v>
      </c>
      <c r="E38" s="156"/>
      <c r="F38" s="58">
        <f>IF(E37="",0,IF(F37-E37&lt;=6,F37-E37,IF(F37-E37&gt;6,F37-E37-E38,0)))</f>
        <v>0</v>
      </c>
      <c r="G38" s="156"/>
      <c r="H38" s="58">
        <f>IF(G37="",0,IF(H37-G37&lt;=6,H37-G37,IF(H37-G37&gt;6,H37-G37-G38,0)))</f>
        <v>0</v>
      </c>
      <c r="I38" s="156"/>
      <c r="J38" s="58">
        <f>IF(I37="",0,IF(J37-I37&lt;=6,J37-I37,IF(J37-I37&gt;6,J37-I37-I38,0)))</f>
        <v>0</v>
      </c>
      <c r="K38" s="156"/>
      <c r="L38" s="58">
        <f>IF(K37="",0,IF(L37-K37&lt;=6,L37-K37,IF(L37-K37&gt;6,L37-K37-K38,0)))</f>
        <v>0</v>
      </c>
      <c r="M38" s="156"/>
      <c r="N38" s="58">
        <f>IF(M37="",0,IF(N37-M37&lt;=6,N37-M37,IF(N37-M37&gt;6,N37-M37-M38,0)))</f>
        <v>0</v>
      </c>
      <c r="O38" s="156"/>
      <c r="P38" s="58">
        <f>IF(O37="",0,IF(P37-O37&lt;=6,P37-O37,IF(P37-O37&gt;6,P37-O37-O38,0)))</f>
        <v>0</v>
      </c>
      <c r="Q38" s="376"/>
      <c r="R38" s="411"/>
      <c r="S38" s="387"/>
      <c r="T38" s="388"/>
      <c r="Y38" s="162">
        <f t="shared" si="2"/>
        <v>91</v>
      </c>
      <c r="Z38" s="116" t="e">
        <f t="shared" si="0"/>
        <v>#REF!</v>
      </c>
      <c r="AA38" s="116" t="e">
        <f t="shared" si="1"/>
        <v>#REF!</v>
      </c>
      <c r="AB38" s="116" t="s">
        <v>74</v>
      </c>
    </row>
    <row r="39" spans="1:28" ht="9" hidden="1" customHeight="1" thickTop="1" thickBot="1">
      <c r="A39" s="482" t="str">
        <f>IF('0902-0908'!A39=0,"",'0902-0908'!A39)</f>
        <v/>
      </c>
      <c r="B39" s="483"/>
      <c r="C39" s="559"/>
      <c r="D39" s="560"/>
      <c r="E39" s="559"/>
      <c r="F39" s="560"/>
      <c r="G39" s="559"/>
      <c r="H39" s="560"/>
      <c r="I39" s="559"/>
      <c r="J39" s="560"/>
      <c r="K39" s="559"/>
      <c r="L39" s="560"/>
      <c r="M39" s="559"/>
      <c r="N39" s="560"/>
      <c r="O39" s="559"/>
      <c r="P39" s="560"/>
      <c r="Q39" s="377"/>
      <c r="R39" s="412"/>
      <c r="S39" s="389"/>
      <c r="T39" s="390"/>
      <c r="Y39" s="162">
        <f t="shared" si="2"/>
        <v>94</v>
      </c>
      <c r="Z39" s="116" t="str">
        <f t="shared" si="0"/>
        <v>蔡佾玲</v>
      </c>
      <c r="AA39" s="116" t="str">
        <f t="shared" si="1"/>
        <v>外場假日工讀</v>
      </c>
      <c r="AB39" s="116" t="s">
        <v>75</v>
      </c>
    </row>
    <row r="40" spans="1:28" ht="15.75" hidden="1" customHeight="1">
      <c r="A40" s="490" t="str">
        <f>IF('0902-0908'!A40=0,"",'0902-0908'!A40)</f>
        <v/>
      </c>
      <c r="B40" s="491"/>
      <c r="C40" s="123"/>
      <c r="D40" s="124"/>
      <c r="E40" s="123"/>
      <c r="F40" s="124"/>
      <c r="G40" s="123"/>
      <c r="H40" s="124"/>
      <c r="I40" s="123"/>
      <c r="J40" s="124"/>
      <c r="K40" s="123"/>
      <c r="L40" s="124"/>
      <c r="M40" s="123"/>
      <c r="N40" s="124"/>
      <c r="O40" s="123"/>
      <c r="P40" s="124"/>
      <c r="Q40" s="375"/>
      <c r="R40" s="410">
        <f>D41+F41+H41+J41+L41+N41+P41</f>
        <v>0</v>
      </c>
      <c r="S40" s="381"/>
      <c r="T40" s="382"/>
      <c r="Y40" s="162">
        <f t="shared" si="2"/>
        <v>97</v>
      </c>
      <c r="Z40" s="116" t="str">
        <f t="shared" si="0"/>
        <v>許哲崎</v>
      </c>
      <c r="AA40" s="116" t="str">
        <f t="shared" si="1"/>
        <v>外場假日工讀</v>
      </c>
      <c r="AB40" s="116" t="s">
        <v>10</v>
      </c>
    </row>
    <row r="41" spans="1:28" ht="9" hidden="1" customHeight="1" thickBot="1">
      <c r="A41" s="480" t="str">
        <f>IF('0902-0908'!A41=0,"",'0902-0908'!A41)</f>
        <v/>
      </c>
      <c r="B41" s="481"/>
      <c r="C41" s="156"/>
      <c r="D41" s="58">
        <f>IF(C40="",0,IF(D40-C40&lt;=6,D40-C40,IF(D40-C40&gt;6,D40-C40-C41,0)))</f>
        <v>0</v>
      </c>
      <c r="E41" s="156"/>
      <c r="F41" s="58">
        <f>IF(E40="",0,IF(F40-E40&lt;=6,F40-E40,IF(F40-E40&gt;6,F40-E40-E41,0)))</f>
        <v>0</v>
      </c>
      <c r="G41" s="156"/>
      <c r="H41" s="58">
        <f>IF(G40="",0,IF(H40-G40&lt;=6,H40-G40,IF(H40-G40&gt;6,H40-G40-G41,0)))</f>
        <v>0</v>
      </c>
      <c r="I41" s="156"/>
      <c r="J41" s="58">
        <f>IF(I40="",0,IF(J40-I40&lt;=6,J40-I40,IF(J40-I40&gt;6,J40-I40-I41,0)))</f>
        <v>0</v>
      </c>
      <c r="K41" s="156"/>
      <c r="L41" s="58">
        <f>IF(K40="",0,IF(L40-K40&lt;=6,L40-K40,IF(L40-K40&gt;6,L40-K40-K41,0)))</f>
        <v>0</v>
      </c>
      <c r="M41" s="156"/>
      <c r="N41" s="58">
        <f>IF(M40="",0,IF(N40-M40&lt;=6,N40-M40,IF(N40-M40&gt;6,N40-M40-M41,0)))</f>
        <v>0</v>
      </c>
      <c r="O41" s="156"/>
      <c r="P41" s="58">
        <f>IF(O40="",0,IF(P40-O40&lt;=6,P40-O40,IF(P40-O40&gt;6,P40-O40-O41,0)))</f>
        <v>0</v>
      </c>
      <c r="Q41" s="376"/>
      <c r="R41" s="411"/>
      <c r="S41" s="387"/>
      <c r="T41" s="388"/>
      <c r="Y41" s="162">
        <f t="shared" si="2"/>
        <v>100</v>
      </c>
      <c r="Z41" s="116" t="str">
        <f t="shared" si="0"/>
        <v/>
      </c>
      <c r="AA41" s="116" t="str">
        <f t="shared" si="1"/>
        <v/>
      </c>
      <c r="AB41" s="116" t="s">
        <v>74</v>
      </c>
    </row>
    <row r="42" spans="1:28" ht="9" hidden="1" customHeight="1" thickTop="1" thickBot="1">
      <c r="A42" s="482" t="str">
        <f>IF('0902-0908'!A42=0,"",'0902-0908'!A42)</f>
        <v/>
      </c>
      <c r="B42" s="483"/>
      <c r="C42" s="559"/>
      <c r="D42" s="560"/>
      <c r="E42" s="559"/>
      <c r="F42" s="560"/>
      <c r="G42" s="559"/>
      <c r="H42" s="560"/>
      <c r="I42" s="559"/>
      <c r="J42" s="560"/>
      <c r="K42" s="559"/>
      <c r="L42" s="560"/>
      <c r="M42" s="559"/>
      <c r="N42" s="560"/>
      <c r="O42" s="559"/>
      <c r="P42" s="560"/>
      <c r="Q42" s="377"/>
      <c r="R42" s="412"/>
      <c r="S42" s="389"/>
      <c r="T42" s="390"/>
      <c r="Y42" s="162">
        <f t="shared" si="2"/>
        <v>103</v>
      </c>
      <c r="Z42" s="116" t="str">
        <f t="shared" si="0"/>
        <v/>
      </c>
      <c r="AA42" s="116" t="str">
        <f t="shared" si="1"/>
        <v/>
      </c>
      <c r="AB42" s="116" t="s">
        <v>75</v>
      </c>
    </row>
    <row r="43" spans="1:28" ht="15.75" hidden="1" customHeight="1">
      <c r="A43" s="490" t="str">
        <f>IF('0902-0908'!A43=0,"",'0902-0908'!A43)</f>
        <v/>
      </c>
      <c r="B43" s="491"/>
      <c r="C43" s="123"/>
      <c r="D43" s="124"/>
      <c r="E43" s="123"/>
      <c r="F43" s="124"/>
      <c r="G43" s="123"/>
      <c r="H43" s="124"/>
      <c r="I43" s="123"/>
      <c r="J43" s="124"/>
      <c r="K43" s="123"/>
      <c r="L43" s="124"/>
      <c r="M43" s="123"/>
      <c r="N43" s="124"/>
      <c r="O43" s="123"/>
      <c r="P43" s="124"/>
      <c r="Q43" s="375"/>
      <c r="R43" s="410">
        <f>D44+F44+H44+J44+L44+N44+P44</f>
        <v>0</v>
      </c>
      <c r="S43" s="381"/>
      <c r="T43" s="382"/>
      <c r="Y43" s="162">
        <f t="shared" si="2"/>
        <v>106</v>
      </c>
      <c r="Z43" s="116" t="str">
        <f t="shared" si="0"/>
        <v/>
      </c>
      <c r="AA43" s="116" t="str">
        <f t="shared" si="1"/>
        <v/>
      </c>
      <c r="AB43" s="116" t="s">
        <v>10</v>
      </c>
    </row>
    <row r="44" spans="1:28" ht="9" hidden="1" customHeight="1" thickBot="1">
      <c r="A44" s="480" t="str">
        <f>IF('0902-0908'!A44=0,"",'0902-0908'!A44)</f>
        <v/>
      </c>
      <c r="B44" s="481"/>
      <c r="C44" s="156"/>
      <c r="D44" s="58">
        <f>IF(C43="",0,IF(D43-C43&lt;=6,D43-C43,IF(D43-C43&gt;6,D43-C43-C44,0)))</f>
        <v>0</v>
      </c>
      <c r="E44" s="156"/>
      <c r="F44" s="58">
        <f>IF(E43="",0,IF(F43-E43&lt;=6,F43-E43,IF(F43-E43&gt;6,F43-E43-E44,0)))</f>
        <v>0</v>
      </c>
      <c r="G44" s="156"/>
      <c r="H44" s="58">
        <f>IF(G43="",0,IF(H43-G43&lt;=6,H43-G43,IF(H43-G43&gt;6,H43-G43-G44,0)))</f>
        <v>0</v>
      </c>
      <c r="I44" s="156"/>
      <c r="J44" s="58">
        <f>IF(I43="",0,IF(J43-I43&lt;=6,J43-I43,IF(J43-I43&gt;6,J43-I43-I44,0)))</f>
        <v>0</v>
      </c>
      <c r="K44" s="156"/>
      <c r="L44" s="58">
        <f>IF(K43="",0,IF(L43-K43&lt;=6,L43-K43,IF(L43-K43&gt;6,L43-K43-K44,0)))</f>
        <v>0</v>
      </c>
      <c r="M44" s="156"/>
      <c r="N44" s="58">
        <f>IF(M43="",0,IF(N43-M43&lt;=6,N43-M43,IF(N43-M43&gt;6,N43-M43-M44,0)))</f>
        <v>0</v>
      </c>
      <c r="O44" s="156"/>
      <c r="P44" s="58">
        <f>IF(O43="",0,IF(P43-O43&lt;=6,P43-O43,IF(P43-O43&gt;6,P43-O43-O44,0)))</f>
        <v>0</v>
      </c>
      <c r="Q44" s="376"/>
      <c r="R44" s="411"/>
      <c r="S44" s="387"/>
      <c r="T44" s="388"/>
      <c r="Y44" s="162">
        <f t="shared" si="2"/>
        <v>109</v>
      </c>
      <c r="Z44" s="116" t="e">
        <f t="shared" si="0"/>
        <v>#REF!</v>
      </c>
      <c r="AA44" s="116" t="e">
        <f t="shared" si="1"/>
        <v>#REF!</v>
      </c>
      <c r="AB44" s="116" t="s">
        <v>74</v>
      </c>
    </row>
    <row r="45" spans="1:28" ht="9" hidden="1" customHeight="1" thickTop="1" thickBot="1">
      <c r="A45" s="482" t="str">
        <f>IF('0902-0908'!A45=0,"",'0902-0908'!A45)</f>
        <v/>
      </c>
      <c r="B45" s="483"/>
      <c r="C45" s="559"/>
      <c r="D45" s="560"/>
      <c r="E45" s="559"/>
      <c r="F45" s="560"/>
      <c r="G45" s="559"/>
      <c r="H45" s="560"/>
      <c r="I45" s="559"/>
      <c r="J45" s="560"/>
      <c r="K45" s="559"/>
      <c r="L45" s="560"/>
      <c r="M45" s="559"/>
      <c r="N45" s="560"/>
      <c r="O45" s="559"/>
      <c r="P45" s="560"/>
      <c r="Q45" s="377"/>
      <c r="R45" s="412"/>
      <c r="S45" s="389"/>
      <c r="T45" s="390"/>
      <c r="AB45" s="116" t="s">
        <v>75</v>
      </c>
    </row>
    <row r="46" spans="1:28" ht="15.75" hidden="1" customHeight="1">
      <c r="A46" s="490" t="str">
        <f>IF('0902-0908'!A46=0,"",'0902-0908'!A46)</f>
        <v/>
      </c>
      <c r="B46" s="491"/>
      <c r="C46" s="123"/>
      <c r="D46" s="124"/>
      <c r="E46" s="123"/>
      <c r="F46" s="124"/>
      <c r="G46" s="123"/>
      <c r="H46" s="124"/>
      <c r="I46" s="123"/>
      <c r="J46" s="124"/>
      <c r="K46" s="123"/>
      <c r="L46" s="124"/>
      <c r="M46" s="123"/>
      <c r="N46" s="124"/>
      <c r="O46" s="123"/>
      <c r="P46" s="124"/>
      <c r="Q46" s="375"/>
      <c r="R46" s="410">
        <f>D47+F47+H47+J47+L47+N47+P47</f>
        <v>0</v>
      </c>
      <c r="S46" s="381"/>
      <c r="T46" s="382"/>
      <c r="AB46" s="116" t="s">
        <v>76</v>
      </c>
    </row>
    <row r="47" spans="1:28" ht="9" hidden="1" customHeight="1" thickBot="1">
      <c r="A47" s="480" t="str">
        <f>IF('0902-0908'!A47=0,"",'0902-0908'!A47)</f>
        <v/>
      </c>
      <c r="B47" s="481"/>
      <c r="C47" s="156"/>
      <c r="D47" s="58">
        <f>IF(C46="",0,IF(D46-C46&lt;=6,D46-C46,IF(D46-C46&gt;6,D46-C46-C47,0)))</f>
        <v>0</v>
      </c>
      <c r="E47" s="156"/>
      <c r="F47" s="58">
        <f>IF(E46="",0,IF(F46-E46&lt;=6,F46-E46,IF(F46-E46&gt;6,F46-E46-E47,0)))</f>
        <v>0</v>
      </c>
      <c r="G47" s="156"/>
      <c r="H47" s="58">
        <f>IF(G46="",0,IF(H46-G46&lt;=6,H46-G46,IF(H46-G46&gt;6,H46-G46-G47,0)))</f>
        <v>0</v>
      </c>
      <c r="I47" s="156"/>
      <c r="J47" s="58">
        <f>IF(I46="",0,IF(J46-I46&lt;=6,J46-I46,IF(J46-I46&gt;6,J46-I46-I47,0)))</f>
        <v>0</v>
      </c>
      <c r="K47" s="156"/>
      <c r="L47" s="58">
        <f>IF(K46="",0,IF(L46-K46&lt;=6,L46-K46,IF(L46-K46&gt;6,L46-K46-K47,0)))</f>
        <v>0</v>
      </c>
      <c r="M47" s="156"/>
      <c r="N47" s="58">
        <f>IF(M46="",0,IF(N46-M46&lt;=6,N46-M46,IF(N46-M46&gt;6,N46-M46-M47,0)))</f>
        <v>0</v>
      </c>
      <c r="O47" s="156"/>
      <c r="P47" s="58">
        <f>IF(O46="",0,IF(P46-O46&lt;=6,P46-O46,IF(P46-O46&gt;6,P46-O46-O47,0)))</f>
        <v>0</v>
      </c>
      <c r="Q47" s="376"/>
      <c r="R47" s="411"/>
      <c r="S47" s="394"/>
      <c r="T47" s="395"/>
      <c r="AB47" s="116" t="s">
        <v>77</v>
      </c>
    </row>
    <row r="48" spans="1:28" ht="9" hidden="1" customHeight="1" thickTop="1" thickBot="1">
      <c r="A48" s="482" t="str">
        <f>IF('0902-0908'!A48=0,"",'0902-0908'!A48)</f>
        <v/>
      </c>
      <c r="B48" s="483"/>
      <c r="C48" s="559"/>
      <c r="D48" s="560"/>
      <c r="E48" s="559"/>
      <c r="F48" s="560"/>
      <c r="G48" s="559"/>
      <c r="H48" s="560"/>
      <c r="I48" s="559"/>
      <c r="J48" s="560"/>
      <c r="K48" s="559"/>
      <c r="L48" s="560"/>
      <c r="M48" s="559"/>
      <c r="N48" s="560"/>
      <c r="O48" s="559"/>
      <c r="P48" s="560"/>
      <c r="Q48" s="377"/>
      <c r="R48" s="412"/>
      <c r="S48" s="396"/>
      <c r="T48" s="397"/>
      <c r="AB48" s="116" t="s">
        <v>78</v>
      </c>
    </row>
    <row r="49" spans="1:28" ht="15.75" hidden="1" customHeight="1">
      <c r="A49" s="490" t="str">
        <f>IF('0902-0908'!A49=0,"",'0902-0908'!A49)</f>
        <v/>
      </c>
      <c r="B49" s="491"/>
      <c r="C49" s="123"/>
      <c r="D49" s="124"/>
      <c r="E49" s="123"/>
      <c r="F49" s="124"/>
      <c r="G49" s="123"/>
      <c r="H49" s="124"/>
      <c r="I49" s="123"/>
      <c r="J49" s="124"/>
      <c r="K49" s="123"/>
      <c r="L49" s="124"/>
      <c r="M49" s="123"/>
      <c r="N49" s="124"/>
      <c r="O49" s="123"/>
      <c r="P49" s="124"/>
      <c r="Q49" s="375"/>
      <c r="R49" s="410">
        <f>D50+F50+H50+J50+L50+N50+P50</f>
        <v>0</v>
      </c>
      <c r="S49" s="381"/>
      <c r="T49" s="382"/>
      <c r="AB49" s="116" t="s">
        <v>79</v>
      </c>
    </row>
    <row r="50" spans="1:28" ht="9" hidden="1" customHeight="1" thickBot="1">
      <c r="A50" s="480" t="str">
        <f>IF('0902-0908'!A50=0,"",'0902-0908'!A50)</f>
        <v/>
      </c>
      <c r="B50" s="481"/>
      <c r="C50" s="156"/>
      <c r="D50" s="58">
        <f>IF(C49="",0,IF(D49-C49&lt;=6,D49-C49,IF(D49-C49&gt;6,D49-C49-C50,0)))</f>
        <v>0</v>
      </c>
      <c r="E50" s="156"/>
      <c r="F50" s="58">
        <f>IF(E49="",0,IF(F49-E49&lt;=6,F49-E49,IF(F49-E49&gt;6,F49-E49-E50,0)))</f>
        <v>0</v>
      </c>
      <c r="G50" s="156"/>
      <c r="H50" s="58">
        <f>IF(G49="",0,IF(H49-G49&lt;=6,H49-G49,IF(H49-G49&gt;6,H49-G49-G50,0)))</f>
        <v>0</v>
      </c>
      <c r="I50" s="156"/>
      <c r="J50" s="58">
        <f>IF(I49="",0,IF(J49-I49&lt;=6,J49-I49,IF(J49-I49&gt;6,J49-I49-I50,0)))</f>
        <v>0</v>
      </c>
      <c r="K50" s="156"/>
      <c r="L50" s="58">
        <f>IF(K49="",0,IF(L49-K49&lt;=6,L49-K49,IF(L49-K49&gt;6,L49-K49-K50,0)))</f>
        <v>0</v>
      </c>
      <c r="M50" s="156"/>
      <c r="N50" s="58">
        <f>IF(M49="",0,IF(N49-M49&lt;=6,N49-M49,IF(N49-M49&gt;6,N49-M49-M50,0)))</f>
        <v>0</v>
      </c>
      <c r="O50" s="156"/>
      <c r="P50" s="58">
        <f>IF(O49="",0,IF(P49-O49&lt;=6,P49-O49,IF(P49-O49&gt;6,P49-O49-O50,0)))</f>
        <v>0</v>
      </c>
      <c r="Q50" s="376"/>
      <c r="R50" s="411"/>
      <c r="S50" s="394"/>
      <c r="T50" s="395"/>
    </row>
    <row r="51" spans="1:28" ht="9" hidden="1" customHeight="1" thickTop="1" thickBot="1">
      <c r="A51" s="482" t="str">
        <f>IF('0902-0908'!A51=0,"",'0902-0908'!A51)</f>
        <v/>
      </c>
      <c r="B51" s="483"/>
      <c r="C51" s="559"/>
      <c r="D51" s="560"/>
      <c r="E51" s="559"/>
      <c r="F51" s="560"/>
      <c r="G51" s="559"/>
      <c r="H51" s="560"/>
      <c r="I51" s="559"/>
      <c r="J51" s="560"/>
      <c r="K51" s="559"/>
      <c r="L51" s="560"/>
      <c r="M51" s="559"/>
      <c r="N51" s="560"/>
      <c r="O51" s="559"/>
      <c r="P51" s="560"/>
      <c r="Q51" s="377"/>
      <c r="R51" s="412"/>
      <c r="S51" s="396"/>
      <c r="T51" s="397"/>
    </row>
    <row r="52" spans="1:28" ht="15.75" hidden="1" customHeight="1">
      <c r="A52" s="490" t="str">
        <f>IF('0902-0908'!A52=0,"",'0902-0908'!A52)</f>
        <v/>
      </c>
      <c r="B52" s="491"/>
      <c r="C52" s="123"/>
      <c r="D52" s="124"/>
      <c r="E52" s="123"/>
      <c r="F52" s="124"/>
      <c r="G52" s="123"/>
      <c r="H52" s="124"/>
      <c r="I52" s="123"/>
      <c r="J52" s="124"/>
      <c r="K52" s="123"/>
      <c r="L52" s="124"/>
      <c r="M52" s="123"/>
      <c r="N52" s="124"/>
      <c r="O52" s="123"/>
      <c r="P52" s="124"/>
      <c r="Q52" s="375"/>
      <c r="R52" s="410">
        <f>D53+F53+H53+J53+L53+N53+P53</f>
        <v>0</v>
      </c>
      <c r="S52" s="381"/>
      <c r="T52" s="382"/>
    </row>
    <row r="53" spans="1:28" ht="9" hidden="1" customHeight="1" thickBot="1">
      <c r="A53" s="480" t="str">
        <f>IF('0902-0908'!A53=0,"",'0902-0908'!A53)</f>
        <v/>
      </c>
      <c r="B53" s="481"/>
      <c r="C53" s="156"/>
      <c r="D53" s="58">
        <f>IF(C52="",0,IF(D52-C52&lt;=6,D52-C52,IF(D52-C52&gt;6,D52-C52-C53,0)))</f>
        <v>0</v>
      </c>
      <c r="E53" s="156"/>
      <c r="F53" s="58">
        <f>IF(E52="",0,IF(F52-E52&lt;=6,F52-E52,IF(F52-E52&gt;6,F52-E52-E53,0)))</f>
        <v>0</v>
      </c>
      <c r="G53" s="156"/>
      <c r="H53" s="58">
        <f>IF(G52="",0,IF(H52-G52&lt;=6,H52-G52,IF(H52-G52&gt;6,H52-G52-G53,0)))</f>
        <v>0</v>
      </c>
      <c r="I53" s="156"/>
      <c r="J53" s="58">
        <f>IF(I52="",0,IF(J52-I52&lt;=6,J52-I52,IF(J52-I52&gt;6,J52-I52-I53,0)))</f>
        <v>0</v>
      </c>
      <c r="K53" s="156"/>
      <c r="L53" s="58">
        <f>IF(K52="",0,IF(L52-K52&lt;=6,L52-K52,IF(L52-K52&gt;6,L52-K52-K53,0)))</f>
        <v>0</v>
      </c>
      <c r="M53" s="156"/>
      <c r="N53" s="58">
        <f>IF(M52="",0,IF(N52-M52&lt;=6,N52-M52,IF(N52-M52&gt;6,N52-M52-M53,0)))</f>
        <v>0</v>
      </c>
      <c r="O53" s="156"/>
      <c r="P53" s="58">
        <f>IF(O52="",0,IF(P52-O52&lt;=6,P52-O52,IF(P52-O52&gt;6,P52-O52-O53,0)))</f>
        <v>0</v>
      </c>
      <c r="Q53" s="376"/>
      <c r="R53" s="411"/>
      <c r="S53" s="394"/>
      <c r="T53" s="395"/>
    </row>
    <row r="54" spans="1:28" ht="9" hidden="1" customHeight="1" thickTop="1" thickBot="1">
      <c r="A54" s="482" t="str">
        <f>IF('0902-0908'!A54=0,"",'0902-0908'!A54)</f>
        <v/>
      </c>
      <c r="B54" s="483"/>
      <c r="C54" s="559"/>
      <c r="D54" s="560"/>
      <c r="E54" s="559"/>
      <c r="F54" s="560"/>
      <c r="G54" s="559"/>
      <c r="H54" s="560"/>
      <c r="I54" s="559"/>
      <c r="J54" s="560"/>
      <c r="K54" s="559"/>
      <c r="L54" s="560"/>
      <c r="M54" s="559"/>
      <c r="N54" s="560"/>
      <c r="O54" s="559"/>
      <c r="P54" s="560"/>
      <c r="Q54" s="377"/>
      <c r="R54" s="412"/>
      <c r="S54" s="396"/>
      <c r="T54" s="397"/>
    </row>
    <row r="55" spans="1:28" ht="15.75" hidden="1" customHeight="1">
      <c r="A55" s="490" t="str">
        <f>IF('0902-0908'!A55=0,"",'0902-0908'!A55)</f>
        <v/>
      </c>
      <c r="B55" s="491"/>
      <c r="C55" s="123"/>
      <c r="D55" s="124"/>
      <c r="E55" s="123"/>
      <c r="F55" s="124"/>
      <c r="G55" s="123"/>
      <c r="H55" s="124"/>
      <c r="I55" s="123"/>
      <c r="J55" s="124"/>
      <c r="K55" s="123"/>
      <c r="L55" s="124"/>
      <c r="M55" s="123"/>
      <c r="N55" s="124"/>
      <c r="O55" s="123"/>
      <c r="P55" s="124"/>
      <c r="Q55" s="375"/>
      <c r="R55" s="410">
        <f>D56+F56+H56+J56+L56+N56+P56</f>
        <v>0</v>
      </c>
      <c r="S55" s="381"/>
      <c r="T55" s="382"/>
    </row>
    <row r="56" spans="1:28" ht="9" hidden="1" customHeight="1" thickBot="1">
      <c r="A56" s="480" t="str">
        <f>IF('0902-0908'!A56=0,"",'0902-0908'!A56)</f>
        <v/>
      </c>
      <c r="B56" s="481"/>
      <c r="C56" s="156"/>
      <c r="D56" s="58">
        <f>IF(C55="",0,IF(D55-C55&lt;=6,D55-C55,IF(D55-C55&gt;6,D55-C55-C56,0)))</f>
        <v>0</v>
      </c>
      <c r="E56" s="156"/>
      <c r="F56" s="58">
        <f>IF(E55="",0,IF(F55-E55&lt;=6,F55-E55,IF(F55-E55&gt;6,F55-E55-E56,0)))</f>
        <v>0</v>
      </c>
      <c r="G56" s="156"/>
      <c r="H56" s="58">
        <f>IF(G55="",0,IF(H55-G55&lt;=6,H55-G55,IF(H55-G55&gt;6,H55-G55-G56,0)))</f>
        <v>0</v>
      </c>
      <c r="I56" s="156"/>
      <c r="J56" s="58">
        <f>IF(I55="",0,IF(J55-I55&lt;=6,J55-I55,IF(J55-I55&gt;6,J55-I55-I56,0)))</f>
        <v>0</v>
      </c>
      <c r="K56" s="156"/>
      <c r="L56" s="58">
        <f>IF(K55="",0,IF(L55-K55&lt;=6,L55-K55,IF(L55-K55&gt;6,L55-K55-K56,0)))</f>
        <v>0</v>
      </c>
      <c r="M56" s="156"/>
      <c r="N56" s="58">
        <f>IF(M55="",0,IF(N55-M55&lt;=6,N55-M55,IF(N55-M55&gt;6,N55-M55-M56,0)))</f>
        <v>0</v>
      </c>
      <c r="O56" s="156"/>
      <c r="P56" s="58">
        <f>IF(O55="",0,IF(P55-O55&lt;=6,P55-O55,IF(P55-O55&gt;6,P55-O55-O56,0)))</f>
        <v>0</v>
      </c>
      <c r="Q56" s="376"/>
      <c r="R56" s="411"/>
      <c r="S56" s="394"/>
      <c r="T56" s="395"/>
    </row>
    <row r="57" spans="1:28" ht="9" hidden="1" customHeight="1" thickTop="1" thickBot="1">
      <c r="A57" s="482" t="str">
        <f>IF('0902-0908'!A57=0,"",'0902-0908'!A57)</f>
        <v/>
      </c>
      <c r="B57" s="483"/>
      <c r="C57" s="559"/>
      <c r="D57" s="560"/>
      <c r="E57" s="559"/>
      <c r="F57" s="560"/>
      <c r="G57" s="559"/>
      <c r="H57" s="560"/>
      <c r="I57" s="559"/>
      <c r="J57" s="560"/>
      <c r="K57" s="559"/>
      <c r="L57" s="560"/>
      <c r="M57" s="559"/>
      <c r="N57" s="560"/>
      <c r="O57" s="559"/>
      <c r="P57" s="560"/>
      <c r="Q57" s="377"/>
      <c r="R57" s="412"/>
      <c r="S57" s="396"/>
      <c r="T57" s="397"/>
    </row>
    <row r="58" spans="1:28" ht="11.25" hidden="1" customHeight="1" thickBot="1">
      <c r="A58" s="417" t="s">
        <v>80</v>
      </c>
      <c r="B58" s="418"/>
      <c r="C58" s="419"/>
      <c r="D58" s="420"/>
      <c r="E58" s="420"/>
      <c r="F58" s="420"/>
      <c r="G58" s="420"/>
      <c r="H58" s="420"/>
      <c r="I58" s="420"/>
      <c r="J58" s="420"/>
      <c r="K58" s="420"/>
      <c r="L58" s="420"/>
      <c r="M58" s="420"/>
      <c r="N58" s="420"/>
      <c r="O58" s="420"/>
      <c r="P58" s="418"/>
      <c r="Q58" s="80" t="s">
        <v>81</v>
      </c>
      <c r="R58" s="80" t="s">
        <v>82</v>
      </c>
      <c r="S58" s="419"/>
      <c r="T58" s="421"/>
    </row>
    <row r="59" spans="1:28" ht="15.75" hidden="1" customHeight="1">
      <c r="A59" s="373" t="str">
        <f>IF('0902-0908'!A59=0,"",'0902-0908'!A59)</f>
        <v/>
      </c>
      <c r="B59" s="374"/>
      <c r="C59" s="123"/>
      <c r="D59" s="124"/>
      <c r="E59" s="123"/>
      <c r="F59" s="124"/>
      <c r="G59" s="123"/>
      <c r="H59" s="124"/>
      <c r="I59" s="123"/>
      <c r="J59" s="124"/>
      <c r="K59" s="123"/>
      <c r="L59" s="124"/>
      <c r="M59" s="123"/>
      <c r="N59" s="124"/>
      <c r="O59" s="123"/>
      <c r="P59" s="124"/>
      <c r="Q59" s="376"/>
      <c r="R59" s="379">
        <f>D60+F60+H60+J60+L60+N60+P60</f>
        <v>0</v>
      </c>
      <c r="S59" s="398"/>
      <c r="T59" s="399"/>
    </row>
    <row r="60" spans="1:28" ht="9" hidden="1" customHeight="1" thickBot="1">
      <c r="A60" s="383" t="str">
        <f>IF('0902-0908'!A60=0,"",'0902-0908'!A60)</f>
        <v/>
      </c>
      <c r="B60" s="384"/>
      <c r="C60" s="156"/>
      <c r="D60" s="58">
        <f>IF(C59="",0,D59-C59-C60)</f>
        <v>0</v>
      </c>
      <c r="E60" s="156"/>
      <c r="F60" s="58">
        <f>IF(E59="",0,F59-E59-E60)</f>
        <v>0</v>
      </c>
      <c r="G60" s="156"/>
      <c r="H60" s="58">
        <f>IF(G59="",0,H59-G59-G60)</f>
        <v>0</v>
      </c>
      <c r="I60" s="156"/>
      <c r="J60" s="58">
        <f>IF(I59="",0,J59-I59-I60)</f>
        <v>0</v>
      </c>
      <c r="K60" s="156"/>
      <c r="L60" s="58">
        <f>IF(K59="",0,L59-K59-K60)</f>
        <v>0</v>
      </c>
      <c r="M60" s="156"/>
      <c r="N60" s="58">
        <f>IF(M59="",0,N59-M59-M60)</f>
        <v>0</v>
      </c>
      <c r="O60" s="156"/>
      <c r="P60" s="58">
        <f>IF(O59="",0,P59-O59-O60)</f>
        <v>0</v>
      </c>
      <c r="Q60" s="376"/>
      <c r="R60" s="379"/>
      <c r="S60" s="387"/>
      <c r="T60" s="388"/>
    </row>
    <row r="61" spans="1:28" ht="9" hidden="1" customHeight="1" thickTop="1" thickBot="1">
      <c r="A61" s="385" t="str">
        <f>IF('0902-0908'!A61=0,"",'0902-0908'!A61)</f>
        <v/>
      </c>
      <c r="B61" s="386"/>
      <c r="C61" s="559"/>
      <c r="D61" s="560"/>
      <c r="E61" s="559"/>
      <c r="F61" s="560"/>
      <c r="G61" s="559"/>
      <c r="H61" s="560"/>
      <c r="I61" s="559"/>
      <c r="J61" s="560"/>
      <c r="K61" s="559"/>
      <c r="L61" s="560"/>
      <c r="M61" s="559"/>
      <c r="N61" s="560"/>
      <c r="O61" s="559"/>
      <c r="P61" s="560"/>
      <c r="Q61" s="376"/>
      <c r="R61" s="379"/>
      <c r="S61" s="389"/>
      <c r="T61" s="390"/>
    </row>
    <row r="62" spans="1:28" ht="15.75" hidden="1" customHeight="1">
      <c r="A62" s="373" t="str">
        <f>IF('0902-0908'!A62=0,"",'0902-0908'!A62)</f>
        <v/>
      </c>
      <c r="B62" s="374"/>
      <c r="C62" s="123"/>
      <c r="D62" s="124"/>
      <c r="E62" s="123"/>
      <c r="F62" s="124"/>
      <c r="G62" s="123"/>
      <c r="H62" s="124"/>
      <c r="I62" s="123"/>
      <c r="J62" s="124"/>
      <c r="K62" s="123"/>
      <c r="L62" s="124"/>
      <c r="M62" s="123"/>
      <c r="N62" s="124"/>
      <c r="O62" s="123"/>
      <c r="P62" s="124"/>
      <c r="Q62" s="375"/>
      <c r="R62" s="378">
        <f>D63+F63+H63+J63+L63+N63+P63</f>
        <v>0</v>
      </c>
      <c r="S62" s="393"/>
      <c r="T62" s="382"/>
    </row>
    <row r="63" spans="1:28" ht="9" hidden="1" customHeight="1" thickBot="1">
      <c r="A63" s="383" t="str">
        <f>IF('0902-0908'!A63=0,"",'0902-0908'!A63)</f>
        <v/>
      </c>
      <c r="B63" s="384"/>
      <c r="C63" s="156"/>
      <c r="D63" s="58">
        <f>IF(C62="",0,D62-C62-C63)</f>
        <v>0</v>
      </c>
      <c r="E63" s="156"/>
      <c r="F63" s="58">
        <f>IF(E62="",0,F62-E62-E63)</f>
        <v>0</v>
      </c>
      <c r="G63" s="156"/>
      <c r="H63" s="58">
        <f>IF(G62="",0,H62-G62-G63)</f>
        <v>0</v>
      </c>
      <c r="I63" s="156"/>
      <c r="J63" s="58">
        <f>IF(I62="",0,J62-I62-I63)</f>
        <v>0</v>
      </c>
      <c r="K63" s="156"/>
      <c r="L63" s="58">
        <f>IF(K62="",0,L62-K62-K63)</f>
        <v>0</v>
      </c>
      <c r="M63" s="156"/>
      <c r="N63" s="58">
        <f>IF(M62="",0,N62-M62-M63)</f>
        <v>0</v>
      </c>
      <c r="O63" s="156"/>
      <c r="P63" s="58">
        <f>IF(O62="",0,P62-O62-O63)</f>
        <v>0</v>
      </c>
      <c r="Q63" s="376"/>
      <c r="R63" s="379"/>
      <c r="S63" s="387"/>
      <c r="T63" s="388"/>
    </row>
    <row r="64" spans="1:28" ht="9" hidden="1" customHeight="1" thickTop="1" thickBot="1">
      <c r="A64" s="385" t="str">
        <f>IF('0902-0908'!A64=0,"",'0902-0908'!A64)</f>
        <v/>
      </c>
      <c r="B64" s="386"/>
      <c r="C64" s="559"/>
      <c r="D64" s="560"/>
      <c r="E64" s="559"/>
      <c r="F64" s="560"/>
      <c r="G64" s="559"/>
      <c r="H64" s="560"/>
      <c r="I64" s="559"/>
      <c r="J64" s="560"/>
      <c r="K64" s="559"/>
      <c r="L64" s="560"/>
      <c r="M64" s="559"/>
      <c r="N64" s="560"/>
      <c r="O64" s="559"/>
      <c r="P64" s="560"/>
      <c r="Q64" s="377"/>
      <c r="R64" s="380"/>
      <c r="S64" s="389"/>
      <c r="T64" s="390"/>
    </row>
    <row r="65" spans="1:29" ht="15.75" hidden="1" customHeight="1">
      <c r="A65" s="373" t="str">
        <f>IF('0902-0908'!A65=0,"",'0902-0908'!A65)</f>
        <v/>
      </c>
      <c r="B65" s="374"/>
      <c r="C65" s="123"/>
      <c r="D65" s="124"/>
      <c r="E65" s="123"/>
      <c r="F65" s="124"/>
      <c r="G65" s="123"/>
      <c r="H65" s="124"/>
      <c r="I65" s="123"/>
      <c r="J65" s="124"/>
      <c r="K65" s="123"/>
      <c r="L65" s="124"/>
      <c r="M65" s="123"/>
      <c r="N65" s="124"/>
      <c r="O65" s="123"/>
      <c r="P65" s="124"/>
      <c r="Q65" s="375"/>
      <c r="R65" s="378">
        <f>D66+F66+H66+J66+L66+N66+P66</f>
        <v>0</v>
      </c>
      <c r="S65" s="393"/>
      <c r="T65" s="382"/>
    </row>
    <row r="66" spans="1:29" ht="9" hidden="1" customHeight="1" thickBot="1">
      <c r="A66" s="383" t="str">
        <f>IF('0902-0908'!A66=0,"",'0902-0908'!A66)</f>
        <v/>
      </c>
      <c r="B66" s="384"/>
      <c r="C66" s="156"/>
      <c r="D66" s="58">
        <f>IF(C65="",0,D65-C65-C66)</f>
        <v>0</v>
      </c>
      <c r="E66" s="156"/>
      <c r="F66" s="58">
        <f>IF(E65="",0,F65-E65-E66)</f>
        <v>0</v>
      </c>
      <c r="G66" s="156"/>
      <c r="H66" s="58">
        <f>IF(G65="",0,H65-G65-G66)</f>
        <v>0</v>
      </c>
      <c r="I66" s="156"/>
      <c r="J66" s="58">
        <f>IF(I65="",0,J65-I65-I66)</f>
        <v>0</v>
      </c>
      <c r="K66" s="156"/>
      <c r="L66" s="58">
        <f>IF(K65="",0,L65-K65-K66)</f>
        <v>0</v>
      </c>
      <c r="M66" s="156"/>
      <c r="N66" s="58">
        <f>IF(M65="",0,N65-M65-M66)</f>
        <v>0</v>
      </c>
      <c r="O66" s="156"/>
      <c r="P66" s="58">
        <f>IF(O65="",0,P65-O65-O66)</f>
        <v>0</v>
      </c>
      <c r="Q66" s="376"/>
      <c r="R66" s="379"/>
      <c r="S66" s="387"/>
      <c r="T66" s="388"/>
    </row>
    <row r="67" spans="1:29" ht="9" hidden="1" customHeight="1" thickTop="1" thickBot="1">
      <c r="A67" s="385" t="str">
        <f>IF('0902-0908'!A67=0,"",'0902-0908'!A67)</f>
        <v/>
      </c>
      <c r="B67" s="386"/>
      <c r="C67" s="559"/>
      <c r="D67" s="560"/>
      <c r="E67" s="559"/>
      <c r="F67" s="560"/>
      <c r="G67" s="559"/>
      <c r="H67" s="560"/>
      <c r="I67" s="559"/>
      <c r="J67" s="560"/>
      <c r="K67" s="559"/>
      <c r="L67" s="560"/>
      <c r="M67" s="559"/>
      <c r="N67" s="560"/>
      <c r="O67" s="559"/>
      <c r="P67" s="560"/>
      <c r="Q67" s="377"/>
      <c r="R67" s="380"/>
      <c r="S67" s="389"/>
      <c r="T67" s="390"/>
    </row>
    <row r="68" spans="1:29" ht="15.75" hidden="1" customHeight="1">
      <c r="A68" s="373" t="str">
        <f>IF('0902-0908'!A68=0,"",'0902-0908'!A68)</f>
        <v/>
      </c>
      <c r="B68" s="374"/>
      <c r="C68" s="123"/>
      <c r="D68" s="124"/>
      <c r="E68" s="123"/>
      <c r="F68" s="124"/>
      <c r="G68" s="123"/>
      <c r="H68" s="124"/>
      <c r="I68" s="123"/>
      <c r="J68" s="124"/>
      <c r="K68" s="123"/>
      <c r="L68" s="124"/>
      <c r="M68" s="123"/>
      <c r="N68" s="124"/>
      <c r="O68" s="123"/>
      <c r="P68" s="124"/>
      <c r="Q68" s="375"/>
      <c r="R68" s="378">
        <f>D69+F69+H69+J69+L69+N69+P69</f>
        <v>0</v>
      </c>
      <c r="S68" s="393"/>
      <c r="T68" s="382"/>
    </row>
    <row r="69" spans="1:29" ht="9" hidden="1" customHeight="1" thickBot="1">
      <c r="A69" s="383" t="str">
        <f>IF('0902-0908'!A69=0,"",'0902-0908'!A69)</f>
        <v/>
      </c>
      <c r="B69" s="384"/>
      <c r="C69" s="156"/>
      <c r="D69" s="58">
        <f>IF(C68="",0,D68-C68-C69)</f>
        <v>0</v>
      </c>
      <c r="E69" s="156"/>
      <c r="F69" s="58">
        <f>IF(E68="",0,F68-E68-E69)</f>
        <v>0</v>
      </c>
      <c r="G69" s="156"/>
      <c r="H69" s="58">
        <f>IF(G68="",0,H68-G68-G69)</f>
        <v>0</v>
      </c>
      <c r="I69" s="156"/>
      <c r="J69" s="58">
        <f>IF(I68="",0,J68-I68-I69)</f>
        <v>0</v>
      </c>
      <c r="K69" s="156"/>
      <c r="L69" s="58">
        <f>IF(K68="",0,L68-K68-K69)</f>
        <v>0</v>
      </c>
      <c r="M69" s="156"/>
      <c r="N69" s="58">
        <f>IF(M68="",0,N68-M68-M69)</f>
        <v>0</v>
      </c>
      <c r="O69" s="156"/>
      <c r="P69" s="58">
        <f>IF(O68="",0,P68-O68-O69)</f>
        <v>0</v>
      </c>
      <c r="Q69" s="376"/>
      <c r="R69" s="379"/>
      <c r="S69" s="387"/>
      <c r="T69" s="388"/>
    </row>
    <row r="70" spans="1:29" ht="9" hidden="1" customHeight="1" thickTop="1" thickBot="1">
      <c r="A70" s="385" t="str">
        <f>IF('0902-0908'!A70=0,"",'0902-0908'!A70)</f>
        <v/>
      </c>
      <c r="B70" s="386"/>
      <c r="C70" s="559"/>
      <c r="D70" s="560"/>
      <c r="E70" s="559"/>
      <c r="F70" s="560"/>
      <c r="G70" s="559"/>
      <c r="H70" s="560"/>
      <c r="I70" s="559"/>
      <c r="J70" s="560"/>
      <c r="K70" s="559"/>
      <c r="L70" s="560"/>
      <c r="M70" s="559"/>
      <c r="N70" s="560"/>
      <c r="O70" s="559"/>
      <c r="P70" s="560"/>
      <c r="Q70" s="377"/>
      <c r="R70" s="380"/>
      <c r="S70" s="389"/>
      <c r="T70" s="390"/>
    </row>
    <row r="71" spans="1:29" ht="15.75" hidden="1" customHeight="1">
      <c r="A71" s="373" t="str">
        <f>IF('0902-0908'!A71=0,"",'0902-0908'!A71)</f>
        <v/>
      </c>
      <c r="B71" s="374"/>
      <c r="C71" s="123"/>
      <c r="D71" s="124"/>
      <c r="E71" s="123"/>
      <c r="F71" s="124"/>
      <c r="G71" s="123"/>
      <c r="H71" s="124"/>
      <c r="I71" s="123"/>
      <c r="J71" s="124"/>
      <c r="K71" s="123"/>
      <c r="L71" s="124"/>
      <c r="M71" s="123"/>
      <c r="N71" s="124"/>
      <c r="O71" s="123"/>
      <c r="P71" s="124"/>
      <c r="Q71" s="375"/>
      <c r="R71" s="378">
        <f>D72+F72+H72+J72+L72+N72+P72</f>
        <v>0</v>
      </c>
      <c r="S71" s="393"/>
      <c r="T71" s="382"/>
    </row>
    <row r="72" spans="1:29" ht="9" hidden="1" customHeight="1" thickBot="1">
      <c r="A72" s="383" t="str">
        <f>IF('0902-0908'!A72=0,"",'0902-0908'!A72)</f>
        <v/>
      </c>
      <c r="B72" s="384"/>
      <c r="C72" s="156"/>
      <c r="D72" s="58">
        <f>IF(C71="",0,D71-C71-C72)</f>
        <v>0</v>
      </c>
      <c r="E72" s="156"/>
      <c r="F72" s="58">
        <f>IF(E71="",0,F71-E71-E72)</f>
        <v>0</v>
      </c>
      <c r="G72" s="156"/>
      <c r="H72" s="58">
        <f>IF(G71="",0,H71-G71-G72)</f>
        <v>0</v>
      </c>
      <c r="I72" s="156"/>
      <c r="J72" s="58">
        <f>IF(I71="",0,J71-I71-I72)</f>
        <v>0</v>
      </c>
      <c r="K72" s="156"/>
      <c r="L72" s="58">
        <f>IF(K71="",0,L71-K71-K72)</f>
        <v>0</v>
      </c>
      <c r="M72" s="156"/>
      <c r="N72" s="58">
        <f>IF(M71="",0,N71-M71-M72)</f>
        <v>0</v>
      </c>
      <c r="O72" s="156"/>
      <c r="P72" s="58">
        <f>IF(O71="",0,P71-O71-O72)</f>
        <v>0</v>
      </c>
      <c r="Q72" s="376"/>
      <c r="R72" s="379"/>
      <c r="S72" s="387"/>
      <c r="T72" s="388"/>
    </row>
    <row r="73" spans="1:29" ht="9" hidden="1" customHeight="1" thickTop="1" thickBot="1">
      <c r="A73" s="385" t="str">
        <f>IF('0902-0908'!A73=0,"",'0902-0908'!A73)</f>
        <v/>
      </c>
      <c r="B73" s="386"/>
      <c r="C73" s="559"/>
      <c r="D73" s="560"/>
      <c r="E73" s="559"/>
      <c r="F73" s="560"/>
      <c r="G73" s="559"/>
      <c r="H73" s="560"/>
      <c r="I73" s="559"/>
      <c r="J73" s="560"/>
      <c r="K73" s="559"/>
      <c r="L73" s="560"/>
      <c r="M73" s="559"/>
      <c r="N73" s="560"/>
      <c r="O73" s="559"/>
      <c r="P73" s="560"/>
      <c r="Q73" s="377"/>
      <c r="R73" s="380"/>
      <c r="S73" s="389"/>
      <c r="T73" s="390"/>
    </row>
    <row r="74" spans="1:29" ht="15.75" hidden="1" customHeight="1">
      <c r="A74" s="373" t="str">
        <f>IF('0902-0908'!A74=0,"",'0902-0908'!A74)</f>
        <v/>
      </c>
      <c r="B74" s="374"/>
      <c r="C74" s="123"/>
      <c r="D74" s="124"/>
      <c r="E74" s="123"/>
      <c r="F74" s="124"/>
      <c r="G74" s="123"/>
      <c r="H74" s="124"/>
      <c r="I74" s="123"/>
      <c r="J74" s="124"/>
      <c r="K74" s="123"/>
      <c r="L74" s="124"/>
      <c r="M74" s="123"/>
      <c r="N74" s="124"/>
      <c r="O74" s="123"/>
      <c r="P74" s="124"/>
      <c r="Q74" s="375"/>
      <c r="R74" s="378">
        <f>D75+F75+H75+J75+L75+N75+P75</f>
        <v>0</v>
      </c>
      <c r="S74" s="393"/>
      <c r="T74" s="382"/>
    </row>
    <row r="75" spans="1:29" ht="9" hidden="1" customHeight="1" thickBot="1">
      <c r="A75" s="383" t="str">
        <f>IF('0902-0908'!A75=0,"",'0902-0908'!A75)</f>
        <v/>
      </c>
      <c r="B75" s="384"/>
      <c r="C75" s="156"/>
      <c r="D75" s="58">
        <f>IF(C74="",0,D74-C74-C75)</f>
        <v>0</v>
      </c>
      <c r="E75" s="156"/>
      <c r="F75" s="58">
        <f>IF(E74="",0,F74-E74-E75)</f>
        <v>0</v>
      </c>
      <c r="G75" s="156"/>
      <c r="H75" s="58">
        <f>IF(G74="",0,H74-G74-G75)</f>
        <v>0</v>
      </c>
      <c r="I75" s="156"/>
      <c r="J75" s="58">
        <f>IF(I74="",0,J74-I74-I75)</f>
        <v>0</v>
      </c>
      <c r="K75" s="156"/>
      <c r="L75" s="58">
        <f>IF(K74="",0,L74-K74-K75)</f>
        <v>0</v>
      </c>
      <c r="M75" s="156"/>
      <c r="N75" s="58">
        <f>IF(M74="",0,N74-M74-M75)</f>
        <v>0</v>
      </c>
      <c r="O75" s="156"/>
      <c r="P75" s="58">
        <f>IF(O74="",0,P74-O74-O75)</f>
        <v>0</v>
      </c>
      <c r="Q75" s="376"/>
      <c r="R75" s="379"/>
      <c r="S75" s="387"/>
      <c r="T75" s="388"/>
    </row>
    <row r="76" spans="1:29" ht="9" hidden="1" customHeight="1" thickTop="1" thickBot="1">
      <c r="A76" s="385" t="str">
        <f>IF('0902-0908'!A76=0,"",'0902-0908'!A76)</f>
        <v/>
      </c>
      <c r="B76" s="386"/>
      <c r="C76" s="559"/>
      <c r="D76" s="560"/>
      <c r="E76" s="559"/>
      <c r="F76" s="560"/>
      <c r="G76" s="559"/>
      <c r="H76" s="560"/>
      <c r="I76" s="559"/>
      <c r="J76" s="560"/>
      <c r="K76" s="559"/>
      <c r="L76" s="560"/>
      <c r="M76" s="559"/>
      <c r="N76" s="560"/>
      <c r="O76" s="559"/>
      <c r="P76" s="560"/>
      <c r="Q76" s="377"/>
      <c r="R76" s="380"/>
      <c r="S76" s="389"/>
      <c r="T76" s="390"/>
    </row>
    <row r="77" spans="1:29" ht="15.75" hidden="1" customHeight="1">
      <c r="A77" s="373" t="str">
        <f>IF('0902-0908'!A77=0,"",'0902-0908'!A77)</f>
        <v/>
      </c>
      <c r="B77" s="374"/>
      <c r="C77" s="123"/>
      <c r="D77" s="124"/>
      <c r="E77" s="123"/>
      <c r="F77" s="124"/>
      <c r="G77" s="123"/>
      <c r="H77" s="124"/>
      <c r="I77" s="123"/>
      <c r="J77" s="124"/>
      <c r="K77" s="123"/>
      <c r="L77" s="124"/>
      <c r="M77" s="123"/>
      <c r="N77" s="124"/>
      <c r="O77" s="123"/>
      <c r="P77" s="124"/>
      <c r="Q77" s="375"/>
      <c r="R77" s="378">
        <f>D78+F78+H78+J78+L78+N78+P78</f>
        <v>0</v>
      </c>
      <c r="S77" s="381"/>
      <c r="T77" s="382"/>
    </row>
    <row r="78" spans="1:29" ht="9" hidden="1" customHeight="1" thickBot="1">
      <c r="A78" s="383" t="str">
        <f>IF('0902-0908'!A78=0,"",'0902-0908'!A78)</f>
        <v/>
      </c>
      <c r="B78" s="384"/>
      <c r="C78" s="156"/>
      <c r="D78" s="58">
        <f>IF(C77="",0,D77-C77-C78)</f>
        <v>0</v>
      </c>
      <c r="E78" s="156"/>
      <c r="F78" s="58">
        <f>IF(E77="",0,F77-E77-E78)</f>
        <v>0</v>
      </c>
      <c r="G78" s="156"/>
      <c r="H78" s="58">
        <f>IF(G77="",0,H77-G77-G78)</f>
        <v>0</v>
      </c>
      <c r="I78" s="156"/>
      <c r="J78" s="58">
        <f>IF(I77="",0,J77-I77-I78)</f>
        <v>0</v>
      </c>
      <c r="K78" s="156"/>
      <c r="L78" s="58">
        <f>IF(K77="",0,L77-K77-K78)</f>
        <v>0</v>
      </c>
      <c r="M78" s="156"/>
      <c r="N78" s="58">
        <f>IF(M77="",0,N77-M77-M78)</f>
        <v>0</v>
      </c>
      <c r="O78" s="156"/>
      <c r="P78" s="58">
        <f>IF(O77="",0,P77-O77-O78)</f>
        <v>0</v>
      </c>
      <c r="Q78" s="376"/>
      <c r="R78" s="379"/>
      <c r="S78" s="387"/>
      <c r="T78" s="388"/>
    </row>
    <row r="79" spans="1:29" ht="9" hidden="1" customHeight="1" thickTop="1" thickBot="1">
      <c r="A79" s="385" t="str">
        <f>IF('0902-0908'!A79=0,"",'0902-0908'!A79)</f>
        <v/>
      </c>
      <c r="B79" s="386"/>
      <c r="C79" s="559"/>
      <c r="D79" s="560"/>
      <c r="E79" s="559"/>
      <c r="F79" s="560"/>
      <c r="G79" s="559"/>
      <c r="H79" s="560"/>
      <c r="I79" s="559"/>
      <c r="J79" s="560"/>
      <c r="K79" s="559"/>
      <c r="L79" s="560"/>
      <c r="M79" s="559"/>
      <c r="N79" s="560"/>
      <c r="O79" s="559"/>
      <c r="P79" s="560"/>
      <c r="Q79" s="377"/>
      <c r="R79" s="380"/>
      <c r="S79" s="389"/>
      <c r="T79" s="390"/>
      <c r="AC79" s="349"/>
    </row>
    <row r="80" spans="1:29" ht="15.75" hidden="1" customHeight="1">
      <c r="A80" s="373" t="str">
        <f>IF('0902-0908'!A80=0,"",'0902-0908'!A80)</f>
        <v/>
      </c>
      <c r="B80" s="374"/>
      <c r="C80" s="123"/>
      <c r="D80" s="124"/>
      <c r="E80" s="123"/>
      <c r="F80" s="124"/>
      <c r="G80" s="123"/>
      <c r="H80" s="124"/>
      <c r="I80" s="123"/>
      <c r="J80" s="124"/>
      <c r="K80" s="123"/>
      <c r="L80" s="124"/>
      <c r="M80" s="123"/>
      <c r="N80" s="124"/>
      <c r="O80" s="123"/>
      <c r="P80" s="124"/>
      <c r="Q80" s="375"/>
      <c r="R80" s="378">
        <f>D81+F81+H81+J81+L81+N81+P81</f>
        <v>0</v>
      </c>
      <c r="S80" s="381"/>
      <c r="T80" s="382"/>
      <c r="AC80" s="349"/>
    </row>
    <row r="81" spans="1:31" ht="9" hidden="1" customHeight="1" thickBot="1">
      <c r="A81" s="383" t="str">
        <f>IF('0902-0908'!A81=0,"",'0902-0908'!A81)</f>
        <v/>
      </c>
      <c r="B81" s="384"/>
      <c r="C81" s="156"/>
      <c r="D81" s="58">
        <f>IF(C80="",0,D80-C80-C81)</f>
        <v>0</v>
      </c>
      <c r="E81" s="156"/>
      <c r="F81" s="58">
        <f>IF(E80="",0,F80-E80-E81)</f>
        <v>0</v>
      </c>
      <c r="G81" s="156"/>
      <c r="H81" s="58">
        <f>IF(G80="",0,H80-G80-G81)</f>
        <v>0</v>
      </c>
      <c r="I81" s="156"/>
      <c r="J81" s="58">
        <f>IF(I80="",0,J80-I80-I81)</f>
        <v>0</v>
      </c>
      <c r="K81" s="156"/>
      <c r="L81" s="58">
        <f>IF(K80="",0,L80-K80-K81)</f>
        <v>0</v>
      </c>
      <c r="M81" s="156"/>
      <c r="N81" s="58">
        <f>IF(M80="",0,N80-M80-M81)</f>
        <v>0</v>
      </c>
      <c r="O81" s="156"/>
      <c r="P81" s="58">
        <f>IF(O80="",0,P80-O80-O81)</f>
        <v>0</v>
      </c>
      <c r="Q81" s="376"/>
      <c r="R81" s="379"/>
      <c r="S81" s="387"/>
      <c r="T81" s="388"/>
    </row>
    <row r="82" spans="1:31" ht="9" hidden="1" customHeight="1" thickTop="1" thickBot="1">
      <c r="A82" s="385" t="str">
        <f>IF('0902-0908'!A82=0,"",'0902-0908'!A82)</f>
        <v/>
      </c>
      <c r="B82" s="386"/>
      <c r="C82" s="559"/>
      <c r="D82" s="560"/>
      <c r="E82" s="559"/>
      <c r="F82" s="560"/>
      <c r="G82" s="559"/>
      <c r="H82" s="560"/>
      <c r="I82" s="559"/>
      <c r="J82" s="560"/>
      <c r="K82" s="559"/>
      <c r="L82" s="560"/>
      <c r="M82" s="559"/>
      <c r="N82" s="560"/>
      <c r="O82" s="559"/>
      <c r="P82" s="560"/>
      <c r="Q82" s="377"/>
      <c r="R82" s="380"/>
      <c r="S82" s="389"/>
      <c r="T82" s="390"/>
    </row>
    <row r="83" spans="1:31" ht="15.75" hidden="1" customHeight="1">
      <c r="A83" s="373" t="str">
        <f>IF('0902-0908'!A83=0,"",'0902-0908'!A83)</f>
        <v/>
      </c>
      <c r="B83" s="374"/>
      <c r="C83" s="123"/>
      <c r="D83" s="124"/>
      <c r="E83" s="123"/>
      <c r="F83" s="124"/>
      <c r="G83" s="123"/>
      <c r="H83" s="124"/>
      <c r="I83" s="123"/>
      <c r="J83" s="124"/>
      <c r="K83" s="123"/>
      <c r="L83" s="124"/>
      <c r="M83" s="123"/>
      <c r="N83" s="124"/>
      <c r="O83" s="123"/>
      <c r="P83" s="124"/>
      <c r="Q83" s="375"/>
      <c r="R83" s="378">
        <f>D84+F84+H84+J84+L84+N84+P84</f>
        <v>0</v>
      </c>
      <c r="S83" s="381"/>
      <c r="T83" s="382"/>
    </row>
    <row r="84" spans="1:31" ht="9" hidden="1" customHeight="1" thickBot="1">
      <c r="A84" s="383" t="str">
        <f>IF('0902-0908'!A84=0,"",'0902-0908'!A84)</f>
        <v/>
      </c>
      <c r="B84" s="384"/>
      <c r="C84" s="156"/>
      <c r="D84" s="58">
        <f>IF(C83="",0,D83-C83-C84)</f>
        <v>0</v>
      </c>
      <c r="E84" s="156"/>
      <c r="F84" s="58">
        <f>IF(E83="",0,F83-E83-E84)</f>
        <v>0</v>
      </c>
      <c r="G84" s="156"/>
      <c r="H84" s="58">
        <f>IF(G83="",0,H83-G83-G84)</f>
        <v>0</v>
      </c>
      <c r="I84" s="156"/>
      <c r="J84" s="58">
        <f>IF(I83="",0,J83-I83-I84)</f>
        <v>0</v>
      </c>
      <c r="K84" s="156"/>
      <c r="L84" s="58">
        <f>IF(K83="",0,L83-K83-K84)</f>
        <v>0</v>
      </c>
      <c r="M84" s="156"/>
      <c r="N84" s="58">
        <f>IF(M83="",0,N83-M83-M84)</f>
        <v>0</v>
      </c>
      <c r="O84" s="156"/>
      <c r="P84" s="58">
        <f>IF(O83="",0,P83-O83-O84)</f>
        <v>0</v>
      </c>
      <c r="Q84" s="376"/>
      <c r="R84" s="379"/>
      <c r="S84" s="387"/>
      <c r="T84" s="388"/>
    </row>
    <row r="85" spans="1:31" ht="9" hidden="1" customHeight="1" thickTop="1" thickBot="1">
      <c r="A85" s="385" t="str">
        <f>IF('0902-0908'!A85=0,"",'0902-0908'!A85)</f>
        <v/>
      </c>
      <c r="B85" s="386"/>
      <c r="C85" s="559"/>
      <c r="D85" s="560"/>
      <c r="E85" s="559"/>
      <c r="F85" s="560"/>
      <c r="G85" s="559"/>
      <c r="H85" s="560"/>
      <c r="I85" s="559"/>
      <c r="J85" s="560"/>
      <c r="K85" s="559"/>
      <c r="L85" s="560"/>
      <c r="M85" s="559"/>
      <c r="N85" s="560"/>
      <c r="O85" s="559"/>
      <c r="P85" s="560"/>
      <c r="Q85" s="377"/>
      <c r="R85" s="380"/>
      <c r="S85" s="389"/>
      <c r="T85" s="390"/>
    </row>
    <row r="86" spans="1:31" ht="15.75" hidden="1" customHeight="1">
      <c r="A86" s="373" t="str">
        <f>IF('0902-0908'!A86=0,"",'0902-0908'!A86)</f>
        <v/>
      </c>
      <c r="B86" s="374"/>
      <c r="C86" s="123"/>
      <c r="D86" s="124"/>
      <c r="E86" s="123"/>
      <c r="F86" s="124"/>
      <c r="G86" s="123"/>
      <c r="H86" s="124"/>
      <c r="I86" s="123"/>
      <c r="J86" s="124"/>
      <c r="K86" s="123"/>
      <c r="L86" s="124"/>
      <c r="M86" s="123"/>
      <c r="N86" s="124"/>
      <c r="O86" s="123"/>
      <c r="P86" s="124"/>
      <c r="Q86" s="375"/>
      <c r="R86" s="378">
        <f>D87+F87+H87+J87+L87+N87+P87</f>
        <v>0</v>
      </c>
      <c r="S86" s="381"/>
      <c r="T86" s="382"/>
    </row>
    <row r="87" spans="1:31" ht="9" hidden="1" customHeight="1" thickBot="1">
      <c r="A87" s="383" t="str">
        <f>IF('0902-0908'!A87=0,"",'0902-0908'!A87)</f>
        <v/>
      </c>
      <c r="B87" s="384"/>
      <c r="C87" s="156"/>
      <c r="D87" s="58">
        <f>IF(C86="",0,D86-C86-C87)</f>
        <v>0</v>
      </c>
      <c r="E87" s="156"/>
      <c r="F87" s="58">
        <f>IF(E86="",0,F86-E86-E87)</f>
        <v>0</v>
      </c>
      <c r="G87" s="156"/>
      <c r="H87" s="58">
        <f>IF(G86="",0,H86-G86-G87)</f>
        <v>0</v>
      </c>
      <c r="I87" s="156"/>
      <c r="J87" s="58">
        <f>IF(I86="",0,J86-I86-I87)</f>
        <v>0</v>
      </c>
      <c r="K87" s="156"/>
      <c r="L87" s="58">
        <f>IF(K86="",0,L86-K86-K87)</f>
        <v>0</v>
      </c>
      <c r="M87" s="156"/>
      <c r="N87" s="58">
        <f>IF(M86="",0,N86-M86-M87)</f>
        <v>0</v>
      </c>
      <c r="O87" s="156"/>
      <c r="P87" s="58">
        <f>IF(O86="",0,P86-O86-O87)</f>
        <v>0</v>
      </c>
      <c r="Q87" s="376"/>
      <c r="R87" s="379"/>
      <c r="S87" s="387"/>
      <c r="T87" s="388"/>
    </row>
    <row r="88" spans="1:31" ht="15.75" hidden="1" customHeight="1" thickTop="1" thickBot="1">
      <c r="A88" s="385" t="str">
        <f>IF('0902-0908'!A88=0,"",'0902-0908'!A88)</f>
        <v/>
      </c>
      <c r="B88" s="386"/>
      <c r="C88" s="559"/>
      <c r="D88" s="560"/>
      <c r="E88" s="559"/>
      <c r="F88" s="560"/>
      <c r="G88" s="559"/>
      <c r="H88" s="560"/>
      <c r="I88" s="559"/>
      <c r="J88" s="560"/>
      <c r="K88" s="559"/>
      <c r="L88" s="560"/>
      <c r="M88" s="559"/>
      <c r="N88" s="560"/>
      <c r="O88" s="559"/>
      <c r="P88" s="560"/>
      <c r="Q88" s="376"/>
      <c r="R88" s="379"/>
      <c r="S88" s="387"/>
      <c r="T88" s="388"/>
    </row>
    <row r="89" spans="1:31" ht="11.25" customHeight="1" thickBot="1">
      <c r="A89" s="404" t="s">
        <v>83</v>
      </c>
      <c r="B89" s="405"/>
      <c r="C89" s="406"/>
      <c r="D89" s="407"/>
      <c r="E89" s="407"/>
      <c r="F89" s="407"/>
      <c r="G89" s="407"/>
      <c r="H89" s="407"/>
      <c r="I89" s="407"/>
      <c r="J89" s="407"/>
      <c r="K89" s="407"/>
      <c r="L89" s="407"/>
      <c r="M89" s="407"/>
      <c r="N89" s="407"/>
      <c r="O89" s="407"/>
      <c r="P89" s="408"/>
      <c r="Q89" s="158" t="s">
        <v>84</v>
      </c>
      <c r="R89" s="158" t="s">
        <v>85</v>
      </c>
      <c r="S89" s="406"/>
      <c r="T89" s="409"/>
    </row>
    <row r="90" spans="1:31" ht="15.75" customHeight="1">
      <c r="A90" s="373" t="str">
        <f>IF('0902-0908'!A90=0,"",'0902-0908'!A90)</f>
        <v>黃世耀</v>
      </c>
      <c r="B90" s="374"/>
      <c r="C90" s="123"/>
      <c r="D90" s="124"/>
      <c r="E90" s="123"/>
      <c r="F90" s="124"/>
      <c r="G90" s="123"/>
      <c r="H90" s="124"/>
      <c r="I90" s="123">
        <v>11.5</v>
      </c>
      <c r="J90" s="124">
        <v>22</v>
      </c>
      <c r="K90" s="123"/>
      <c r="L90" s="124"/>
      <c r="M90" s="123">
        <v>11</v>
      </c>
      <c r="N90" s="124">
        <v>22</v>
      </c>
      <c r="O90" s="123">
        <v>12</v>
      </c>
      <c r="P90" s="124">
        <v>22</v>
      </c>
      <c r="Q90" s="376"/>
      <c r="R90" s="379">
        <f>D91+F91+H91+J91+L91+N91+P91</f>
        <v>24.5</v>
      </c>
      <c r="S90" s="398"/>
      <c r="T90" s="399"/>
    </row>
    <row r="91" spans="1:31" ht="9" customHeight="1" thickBot="1">
      <c r="A91" s="383" t="str">
        <f>IF('0902-0908'!A91=0,"",'0902-0908'!A91)</f>
        <v>外場假日工讀</v>
      </c>
      <c r="B91" s="384"/>
      <c r="C91" s="156"/>
      <c r="D91" s="58">
        <f>D90-C90-C91</f>
        <v>0</v>
      </c>
      <c r="E91" s="156"/>
      <c r="F91" s="58">
        <f>F90-E90-E91</f>
        <v>0</v>
      </c>
      <c r="G91" s="156"/>
      <c r="H91" s="58">
        <f>H90-G90-G91</f>
        <v>0</v>
      </c>
      <c r="I91" s="156">
        <v>2</v>
      </c>
      <c r="J91" s="58">
        <f>J90-I90-I91</f>
        <v>8.5</v>
      </c>
      <c r="K91" s="156"/>
      <c r="L91" s="58">
        <f>L90-K90-K91</f>
        <v>0</v>
      </c>
      <c r="M91" s="156">
        <v>3</v>
      </c>
      <c r="N91" s="58">
        <f>N90-M90-M91</f>
        <v>8</v>
      </c>
      <c r="O91" s="156">
        <v>2</v>
      </c>
      <c r="P91" s="58">
        <f>P90-O90-O91</f>
        <v>8</v>
      </c>
      <c r="Q91" s="376"/>
      <c r="R91" s="379"/>
      <c r="S91" s="394"/>
      <c r="T91" s="395"/>
    </row>
    <row r="92" spans="1:31" ht="9" customHeight="1" thickTop="1" thickBot="1">
      <c r="A92" s="385" t="str">
        <f>IF('0902-0908'!A92=0,"",'0902-0908'!A92)</f>
        <v/>
      </c>
      <c r="B92" s="386"/>
      <c r="C92" s="559"/>
      <c r="D92" s="560"/>
      <c r="E92" s="559"/>
      <c r="F92" s="560"/>
      <c r="G92" s="559"/>
      <c r="H92" s="560"/>
      <c r="I92" s="559" t="s">
        <v>405</v>
      </c>
      <c r="J92" s="560"/>
      <c r="K92" s="559"/>
      <c r="L92" s="560"/>
      <c r="M92" s="559" t="s">
        <v>399</v>
      </c>
      <c r="N92" s="560"/>
      <c r="O92" s="559" t="s">
        <v>402</v>
      </c>
      <c r="P92" s="560"/>
      <c r="Q92" s="376"/>
      <c r="R92" s="379"/>
      <c r="S92" s="396"/>
      <c r="T92" s="397"/>
    </row>
    <row r="93" spans="1:31" ht="15.75" customHeight="1">
      <c r="A93" s="373" t="str">
        <f>IF('0902-0908'!A93=0,"",'0902-0908'!A93)</f>
        <v>張子柔</v>
      </c>
      <c r="B93" s="374"/>
      <c r="C93" s="123">
        <v>18.5</v>
      </c>
      <c r="D93" s="124">
        <v>22</v>
      </c>
      <c r="E93" s="123"/>
      <c r="F93" s="124"/>
      <c r="G93" s="123"/>
      <c r="H93" s="124"/>
      <c r="I93" s="123"/>
      <c r="J93" s="124"/>
      <c r="K93" s="123"/>
      <c r="L93" s="124"/>
      <c r="M93" s="123">
        <v>12.5</v>
      </c>
      <c r="N93" s="124">
        <v>22</v>
      </c>
      <c r="O93" s="123">
        <v>11</v>
      </c>
      <c r="P93" s="124">
        <v>22</v>
      </c>
      <c r="Q93" s="375"/>
      <c r="R93" s="378">
        <f>D94+F94+H94+J94+L94+N94+P94</f>
        <v>20</v>
      </c>
      <c r="S93" s="393"/>
      <c r="T93" s="382"/>
    </row>
    <row r="94" spans="1:31" ht="9" customHeight="1" thickBot="1">
      <c r="A94" s="383" t="str">
        <f>IF('0902-0908'!A94=0,"",'0902-0908'!A94)</f>
        <v>外場晚班工讀</v>
      </c>
      <c r="B94" s="384"/>
      <c r="C94" s="156"/>
      <c r="D94" s="58">
        <f>D93-C93-C94</f>
        <v>3.5</v>
      </c>
      <c r="E94" s="156"/>
      <c r="F94" s="58">
        <f>F93-E93-E94</f>
        <v>0</v>
      </c>
      <c r="G94" s="156"/>
      <c r="H94" s="58">
        <f>H93-G93-G94</f>
        <v>0</v>
      </c>
      <c r="I94" s="156"/>
      <c r="J94" s="58">
        <f>J93-I93-I94</f>
        <v>0</v>
      </c>
      <c r="K94" s="156"/>
      <c r="L94" s="58">
        <f>L93-K93-K94</f>
        <v>0</v>
      </c>
      <c r="M94" s="156">
        <v>2</v>
      </c>
      <c r="N94" s="58">
        <f>N93-M93-M94</f>
        <v>7.5</v>
      </c>
      <c r="O94" s="156">
        <v>2</v>
      </c>
      <c r="P94" s="58">
        <f>P93-O93-O94</f>
        <v>9</v>
      </c>
      <c r="Q94" s="376"/>
      <c r="R94" s="379"/>
      <c r="S94" s="387" t="s">
        <v>341</v>
      </c>
      <c r="T94" s="388"/>
      <c r="AC94" s="125"/>
      <c r="AD94" s="125"/>
      <c r="AE94" s="125"/>
    </row>
    <row r="95" spans="1:31" ht="9" customHeight="1" thickTop="1" thickBot="1">
      <c r="A95" s="385" t="str">
        <f>IF('0902-0908'!A95=0,"",'0902-0908'!A95)</f>
        <v/>
      </c>
      <c r="B95" s="386"/>
      <c r="C95" s="559" t="s">
        <v>397</v>
      </c>
      <c r="D95" s="560"/>
      <c r="E95" s="559"/>
      <c r="F95" s="560"/>
      <c r="G95" s="559"/>
      <c r="H95" s="560"/>
      <c r="I95" s="559"/>
      <c r="J95" s="560"/>
      <c r="K95" s="559"/>
      <c r="L95" s="560"/>
      <c r="M95" s="559" t="s">
        <v>397</v>
      </c>
      <c r="N95" s="560"/>
      <c r="O95" s="559" t="s">
        <v>399</v>
      </c>
      <c r="P95" s="560"/>
      <c r="Q95" s="377"/>
      <c r="R95" s="380"/>
      <c r="S95" s="389"/>
      <c r="T95" s="390"/>
    </row>
    <row r="96" spans="1:31" ht="15.75" customHeight="1">
      <c r="A96" s="373" t="str">
        <f>IF('0902-0908'!A96=0,"",'0902-0908'!A96)</f>
        <v>蔡昀軒</v>
      </c>
      <c r="B96" s="374"/>
      <c r="C96" s="123"/>
      <c r="D96" s="124"/>
      <c r="E96" s="123"/>
      <c r="F96" s="124"/>
      <c r="G96" s="123"/>
      <c r="H96" s="124"/>
      <c r="I96" s="123">
        <v>11</v>
      </c>
      <c r="J96" s="124">
        <v>15</v>
      </c>
      <c r="K96" s="123"/>
      <c r="L96" s="124"/>
      <c r="M96" s="123">
        <v>12</v>
      </c>
      <c r="N96" s="124">
        <v>22</v>
      </c>
      <c r="O96" s="123"/>
      <c r="P96" s="124"/>
      <c r="Q96" s="375"/>
      <c r="R96" s="378">
        <f>D97+F97+H97+J97+L97+N97+P97</f>
        <v>12</v>
      </c>
      <c r="S96" s="393"/>
      <c r="T96" s="382"/>
    </row>
    <row r="97" spans="1:31" ht="9" customHeight="1" thickBot="1">
      <c r="A97" s="383" t="str">
        <f>IF('0902-0908'!A97=0,"",'0902-0908'!A97)</f>
        <v>外場晚班工讀</v>
      </c>
      <c r="B97" s="384"/>
      <c r="C97" s="156"/>
      <c r="D97" s="58">
        <f>D96-C96-C97</f>
        <v>0</v>
      </c>
      <c r="E97" s="156"/>
      <c r="F97" s="58">
        <f>F96-E96-E97</f>
        <v>0</v>
      </c>
      <c r="G97" s="156"/>
      <c r="H97" s="58">
        <f>H96-G96-G97</f>
        <v>0</v>
      </c>
      <c r="I97" s="156"/>
      <c r="J97" s="58">
        <f>J96-I96-I97</f>
        <v>4</v>
      </c>
      <c r="K97" s="156"/>
      <c r="L97" s="58">
        <f>L96-K96-K97</f>
        <v>0</v>
      </c>
      <c r="M97" s="156">
        <v>2</v>
      </c>
      <c r="N97" s="58">
        <f>N96-M96-M97</f>
        <v>8</v>
      </c>
      <c r="O97" s="156"/>
      <c r="P97" s="58">
        <f>P96-O96-O97</f>
        <v>0</v>
      </c>
      <c r="Q97" s="376"/>
      <c r="R97" s="379"/>
      <c r="S97" s="387" t="s">
        <v>340</v>
      </c>
      <c r="T97" s="388"/>
      <c r="AC97" s="125"/>
      <c r="AD97" s="125"/>
      <c r="AE97" s="125"/>
    </row>
    <row r="98" spans="1:31" ht="9" customHeight="1" thickTop="1" thickBot="1">
      <c r="A98" s="385" t="str">
        <f>IF('0902-0908'!A98=0,"",'0902-0908'!A98)</f>
        <v/>
      </c>
      <c r="B98" s="386"/>
      <c r="C98" s="559"/>
      <c r="D98" s="560"/>
      <c r="E98" s="559"/>
      <c r="F98" s="560"/>
      <c r="G98" s="559"/>
      <c r="H98" s="560"/>
      <c r="I98" s="559" t="s">
        <v>406</v>
      </c>
      <c r="J98" s="560"/>
      <c r="K98" s="559"/>
      <c r="L98" s="560"/>
      <c r="M98" s="559" t="s">
        <v>400</v>
      </c>
      <c r="N98" s="560"/>
      <c r="O98" s="559"/>
      <c r="P98" s="560"/>
      <c r="Q98" s="377"/>
      <c r="R98" s="380"/>
      <c r="S98" s="389"/>
      <c r="T98" s="390"/>
    </row>
    <row r="99" spans="1:31" ht="15.75" customHeight="1">
      <c r="A99" s="373" t="str">
        <f>IF('0902-0908'!A99=0,"",'0902-0908'!A99)</f>
        <v>陳怡伶</v>
      </c>
      <c r="B99" s="374"/>
      <c r="C99" s="123"/>
      <c r="D99" s="124"/>
      <c r="E99" s="123">
        <v>18</v>
      </c>
      <c r="F99" s="124">
        <v>22</v>
      </c>
      <c r="G99" s="123">
        <v>18</v>
      </c>
      <c r="H99" s="124">
        <v>22</v>
      </c>
      <c r="I99" s="123">
        <v>12</v>
      </c>
      <c r="J99" s="124">
        <v>22</v>
      </c>
      <c r="K99" s="123"/>
      <c r="L99" s="124"/>
      <c r="M99" s="123"/>
      <c r="N99" s="124"/>
      <c r="O99" s="123">
        <v>11.5</v>
      </c>
      <c r="P99" s="124">
        <v>22</v>
      </c>
      <c r="Q99" s="375"/>
      <c r="R99" s="378">
        <f>D100+F100+H100+J100+L100+N100+P100</f>
        <v>24.5</v>
      </c>
      <c r="S99" s="393"/>
      <c r="T99" s="382"/>
    </row>
    <row r="100" spans="1:31" ht="9" customHeight="1" thickBot="1">
      <c r="A100" s="383" t="str">
        <f>IF('0902-0908'!A100=0,"",'0902-0908'!A100)</f>
        <v>外場晚班工讀</v>
      </c>
      <c r="B100" s="384"/>
      <c r="C100" s="156"/>
      <c r="D100" s="58">
        <f>D99-C99-C100</f>
        <v>0</v>
      </c>
      <c r="E100" s="156"/>
      <c r="F100" s="58">
        <f>F99-E99-E100</f>
        <v>4</v>
      </c>
      <c r="G100" s="156"/>
      <c r="H100" s="58">
        <f>H99-G99-G100</f>
        <v>4</v>
      </c>
      <c r="I100" s="156">
        <v>2</v>
      </c>
      <c r="J100" s="58">
        <f>J99-I99-I100</f>
        <v>8</v>
      </c>
      <c r="K100" s="156"/>
      <c r="L100" s="58">
        <f>L99-K99-K100</f>
        <v>0</v>
      </c>
      <c r="M100" s="156"/>
      <c r="N100" s="58">
        <f>N99-M99-M100</f>
        <v>0</v>
      </c>
      <c r="O100" s="156">
        <v>2</v>
      </c>
      <c r="P100" s="58">
        <f>P99-O99-O100</f>
        <v>8.5</v>
      </c>
      <c r="Q100" s="376"/>
      <c r="R100" s="379"/>
      <c r="S100" s="387" t="s">
        <v>341</v>
      </c>
      <c r="T100" s="388"/>
      <c r="AC100" s="125"/>
      <c r="AD100" s="125"/>
      <c r="AE100" s="125"/>
    </row>
    <row r="101" spans="1:31" ht="9" customHeight="1" thickTop="1" thickBot="1">
      <c r="A101" s="385" t="str">
        <f>IF('0902-0908'!A101=0,"",'0902-0908'!A101)</f>
        <v/>
      </c>
      <c r="B101" s="386"/>
      <c r="C101" s="559"/>
      <c r="D101" s="560"/>
      <c r="E101" s="559" t="s">
        <v>397</v>
      </c>
      <c r="F101" s="560"/>
      <c r="G101" s="559" t="s">
        <v>397</v>
      </c>
      <c r="H101" s="560"/>
      <c r="I101" s="559" t="s">
        <v>407</v>
      </c>
      <c r="J101" s="560"/>
      <c r="K101" s="559"/>
      <c r="L101" s="560"/>
      <c r="M101" s="559"/>
      <c r="N101" s="560"/>
      <c r="O101" s="559" t="s">
        <v>398</v>
      </c>
      <c r="P101" s="560"/>
      <c r="Q101" s="377"/>
      <c r="R101" s="380"/>
      <c r="S101" s="389"/>
      <c r="T101" s="390"/>
    </row>
    <row r="102" spans="1:31" ht="15.75" hidden="1" customHeight="1">
      <c r="A102" s="373" t="e">
        <f>IF('0902-0908'!#REF!=0,"",'0902-0908'!#REF!)</f>
        <v>#REF!</v>
      </c>
      <c r="B102" s="374"/>
      <c r="C102" s="123"/>
      <c r="D102" s="124"/>
      <c r="E102" s="123"/>
      <c r="F102" s="124"/>
      <c r="G102" s="123"/>
      <c r="H102" s="124"/>
      <c r="I102" s="123"/>
      <c r="J102" s="124"/>
      <c r="K102" s="123"/>
      <c r="L102" s="124"/>
      <c r="M102" s="123"/>
      <c r="N102" s="124"/>
      <c r="O102" s="123"/>
      <c r="P102" s="124"/>
      <c r="Q102" s="375"/>
      <c r="R102" s="378">
        <f>D103+F103+H103+J103+L103+N103+P103</f>
        <v>0</v>
      </c>
      <c r="S102" s="393"/>
      <c r="T102" s="382"/>
    </row>
    <row r="103" spans="1:31" ht="9" hidden="1" customHeight="1" thickBot="1">
      <c r="A103" s="383" t="e">
        <f>IF('0902-0908'!#REF!=0,"",'0902-0908'!#REF!)</f>
        <v>#REF!</v>
      </c>
      <c r="B103" s="384"/>
      <c r="C103" s="156"/>
      <c r="D103" s="58">
        <f>D102-C102-C103</f>
        <v>0</v>
      </c>
      <c r="E103" s="156"/>
      <c r="F103" s="58">
        <f>F102-E102-E103</f>
        <v>0</v>
      </c>
      <c r="G103" s="156"/>
      <c r="H103" s="58">
        <f>H102-G102-G103</f>
        <v>0</v>
      </c>
      <c r="I103" s="156"/>
      <c r="J103" s="58">
        <f>J102-I102-I103</f>
        <v>0</v>
      </c>
      <c r="K103" s="156"/>
      <c r="L103" s="58">
        <f>L102-K102-K103</f>
        <v>0</v>
      </c>
      <c r="M103" s="156"/>
      <c r="N103" s="58">
        <f>N102-M102-M103</f>
        <v>0</v>
      </c>
      <c r="O103" s="156"/>
      <c r="P103" s="58">
        <f>P102-O102-O103</f>
        <v>0</v>
      </c>
      <c r="Q103" s="376"/>
      <c r="R103" s="379"/>
      <c r="S103" s="387"/>
      <c r="T103" s="388"/>
      <c r="AC103" s="125"/>
      <c r="AD103" s="125"/>
      <c r="AE103" s="125"/>
    </row>
    <row r="104" spans="1:31" ht="9" hidden="1" customHeight="1" thickTop="1" thickBot="1">
      <c r="A104" s="385" t="e">
        <f>IF('0902-0908'!#REF!=0,"",'0902-0908'!#REF!)</f>
        <v>#REF!</v>
      </c>
      <c r="B104" s="386"/>
      <c r="C104" s="559"/>
      <c r="D104" s="560"/>
      <c r="E104" s="559"/>
      <c r="F104" s="560"/>
      <c r="G104" s="559"/>
      <c r="H104" s="560"/>
      <c r="I104" s="559"/>
      <c r="J104" s="560"/>
      <c r="K104" s="559"/>
      <c r="L104" s="560"/>
      <c r="M104" s="559"/>
      <c r="N104" s="560"/>
      <c r="O104" s="559"/>
      <c r="P104" s="560"/>
      <c r="Q104" s="377"/>
      <c r="R104" s="380"/>
      <c r="S104" s="389"/>
      <c r="T104" s="390"/>
    </row>
    <row r="105" spans="1:31" ht="15.75" customHeight="1">
      <c r="A105" s="373" t="str">
        <f>IF('0902-0908'!A102=0,"",'0902-0908'!A102)</f>
        <v>蔡佾玲</v>
      </c>
      <c r="B105" s="374"/>
      <c r="C105" s="123"/>
      <c r="D105" s="124"/>
      <c r="E105" s="123"/>
      <c r="F105" s="124"/>
      <c r="G105" s="123"/>
      <c r="H105" s="124"/>
      <c r="I105" s="123">
        <v>12.5</v>
      </c>
      <c r="J105" s="124">
        <v>22</v>
      </c>
      <c r="K105" s="123"/>
      <c r="L105" s="124"/>
      <c r="M105" s="123">
        <v>12</v>
      </c>
      <c r="N105" s="124">
        <v>22</v>
      </c>
      <c r="O105" s="123"/>
      <c r="P105" s="124"/>
      <c r="Q105" s="375"/>
      <c r="R105" s="378">
        <f>D106+F106+H106+J106+L106+N106+P106</f>
        <v>15.5</v>
      </c>
      <c r="S105" s="381"/>
      <c r="T105" s="382"/>
    </row>
    <row r="106" spans="1:31" ht="9" customHeight="1" thickBot="1">
      <c r="A106" s="383" t="str">
        <f>IF('0902-0908'!A103=0,"",'0902-0908'!A103)</f>
        <v>外場假日工讀</v>
      </c>
      <c r="B106" s="384"/>
      <c r="C106" s="156"/>
      <c r="D106" s="58">
        <f>D105-C105-C106</f>
        <v>0</v>
      </c>
      <c r="E106" s="156"/>
      <c r="F106" s="58">
        <f>F105-E105-E106</f>
        <v>0</v>
      </c>
      <c r="G106" s="156"/>
      <c r="H106" s="58">
        <f>H105-G105-G106</f>
        <v>0</v>
      </c>
      <c r="I106" s="156">
        <v>2</v>
      </c>
      <c r="J106" s="58">
        <f>J105-I105-I106</f>
        <v>7.5</v>
      </c>
      <c r="K106" s="156"/>
      <c r="L106" s="58">
        <f>L105-K105-K106</f>
        <v>0</v>
      </c>
      <c r="M106" s="156">
        <v>2</v>
      </c>
      <c r="N106" s="58">
        <f>N105-M105-M106</f>
        <v>8</v>
      </c>
      <c r="O106" s="156"/>
      <c r="P106" s="58">
        <f>P105-O105-O106</f>
        <v>0</v>
      </c>
      <c r="Q106" s="376"/>
      <c r="R106" s="379"/>
      <c r="S106" s="394"/>
      <c r="T106" s="395"/>
    </row>
    <row r="107" spans="1:31" ht="9" customHeight="1" thickTop="1" thickBot="1">
      <c r="A107" s="385" t="str">
        <f>IF('0902-0908'!A104=0,"",'0902-0908'!A104)</f>
        <v/>
      </c>
      <c r="B107" s="386"/>
      <c r="C107" s="559"/>
      <c r="D107" s="560"/>
      <c r="E107" s="559"/>
      <c r="F107" s="560"/>
      <c r="G107" s="559"/>
      <c r="H107" s="560"/>
      <c r="I107" s="559" t="s">
        <v>397</v>
      </c>
      <c r="J107" s="560"/>
      <c r="K107" s="559"/>
      <c r="L107" s="560"/>
      <c r="M107" s="559" t="s">
        <v>401</v>
      </c>
      <c r="N107" s="560"/>
      <c r="O107" s="559"/>
      <c r="P107" s="560"/>
      <c r="Q107" s="377"/>
      <c r="R107" s="380"/>
      <c r="S107" s="396"/>
      <c r="T107" s="397"/>
    </row>
    <row r="108" spans="1:31" ht="15.75" customHeight="1">
      <c r="A108" s="373" t="str">
        <f>IF('0902-0908'!A105=0,"",'0902-0908'!A105)</f>
        <v>許哲崎</v>
      </c>
      <c r="B108" s="374"/>
      <c r="C108" s="123"/>
      <c r="D108" s="124"/>
      <c r="E108" s="123"/>
      <c r="F108" s="124"/>
      <c r="G108" s="123"/>
      <c r="H108" s="124"/>
      <c r="I108" s="123"/>
      <c r="J108" s="124"/>
      <c r="K108" s="123">
        <v>18</v>
      </c>
      <c r="L108" s="124">
        <v>22</v>
      </c>
      <c r="M108" s="123">
        <v>11.5</v>
      </c>
      <c r="N108" s="124">
        <v>22</v>
      </c>
      <c r="O108" s="123">
        <v>12.5</v>
      </c>
      <c r="P108" s="124">
        <v>22</v>
      </c>
      <c r="Q108" s="375"/>
      <c r="R108" s="378">
        <f>D109+F109+H109+J109+L109+N109+P109</f>
        <v>20</v>
      </c>
      <c r="S108" s="381" t="s">
        <v>376</v>
      </c>
      <c r="T108" s="382"/>
    </row>
    <row r="109" spans="1:31" ht="9" customHeight="1" thickBot="1">
      <c r="A109" s="383" t="str">
        <f>IF('0902-0908'!A106=0,"",'0902-0908'!A106)</f>
        <v>外場假日工讀</v>
      </c>
      <c r="B109" s="384"/>
      <c r="C109" s="156"/>
      <c r="D109" s="58">
        <f>D108-C108-C109</f>
        <v>0</v>
      </c>
      <c r="E109" s="156"/>
      <c r="F109" s="58">
        <f>F108-E108-E109</f>
        <v>0</v>
      </c>
      <c r="G109" s="156"/>
      <c r="H109" s="58">
        <f>H108-G108-G109</f>
        <v>0</v>
      </c>
      <c r="I109" s="156"/>
      <c r="J109" s="58">
        <f>J108-I108-I109</f>
        <v>0</v>
      </c>
      <c r="K109" s="156"/>
      <c r="L109" s="58">
        <f>L108-K108-K109</f>
        <v>4</v>
      </c>
      <c r="M109" s="156">
        <v>2</v>
      </c>
      <c r="N109" s="58">
        <f>N108-M108-M109</f>
        <v>8.5</v>
      </c>
      <c r="O109" s="156">
        <v>2</v>
      </c>
      <c r="P109" s="58">
        <f>P108-O108-O109</f>
        <v>7.5</v>
      </c>
      <c r="Q109" s="376"/>
      <c r="R109" s="379"/>
      <c r="S109" s="394" t="s">
        <v>377</v>
      </c>
      <c r="T109" s="395"/>
    </row>
    <row r="110" spans="1:31" ht="9" customHeight="1" thickTop="1" thickBot="1">
      <c r="A110" s="385" t="str">
        <f>IF('0902-0908'!A107=0,"",'0902-0908'!A107)</f>
        <v/>
      </c>
      <c r="B110" s="386"/>
      <c r="C110" s="559"/>
      <c r="D110" s="560"/>
      <c r="E110" s="559"/>
      <c r="F110" s="560"/>
      <c r="G110" s="559"/>
      <c r="H110" s="560"/>
      <c r="I110" s="559"/>
      <c r="J110" s="560"/>
      <c r="K110" s="559" t="s">
        <v>397</v>
      </c>
      <c r="L110" s="560"/>
      <c r="M110" s="559" t="s">
        <v>398</v>
      </c>
      <c r="N110" s="560"/>
      <c r="O110" s="559" t="s">
        <v>397</v>
      </c>
      <c r="P110" s="560"/>
      <c r="Q110" s="377"/>
      <c r="R110" s="380"/>
      <c r="S110" s="396"/>
      <c r="T110" s="397"/>
    </row>
    <row r="111" spans="1:31" ht="15.75" customHeight="1">
      <c r="A111" s="373" t="str">
        <f>IF('0902-0908'!A108=0,"",'0902-0908'!A108)</f>
        <v/>
      </c>
      <c r="B111" s="374"/>
      <c r="C111" s="123"/>
      <c r="D111" s="124"/>
      <c r="E111" s="123"/>
      <c r="F111" s="124"/>
      <c r="G111" s="123"/>
      <c r="H111" s="124"/>
      <c r="I111" s="123"/>
      <c r="J111" s="124"/>
      <c r="K111" s="123"/>
      <c r="L111" s="124"/>
      <c r="M111" s="123"/>
      <c r="N111" s="124"/>
      <c r="O111" s="123"/>
      <c r="P111" s="124"/>
      <c r="Q111" s="375"/>
      <c r="R111" s="378">
        <f>D112+F112+H112+J112+L112+N112+P112</f>
        <v>0</v>
      </c>
      <c r="S111" s="381"/>
      <c r="T111" s="382"/>
    </row>
    <row r="112" spans="1:31" ht="9" customHeight="1" thickBot="1">
      <c r="A112" s="383" t="str">
        <f>IF('0902-0908'!A109=0,"",'0902-0908'!A109)</f>
        <v/>
      </c>
      <c r="B112" s="384"/>
      <c r="C112" s="156"/>
      <c r="D112" s="58">
        <f>D111-C111-C112</f>
        <v>0</v>
      </c>
      <c r="E112" s="156"/>
      <c r="F112" s="58">
        <f>F111-E111-E112</f>
        <v>0</v>
      </c>
      <c r="G112" s="156"/>
      <c r="H112" s="58">
        <f>H111-G111-G112</f>
        <v>0</v>
      </c>
      <c r="I112" s="156"/>
      <c r="J112" s="58">
        <f>J111-I111-I112</f>
        <v>0</v>
      </c>
      <c r="K112" s="156"/>
      <c r="L112" s="58">
        <f>L111-K111-K112</f>
        <v>0</v>
      </c>
      <c r="M112" s="156"/>
      <c r="N112" s="58">
        <f>N111-M111-M112</f>
        <v>0</v>
      </c>
      <c r="O112" s="156"/>
      <c r="P112" s="58">
        <f>P111-O111-O112</f>
        <v>0</v>
      </c>
      <c r="Q112" s="376"/>
      <c r="R112" s="379"/>
      <c r="S112" s="394"/>
      <c r="T112" s="395"/>
    </row>
    <row r="113" spans="1:31" ht="9" customHeight="1" thickTop="1" thickBot="1">
      <c r="A113" s="385" t="str">
        <f>IF('0902-0908'!A110=0,"",'0902-0908'!A110)</f>
        <v/>
      </c>
      <c r="B113" s="386"/>
      <c r="C113" s="559"/>
      <c r="D113" s="560"/>
      <c r="E113" s="559"/>
      <c r="F113" s="560"/>
      <c r="G113" s="559"/>
      <c r="H113" s="560"/>
      <c r="I113" s="559"/>
      <c r="J113" s="560"/>
      <c r="K113" s="559"/>
      <c r="L113" s="560"/>
      <c r="M113" s="559"/>
      <c r="N113" s="560"/>
      <c r="O113" s="559"/>
      <c r="P113" s="560"/>
      <c r="Q113" s="377"/>
      <c r="R113" s="380"/>
      <c r="S113" s="396"/>
      <c r="T113" s="397"/>
    </row>
    <row r="114" spans="1:31" ht="15.75" customHeight="1">
      <c r="A114" s="373" t="str">
        <f>IF('0902-0908'!A111=0,"",'0902-0908'!A111)</f>
        <v/>
      </c>
      <c r="B114" s="374"/>
      <c r="C114" s="123"/>
      <c r="D114" s="124"/>
      <c r="E114" s="123"/>
      <c r="F114" s="124"/>
      <c r="G114" s="123"/>
      <c r="H114" s="124"/>
      <c r="I114" s="123"/>
      <c r="J114" s="124"/>
      <c r="K114" s="123"/>
      <c r="L114" s="124"/>
      <c r="M114" s="123"/>
      <c r="N114" s="124"/>
      <c r="O114" s="123"/>
      <c r="P114" s="124"/>
      <c r="Q114" s="375"/>
      <c r="R114" s="378">
        <f>D115+F115+H115+J115+L115+N115+P115</f>
        <v>0</v>
      </c>
      <c r="S114" s="381"/>
      <c r="T114" s="382"/>
    </row>
    <row r="115" spans="1:31" ht="9" customHeight="1" thickBot="1">
      <c r="A115" s="383" t="str">
        <f>IF('0902-0908'!A112=0,"",'0902-0908'!A112)</f>
        <v/>
      </c>
      <c r="B115" s="384"/>
      <c r="C115" s="156"/>
      <c r="D115" s="58">
        <f>D114-C114-C115</f>
        <v>0</v>
      </c>
      <c r="E115" s="156"/>
      <c r="F115" s="58">
        <f>F114-E114-E115</f>
        <v>0</v>
      </c>
      <c r="G115" s="156"/>
      <c r="H115" s="58">
        <f>H114-G114-G115</f>
        <v>0</v>
      </c>
      <c r="I115" s="156"/>
      <c r="J115" s="58">
        <f>J114-I114-I115</f>
        <v>0</v>
      </c>
      <c r="K115" s="156"/>
      <c r="L115" s="58">
        <f>L114-K114-K115</f>
        <v>0</v>
      </c>
      <c r="M115" s="156"/>
      <c r="N115" s="58">
        <f>N114-M114-M115</f>
        <v>0</v>
      </c>
      <c r="O115" s="156"/>
      <c r="P115" s="58">
        <f>P114-O114-O115</f>
        <v>0</v>
      </c>
      <c r="Q115" s="376"/>
      <c r="R115" s="379"/>
      <c r="S115" s="387"/>
      <c r="T115" s="388"/>
    </row>
    <row r="116" spans="1:31" ht="9" customHeight="1" thickTop="1" thickBot="1">
      <c r="A116" s="385" t="str">
        <f>IF('0902-0908'!A113=0,"",'0902-0908'!A113)</f>
        <v/>
      </c>
      <c r="B116" s="386"/>
      <c r="C116" s="559"/>
      <c r="D116" s="560"/>
      <c r="E116" s="559"/>
      <c r="F116" s="560"/>
      <c r="G116" s="559"/>
      <c r="H116" s="560"/>
      <c r="I116" s="559"/>
      <c r="J116" s="560"/>
      <c r="K116" s="559"/>
      <c r="L116" s="560"/>
      <c r="M116" s="559"/>
      <c r="N116" s="560"/>
      <c r="O116" s="559"/>
      <c r="P116" s="560"/>
      <c r="Q116" s="377"/>
      <c r="R116" s="380"/>
      <c r="S116" s="389"/>
      <c r="T116" s="390"/>
    </row>
    <row r="117" spans="1:31" ht="15.75" customHeight="1">
      <c r="A117" s="373" t="str">
        <f>IF('0902-0908'!A114=0,"",'0902-0908'!A114)</f>
        <v/>
      </c>
      <c r="B117" s="374"/>
      <c r="C117" s="123"/>
      <c r="D117" s="124"/>
      <c r="E117" s="123"/>
      <c r="F117" s="124"/>
      <c r="G117" s="123"/>
      <c r="H117" s="124"/>
      <c r="I117" s="123"/>
      <c r="J117" s="124"/>
      <c r="K117" s="123"/>
      <c r="L117" s="124"/>
      <c r="M117" s="123"/>
      <c r="N117" s="124"/>
      <c r="O117" s="123"/>
      <c r="P117" s="124"/>
      <c r="Q117" s="375"/>
      <c r="R117" s="378">
        <f>D118+F118+H118+J118+L118+N118+P118</f>
        <v>0</v>
      </c>
      <c r="S117" s="393"/>
      <c r="T117" s="382"/>
    </row>
    <row r="118" spans="1:31" ht="9" customHeight="1" thickBot="1">
      <c r="A118" s="383" t="str">
        <f>IF('0902-0908'!A115=0,"",'0902-0908'!A115)</f>
        <v/>
      </c>
      <c r="B118" s="384"/>
      <c r="C118" s="156"/>
      <c r="D118" s="58">
        <f>D117-C117-C118</f>
        <v>0</v>
      </c>
      <c r="E118" s="156"/>
      <c r="F118" s="58">
        <f>F117-E117-E118</f>
        <v>0</v>
      </c>
      <c r="G118" s="156"/>
      <c r="H118" s="58">
        <f>H117-G117-G118</f>
        <v>0</v>
      </c>
      <c r="I118" s="156"/>
      <c r="J118" s="58">
        <f>J117-I117-I118</f>
        <v>0</v>
      </c>
      <c r="K118" s="156"/>
      <c r="L118" s="58">
        <f>L117-K117-K118</f>
        <v>0</v>
      </c>
      <c r="M118" s="156"/>
      <c r="N118" s="58">
        <f>N117-M117-M118</f>
        <v>0</v>
      </c>
      <c r="O118" s="156"/>
      <c r="P118" s="58">
        <f>P117-O117-O118</f>
        <v>0</v>
      </c>
      <c r="Q118" s="376"/>
      <c r="R118" s="379"/>
      <c r="S118" s="387"/>
      <c r="T118" s="388"/>
      <c r="AC118" s="125"/>
      <c r="AD118" s="125"/>
      <c r="AE118" s="125"/>
    </row>
    <row r="119" spans="1:31" ht="9" customHeight="1" thickTop="1" thickBot="1">
      <c r="A119" s="385" t="str">
        <f>IF('0902-0908'!A116=0,"",'0902-0908'!A116)</f>
        <v/>
      </c>
      <c r="B119" s="386"/>
      <c r="C119" s="559"/>
      <c r="D119" s="560"/>
      <c r="E119" s="559"/>
      <c r="F119" s="560"/>
      <c r="G119" s="559"/>
      <c r="H119" s="560"/>
      <c r="I119" s="559"/>
      <c r="J119" s="560"/>
      <c r="K119" s="559"/>
      <c r="L119" s="560"/>
      <c r="M119" s="559"/>
      <c r="N119" s="560"/>
      <c r="O119" s="559"/>
      <c r="P119" s="560"/>
      <c r="Q119" s="377"/>
      <c r="R119" s="380"/>
      <c r="S119" s="389"/>
      <c r="T119" s="390"/>
    </row>
    <row r="120" spans="1:31" ht="11.25" customHeight="1">
      <c r="A120" s="126"/>
      <c r="B120" s="166"/>
      <c r="C120" s="357" t="s">
        <v>21</v>
      </c>
      <c r="D120" s="358"/>
      <c r="E120" s="357" t="s">
        <v>22</v>
      </c>
      <c r="F120" s="358"/>
      <c r="G120" s="357" t="s">
        <v>23</v>
      </c>
      <c r="H120" s="358"/>
      <c r="I120" s="357" t="s">
        <v>24</v>
      </c>
      <c r="J120" s="358"/>
      <c r="K120" s="357" t="s">
        <v>25</v>
      </c>
      <c r="L120" s="358"/>
      <c r="M120" s="359" t="s">
        <v>26</v>
      </c>
      <c r="N120" s="360"/>
      <c r="O120" s="359" t="s">
        <v>27</v>
      </c>
      <c r="P120" s="360"/>
      <c r="Q120" s="361" t="s">
        <v>93</v>
      </c>
      <c r="R120" s="362"/>
      <c r="S120" s="362"/>
      <c r="T120" s="363"/>
    </row>
    <row r="121" spans="1:31" ht="11.25" customHeight="1">
      <c r="A121" s="364" t="s">
        <v>94</v>
      </c>
      <c r="B121" s="167" t="s">
        <v>95</v>
      </c>
      <c r="C121" s="367">
        <f>COUNTIFS(C$169:C$203,"&gt;0",C$169:C$203,"&lt;11")</f>
        <v>1</v>
      </c>
      <c r="D121" s="368"/>
      <c r="E121" s="367">
        <f>COUNTIFS(E$169:E$203,"&gt;0",E$169:E$203,"&lt;11")</f>
        <v>1</v>
      </c>
      <c r="F121" s="368"/>
      <c r="G121" s="367">
        <f>COUNTIFS(G$169:G$203,"&gt;0",G$169:G$203,"&lt;11")</f>
        <v>1</v>
      </c>
      <c r="H121" s="368"/>
      <c r="I121" s="367">
        <f>COUNTIFS(I$169:I$203,"&gt;0",I$169:I$203,"&lt;11")</f>
        <v>1</v>
      </c>
      <c r="J121" s="368"/>
      <c r="K121" s="367">
        <f>COUNTIFS(K$169:K$203,"&gt;0",K$169:K$203,"&lt;11")</f>
        <v>1</v>
      </c>
      <c r="L121" s="368"/>
      <c r="M121" s="367">
        <f>COUNTIFS(M$169:M$203,"&gt;0",M$169:M$203,"&lt;11")</f>
        <v>1</v>
      </c>
      <c r="N121" s="368"/>
      <c r="O121" s="367">
        <f>COUNTIFS(O$169:O$203,"&gt;0",O$169:O$203,"&lt;11")</f>
        <v>1</v>
      </c>
      <c r="P121" s="368"/>
      <c r="Q121" s="369" t="s">
        <v>96</v>
      </c>
      <c r="R121" s="370"/>
      <c r="S121" s="371" t="s">
        <v>97</v>
      </c>
      <c r="T121" s="372"/>
    </row>
    <row r="122" spans="1:31" ht="11.25" customHeight="1" thickBot="1">
      <c r="A122" s="365"/>
      <c r="B122" s="168" t="s">
        <v>98</v>
      </c>
      <c r="C122" s="345">
        <f>COUNTIFS(C$169:C$203,"&gt;0",C$169:C$203,"&lt;11.5")</f>
        <v>2</v>
      </c>
      <c r="D122" s="345"/>
      <c r="E122" s="345">
        <f>COUNTIFS(E$169:E$203,"&gt;0",E$169:E$203,"&lt;11.5")</f>
        <v>2</v>
      </c>
      <c r="F122" s="345"/>
      <c r="G122" s="345">
        <f>COUNTIFS(G$169:G$203,"&gt;0",G$169:G$203,"&lt;11.5")</f>
        <v>1</v>
      </c>
      <c r="H122" s="345"/>
      <c r="I122" s="345">
        <f>COUNTIFS(I$169:I$203,"&gt;0",I$169:I$203,"&lt;11.5")</f>
        <v>3</v>
      </c>
      <c r="J122" s="345"/>
      <c r="K122" s="345">
        <f>COUNTIFS(K$169:K$203,"&gt;0",K$169:K$203,"&lt;11.5")</f>
        <v>2</v>
      </c>
      <c r="L122" s="345"/>
      <c r="M122" s="345">
        <f>COUNTIFS(M$169:M$203,"&gt;0",M$169:M$203,"&lt;11.5")</f>
        <v>3</v>
      </c>
      <c r="N122" s="345"/>
      <c r="O122" s="345">
        <f>COUNTIFS(O$169:O$203,"&gt;0",O$169:O$203,"&lt;11.5")</f>
        <v>3</v>
      </c>
      <c r="P122" s="345"/>
      <c r="Q122" s="346" t="s">
        <v>99</v>
      </c>
      <c r="R122" s="347"/>
      <c r="S122" s="348" t="s">
        <v>100</v>
      </c>
      <c r="T122" s="349"/>
    </row>
    <row r="123" spans="1:31" ht="11.25" customHeight="1">
      <c r="A123" s="365"/>
      <c r="B123" s="170" t="s">
        <v>101</v>
      </c>
      <c r="C123" s="350">
        <f>COUNTIFS(C$169:C$203,"&gt;0",C$169:C$203,"&lt;12")</f>
        <v>2</v>
      </c>
      <c r="D123" s="350"/>
      <c r="E123" s="350">
        <f>COUNTIFS(E$169:E$203,"&gt;0",E$169:E$203,"&lt;12")</f>
        <v>2</v>
      </c>
      <c r="F123" s="350"/>
      <c r="G123" s="350">
        <f>COUNTIFS(G$169:G$203,"&gt;0",G$169:G$203,"&lt;12")</f>
        <v>2</v>
      </c>
      <c r="H123" s="350"/>
      <c r="I123" s="350">
        <f>COUNTIFS(I$169:I$203,"&gt;0",I$169:I$203,"&lt;12")</f>
        <v>4</v>
      </c>
      <c r="J123" s="350"/>
      <c r="K123" s="350">
        <f>COUNTIFS(K$169:K$203,"&gt;0",K$169:K$203,"&lt;12")</f>
        <v>2</v>
      </c>
      <c r="L123" s="350"/>
      <c r="M123" s="350">
        <f>COUNTIFS(M$169:M$203,"&gt;0",M$169:M$203,"&lt;12")</f>
        <v>4</v>
      </c>
      <c r="N123" s="350"/>
      <c r="O123" s="350">
        <f>COUNTIFS(O$169:O$203,"&gt;0",O$169:O$203,"&lt;12")</f>
        <v>4</v>
      </c>
      <c r="P123" s="351"/>
      <c r="Q123" s="352" t="s">
        <v>102</v>
      </c>
      <c r="R123" s="347"/>
      <c r="S123" s="348" t="s">
        <v>103</v>
      </c>
      <c r="T123" s="349"/>
    </row>
    <row r="124" spans="1:31" ht="11.25" customHeight="1" thickBot="1">
      <c r="A124" s="365"/>
      <c r="B124" s="171" t="s">
        <v>104</v>
      </c>
      <c r="C124" s="353">
        <f>COUNTIFS(C$169:C$203,"&gt;0",C$169:C$203,"&lt;=12")</f>
        <v>3</v>
      </c>
      <c r="D124" s="353"/>
      <c r="E124" s="353">
        <f>COUNTIFS(E$169:E$203,"&gt;0",E$169:E$203,"&lt;=12")</f>
        <v>3</v>
      </c>
      <c r="F124" s="353"/>
      <c r="G124" s="353">
        <f>COUNTIFS(G$169:G$203,"&gt;0",G$169:G$203,"&lt;=12")</f>
        <v>3</v>
      </c>
      <c r="H124" s="353"/>
      <c r="I124" s="353">
        <f>COUNTIFS(I$169:I$203,"&gt;0",I$169:I$203,"&lt;=12")</f>
        <v>6</v>
      </c>
      <c r="J124" s="353"/>
      <c r="K124" s="353">
        <f>COUNTIFS(K$169:K$203,"&gt;0",K$169:K$203,"&lt;=12")</f>
        <v>3</v>
      </c>
      <c r="L124" s="353"/>
      <c r="M124" s="353">
        <f>COUNTIFS(M$169:M$203,"&gt;0",M$169:M$203,"&lt;=12")</f>
        <v>7</v>
      </c>
      <c r="N124" s="353"/>
      <c r="O124" s="353">
        <f>COUNTIFS(O$169:O$203,"&gt;0",O$169:O$203,"&lt;=12")</f>
        <v>6</v>
      </c>
      <c r="P124" s="354"/>
      <c r="Q124" s="352" t="s">
        <v>105</v>
      </c>
      <c r="R124" s="347"/>
      <c r="S124" s="355" t="s">
        <v>106</v>
      </c>
      <c r="T124" s="356"/>
    </row>
    <row r="125" spans="1:31" ht="11.25" customHeight="1" thickBot="1">
      <c r="A125" s="365"/>
      <c r="B125" s="173" t="s">
        <v>107</v>
      </c>
      <c r="C125" s="338">
        <f>COUNTIFS(C$169:C$203,"&gt;0",C$169:C$203,"&lt;=17",D$169:D$203,"&gt;=18")</f>
        <v>3</v>
      </c>
      <c r="D125" s="338"/>
      <c r="E125" s="338">
        <f>COUNTIFS(E$169:E$203,"&gt;0",E$169:E$203,"&lt;=17",F$169:F$203,"&gt;=18")</f>
        <v>3</v>
      </c>
      <c r="F125" s="338"/>
      <c r="G125" s="338">
        <f>COUNTIFS(G$169:G$203,"&gt;0",G$169:G$203,"&lt;=17",H$169:H$203,"&gt;=18")</f>
        <v>3</v>
      </c>
      <c r="H125" s="338"/>
      <c r="I125" s="338">
        <f>COUNTIFS(I$169:I$203,"&gt;0",I$169:I$203,"&lt;=17",J$169:J$203,"&gt;=18")</f>
        <v>6</v>
      </c>
      <c r="J125" s="338"/>
      <c r="K125" s="338">
        <f>COUNTIFS(K$169:K$203,"&gt;0",K$169:K$203,"&lt;=17",L$169:L$203,"&gt;=18")</f>
        <v>3</v>
      </c>
      <c r="L125" s="338"/>
      <c r="M125" s="338">
        <f>COUNTIFS(M$169:M$203,"&gt;0",M$169:M$203,"&lt;=17",N$169:N$203,"&gt;=18")</f>
        <v>8</v>
      </c>
      <c r="N125" s="338"/>
      <c r="O125" s="338">
        <f>COUNTIFS(O$169:O$203,"&gt;0",O$169:O$203,"&lt;=17",P$169:P$203,"&gt;=18")</f>
        <v>7</v>
      </c>
      <c r="P125" s="338"/>
      <c r="Q125" s="339" t="s">
        <v>108</v>
      </c>
      <c r="R125" s="340"/>
      <c r="S125" s="340"/>
      <c r="T125" s="340"/>
    </row>
    <row r="126" spans="1:31" ht="11.25" customHeight="1">
      <c r="A126" s="365"/>
      <c r="B126" s="170" t="s">
        <v>109</v>
      </c>
      <c r="C126" s="337">
        <f>COUNTIFS(C$169:C$203,"&gt;0",D$169:D$203,"&gt;18")</f>
        <v>4</v>
      </c>
      <c r="D126" s="337"/>
      <c r="E126" s="337">
        <f>COUNTIFS(E$169:E$203,"&gt;0",F$169:F$203,"&gt;18")</f>
        <v>4</v>
      </c>
      <c r="F126" s="337"/>
      <c r="G126" s="337">
        <f>COUNTIFS(G$169:G$203,"&gt;0",H$169:H$203,"&gt;18")</f>
        <v>4</v>
      </c>
      <c r="H126" s="337"/>
      <c r="I126" s="337">
        <f>COUNTIFS(I$169:I$203,"&gt;0",J$169:J$203,"&gt;18")</f>
        <v>6</v>
      </c>
      <c r="J126" s="337"/>
      <c r="K126" s="337">
        <f>COUNTIFS(K$169:K$203,"&gt;0",L$169:L$203,"&gt;18")</f>
        <v>4</v>
      </c>
      <c r="L126" s="337"/>
      <c r="M126" s="337">
        <f>COUNTIFS(M$169:M$203,"&gt;0",N$169:N$203,"&gt;18")</f>
        <v>8</v>
      </c>
      <c r="N126" s="337"/>
      <c r="O126" s="337">
        <f>COUNTIFS(O$169:O$203,"&gt;0",P$169:P$203,"&gt;18")</f>
        <v>7</v>
      </c>
      <c r="P126" s="341"/>
      <c r="Q126" s="342" t="s">
        <v>110</v>
      </c>
      <c r="R126" s="343"/>
      <c r="S126" s="343"/>
      <c r="T126" s="344"/>
    </row>
    <row r="127" spans="1:31" ht="11.25" customHeight="1" thickBot="1">
      <c r="A127" s="365"/>
      <c r="B127" s="174" t="s">
        <v>111</v>
      </c>
      <c r="C127" s="335">
        <f>COUNTIFS(C$169:C$203,"&gt;0",D$169:D$203,"&gt;20")</f>
        <v>4</v>
      </c>
      <c r="D127" s="335"/>
      <c r="E127" s="335">
        <f>COUNTIFS(E$169:E$203,"&gt;0",F$169:F$203,"&gt;20")</f>
        <v>4</v>
      </c>
      <c r="F127" s="335"/>
      <c r="G127" s="335">
        <f>COUNTIFS(G$169:G$203,"&gt;0",H$169:H$203,"&gt;20")</f>
        <v>4</v>
      </c>
      <c r="H127" s="335"/>
      <c r="I127" s="335">
        <f>COUNTIFS(I$169:I$203,"&gt;0",J$169:J$203,"&gt;20")</f>
        <v>6</v>
      </c>
      <c r="J127" s="335"/>
      <c r="K127" s="335">
        <f>COUNTIFS(K$169:K$203,"&gt;0",L$169:L$203,"&gt;20")</f>
        <v>4</v>
      </c>
      <c r="L127" s="335"/>
      <c r="M127" s="335">
        <f>COUNTIFS(M$169:M$203,"&gt;0",N$169:N$203,"&gt;20")</f>
        <v>8</v>
      </c>
      <c r="N127" s="335"/>
      <c r="O127" s="335">
        <f>COUNTIFS(O$169:O$203,"&gt;0",P$169:P$203,"&gt;20")</f>
        <v>7</v>
      </c>
      <c r="P127" s="336"/>
      <c r="Q127" s="172"/>
      <c r="R127" s="169"/>
      <c r="S127" s="169"/>
      <c r="T127" s="175"/>
    </row>
    <row r="128" spans="1:31" ht="11.25" customHeight="1" thickBot="1">
      <c r="A128" s="366"/>
      <c r="B128" s="176" t="s">
        <v>112</v>
      </c>
      <c r="C128" s="274">
        <f>COUNTIF(D$169:D$203,"&gt;=22")</f>
        <v>3</v>
      </c>
      <c r="D128" s="275"/>
      <c r="E128" s="274">
        <f>COUNTIF(F$169:F$203,"&gt;=22")</f>
        <v>3</v>
      </c>
      <c r="F128" s="275"/>
      <c r="G128" s="274">
        <f>COUNTIF(H$169:H$203,"&gt;=22")</f>
        <v>2</v>
      </c>
      <c r="H128" s="275"/>
      <c r="I128" s="274">
        <f>COUNTIF(J$169:J$203,"&gt;=22")</f>
        <v>5</v>
      </c>
      <c r="J128" s="275"/>
      <c r="K128" s="274">
        <f>COUNTIF(L$169:L$203,"&gt;=22")</f>
        <v>3</v>
      </c>
      <c r="L128" s="275"/>
      <c r="M128" s="274">
        <f>COUNTIF(N$169:N$203,"&gt;=22")</f>
        <v>7</v>
      </c>
      <c r="N128" s="275"/>
      <c r="O128" s="274">
        <f>COUNTIF(P$169:P$203,"&gt;=22")</f>
        <v>6</v>
      </c>
      <c r="P128" s="275"/>
      <c r="Q128" s="177"/>
      <c r="R128" s="178"/>
      <c r="S128" s="178"/>
      <c r="T128" s="179"/>
    </row>
    <row r="129" spans="1:20" ht="11.25" customHeight="1" thickTop="1">
      <c r="A129" s="321" t="s">
        <v>113</v>
      </c>
      <c r="B129" s="322"/>
      <c r="C129" s="323"/>
      <c r="D129" s="324"/>
      <c r="E129" s="324"/>
      <c r="F129" s="324"/>
      <c r="G129" s="324"/>
      <c r="H129" s="324"/>
      <c r="I129" s="324"/>
      <c r="J129" s="324"/>
      <c r="K129" s="324"/>
      <c r="L129" s="324"/>
      <c r="M129" s="324"/>
      <c r="N129" s="324"/>
      <c r="O129" s="324"/>
      <c r="P129" s="324"/>
      <c r="Q129" s="324"/>
      <c r="R129" s="324"/>
      <c r="S129" s="324"/>
      <c r="T129" s="325"/>
    </row>
    <row r="130" spans="1:20" ht="11.25" customHeight="1">
      <c r="A130" s="326"/>
      <c r="B130" s="327"/>
      <c r="C130" s="327"/>
      <c r="D130" s="327"/>
      <c r="E130" s="327"/>
      <c r="F130" s="327"/>
      <c r="G130" s="327"/>
      <c r="H130" s="327"/>
      <c r="I130" s="327"/>
      <c r="J130" s="327"/>
      <c r="K130" s="327"/>
      <c r="L130" s="327"/>
      <c r="M130" s="327"/>
      <c r="N130" s="327"/>
      <c r="O130" s="327"/>
      <c r="P130" s="327"/>
      <c r="Q130" s="327"/>
      <c r="R130" s="327"/>
      <c r="S130" s="327"/>
      <c r="T130" s="328"/>
    </row>
    <row r="131" spans="1:20" ht="11.25" customHeight="1">
      <c r="A131" s="329"/>
      <c r="B131" s="330"/>
      <c r="C131" s="330"/>
      <c r="D131" s="330"/>
      <c r="E131" s="330"/>
      <c r="F131" s="330"/>
      <c r="G131" s="330"/>
      <c r="H131" s="330"/>
      <c r="I131" s="330"/>
      <c r="J131" s="330"/>
      <c r="K131" s="330"/>
      <c r="L131" s="330"/>
      <c r="M131" s="330"/>
      <c r="N131" s="330"/>
      <c r="O131" s="330"/>
      <c r="P131" s="330"/>
      <c r="Q131" s="330"/>
      <c r="R131" s="330"/>
      <c r="S131" s="330"/>
      <c r="T131" s="331"/>
    </row>
    <row r="132" spans="1:20" ht="11.25" customHeight="1">
      <c r="A132" s="332"/>
      <c r="B132" s="333"/>
      <c r="C132" s="333"/>
      <c r="D132" s="333"/>
      <c r="E132" s="333"/>
      <c r="F132" s="333"/>
      <c r="G132" s="333"/>
      <c r="H132" s="333"/>
      <c r="I132" s="333"/>
      <c r="J132" s="333"/>
      <c r="K132" s="333"/>
      <c r="L132" s="333"/>
      <c r="M132" s="333"/>
      <c r="N132" s="333"/>
      <c r="O132" s="333"/>
      <c r="P132" s="333"/>
      <c r="Q132" s="333"/>
      <c r="R132" s="333"/>
      <c r="S132" s="333"/>
      <c r="T132" s="334"/>
    </row>
    <row r="133" spans="1:20" ht="11.25" customHeight="1">
      <c r="A133" s="310"/>
      <c r="B133" s="311"/>
      <c r="C133" s="311"/>
      <c r="D133" s="311"/>
      <c r="E133" s="311"/>
      <c r="F133" s="311"/>
      <c r="G133" s="311"/>
      <c r="H133" s="311"/>
      <c r="I133" s="311"/>
      <c r="J133" s="311"/>
      <c r="K133" s="311"/>
      <c r="L133" s="311"/>
      <c r="M133" s="311"/>
      <c r="N133" s="311"/>
      <c r="O133" s="311"/>
      <c r="P133" s="311"/>
      <c r="Q133" s="311"/>
      <c r="R133" s="311"/>
      <c r="S133" s="311"/>
      <c r="T133" s="312"/>
    </row>
    <row r="134" spans="1:20" ht="11.25" customHeight="1" thickBot="1">
      <c r="A134" s="188" t="s">
        <v>114</v>
      </c>
      <c r="B134" s="313"/>
      <c r="C134" s="314"/>
      <c r="D134" s="314"/>
      <c r="E134" s="314"/>
      <c r="F134" s="314"/>
      <c r="G134" s="314"/>
      <c r="H134" s="314"/>
      <c r="I134" s="315"/>
      <c r="J134" s="186" t="s">
        <v>115</v>
      </c>
      <c r="K134" s="316"/>
      <c r="L134" s="316"/>
      <c r="M134" s="316"/>
      <c r="N134" s="316"/>
      <c r="O134" s="317" t="s">
        <v>116</v>
      </c>
      <c r="P134" s="317"/>
      <c r="Q134" s="317"/>
      <c r="R134" s="317"/>
      <c r="S134" s="317"/>
      <c r="T134" s="318"/>
    </row>
    <row r="135" spans="1:20" s="116" customFormat="1" ht="11.25" customHeight="1">
      <c r="A135" s="127"/>
      <c r="B135" s="127"/>
      <c r="C135" s="127"/>
      <c r="J135" s="128"/>
      <c r="K135" s="128"/>
    </row>
    <row r="136" spans="1:20" s="116" customFormat="1" ht="11.25" customHeight="1">
      <c r="A136" s="272" t="s">
        <v>17</v>
      </c>
      <c r="B136" s="273"/>
      <c r="C136" s="319">
        <f>C3</f>
        <v>45572</v>
      </c>
      <c r="D136" s="320"/>
      <c r="E136" s="319">
        <f>E3</f>
        <v>45573</v>
      </c>
      <c r="F136" s="320"/>
      <c r="G136" s="319">
        <f>G3</f>
        <v>45574</v>
      </c>
      <c r="H136" s="320"/>
      <c r="I136" s="319">
        <f>I3</f>
        <v>45575</v>
      </c>
      <c r="J136" s="320"/>
      <c r="K136" s="319">
        <f>K3</f>
        <v>45576</v>
      </c>
      <c r="L136" s="320"/>
      <c r="M136" s="319">
        <f>M3</f>
        <v>45577</v>
      </c>
      <c r="N136" s="320"/>
      <c r="O136" s="319">
        <f>O3</f>
        <v>45578</v>
      </c>
      <c r="P136" s="320"/>
      <c r="Q136" s="117"/>
      <c r="R136" s="117"/>
      <c r="S136" s="117"/>
      <c r="T136" s="117"/>
    </row>
    <row r="137" spans="1:20" s="116" customFormat="1" ht="11.25" customHeight="1" thickBot="1">
      <c r="A137" s="304" t="s">
        <v>20</v>
      </c>
      <c r="B137" s="305"/>
      <c r="C137" s="254" t="str">
        <f>C4</f>
        <v>一</v>
      </c>
      <c r="D137" s="255"/>
      <c r="E137" s="254" t="str">
        <f>E4</f>
        <v>二</v>
      </c>
      <c r="F137" s="255"/>
      <c r="G137" s="254" t="str">
        <f>G4</f>
        <v>三</v>
      </c>
      <c r="H137" s="255"/>
      <c r="I137" s="254" t="str">
        <f>I4</f>
        <v>四</v>
      </c>
      <c r="J137" s="255"/>
      <c r="K137" s="254" t="str">
        <f>K4</f>
        <v>五</v>
      </c>
      <c r="L137" s="255"/>
      <c r="M137" s="306" t="str">
        <f>M4</f>
        <v>六</v>
      </c>
      <c r="N137" s="307"/>
      <c r="O137" s="306" t="str">
        <f>O4</f>
        <v>日</v>
      </c>
      <c r="P137" s="307"/>
    </row>
    <row r="138" spans="1:20" s="116" customFormat="1" ht="11.25" customHeight="1">
      <c r="A138" s="129" t="s">
        <v>117</v>
      </c>
      <c r="B138" s="130"/>
      <c r="C138" s="131"/>
      <c r="D138" s="132"/>
      <c r="E138" s="131"/>
      <c r="F138" s="132"/>
      <c r="G138" s="131"/>
      <c r="H138" s="132"/>
      <c r="I138" s="131"/>
      <c r="J138" s="132"/>
      <c r="K138" s="131"/>
      <c r="L138" s="132"/>
      <c r="M138" s="131"/>
      <c r="N138" s="132"/>
      <c r="O138" s="131"/>
      <c r="P138" s="133"/>
      <c r="Q138" s="134">
        <f>SUM(C138,E138,G138,I138,K138,M138,O138)</f>
        <v>0</v>
      </c>
      <c r="R138" s="135"/>
      <c r="S138" s="136" t="s">
        <v>118</v>
      </c>
      <c r="T138" s="137"/>
    </row>
    <row r="139" spans="1:20" s="116" customFormat="1" ht="11.25" customHeight="1" thickBot="1">
      <c r="A139" s="138"/>
      <c r="B139" s="139" t="s">
        <v>119</v>
      </c>
      <c r="C139" s="140"/>
      <c r="D139" s="141"/>
      <c r="E139" s="140"/>
      <c r="F139" s="141"/>
      <c r="G139" s="140"/>
      <c r="H139" s="141"/>
      <c r="I139" s="140"/>
      <c r="J139" s="141"/>
      <c r="K139" s="140"/>
      <c r="L139" s="141"/>
      <c r="M139" s="140"/>
      <c r="N139" s="141"/>
      <c r="O139" s="140"/>
      <c r="P139" s="141"/>
      <c r="Q139" s="142" t="s">
        <v>120</v>
      </c>
      <c r="R139" s="308">
        <f>SUM(D139,F139,H139,J139,L139,N139,P139)</f>
        <v>0</v>
      </c>
      <c r="S139" s="309"/>
      <c r="T139" s="143"/>
    </row>
    <row r="140" spans="1:20" s="116" customFormat="1" ht="11.25" customHeight="1">
      <c r="A140" s="284" t="s">
        <v>121</v>
      </c>
      <c r="B140" s="273"/>
      <c r="C140" s="298">
        <f>D14+D17+D20+D23+D26+D29+D32+D35+D38+D41+D44+D47+D50+D53+D56</f>
        <v>24</v>
      </c>
      <c r="D140" s="299"/>
      <c r="E140" s="298">
        <f t="shared" ref="E140" si="3">F14+F17+F20+F23+F26+F29+F32+F35+F38+F41+F44+F47+F50+F53+F56</f>
        <v>24</v>
      </c>
      <c r="F140" s="299"/>
      <c r="G140" s="298">
        <f t="shared" ref="G140" si="4">H14+H17+H20+H23+H26+H29+H32+H35+H38+H41+H44+H47+H50+H53+H56</f>
        <v>24</v>
      </c>
      <c r="H140" s="299"/>
      <c r="I140" s="298">
        <f t="shared" ref="I140" si="5">J14+J17+J20+J23+J26+J29+J32+J35+J38+J41+J44+J47+J50+J53+J56</f>
        <v>24</v>
      </c>
      <c r="J140" s="299"/>
      <c r="K140" s="298">
        <f t="shared" ref="K140" si="6">L14+L17+L20+L23+L26+L29+L32+L35+L38+L41+L44+L47+L50+L53+L56</f>
        <v>24</v>
      </c>
      <c r="L140" s="299"/>
      <c r="M140" s="298">
        <f t="shared" ref="M140" si="7">N14+N17+N20+N23+N26+N29+N32+N35+N38+N41+N44+N47+N50+N53+N56</f>
        <v>24</v>
      </c>
      <c r="N140" s="299"/>
      <c r="O140" s="298">
        <f t="shared" ref="O140" si="8">P14+P17+P20+P23+P26+P29+P32+P35+P38+P41+P44+P47+P50+P53+P56</f>
        <v>24</v>
      </c>
      <c r="P140" s="299"/>
      <c r="Q140" s="302">
        <f>SUM(C140:P141)</f>
        <v>168</v>
      </c>
      <c r="R140" s="303"/>
      <c r="S140" s="276"/>
      <c r="T140" s="144"/>
    </row>
    <row r="141" spans="1:20" s="116" customFormat="1" ht="11.25" customHeight="1" thickBot="1">
      <c r="A141" s="285"/>
      <c r="B141" s="275"/>
      <c r="C141" s="300"/>
      <c r="D141" s="301"/>
      <c r="E141" s="300"/>
      <c r="F141" s="301"/>
      <c r="G141" s="300"/>
      <c r="H141" s="301"/>
      <c r="I141" s="300"/>
      <c r="J141" s="301"/>
      <c r="K141" s="300"/>
      <c r="L141" s="301"/>
      <c r="M141" s="300"/>
      <c r="N141" s="301"/>
      <c r="O141" s="300"/>
      <c r="P141" s="301"/>
      <c r="Q141" s="297"/>
      <c r="R141" s="283"/>
      <c r="S141" s="277"/>
      <c r="T141" s="145"/>
    </row>
    <row r="142" spans="1:20" s="116" customFormat="1" ht="11.25" customHeight="1" thickTop="1">
      <c r="A142" s="284" t="s">
        <v>122</v>
      </c>
      <c r="B142" s="273"/>
      <c r="C142" s="272">
        <f>D60+D63+D66+D69+D72+D75+D78+D81+D84+D87+D91+D94+D97+D100+D103+D106+D109+D112+D115+D118</f>
        <v>3.5</v>
      </c>
      <c r="D142" s="273"/>
      <c r="E142" s="272">
        <f t="shared" ref="E142" si="9">F60+F63+F66+F69+F72+F75+F78+F81+F84+F87+F91+F94+F97+F100+F103+F106+F109+F112+F115+F118</f>
        <v>4</v>
      </c>
      <c r="F142" s="273"/>
      <c r="G142" s="272">
        <f t="shared" ref="G142" si="10">H60+H63+H66+H69+H72+H75+H78+H81+H84+H87+H91+H94+H97+H100+H103+H106+H109+H112+H115+H118</f>
        <v>4</v>
      </c>
      <c r="H142" s="273"/>
      <c r="I142" s="272">
        <f t="shared" ref="I142" si="11">J60+J63+J66+J69+J72+J75+J78+J81+J84+J87+J91+J94+J97+J100+J103+J106+J109+J112+J115+J118</f>
        <v>28</v>
      </c>
      <c r="J142" s="273"/>
      <c r="K142" s="272">
        <f t="shared" ref="K142" si="12">L60+L63+L66+L69+L72+L75+L78+L81+L84+L87+L91+L94+L97+L100+L103+L106+L109+L112+L115+L118</f>
        <v>4</v>
      </c>
      <c r="L142" s="273"/>
      <c r="M142" s="272">
        <f t="shared" ref="M142" si="13">N60+N63+N66+N69+N72+N75+N78+N81+N84+N87+N91+N94+N97+N100+N103+N106+N109+N112+N115+N118</f>
        <v>40</v>
      </c>
      <c r="N142" s="273"/>
      <c r="O142" s="272">
        <f t="shared" ref="O142" si="14">P60+P63+P66+P69+P72+P75+P78+P81+P84+P87+P91+P94+P97+P100+P103+P106+P109+P112+P115+P118</f>
        <v>33</v>
      </c>
      <c r="P142" s="273"/>
      <c r="Q142" s="296">
        <f>SUM(C142:P143)</f>
        <v>116.5</v>
      </c>
      <c r="R142" s="281"/>
      <c r="S142" s="276"/>
      <c r="T142" s="144"/>
    </row>
    <row r="143" spans="1:20" s="116" customFormat="1" ht="11.25" customHeight="1" thickBot="1">
      <c r="A143" s="285"/>
      <c r="B143" s="275"/>
      <c r="C143" s="274"/>
      <c r="D143" s="275"/>
      <c r="E143" s="274"/>
      <c r="F143" s="275"/>
      <c r="G143" s="274"/>
      <c r="H143" s="275"/>
      <c r="I143" s="274"/>
      <c r="J143" s="275"/>
      <c r="K143" s="274"/>
      <c r="L143" s="275"/>
      <c r="M143" s="274"/>
      <c r="N143" s="275"/>
      <c r="O143" s="274"/>
      <c r="P143" s="275"/>
      <c r="Q143" s="297"/>
      <c r="R143" s="283"/>
      <c r="S143" s="277"/>
      <c r="T143" s="145"/>
    </row>
    <row r="144" spans="1:20" s="116" customFormat="1" ht="11.25" customHeight="1" thickTop="1">
      <c r="A144" s="284" t="s">
        <v>123</v>
      </c>
      <c r="B144" s="273"/>
      <c r="C144" s="272">
        <f>C140+C142</f>
        <v>27.5</v>
      </c>
      <c r="D144" s="273"/>
      <c r="E144" s="272">
        <f>E140+E142</f>
        <v>28</v>
      </c>
      <c r="F144" s="273"/>
      <c r="G144" s="272">
        <f>G140+G142</f>
        <v>28</v>
      </c>
      <c r="H144" s="273"/>
      <c r="I144" s="272">
        <f>I140+I142</f>
        <v>52</v>
      </c>
      <c r="J144" s="273"/>
      <c r="K144" s="272">
        <f>K140+K142</f>
        <v>28</v>
      </c>
      <c r="L144" s="273"/>
      <c r="M144" s="272">
        <f>M140+M142</f>
        <v>64</v>
      </c>
      <c r="N144" s="273"/>
      <c r="O144" s="272">
        <f>O140+O142</f>
        <v>57</v>
      </c>
      <c r="P144" s="273"/>
      <c r="Q144" s="296">
        <f>SUM(C144:P145)</f>
        <v>284.5</v>
      </c>
      <c r="R144" s="281"/>
      <c r="S144" s="276"/>
      <c r="T144" s="144"/>
    </row>
    <row r="145" spans="1:20" s="116" customFormat="1" ht="11.25" customHeight="1" thickBot="1">
      <c r="A145" s="285"/>
      <c r="B145" s="275"/>
      <c r="C145" s="272"/>
      <c r="D145" s="273"/>
      <c r="E145" s="272"/>
      <c r="F145" s="273"/>
      <c r="G145" s="272"/>
      <c r="H145" s="273"/>
      <c r="I145" s="272"/>
      <c r="J145" s="273"/>
      <c r="K145" s="272"/>
      <c r="L145" s="273"/>
      <c r="M145" s="272"/>
      <c r="N145" s="273"/>
      <c r="O145" s="272"/>
      <c r="P145" s="273"/>
      <c r="Q145" s="297"/>
      <c r="R145" s="283"/>
      <c r="S145" s="277"/>
      <c r="T145" s="145"/>
    </row>
    <row r="146" spans="1:20" s="116" customFormat="1" ht="11.25" customHeight="1" thickTop="1">
      <c r="A146" s="284" t="s">
        <v>124</v>
      </c>
      <c r="B146" s="286"/>
      <c r="C146" s="288">
        <f>$Q$152</f>
        <v>0</v>
      </c>
      <c r="D146" s="289"/>
      <c r="E146" s="288">
        <f>$Q$152</f>
        <v>0</v>
      </c>
      <c r="F146" s="289"/>
      <c r="G146" s="288">
        <f>$Q$152</f>
        <v>0</v>
      </c>
      <c r="H146" s="289"/>
      <c r="I146" s="288">
        <f>$Q$152</f>
        <v>0</v>
      </c>
      <c r="J146" s="289"/>
      <c r="K146" s="292">
        <f>Q154</f>
        <v>0</v>
      </c>
      <c r="L146" s="289"/>
      <c r="M146" s="292">
        <f>Q156</f>
        <v>0</v>
      </c>
      <c r="N146" s="289"/>
      <c r="O146" s="292">
        <f>Q156</f>
        <v>0</v>
      </c>
      <c r="P146" s="294"/>
      <c r="Q146" s="280">
        <f>SUM(C146:P147)</f>
        <v>0</v>
      </c>
      <c r="R146" s="281"/>
      <c r="S146" s="276"/>
      <c r="T146" s="144"/>
    </row>
    <row r="147" spans="1:20" s="116" customFormat="1" ht="11.25" customHeight="1" thickBot="1">
      <c r="A147" s="285"/>
      <c r="B147" s="287"/>
      <c r="C147" s="290"/>
      <c r="D147" s="291"/>
      <c r="E147" s="290"/>
      <c r="F147" s="291"/>
      <c r="G147" s="290"/>
      <c r="H147" s="291"/>
      <c r="I147" s="290"/>
      <c r="J147" s="291"/>
      <c r="K147" s="293"/>
      <c r="L147" s="291"/>
      <c r="M147" s="293"/>
      <c r="N147" s="291"/>
      <c r="O147" s="293"/>
      <c r="P147" s="295"/>
      <c r="Q147" s="282"/>
      <c r="R147" s="283"/>
      <c r="S147" s="277"/>
      <c r="T147" s="145"/>
    </row>
    <row r="148" spans="1:20" s="116" customFormat="1" ht="11.25" customHeight="1" thickTop="1">
      <c r="A148" s="284" t="s">
        <v>125</v>
      </c>
      <c r="B148" s="273"/>
      <c r="C148" s="272">
        <f>C144-C146</f>
        <v>27.5</v>
      </c>
      <c r="D148" s="273"/>
      <c r="E148" s="272">
        <f>E144-E146</f>
        <v>28</v>
      </c>
      <c r="F148" s="273"/>
      <c r="G148" s="272">
        <f>G144-G146</f>
        <v>28</v>
      </c>
      <c r="H148" s="273"/>
      <c r="I148" s="272">
        <f>I144-I146</f>
        <v>52</v>
      </c>
      <c r="J148" s="273"/>
      <c r="K148" s="272">
        <f>K144-K146</f>
        <v>28</v>
      </c>
      <c r="L148" s="273"/>
      <c r="M148" s="272">
        <f>M144-M146</f>
        <v>64</v>
      </c>
      <c r="N148" s="273"/>
      <c r="O148" s="272">
        <f>O144-O146</f>
        <v>57</v>
      </c>
      <c r="P148" s="273"/>
      <c r="Q148" s="272">
        <f>Q144-Q146</f>
        <v>284.5</v>
      </c>
      <c r="R148" s="273"/>
      <c r="S148" s="276"/>
      <c r="T148" s="144"/>
    </row>
    <row r="149" spans="1:20" s="116" customFormat="1" ht="11.25" customHeight="1" thickBot="1">
      <c r="A149" s="285"/>
      <c r="B149" s="275"/>
      <c r="C149" s="274"/>
      <c r="D149" s="275"/>
      <c r="E149" s="274"/>
      <c r="F149" s="275"/>
      <c r="G149" s="274"/>
      <c r="H149" s="275"/>
      <c r="I149" s="274"/>
      <c r="J149" s="275"/>
      <c r="K149" s="274"/>
      <c r="L149" s="275"/>
      <c r="M149" s="274"/>
      <c r="N149" s="275"/>
      <c r="O149" s="274"/>
      <c r="P149" s="275"/>
      <c r="Q149" s="274"/>
      <c r="R149" s="275"/>
      <c r="S149" s="277"/>
      <c r="T149" s="145"/>
    </row>
    <row r="150" spans="1:20" s="116" customFormat="1" ht="11.25" customHeight="1" thickTop="1" thickBot="1">
      <c r="J150" s="128"/>
      <c r="K150" s="128"/>
    </row>
    <row r="151" spans="1:20" s="116" customFormat="1" ht="11.25" customHeight="1">
      <c r="J151" s="128"/>
      <c r="K151" s="128"/>
      <c r="O151" s="256" t="s">
        <v>126</v>
      </c>
      <c r="P151" s="257"/>
      <c r="Q151" s="278"/>
      <c r="R151" s="279"/>
    </row>
    <row r="152" spans="1:20" s="116" customFormat="1" ht="11.25" customHeight="1">
      <c r="A152" s="259" t="s">
        <v>127</v>
      </c>
      <c r="B152" s="259"/>
      <c r="C152" s="184" t="s">
        <v>128</v>
      </c>
      <c r="D152" s="185" t="s">
        <v>129</v>
      </c>
      <c r="E152" s="184" t="s">
        <v>130</v>
      </c>
      <c r="G152" s="146" t="s">
        <v>131</v>
      </c>
      <c r="H152" s="184" t="s">
        <v>128</v>
      </c>
      <c r="I152" s="185" t="s">
        <v>129</v>
      </c>
      <c r="J152" s="184" t="s">
        <v>130</v>
      </c>
      <c r="K152" s="128"/>
      <c r="O152" s="258" t="s">
        <v>132</v>
      </c>
      <c r="P152" s="259"/>
      <c r="Q152" s="266"/>
      <c r="R152" s="267"/>
    </row>
    <row r="153" spans="1:20" s="116" customFormat="1" ht="11.25" customHeight="1">
      <c r="A153" s="147" t="str">
        <f>'0902-0908'!A150</f>
        <v>店長</v>
      </c>
      <c r="B153" s="148"/>
      <c r="C153" s="149">
        <f t="shared" ref="C153:C164" si="15">COUNTIF($A$13:$B$133,A153)</f>
        <v>0</v>
      </c>
      <c r="D153" s="150"/>
      <c r="E153" s="149">
        <f>C153-D153</f>
        <v>0</v>
      </c>
      <c r="G153" s="149" t="s">
        <v>133</v>
      </c>
      <c r="H153" s="149">
        <f>SUM(C153:C160)+C163+C164</f>
        <v>0</v>
      </c>
      <c r="I153" s="151"/>
      <c r="J153" s="149">
        <f>H153-I153</f>
        <v>0</v>
      </c>
      <c r="K153" s="128"/>
      <c r="O153" s="258"/>
      <c r="P153" s="259"/>
      <c r="Q153" s="266"/>
      <c r="R153" s="267"/>
    </row>
    <row r="154" spans="1:20" s="116" customFormat="1" ht="11.25" customHeight="1">
      <c r="A154" s="147" t="str">
        <f>'0902-0908'!A151</f>
        <v>副店長</v>
      </c>
      <c r="B154" s="148"/>
      <c r="C154" s="149">
        <f t="shared" si="15"/>
        <v>0</v>
      </c>
      <c r="D154" s="150"/>
      <c r="E154" s="149">
        <f t="shared" ref="E154:E164" si="16">C154-D154</f>
        <v>0</v>
      </c>
      <c r="G154" s="149" t="s">
        <v>134</v>
      </c>
      <c r="H154" s="149">
        <f>SUM(C153:C159)+C161+C163+C164</f>
        <v>0</v>
      </c>
      <c r="I154" s="151"/>
      <c r="J154" s="149">
        <f>H154-I154</f>
        <v>0</v>
      </c>
      <c r="K154" s="128"/>
      <c r="O154" s="258" t="s">
        <v>135</v>
      </c>
      <c r="P154" s="259"/>
      <c r="Q154" s="266"/>
      <c r="R154" s="267"/>
    </row>
    <row r="155" spans="1:20" s="116" customFormat="1" ht="11.25" customHeight="1">
      <c r="A155" s="147" t="str">
        <f>'0902-0908'!A152</f>
        <v>廚房主任</v>
      </c>
      <c r="B155" s="148"/>
      <c r="C155" s="149">
        <f t="shared" si="15"/>
        <v>0</v>
      </c>
      <c r="D155" s="150"/>
      <c r="E155" s="149">
        <f t="shared" si="16"/>
        <v>0</v>
      </c>
      <c r="G155" s="149" t="s">
        <v>137</v>
      </c>
      <c r="H155" s="149">
        <f>SUM(C153:C164)</f>
        <v>0</v>
      </c>
      <c r="I155" s="151"/>
      <c r="J155" s="149">
        <f>H155-I155</f>
        <v>0</v>
      </c>
      <c r="K155" s="128"/>
      <c r="O155" s="258"/>
      <c r="P155" s="259"/>
      <c r="Q155" s="266"/>
      <c r="R155" s="267"/>
    </row>
    <row r="156" spans="1:20" s="116" customFormat="1" ht="11.25" customHeight="1">
      <c r="A156" s="147" t="str">
        <f>'0902-0908'!A153</f>
        <v>廚房正職</v>
      </c>
      <c r="B156" s="148"/>
      <c r="C156" s="149">
        <f t="shared" si="15"/>
        <v>0</v>
      </c>
      <c r="D156" s="150"/>
      <c r="E156" s="149">
        <f t="shared" si="16"/>
        <v>0</v>
      </c>
      <c r="J156" s="128"/>
      <c r="K156" s="128"/>
      <c r="O156" s="258" t="s">
        <v>139</v>
      </c>
      <c r="P156" s="259"/>
      <c r="Q156" s="266"/>
      <c r="R156" s="267"/>
    </row>
    <row r="157" spans="1:20" s="116" customFormat="1" ht="11.25" customHeight="1">
      <c r="A157" s="147" t="str">
        <f>'0902-0908'!A154</f>
        <v>廚房試用期</v>
      </c>
      <c r="B157" s="148"/>
      <c r="C157" s="149">
        <f t="shared" si="15"/>
        <v>0</v>
      </c>
      <c r="D157" s="150"/>
      <c r="E157" s="149">
        <f t="shared" si="16"/>
        <v>0</v>
      </c>
      <c r="J157" s="128"/>
      <c r="K157" s="128"/>
      <c r="O157" s="258"/>
      <c r="P157" s="259"/>
      <c r="Q157" s="266"/>
      <c r="R157" s="267"/>
    </row>
    <row r="158" spans="1:20" s="116" customFormat="1" ht="11.25" customHeight="1">
      <c r="A158" s="147" t="str">
        <f>'0902-0908'!A155</f>
        <v>內場建教生</v>
      </c>
      <c r="B158" s="148"/>
      <c r="C158" s="149">
        <f t="shared" si="15"/>
        <v>0</v>
      </c>
      <c r="D158" s="150"/>
      <c r="E158" s="149">
        <f t="shared" si="16"/>
        <v>0</v>
      </c>
      <c r="J158" s="128"/>
      <c r="K158" s="128"/>
      <c r="O158" s="258" t="s">
        <v>142</v>
      </c>
      <c r="P158" s="259"/>
      <c r="Q158" s="268"/>
      <c r="R158" s="269"/>
    </row>
    <row r="159" spans="1:20" s="116" customFormat="1" ht="11.25" customHeight="1" thickBot="1">
      <c r="A159" s="147" t="str">
        <f>'0902-0908'!A156</f>
        <v>內場實習生</v>
      </c>
      <c r="B159" s="148"/>
      <c r="C159" s="149">
        <f t="shared" si="15"/>
        <v>0</v>
      </c>
      <c r="D159" s="150"/>
      <c r="E159" s="149">
        <f t="shared" si="16"/>
        <v>0</v>
      </c>
      <c r="J159" s="128"/>
      <c r="K159" s="128"/>
      <c r="O159" s="260"/>
      <c r="P159" s="261"/>
      <c r="Q159" s="270"/>
      <c r="R159" s="271"/>
    </row>
    <row r="160" spans="1:20" s="116" customFormat="1" ht="11.25" customHeight="1">
      <c r="A160" s="147" t="str">
        <f>'0902-0908'!A157</f>
        <v>內場早班工讀</v>
      </c>
      <c r="B160" s="148"/>
      <c r="C160" s="149">
        <f t="shared" si="15"/>
        <v>0</v>
      </c>
      <c r="D160" s="150"/>
      <c r="E160" s="149">
        <f t="shared" si="16"/>
        <v>0</v>
      </c>
      <c r="J160" s="128"/>
      <c r="K160" s="128"/>
      <c r="O160" s="256" t="s">
        <v>145</v>
      </c>
      <c r="P160" s="257"/>
      <c r="Q160" s="152"/>
      <c r="R160" s="153"/>
    </row>
    <row r="161" spans="1:18" s="116" customFormat="1" ht="11.25" customHeight="1">
      <c r="A161" s="147" t="str">
        <f>'0902-0908'!A158</f>
        <v>內場晚班工讀</v>
      </c>
      <c r="B161" s="148"/>
      <c r="C161" s="149">
        <f t="shared" si="15"/>
        <v>0</v>
      </c>
      <c r="D161" s="151"/>
      <c r="E161" s="149">
        <f t="shared" si="16"/>
        <v>0</v>
      </c>
      <c r="J161" s="128"/>
      <c r="K161" s="128"/>
      <c r="O161" s="258" t="s">
        <v>147</v>
      </c>
      <c r="P161" s="259"/>
      <c r="Q161" s="259">
        <f>Q152*4+Q154+Q156*2</f>
        <v>0</v>
      </c>
      <c r="R161" s="262"/>
    </row>
    <row r="162" spans="1:18" s="116" customFormat="1" ht="11.25" customHeight="1" thickBot="1">
      <c r="A162" s="147" t="str">
        <f>'0902-0908'!A159</f>
        <v>內場假日工讀</v>
      </c>
      <c r="B162" s="148"/>
      <c r="C162" s="149">
        <f t="shared" si="15"/>
        <v>0</v>
      </c>
      <c r="D162" s="151"/>
      <c r="E162" s="149">
        <f t="shared" si="16"/>
        <v>0</v>
      </c>
      <c r="J162" s="128"/>
      <c r="K162" s="128"/>
      <c r="O162" s="260"/>
      <c r="P162" s="261"/>
      <c r="Q162" s="261"/>
      <c r="R162" s="263"/>
    </row>
    <row r="163" spans="1:18" s="116" customFormat="1" ht="11.25" customHeight="1">
      <c r="A163" s="147" t="str">
        <f>'0902-0908'!A160</f>
        <v>內場全天工讀</v>
      </c>
      <c r="B163" s="148"/>
      <c r="C163" s="149">
        <f t="shared" si="15"/>
        <v>0</v>
      </c>
      <c r="D163" s="151"/>
      <c r="E163" s="149">
        <f t="shared" si="16"/>
        <v>0</v>
      </c>
      <c r="J163" s="128"/>
      <c r="K163" s="128"/>
    </row>
    <row r="164" spans="1:18" s="116" customFormat="1" ht="11.25" customHeight="1">
      <c r="A164" s="147" t="str">
        <f>'0902-0908'!A161</f>
        <v>內場暑假工讀</v>
      </c>
      <c r="B164" s="148"/>
      <c r="C164" s="149">
        <f t="shared" si="15"/>
        <v>0</v>
      </c>
      <c r="D164" s="151"/>
      <c r="E164" s="149">
        <f t="shared" si="16"/>
        <v>0</v>
      </c>
      <c r="J164" s="128"/>
      <c r="K164" s="128"/>
    </row>
    <row r="165" spans="1:18" s="116" customFormat="1" ht="11.25" customHeight="1">
      <c r="J165" s="128"/>
      <c r="K165" s="128"/>
    </row>
    <row r="166" spans="1:18" s="116" customFormat="1" ht="11.25" customHeight="1">
      <c r="C166" s="264">
        <f>C136</f>
        <v>45572</v>
      </c>
      <c r="D166" s="265"/>
      <c r="E166" s="264">
        <f>E136</f>
        <v>45573</v>
      </c>
      <c r="F166" s="265"/>
      <c r="G166" s="264">
        <f>G136</f>
        <v>45574</v>
      </c>
      <c r="H166" s="265"/>
      <c r="I166" s="264">
        <f>I136</f>
        <v>45575</v>
      </c>
      <c r="J166" s="265"/>
      <c r="K166" s="264">
        <f>K136</f>
        <v>45576</v>
      </c>
      <c r="L166" s="265"/>
      <c r="M166" s="264">
        <f>M136</f>
        <v>45577</v>
      </c>
      <c r="N166" s="265"/>
      <c r="O166" s="264">
        <f>O136</f>
        <v>45578</v>
      </c>
      <c r="P166" s="265"/>
    </row>
    <row r="167" spans="1:18" s="116" customFormat="1" ht="11.25" customHeight="1">
      <c r="C167" s="254" t="str">
        <f>C137</f>
        <v>一</v>
      </c>
      <c r="D167" s="255"/>
      <c r="E167" s="254" t="str">
        <f>E137</f>
        <v>二</v>
      </c>
      <c r="F167" s="255"/>
      <c r="G167" s="254" t="str">
        <f>G137</f>
        <v>三</v>
      </c>
      <c r="H167" s="255"/>
      <c r="I167" s="254" t="str">
        <f>I137</f>
        <v>四</v>
      </c>
      <c r="J167" s="255"/>
      <c r="K167" s="254" t="str">
        <f>K137</f>
        <v>五</v>
      </c>
      <c r="L167" s="255"/>
      <c r="M167" s="254" t="str">
        <f>M137</f>
        <v>六</v>
      </c>
      <c r="N167" s="255"/>
      <c r="O167" s="254" t="str">
        <f>O137</f>
        <v>日</v>
      </c>
      <c r="P167" s="255"/>
    </row>
    <row r="168" spans="1:18" s="116" customFormat="1" ht="11.25" customHeight="1">
      <c r="C168" s="154" t="s">
        <v>151</v>
      </c>
      <c r="D168" s="154" t="s">
        <v>152</v>
      </c>
      <c r="E168" s="154" t="s">
        <v>151</v>
      </c>
      <c r="F168" s="154" t="s">
        <v>152</v>
      </c>
      <c r="G168" s="154" t="s">
        <v>151</v>
      </c>
      <c r="H168" s="154" t="s">
        <v>152</v>
      </c>
      <c r="I168" s="154" t="s">
        <v>151</v>
      </c>
      <c r="J168" s="154" t="s">
        <v>152</v>
      </c>
      <c r="K168" s="154" t="s">
        <v>151</v>
      </c>
      <c r="L168" s="154" t="s">
        <v>152</v>
      </c>
      <c r="M168" s="154" t="s">
        <v>151</v>
      </c>
      <c r="N168" s="154" t="s">
        <v>152</v>
      </c>
      <c r="O168" s="154" t="s">
        <v>151</v>
      </c>
      <c r="P168" s="154" t="s">
        <v>152</v>
      </c>
    </row>
    <row r="169" spans="1:18" s="116" customFormat="1" ht="11.25" customHeight="1">
      <c r="C169" s="116">
        <f t="shared" ref="C169:P169" si="17">C13</f>
        <v>10</v>
      </c>
      <c r="D169" s="116">
        <f t="shared" si="17"/>
        <v>21</v>
      </c>
      <c r="E169" s="116">
        <f t="shared" si="17"/>
        <v>12</v>
      </c>
      <c r="F169" s="116">
        <f t="shared" si="17"/>
        <v>22</v>
      </c>
      <c r="G169" s="116">
        <f t="shared" si="17"/>
        <v>10</v>
      </c>
      <c r="H169" s="116">
        <f t="shared" si="17"/>
        <v>21</v>
      </c>
      <c r="I169" s="116">
        <f t="shared" si="17"/>
        <v>0</v>
      </c>
      <c r="J169" s="116">
        <f t="shared" si="17"/>
        <v>0</v>
      </c>
      <c r="K169" s="116">
        <f t="shared" si="17"/>
        <v>12</v>
      </c>
      <c r="L169" s="116">
        <f t="shared" si="17"/>
        <v>22</v>
      </c>
      <c r="M169" s="116">
        <f t="shared" si="17"/>
        <v>11</v>
      </c>
      <c r="N169" s="116">
        <f t="shared" si="17"/>
        <v>22</v>
      </c>
      <c r="O169" s="116">
        <f t="shared" si="17"/>
        <v>12</v>
      </c>
      <c r="P169" s="116">
        <f t="shared" si="17"/>
        <v>22</v>
      </c>
    </row>
    <row r="170" spans="1:18" s="116" customFormat="1" ht="11.25" customHeight="1">
      <c r="C170" s="116">
        <f t="shared" ref="C170:P170" si="18">C16</f>
        <v>12</v>
      </c>
      <c r="D170" s="116">
        <f t="shared" si="18"/>
        <v>22</v>
      </c>
      <c r="E170" s="116">
        <f t="shared" si="18"/>
        <v>11</v>
      </c>
      <c r="F170" s="116">
        <f t="shared" si="18"/>
        <v>22</v>
      </c>
      <c r="G170" s="116">
        <f t="shared" si="18"/>
        <v>0</v>
      </c>
      <c r="H170" s="116">
        <f t="shared" si="18"/>
        <v>0</v>
      </c>
      <c r="I170" s="116">
        <f t="shared" si="18"/>
        <v>12</v>
      </c>
      <c r="J170" s="116">
        <f t="shared" si="18"/>
        <v>22</v>
      </c>
      <c r="K170" s="116">
        <f t="shared" si="18"/>
        <v>10</v>
      </c>
      <c r="L170" s="116">
        <f t="shared" si="18"/>
        <v>21</v>
      </c>
      <c r="M170" s="116">
        <f t="shared" si="18"/>
        <v>10</v>
      </c>
      <c r="N170" s="116">
        <f t="shared" si="18"/>
        <v>21</v>
      </c>
      <c r="O170" s="116">
        <f t="shared" si="18"/>
        <v>0</v>
      </c>
      <c r="P170" s="116">
        <f t="shared" si="18"/>
        <v>0</v>
      </c>
    </row>
    <row r="171" spans="1:18" s="116" customFormat="1" ht="11.25" customHeight="1">
      <c r="C171" s="116">
        <f t="shared" ref="C171:P171" si="19">C19</f>
        <v>11</v>
      </c>
      <c r="D171" s="116">
        <f t="shared" si="19"/>
        <v>22</v>
      </c>
      <c r="E171" s="116">
        <f t="shared" si="19"/>
        <v>0</v>
      </c>
      <c r="F171" s="116">
        <f t="shared" si="19"/>
        <v>0</v>
      </c>
      <c r="G171" s="116">
        <f t="shared" si="19"/>
        <v>0</v>
      </c>
      <c r="H171" s="116">
        <f t="shared" si="19"/>
        <v>0</v>
      </c>
      <c r="I171" s="116">
        <f t="shared" si="19"/>
        <v>10</v>
      </c>
      <c r="J171" s="116">
        <f t="shared" si="19"/>
        <v>21</v>
      </c>
      <c r="K171" s="116">
        <f t="shared" si="19"/>
        <v>0</v>
      </c>
      <c r="L171" s="116">
        <f t="shared" si="19"/>
        <v>0</v>
      </c>
      <c r="M171" s="116">
        <f t="shared" si="19"/>
        <v>12</v>
      </c>
      <c r="N171" s="116">
        <f t="shared" si="19"/>
        <v>22</v>
      </c>
      <c r="O171" s="116">
        <f t="shared" si="19"/>
        <v>10</v>
      </c>
      <c r="P171" s="116">
        <f t="shared" si="19"/>
        <v>21</v>
      </c>
    </row>
    <row r="172" spans="1:18" s="116" customFormat="1" ht="11.25" customHeight="1">
      <c r="C172" s="116">
        <f t="shared" ref="C172:P172" si="20">C22</f>
        <v>0</v>
      </c>
      <c r="D172" s="116">
        <f t="shared" si="20"/>
        <v>0</v>
      </c>
      <c r="E172" s="116">
        <f t="shared" si="20"/>
        <v>10</v>
      </c>
      <c r="F172" s="116">
        <f t="shared" si="20"/>
        <v>21</v>
      </c>
      <c r="G172" s="116">
        <f t="shared" si="20"/>
        <v>12</v>
      </c>
      <c r="H172" s="116">
        <f t="shared" si="20"/>
        <v>22</v>
      </c>
      <c r="I172" s="116">
        <f t="shared" si="20"/>
        <v>11</v>
      </c>
      <c r="J172" s="116">
        <f t="shared" si="20"/>
        <v>22</v>
      </c>
      <c r="K172" s="116">
        <f t="shared" si="20"/>
        <v>11</v>
      </c>
      <c r="L172" s="116">
        <f t="shared" si="20"/>
        <v>22</v>
      </c>
      <c r="M172" s="116">
        <f t="shared" si="20"/>
        <v>0</v>
      </c>
      <c r="N172" s="116">
        <f t="shared" si="20"/>
        <v>0</v>
      </c>
      <c r="O172" s="116">
        <f t="shared" si="20"/>
        <v>11</v>
      </c>
      <c r="P172" s="116">
        <f t="shared" si="20"/>
        <v>22</v>
      </c>
    </row>
    <row r="173" spans="1:18" s="116" customFormat="1" ht="11.25" customHeight="1">
      <c r="C173" s="116">
        <f t="shared" ref="C173:P173" si="21">C25</f>
        <v>0</v>
      </c>
      <c r="D173" s="116">
        <f t="shared" si="21"/>
        <v>0</v>
      </c>
      <c r="E173" s="116">
        <f t="shared" si="21"/>
        <v>0</v>
      </c>
      <c r="F173" s="116">
        <f t="shared" si="21"/>
        <v>0</v>
      </c>
      <c r="G173" s="116">
        <f t="shared" si="21"/>
        <v>11.5</v>
      </c>
      <c r="H173" s="116">
        <f t="shared" si="21"/>
        <v>21.5</v>
      </c>
      <c r="I173" s="116">
        <f t="shared" si="21"/>
        <v>0</v>
      </c>
      <c r="J173" s="116">
        <f t="shared" si="21"/>
        <v>0</v>
      </c>
      <c r="K173" s="116">
        <f t="shared" si="21"/>
        <v>0</v>
      </c>
      <c r="L173" s="116">
        <f t="shared" si="21"/>
        <v>0</v>
      </c>
      <c r="M173" s="116">
        <f t="shared" si="21"/>
        <v>0</v>
      </c>
      <c r="N173" s="116">
        <f t="shared" si="21"/>
        <v>0</v>
      </c>
      <c r="O173" s="116">
        <f t="shared" si="21"/>
        <v>0</v>
      </c>
      <c r="P173" s="116">
        <f t="shared" si="21"/>
        <v>0</v>
      </c>
    </row>
    <row r="174" spans="1:18" s="116" customFormat="1" ht="11.25" customHeight="1">
      <c r="C174" s="116">
        <f>C28</f>
        <v>0</v>
      </c>
      <c r="D174" s="116">
        <f t="shared" ref="D174:P174" si="22">D28</f>
        <v>0</v>
      </c>
      <c r="E174" s="116">
        <f t="shared" si="22"/>
        <v>0</v>
      </c>
      <c r="F174" s="116">
        <f t="shared" si="22"/>
        <v>0</v>
      </c>
      <c r="G174" s="116">
        <f t="shared" si="22"/>
        <v>0</v>
      </c>
      <c r="H174" s="116">
        <f t="shared" si="22"/>
        <v>0</v>
      </c>
      <c r="I174" s="116">
        <f t="shared" si="22"/>
        <v>0</v>
      </c>
      <c r="J174" s="116">
        <f t="shared" si="22"/>
        <v>0</v>
      </c>
      <c r="K174" s="116">
        <f t="shared" si="22"/>
        <v>0</v>
      </c>
      <c r="L174" s="116">
        <f t="shared" si="22"/>
        <v>0</v>
      </c>
      <c r="M174" s="116">
        <f t="shared" si="22"/>
        <v>0</v>
      </c>
      <c r="N174" s="116">
        <f t="shared" si="22"/>
        <v>0</v>
      </c>
      <c r="O174" s="116">
        <f t="shared" si="22"/>
        <v>0</v>
      </c>
      <c r="P174" s="116">
        <f t="shared" si="22"/>
        <v>0</v>
      </c>
    </row>
    <row r="175" spans="1:18" s="116" customFormat="1" ht="11.25" customHeight="1">
      <c r="C175" s="116">
        <f>C31</f>
        <v>0</v>
      </c>
      <c r="D175" s="116">
        <f t="shared" ref="D175:P175" si="23">D31</f>
        <v>0</v>
      </c>
      <c r="E175" s="116">
        <f t="shared" si="23"/>
        <v>0</v>
      </c>
      <c r="F175" s="116">
        <f t="shared" si="23"/>
        <v>0</v>
      </c>
      <c r="G175" s="116">
        <f t="shared" si="23"/>
        <v>0</v>
      </c>
      <c r="H175" s="116">
        <f t="shared" si="23"/>
        <v>0</v>
      </c>
      <c r="I175" s="116">
        <f t="shared" si="23"/>
        <v>0</v>
      </c>
      <c r="J175" s="116">
        <f t="shared" si="23"/>
        <v>0</v>
      </c>
      <c r="K175" s="116">
        <f t="shared" si="23"/>
        <v>0</v>
      </c>
      <c r="L175" s="116">
        <f t="shared" si="23"/>
        <v>0</v>
      </c>
      <c r="M175" s="116">
        <f t="shared" si="23"/>
        <v>0</v>
      </c>
      <c r="N175" s="116">
        <f t="shared" si="23"/>
        <v>0</v>
      </c>
      <c r="O175" s="116">
        <f t="shared" si="23"/>
        <v>0</v>
      </c>
      <c r="P175" s="116">
        <f t="shared" si="23"/>
        <v>0</v>
      </c>
    </row>
    <row r="176" spans="1:18" s="116" customFormat="1" ht="11.25" customHeight="1">
      <c r="C176" s="116">
        <f>C34</f>
        <v>0</v>
      </c>
      <c r="D176" s="116">
        <f t="shared" ref="D176:P176" si="24">D34</f>
        <v>0</v>
      </c>
      <c r="E176" s="116">
        <f t="shared" si="24"/>
        <v>0</v>
      </c>
      <c r="F176" s="116">
        <f t="shared" si="24"/>
        <v>0</v>
      </c>
      <c r="G176" s="116">
        <f t="shared" si="24"/>
        <v>0</v>
      </c>
      <c r="H176" s="116">
        <f t="shared" si="24"/>
        <v>0</v>
      </c>
      <c r="I176" s="116">
        <f t="shared" si="24"/>
        <v>0</v>
      </c>
      <c r="J176" s="116">
        <f t="shared" si="24"/>
        <v>0</v>
      </c>
      <c r="K176" s="116">
        <f t="shared" si="24"/>
        <v>0</v>
      </c>
      <c r="L176" s="116">
        <f t="shared" si="24"/>
        <v>0</v>
      </c>
      <c r="M176" s="116">
        <f t="shared" si="24"/>
        <v>0</v>
      </c>
      <c r="N176" s="116">
        <f t="shared" si="24"/>
        <v>0</v>
      </c>
      <c r="O176" s="116">
        <f t="shared" si="24"/>
        <v>0</v>
      </c>
      <c r="P176" s="116">
        <f t="shared" si="24"/>
        <v>0</v>
      </c>
    </row>
    <row r="177" spans="3:16" s="116" customFormat="1" ht="11.25" customHeight="1">
      <c r="C177" s="116">
        <f>C37</f>
        <v>0</v>
      </c>
      <c r="D177" s="116">
        <f t="shared" ref="D177:P177" si="25">D37</f>
        <v>0</v>
      </c>
      <c r="E177" s="116">
        <f t="shared" si="25"/>
        <v>0</v>
      </c>
      <c r="F177" s="116">
        <f t="shared" si="25"/>
        <v>0</v>
      </c>
      <c r="G177" s="116">
        <f t="shared" si="25"/>
        <v>0</v>
      </c>
      <c r="H177" s="116">
        <f t="shared" si="25"/>
        <v>0</v>
      </c>
      <c r="I177" s="116">
        <f t="shared" si="25"/>
        <v>0</v>
      </c>
      <c r="J177" s="116">
        <f t="shared" si="25"/>
        <v>0</v>
      </c>
      <c r="K177" s="116">
        <f t="shared" si="25"/>
        <v>0</v>
      </c>
      <c r="L177" s="116">
        <f t="shared" si="25"/>
        <v>0</v>
      </c>
      <c r="M177" s="116">
        <f t="shared" si="25"/>
        <v>0</v>
      </c>
      <c r="N177" s="116">
        <f t="shared" si="25"/>
        <v>0</v>
      </c>
      <c r="O177" s="116">
        <f t="shared" si="25"/>
        <v>0</v>
      </c>
      <c r="P177" s="116">
        <f t="shared" si="25"/>
        <v>0</v>
      </c>
    </row>
    <row r="178" spans="3:16" s="116" customFormat="1" ht="11.25" customHeight="1">
      <c r="C178" s="116">
        <f>C40</f>
        <v>0</v>
      </c>
      <c r="D178" s="116">
        <f t="shared" ref="D178:P178" si="26">D40</f>
        <v>0</v>
      </c>
      <c r="E178" s="116">
        <f t="shared" si="26"/>
        <v>0</v>
      </c>
      <c r="F178" s="116">
        <f t="shared" si="26"/>
        <v>0</v>
      </c>
      <c r="G178" s="116">
        <f t="shared" si="26"/>
        <v>0</v>
      </c>
      <c r="H178" s="116">
        <f t="shared" si="26"/>
        <v>0</v>
      </c>
      <c r="I178" s="116">
        <f t="shared" si="26"/>
        <v>0</v>
      </c>
      <c r="J178" s="116">
        <f t="shared" si="26"/>
        <v>0</v>
      </c>
      <c r="K178" s="116">
        <f t="shared" si="26"/>
        <v>0</v>
      </c>
      <c r="L178" s="116">
        <f t="shared" si="26"/>
        <v>0</v>
      </c>
      <c r="M178" s="116">
        <f t="shared" si="26"/>
        <v>0</v>
      </c>
      <c r="N178" s="116">
        <f t="shared" si="26"/>
        <v>0</v>
      </c>
      <c r="O178" s="116">
        <f t="shared" si="26"/>
        <v>0</v>
      </c>
      <c r="P178" s="116">
        <f t="shared" si="26"/>
        <v>0</v>
      </c>
    </row>
    <row r="179" spans="3:16" s="116" customFormat="1" ht="11.25" customHeight="1">
      <c r="C179" s="116">
        <f>C43</f>
        <v>0</v>
      </c>
      <c r="D179" s="116">
        <f t="shared" ref="D179:P179" si="27">D43</f>
        <v>0</v>
      </c>
      <c r="E179" s="116">
        <f t="shared" si="27"/>
        <v>0</v>
      </c>
      <c r="F179" s="116">
        <f t="shared" si="27"/>
        <v>0</v>
      </c>
      <c r="G179" s="116">
        <f t="shared" si="27"/>
        <v>0</v>
      </c>
      <c r="H179" s="116">
        <f t="shared" si="27"/>
        <v>0</v>
      </c>
      <c r="I179" s="116">
        <f t="shared" si="27"/>
        <v>0</v>
      </c>
      <c r="J179" s="116">
        <f t="shared" si="27"/>
        <v>0</v>
      </c>
      <c r="K179" s="116">
        <f t="shared" si="27"/>
        <v>0</v>
      </c>
      <c r="L179" s="116">
        <f t="shared" si="27"/>
        <v>0</v>
      </c>
      <c r="M179" s="116">
        <f t="shared" si="27"/>
        <v>0</v>
      </c>
      <c r="N179" s="116">
        <f t="shared" si="27"/>
        <v>0</v>
      </c>
      <c r="O179" s="116">
        <f t="shared" si="27"/>
        <v>0</v>
      </c>
      <c r="P179" s="116">
        <f t="shared" si="27"/>
        <v>0</v>
      </c>
    </row>
    <row r="180" spans="3:16" s="116" customFormat="1" ht="11.25" customHeight="1">
      <c r="C180" s="116">
        <f>C46</f>
        <v>0</v>
      </c>
      <c r="D180" s="116">
        <f t="shared" ref="D180:P180" si="28">D46</f>
        <v>0</v>
      </c>
      <c r="E180" s="116">
        <f t="shared" si="28"/>
        <v>0</v>
      </c>
      <c r="F180" s="116">
        <f t="shared" si="28"/>
        <v>0</v>
      </c>
      <c r="G180" s="116">
        <f t="shared" si="28"/>
        <v>0</v>
      </c>
      <c r="H180" s="116">
        <f t="shared" si="28"/>
        <v>0</v>
      </c>
      <c r="I180" s="116">
        <f t="shared" si="28"/>
        <v>0</v>
      </c>
      <c r="J180" s="116">
        <f t="shared" si="28"/>
        <v>0</v>
      </c>
      <c r="K180" s="116">
        <f t="shared" si="28"/>
        <v>0</v>
      </c>
      <c r="L180" s="116">
        <f t="shared" si="28"/>
        <v>0</v>
      </c>
      <c r="M180" s="116">
        <f t="shared" si="28"/>
        <v>0</v>
      </c>
      <c r="N180" s="116">
        <f t="shared" si="28"/>
        <v>0</v>
      </c>
      <c r="O180" s="116">
        <f t="shared" si="28"/>
        <v>0</v>
      </c>
      <c r="P180" s="116">
        <f t="shared" si="28"/>
        <v>0</v>
      </c>
    </row>
    <row r="181" spans="3:16" s="116" customFormat="1" ht="11.25" customHeight="1">
      <c r="C181" s="116">
        <f>C49</f>
        <v>0</v>
      </c>
      <c r="D181" s="116">
        <f t="shared" ref="D181:P181" si="29">D49</f>
        <v>0</v>
      </c>
      <c r="E181" s="116">
        <f t="shared" si="29"/>
        <v>0</v>
      </c>
      <c r="F181" s="116">
        <f t="shared" si="29"/>
        <v>0</v>
      </c>
      <c r="G181" s="116">
        <f t="shared" si="29"/>
        <v>0</v>
      </c>
      <c r="H181" s="116">
        <f t="shared" si="29"/>
        <v>0</v>
      </c>
      <c r="I181" s="116">
        <f t="shared" si="29"/>
        <v>0</v>
      </c>
      <c r="J181" s="116">
        <f t="shared" si="29"/>
        <v>0</v>
      </c>
      <c r="K181" s="116">
        <f t="shared" si="29"/>
        <v>0</v>
      </c>
      <c r="L181" s="116">
        <f t="shared" si="29"/>
        <v>0</v>
      </c>
      <c r="M181" s="116">
        <f t="shared" si="29"/>
        <v>0</v>
      </c>
      <c r="N181" s="116">
        <f t="shared" si="29"/>
        <v>0</v>
      </c>
      <c r="O181" s="116">
        <f t="shared" si="29"/>
        <v>0</v>
      </c>
      <c r="P181" s="116">
        <f t="shared" si="29"/>
        <v>0</v>
      </c>
    </row>
    <row r="182" spans="3:16" s="116" customFormat="1" ht="11.25" customHeight="1">
      <c r="C182" s="116">
        <f>C52</f>
        <v>0</v>
      </c>
      <c r="D182" s="116">
        <f t="shared" ref="D182:P182" si="30">D52</f>
        <v>0</v>
      </c>
      <c r="E182" s="116">
        <f t="shared" si="30"/>
        <v>0</v>
      </c>
      <c r="F182" s="116">
        <f t="shared" si="30"/>
        <v>0</v>
      </c>
      <c r="G182" s="116">
        <f t="shared" si="30"/>
        <v>0</v>
      </c>
      <c r="H182" s="116">
        <f t="shared" si="30"/>
        <v>0</v>
      </c>
      <c r="I182" s="116">
        <f t="shared" si="30"/>
        <v>0</v>
      </c>
      <c r="J182" s="116">
        <f t="shared" si="30"/>
        <v>0</v>
      </c>
      <c r="K182" s="116">
        <f t="shared" si="30"/>
        <v>0</v>
      </c>
      <c r="L182" s="116">
        <f t="shared" si="30"/>
        <v>0</v>
      </c>
      <c r="M182" s="116">
        <f t="shared" si="30"/>
        <v>0</v>
      </c>
      <c r="N182" s="116">
        <f t="shared" si="30"/>
        <v>0</v>
      </c>
      <c r="O182" s="116">
        <f t="shared" si="30"/>
        <v>0</v>
      </c>
      <c r="P182" s="116">
        <f t="shared" si="30"/>
        <v>0</v>
      </c>
    </row>
    <row r="183" spans="3:16" s="116" customFormat="1" ht="11.25" customHeight="1">
      <c r="C183" s="116">
        <f>C55</f>
        <v>0</v>
      </c>
      <c r="D183" s="116">
        <f t="shared" ref="D183:P183" si="31">D55</f>
        <v>0</v>
      </c>
      <c r="E183" s="116">
        <f t="shared" si="31"/>
        <v>0</v>
      </c>
      <c r="F183" s="116">
        <f t="shared" si="31"/>
        <v>0</v>
      </c>
      <c r="G183" s="116">
        <f t="shared" si="31"/>
        <v>0</v>
      </c>
      <c r="H183" s="116">
        <f t="shared" si="31"/>
        <v>0</v>
      </c>
      <c r="I183" s="116">
        <f t="shared" si="31"/>
        <v>0</v>
      </c>
      <c r="J183" s="116">
        <f t="shared" si="31"/>
        <v>0</v>
      </c>
      <c r="K183" s="116">
        <f t="shared" si="31"/>
        <v>0</v>
      </c>
      <c r="L183" s="116">
        <f t="shared" si="31"/>
        <v>0</v>
      </c>
      <c r="M183" s="116">
        <f t="shared" si="31"/>
        <v>0</v>
      </c>
      <c r="N183" s="116">
        <f t="shared" si="31"/>
        <v>0</v>
      </c>
      <c r="O183" s="116">
        <f t="shared" si="31"/>
        <v>0</v>
      </c>
      <c r="P183" s="116">
        <f t="shared" si="31"/>
        <v>0</v>
      </c>
    </row>
    <row r="184" spans="3:16" s="116" customFormat="1" ht="11.25" customHeight="1">
      <c r="C184" s="116">
        <f>C59</f>
        <v>0</v>
      </c>
      <c r="D184" s="116">
        <f t="shared" ref="D184:P184" si="32">D59</f>
        <v>0</v>
      </c>
      <c r="E184" s="116">
        <f t="shared" si="32"/>
        <v>0</v>
      </c>
      <c r="F184" s="116">
        <f t="shared" si="32"/>
        <v>0</v>
      </c>
      <c r="G184" s="116">
        <f t="shared" si="32"/>
        <v>0</v>
      </c>
      <c r="H184" s="116">
        <f t="shared" si="32"/>
        <v>0</v>
      </c>
      <c r="I184" s="116">
        <f t="shared" si="32"/>
        <v>0</v>
      </c>
      <c r="J184" s="116">
        <f t="shared" si="32"/>
        <v>0</v>
      </c>
      <c r="K184" s="116">
        <f t="shared" si="32"/>
        <v>0</v>
      </c>
      <c r="L184" s="116">
        <f t="shared" si="32"/>
        <v>0</v>
      </c>
      <c r="M184" s="116">
        <f t="shared" si="32"/>
        <v>0</v>
      </c>
      <c r="N184" s="116">
        <f t="shared" si="32"/>
        <v>0</v>
      </c>
      <c r="O184" s="116">
        <f t="shared" si="32"/>
        <v>0</v>
      </c>
      <c r="P184" s="116">
        <f t="shared" si="32"/>
        <v>0</v>
      </c>
    </row>
    <row r="185" spans="3:16" s="116" customFormat="1" ht="11.25" customHeight="1">
      <c r="C185" s="116">
        <f>C62</f>
        <v>0</v>
      </c>
      <c r="D185" s="116">
        <f t="shared" ref="D185:P185" si="33">D62</f>
        <v>0</v>
      </c>
      <c r="E185" s="116">
        <f t="shared" si="33"/>
        <v>0</v>
      </c>
      <c r="F185" s="116">
        <f t="shared" si="33"/>
        <v>0</v>
      </c>
      <c r="G185" s="116">
        <f t="shared" si="33"/>
        <v>0</v>
      </c>
      <c r="H185" s="116">
        <f t="shared" si="33"/>
        <v>0</v>
      </c>
      <c r="I185" s="116">
        <f t="shared" si="33"/>
        <v>0</v>
      </c>
      <c r="J185" s="116">
        <f t="shared" si="33"/>
        <v>0</v>
      </c>
      <c r="K185" s="116">
        <f t="shared" si="33"/>
        <v>0</v>
      </c>
      <c r="L185" s="116">
        <f t="shared" si="33"/>
        <v>0</v>
      </c>
      <c r="M185" s="116">
        <f t="shared" si="33"/>
        <v>0</v>
      </c>
      <c r="N185" s="116">
        <f t="shared" si="33"/>
        <v>0</v>
      </c>
      <c r="O185" s="116">
        <f t="shared" si="33"/>
        <v>0</v>
      </c>
      <c r="P185" s="116">
        <f t="shared" si="33"/>
        <v>0</v>
      </c>
    </row>
    <row r="186" spans="3:16" s="116" customFormat="1" ht="11.25" customHeight="1">
      <c r="C186" s="116">
        <f>C65</f>
        <v>0</v>
      </c>
      <c r="D186" s="116">
        <f t="shared" ref="D186:P186" si="34">D65</f>
        <v>0</v>
      </c>
      <c r="E186" s="116">
        <f t="shared" si="34"/>
        <v>0</v>
      </c>
      <c r="F186" s="116">
        <f t="shared" si="34"/>
        <v>0</v>
      </c>
      <c r="G186" s="116">
        <f t="shared" si="34"/>
        <v>0</v>
      </c>
      <c r="H186" s="116">
        <f t="shared" si="34"/>
        <v>0</v>
      </c>
      <c r="I186" s="116">
        <f t="shared" si="34"/>
        <v>0</v>
      </c>
      <c r="J186" s="116">
        <f t="shared" si="34"/>
        <v>0</v>
      </c>
      <c r="K186" s="116">
        <f t="shared" si="34"/>
        <v>0</v>
      </c>
      <c r="L186" s="116">
        <f t="shared" si="34"/>
        <v>0</v>
      </c>
      <c r="M186" s="116">
        <f t="shared" si="34"/>
        <v>0</v>
      </c>
      <c r="N186" s="116">
        <f t="shared" si="34"/>
        <v>0</v>
      </c>
      <c r="O186" s="116">
        <f t="shared" si="34"/>
        <v>0</v>
      </c>
      <c r="P186" s="116">
        <f t="shared" si="34"/>
        <v>0</v>
      </c>
    </row>
    <row r="187" spans="3:16" s="116" customFormat="1" ht="11.25" customHeight="1">
      <c r="C187" s="116">
        <f>C68</f>
        <v>0</v>
      </c>
      <c r="D187" s="116">
        <f t="shared" ref="D187:P187" si="35">D68</f>
        <v>0</v>
      </c>
      <c r="E187" s="116">
        <f t="shared" si="35"/>
        <v>0</v>
      </c>
      <c r="F187" s="116">
        <f t="shared" si="35"/>
        <v>0</v>
      </c>
      <c r="G187" s="116">
        <f t="shared" si="35"/>
        <v>0</v>
      </c>
      <c r="H187" s="116">
        <f t="shared" si="35"/>
        <v>0</v>
      </c>
      <c r="I187" s="116">
        <f t="shared" si="35"/>
        <v>0</v>
      </c>
      <c r="J187" s="116">
        <f t="shared" si="35"/>
        <v>0</v>
      </c>
      <c r="K187" s="116">
        <f t="shared" si="35"/>
        <v>0</v>
      </c>
      <c r="L187" s="116">
        <f t="shared" si="35"/>
        <v>0</v>
      </c>
      <c r="M187" s="116">
        <f t="shared" si="35"/>
        <v>0</v>
      </c>
      <c r="N187" s="116">
        <f t="shared" si="35"/>
        <v>0</v>
      </c>
      <c r="O187" s="116">
        <f t="shared" si="35"/>
        <v>0</v>
      </c>
      <c r="P187" s="116">
        <f t="shared" si="35"/>
        <v>0</v>
      </c>
    </row>
    <row r="188" spans="3:16" s="116" customFormat="1" ht="11.25" customHeight="1">
      <c r="C188" s="116">
        <f>C71</f>
        <v>0</v>
      </c>
      <c r="D188" s="116">
        <f t="shared" ref="D188:P188" si="36">D71</f>
        <v>0</v>
      </c>
      <c r="E188" s="116">
        <f t="shared" si="36"/>
        <v>0</v>
      </c>
      <c r="F188" s="116">
        <f t="shared" si="36"/>
        <v>0</v>
      </c>
      <c r="G188" s="116">
        <f t="shared" si="36"/>
        <v>0</v>
      </c>
      <c r="H188" s="116">
        <f t="shared" si="36"/>
        <v>0</v>
      </c>
      <c r="I188" s="116">
        <f t="shared" si="36"/>
        <v>0</v>
      </c>
      <c r="J188" s="116">
        <f t="shared" si="36"/>
        <v>0</v>
      </c>
      <c r="K188" s="116">
        <f t="shared" si="36"/>
        <v>0</v>
      </c>
      <c r="L188" s="116">
        <f t="shared" si="36"/>
        <v>0</v>
      </c>
      <c r="M188" s="116">
        <f t="shared" si="36"/>
        <v>0</v>
      </c>
      <c r="N188" s="116">
        <f t="shared" si="36"/>
        <v>0</v>
      </c>
      <c r="O188" s="116">
        <f t="shared" si="36"/>
        <v>0</v>
      </c>
      <c r="P188" s="116">
        <f t="shared" si="36"/>
        <v>0</v>
      </c>
    </row>
    <row r="189" spans="3:16" s="116" customFormat="1" ht="11.25" customHeight="1">
      <c r="C189" s="116">
        <f>C74</f>
        <v>0</v>
      </c>
      <c r="D189" s="116">
        <f t="shared" ref="D189:P189" si="37">D74</f>
        <v>0</v>
      </c>
      <c r="E189" s="116">
        <f t="shared" si="37"/>
        <v>0</v>
      </c>
      <c r="F189" s="116">
        <f t="shared" si="37"/>
        <v>0</v>
      </c>
      <c r="G189" s="116">
        <f t="shared" si="37"/>
        <v>0</v>
      </c>
      <c r="H189" s="116">
        <f t="shared" si="37"/>
        <v>0</v>
      </c>
      <c r="I189" s="116">
        <f t="shared" si="37"/>
        <v>0</v>
      </c>
      <c r="J189" s="116">
        <f t="shared" si="37"/>
        <v>0</v>
      </c>
      <c r="K189" s="116">
        <f t="shared" si="37"/>
        <v>0</v>
      </c>
      <c r="L189" s="116">
        <f t="shared" si="37"/>
        <v>0</v>
      </c>
      <c r="M189" s="116">
        <f t="shared" si="37"/>
        <v>0</v>
      </c>
      <c r="N189" s="116">
        <f t="shared" si="37"/>
        <v>0</v>
      </c>
      <c r="O189" s="116">
        <f t="shared" si="37"/>
        <v>0</v>
      </c>
      <c r="P189" s="116">
        <f t="shared" si="37"/>
        <v>0</v>
      </c>
    </row>
    <row r="190" spans="3:16" s="116" customFormat="1" ht="11.25" customHeight="1">
      <c r="C190" s="116">
        <f>C77</f>
        <v>0</v>
      </c>
      <c r="D190" s="116">
        <f t="shared" ref="D190:P190" si="38">D77</f>
        <v>0</v>
      </c>
      <c r="E190" s="116">
        <f t="shared" si="38"/>
        <v>0</v>
      </c>
      <c r="F190" s="116">
        <f t="shared" si="38"/>
        <v>0</v>
      </c>
      <c r="G190" s="116">
        <f t="shared" si="38"/>
        <v>0</v>
      </c>
      <c r="H190" s="116">
        <f t="shared" si="38"/>
        <v>0</v>
      </c>
      <c r="I190" s="116">
        <f t="shared" si="38"/>
        <v>0</v>
      </c>
      <c r="J190" s="116">
        <f t="shared" si="38"/>
        <v>0</v>
      </c>
      <c r="K190" s="116">
        <f t="shared" si="38"/>
        <v>0</v>
      </c>
      <c r="L190" s="116">
        <f t="shared" si="38"/>
        <v>0</v>
      </c>
      <c r="M190" s="116">
        <f t="shared" si="38"/>
        <v>0</v>
      </c>
      <c r="N190" s="116">
        <f t="shared" si="38"/>
        <v>0</v>
      </c>
      <c r="O190" s="116">
        <f t="shared" si="38"/>
        <v>0</v>
      </c>
      <c r="P190" s="116">
        <f t="shared" si="38"/>
        <v>0</v>
      </c>
    </row>
    <row r="191" spans="3:16" s="116" customFormat="1" ht="11.25" customHeight="1">
      <c r="C191" s="116">
        <f>C80</f>
        <v>0</v>
      </c>
      <c r="D191" s="116">
        <f t="shared" ref="D191:P191" si="39">D80</f>
        <v>0</v>
      </c>
      <c r="E191" s="116">
        <f t="shared" si="39"/>
        <v>0</v>
      </c>
      <c r="F191" s="116">
        <f t="shared" si="39"/>
        <v>0</v>
      </c>
      <c r="G191" s="116">
        <f t="shared" si="39"/>
        <v>0</v>
      </c>
      <c r="H191" s="116">
        <f t="shared" si="39"/>
        <v>0</v>
      </c>
      <c r="I191" s="116">
        <f t="shared" si="39"/>
        <v>0</v>
      </c>
      <c r="J191" s="116">
        <f t="shared" si="39"/>
        <v>0</v>
      </c>
      <c r="K191" s="116">
        <f t="shared" si="39"/>
        <v>0</v>
      </c>
      <c r="L191" s="116">
        <f t="shared" si="39"/>
        <v>0</v>
      </c>
      <c r="M191" s="116">
        <f t="shared" si="39"/>
        <v>0</v>
      </c>
      <c r="N191" s="116">
        <f t="shared" si="39"/>
        <v>0</v>
      </c>
      <c r="O191" s="116">
        <f t="shared" si="39"/>
        <v>0</v>
      </c>
      <c r="P191" s="116">
        <f t="shared" si="39"/>
        <v>0</v>
      </c>
    </row>
    <row r="192" spans="3:16" s="116" customFormat="1" ht="11.25" customHeight="1">
      <c r="C192" s="116">
        <f>C83</f>
        <v>0</v>
      </c>
      <c r="D192" s="116">
        <f t="shared" ref="D192:P192" si="40">D83</f>
        <v>0</v>
      </c>
      <c r="E192" s="116">
        <f t="shared" si="40"/>
        <v>0</v>
      </c>
      <c r="F192" s="116">
        <f t="shared" si="40"/>
        <v>0</v>
      </c>
      <c r="G192" s="116">
        <f t="shared" si="40"/>
        <v>0</v>
      </c>
      <c r="H192" s="116">
        <f t="shared" si="40"/>
        <v>0</v>
      </c>
      <c r="I192" s="116">
        <f t="shared" si="40"/>
        <v>0</v>
      </c>
      <c r="J192" s="116">
        <f t="shared" si="40"/>
        <v>0</v>
      </c>
      <c r="K192" s="116">
        <f t="shared" si="40"/>
        <v>0</v>
      </c>
      <c r="L192" s="116">
        <f t="shared" si="40"/>
        <v>0</v>
      </c>
      <c r="M192" s="116">
        <f t="shared" si="40"/>
        <v>0</v>
      </c>
      <c r="N192" s="116">
        <f t="shared" si="40"/>
        <v>0</v>
      </c>
      <c r="O192" s="116">
        <f t="shared" si="40"/>
        <v>0</v>
      </c>
      <c r="P192" s="116">
        <f t="shared" si="40"/>
        <v>0</v>
      </c>
    </row>
    <row r="193" spans="3:16" s="116" customFormat="1" ht="18" customHeight="1">
      <c r="C193" s="116">
        <f>C86</f>
        <v>0</v>
      </c>
      <c r="D193" s="116">
        <f t="shared" ref="D193:P193" si="41">D86</f>
        <v>0</v>
      </c>
      <c r="E193" s="116">
        <f t="shared" si="41"/>
        <v>0</v>
      </c>
      <c r="F193" s="116">
        <f t="shared" si="41"/>
        <v>0</v>
      </c>
      <c r="G193" s="116">
        <f t="shared" si="41"/>
        <v>0</v>
      </c>
      <c r="H193" s="116">
        <f t="shared" si="41"/>
        <v>0</v>
      </c>
      <c r="I193" s="116">
        <f t="shared" si="41"/>
        <v>0</v>
      </c>
      <c r="J193" s="116">
        <f t="shared" si="41"/>
        <v>0</v>
      </c>
      <c r="K193" s="116">
        <f t="shared" si="41"/>
        <v>0</v>
      </c>
      <c r="L193" s="116">
        <f t="shared" si="41"/>
        <v>0</v>
      </c>
      <c r="M193" s="116">
        <f t="shared" si="41"/>
        <v>0</v>
      </c>
      <c r="N193" s="116">
        <f t="shared" si="41"/>
        <v>0</v>
      </c>
      <c r="O193" s="116">
        <f t="shared" si="41"/>
        <v>0</v>
      </c>
      <c r="P193" s="116">
        <f t="shared" si="41"/>
        <v>0</v>
      </c>
    </row>
    <row r="194" spans="3:16" s="116" customFormat="1" ht="18" customHeight="1">
      <c r="C194" s="116">
        <f>C90</f>
        <v>0</v>
      </c>
      <c r="D194" s="116">
        <f t="shared" ref="D194:P194" si="42">D90</f>
        <v>0</v>
      </c>
      <c r="E194" s="116">
        <f t="shared" si="42"/>
        <v>0</v>
      </c>
      <c r="F194" s="116">
        <f t="shared" si="42"/>
        <v>0</v>
      </c>
      <c r="G194" s="116">
        <f t="shared" si="42"/>
        <v>0</v>
      </c>
      <c r="H194" s="116">
        <f t="shared" si="42"/>
        <v>0</v>
      </c>
      <c r="I194" s="116">
        <f t="shared" si="42"/>
        <v>11.5</v>
      </c>
      <c r="J194" s="116">
        <f t="shared" si="42"/>
        <v>22</v>
      </c>
      <c r="K194" s="116">
        <f t="shared" si="42"/>
        <v>0</v>
      </c>
      <c r="L194" s="116">
        <f t="shared" si="42"/>
        <v>0</v>
      </c>
      <c r="M194" s="116">
        <f t="shared" si="42"/>
        <v>11</v>
      </c>
      <c r="N194" s="116">
        <f t="shared" si="42"/>
        <v>22</v>
      </c>
      <c r="O194" s="116">
        <f t="shared" si="42"/>
        <v>12</v>
      </c>
      <c r="P194" s="116">
        <f t="shared" si="42"/>
        <v>22</v>
      </c>
    </row>
    <row r="195" spans="3:16" ht="18" customHeight="1">
      <c r="C195" s="116">
        <f>C93</f>
        <v>18.5</v>
      </c>
      <c r="D195" s="116">
        <f t="shared" ref="D195:P195" si="43">D93</f>
        <v>22</v>
      </c>
      <c r="E195" s="116">
        <f t="shared" si="43"/>
        <v>0</v>
      </c>
      <c r="F195" s="116">
        <f t="shared" si="43"/>
        <v>0</v>
      </c>
      <c r="G195" s="116">
        <f t="shared" si="43"/>
        <v>0</v>
      </c>
      <c r="H195" s="116">
        <f t="shared" si="43"/>
        <v>0</v>
      </c>
      <c r="I195" s="116">
        <f t="shared" si="43"/>
        <v>0</v>
      </c>
      <c r="J195" s="116">
        <f t="shared" si="43"/>
        <v>0</v>
      </c>
      <c r="K195" s="116">
        <f t="shared" si="43"/>
        <v>0</v>
      </c>
      <c r="L195" s="116">
        <f t="shared" si="43"/>
        <v>0</v>
      </c>
      <c r="M195" s="116">
        <f t="shared" si="43"/>
        <v>12.5</v>
      </c>
      <c r="N195" s="116">
        <f t="shared" si="43"/>
        <v>22</v>
      </c>
      <c r="O195" s="116">
        <f t="shared" si="43"/>
        <v>11</v>
      </c>
      <c r="P195" s="116">
        <f t="shared" si="43"/>
        <v>22</v>
      </c>
    </row>
    <row r="196" spans="3:16" ht="18" customHeight="1">
      <c r="C196" s="116">
        <f>C96</f>
        <v>0</v>
      </c>
      <c r="D196" s="116">
        <f t="shared" ref="D196:P196" si="44">D96</f>
        <v>0</v>
      </c>
      <c r="E196" s="116">
        <f t="shared" si="44"/>
        <v>0</v>
      </c>
      <c r="F196" s="116">
        <f t="shared" si="44"/>
        <v>0</v>
      </c>
      <c r="G196" s="116">
        <f t="shared" si="44"/>
        <v>0</v>
      </c>
      <c r="H196" s="116">
        <f t="shared" si="44"/>
        <v>0</v>
      </c>
      <c r="I196" s="116">
        <f t="shared" si="44"/>
        <v>11</v>
      </c>
      <c r="J196" s="116">
        <f t="shared" si="44"/>
        <v>15</v>
      </c>
      <c r="K196" s="116">
        <f t="shared" si="44"/>
        <v>0</v>
      </c>
      <c r="L196" s="116">
        <f t="shared" si="44"/>
        <v>0</v>
      </c>
      <c r="M196" s="116">
        <f t="shared" si="44"/>
        <v>12</v>
      </c>
      <c r="N196" s="116">
        <f t="shared" si="44"/>
        <v>22</v>
      </c>
      <c r="O196" s="116">
        <f t="shared" si="44"/>
        <v>0</v>
      </c>
      <c r="P196" s="116">
        <f t="shared" si="44"/>
        <v>0</v>
      </c>
    </row>
    <row r="197" spans="3:16" ht="18" customHeight="1">
      <c r="C197" s="116">
        <f>C99</f>
        <v>0</v>
      </c>
      <c r="D197" s="116">
        <f t="shared" ref="D197:P197" si="45">D99</f>
        <v>0</v>
      </c>
      <c r="E197" s="116">
        <f t="shared" si="45"/>
        <v>18</v>
      </c>
      <c r="F197" s="116">
        <f t="shared" si="45"/>
        <v>22</v>
      </c>
      <c r="G197" s="116">
        <f t="shared" si="45"/>
        <v>18</v>
      </c>
      <c r="H197" s="116">
        <f t="shared" si="45"/>
        <v>22</v>
      </c>
      <c r="I197" s="116">
        <f t="shared" si="45"/>
        <v>12</v>
      </c>
      <c r="J197" s="116">
        <f t="shared" si="45"/>
        <v>22</v>
      </c>
      <c r="K197" s="116">
        <f t="shared" si="45"/>
        <v>0</v>
      </c>
      <c r="L197" s="116">
        <f t="shared" si="45"/>
        <v>0</v>
      </c>
      <c r="M197" s="116">
        <f t="shared" si="45"/>
        <v>0</v>
      </c>
      <c r="N197" s="116">
        <f t="shared" si="45"/>
        <v>0</v>
      </c>
      <c r="O197" s="116">
        <f t="shared" si="45"/>
        <v>11.5</v>
      </c>
      <c r="P197" s="116">
        <f t="shared" si="45"/>
        <v>22</v>
      </c>
    </row>
    <row r="198" spans="3:16" ht="18" customHeight="1">
      <c r="C198" s="116">
        <f>C102</f>
        <v>0</v>
      </c>
      <c r="D198" s="116">
        <f t="shared" ref="D198:P198" si="46">D102</f>
        <v>0</v>
      </c>
      <c r="E198" s="116">
        <f t="shared" si="46"/>
        <v>0</v>
      </c>
      <c r="F198" s="116">
        <f t="shared" si="46"/>
        <v>0</v>
      </c>
      <c r="G198" s="116">
        <f t="shared" si="46"/>
        <v>0</v>
      </c>
      <c r="H198" s="116">
        <f t="shared" si="46"/>
        <v>0</v>
      </c>
      <c r="I198" s="116">
        <f t="shared" si="46"/>
        <v>0</v>
      </c>
      <c r="J198" s="116">
        <f t="shared" si="46"/>
        <v>0</v>
      </c>
      <c r="K198" s="116">
        <f t="shared" si="46"/>
        <v>0</v>
      </c>
      <c r="L198" s="116">
        <f t="shared" si="46"/>
        <v>0</v>
      </c>
      <c r="M198" s="116">
        <f t="shared" si="46"/>
        <v>0</v>
      </c>
      <c r="N198" s="116">
        <f t="shared" si="46"/>
        <v>0</v>
      </c>
      <c r="O198" s="116">
        <f t="shared" si="46"/>
        <v>0</v>
      </c>
      <c r="P198" s="116">
        <f t="shared" si="46"/>
        <v>0</v>
      </c>
    </row>
    <row r="199" spans="3:16" ht="18" customHeight="1">
      <c r="C199" s="116">
        <f>C105</f>
        <v>0</v>
      </c>
      <c r="D199" s="116">
        <f t="shared" ref="D199:P199" si="47">D105</f>
        <v>0</v>
      </c>
      <c r="E199" s="116">
        <f t="shared" si="47"/>
        <v>0</v>
      </c>
      <c r="F199" s="116">
        <f t="shared" si="47"/>
        <v>0</v>
      </c>
      <c r="G199" s="116">
        <f t="shared" si="47"/>
        <v>0</v>
      </c>
      <c r="H199" s="116">
        <f t="shared" si="47"/>
        <v>0</v>
      </c>
      <c r="I199" s="116">
        <f t="shared" si="47"/>
        <v>12.5</v>
      </c>
      <c r="J199" s="116">
        <f t="shared" si="47"/>
        <v>22</v>
      </c>
      <c r="K199" s="116">
        <f t="shared" si="47"/>
        <v>0</v>
      </c>
      <c r="L199" s="116">
        <f t="shared" si="47"/>
        <v>0</v>
      </c>
      <c r="M199" s="116">
        <f t="shared" si="47"/>
        <v>12</v>
      </c>
      <c r="N199" s="116">
        <f t="shared" si="47"/>
        <v>22</v>
      </c>
      <c r="O199" s="116">
        <f t="shared" si="47"/>
        <v>0</v>
      </c>
      <c r="P199" s="116">
        <f t="shared" si="47"/>
        <v>0</v>
      </c>
    </row>
    <row r="200" spans="3:16" ht="18" customHeight="1">
      <c r="C200" s="116">
        <f>C108</f>
        <v>0</v>
      </c>
      <c r="D200" s="116">
        <f t="shared" ref="D200:P200" si="48">D108</f>
        <v>0</v>
      </c>
      <c r="E200" s="116">
        <f t="shared" si="48"/>
        <v>0</v>
      </c>
      <c r="F200" s="116">
        <f t="shared" si="48"/>
        <v>0</v>
      </c>
      <c r="G200" s="116">
        <f t="shared" si="48"/>
        <v>0</v>
      </c>
      <c r="H200" s="116">
        <f t="shared" si="48"/>
        <v>0</v>
      </c>
      <c r="I200" s="116">
        <f t="shared" si="48"/>
        <v>0</v>
      </c>
      <c r="J200" s="116">
        <f t="shared" si="48"/>
        <v>0</v>
      </c>
      <c r="K200" s="116">
        <f t="shared" si="48"/>
        <v>18</v>
      </c>
      <c r="L200" s="116">
        <f t="shared" si="48"/>
        <v>22</v>
      </c>
      <c r="M200" s="116">
        <f t="shared" si="48"/>
        <v>11.5</v>
      </c>
      <c r="N200" s="116">
        <f t="shared" si="48"/>
        <v>22</v>
      </c>
      <c r="O200" s="116">
        <f t="shared" si="48"/>
        <v>12.5</v>
      </c>
      <c r="P200" s="116">
        <f t="shared" si="48"/>
        <v>22</v>
      </c>
    </row>
    <row r="201" spans="3:16" ht="18" customHeight="1">
      <c r="C201" s="116">
        <f>C111</f>
        <v>0</v>
      </c>
      <c r="D201" s="116">
        <f t="shared" ref="D201:P201" si="49">D111</f>
        <v>0</v>
      </c>
      <c r="E201" s="116">
        <f t="shared" si="49"/>
        <v>0</v>
      </c>
      <c r="F201" s="116">
        <f t="shared" si="49"/>
        <v>0</v>
      </c>
      <c r="G201" s="116">
        <f t="shared" si="49"/>
        <v>0</v>
      </c>
      <c r="H201" s="116">
        <f t="shared" si="49"/>
        <v>0</v>
      </c>
      <c r="I201" s="116">
        <f t="shared" si="49"/>
        <v>0</v>
      </c>
      <c r="J201" s="116">
        <f t="shared" si="49"/>
        <v>0</v>
      </c>
      <c r="K201" s="116">
        <f t="shared" si="49"/>
        <v>0</v>
      </c>
      <c r="L201" s="116">
        <f t="shared" si="49"/>
        <v>0</v>
      </c>
      <c r="M201" s="116">
        <f t="shared" si="49"/>
        <v>0</v>
      </c>
      <c r="N201" s="116">
        <f t="shared" si="49"/>
        <v>0</v>
      </c>
      <c r="O201" s="116">
        <f t="shared" si="49"/>
        <v>0</v>
      </c>
      <c r="P201" s="116">
        <f t="shared" si="49"/>
        <v>0</v>
      </c>
    </row>
    <row r="202" spans="3:16" ht="18" customHeight="1">
      <c r="C202" s="116">
        <f>C114</f>
        <v>0</v>
      </c>
      <c r="D202" s="116">
        <f t="shared" ref="D202:P202" si="50">D114</f>
        <v>0</v>
      </c>
      <c r="E202" s="116">
        <f t="shared" si="50"/>
        <v>0</v>
      </c>
      <c r="F202" s="116">
        <f t="shared" si="50"/>
        <v>0</v>
      </c>
      <c r="G202" s="116">
        <f t="shared" si="50"/>
        <v>0</v>
      </c>
      <c r="H202" s="116">
        <f t="shared" si="50"/>
        <v>0</v>
      </c>
      <c r="I202" s="116">
        <f t="shared" si="50"/>
        <v>0</v>
      </c>
      <c r="J202" s="116">
        <f t="shared" si="50"/>
        <v>0</v>
      </c>
      <c r="K202" s="116">
        <f t="shared" si="50"/>
        <v>0</v>
      </c>
      <c r="L202" s="116">
        <f t="shared" si="50"/>
        <v>0</v>
      </c>
      <c r="M202" s="116">
        <f t="shared" si="50"/>
        <v>0</v>
      </c>
      <c r="N202" s="116">
        <f t="shared" si="50"/>
        <v>0</v>
      </c>
      <c r="O202" s="116">
        <f t="shared" si="50"/>
        <v>0</v>
      </c>
      <c r="P202" s="116">
        <f t="shared" si="50"/>
        <v>0</v>
      </c>
    </row>
    <row r="203" spans="3:16" ht="18" customHeight="1">
      <c r="C203" s="116">
        <f>C117</f>
        <v>0</v>
      </c>
      <c r="D203" s="116">
        <f t="shared" ref="D203:P203" si="51">D117</f>
        <v>0</v>
      </c>
      <c r="E203" s="116">
        <f t="shared" si="51"/>
        <v>0</v>
      </c>
      <c r="F203" s="116">
        <f t="shared" si="51"/>
        <v>0</v>
      </c>
      <c r="G203" s="116">
        <f t="shared" si="51"/>
        <v>0</v>
      </c>
      <c r="H203" s="116">
        <f t="shared" si="51"/>
        <v>0</v>
      </c>
      <c r="I203" s="116">
        <f t="shared" si="51"/>
        <v>0</v>
      </c>
      <c r="J203" s="116">
        <f t="shared" si="51"/>
        <v>0</v>
      </c>
      <c r="K203" s="116">
        <f t="shared" si="51"/>
        <v>0</v>
      </c>
      <c r="L203" s="116">
        <f t="shared" si="51"/>
        <v>0</v>
      </c>
      <c r="M203" s="116">
        <f t="shared" si="51"/>
        <v>0</v>
      </c>
      <c r="N203" s="116">
        <f t="shared" si="51"/>
        <v>0</v>
      </c>
      <c r="O203" s="116">
        <f t="shared" si="51"/>
        <v>0</v>
      </c>
      <c r="P203" s="116">
        <f t="shared" si="51"/>
        <v>0</v>
      </c>
    </row>
    <row r="204" spans="3:16" ht="18" customHeight="1">
      <c r="C204" s="116"/>
      <c r="D204" s="116"/>
      <c r="E204" s="116"/>
      <c r="F204" s="116"/>
      <c r="G204" s="116"/>
      <c r="H204" s="116"/>
      <c r="I204" s="116"/>
      <c r="J204" s="116"/>
      <c r="K204" s="116"/>
      <c r="L204" s="116"/>
      <c r="M204" s="116"/>
      <c r="N204" s="116"/>
      <c r="O204" s="116"/>
      <c r="P204" s="116"/>
    </row>
    <row r="205" spans="3:16" ht="18" customHeight="1">
      <c r="C205" s="116"/>
      <c r="D205" s="116"/>
      <c r="E205" s="116"/>
      <c r="F205" s="116"/>
      <c r="G205" s="116"/>
      <c r="H205" s="116"/>
      <c r="I205" s="116"/>
      <c r="J205" s="116"/>
      <c r="K205" s="116"/>
      <c r="L205" s="116"/>
      <c r="M205" s="116"/>
      <c r="N205" s="116"/>
      <c r="O205" s="116"/>
      <c r="P205" s="116"/>
    </row>
    <row r="206" spans="3:16" ht="18" customHeight="1">
      <c r="C206" s="116"/>
      <c r="D206" s="116"/>
      <c r="E206" s="116"/>
      <c r="F206" s="116"/>
      <c r="G206" s="116"/>
      <c r="H206" s="116"/>
      <c r="I206" s="116"/>
      <c r="J206" s="116"/>
      <c r="K206" s="116"/>
      <c r="L206" s="116"/>
      <c r="M206" s="116"/>
      <c r="N206" s="116"/>
      <c r="O206" s="116"/>
      <c r="P206" s="116"/>
    </row>
    <row r="207" spans="3:16" ht="18" customHeight="1">
      <c r="C207" s="116"/>
      <c r="D207" s="116"/>
      <c r="E207" s="116"/>
      <c r="F207" s="116"/>
      <c r="G207" s="116"/>
      <c r="H207" s="116"/>
      <c r="I207" s="116"/>
      <c r="J207" s="116"/>
      <c r="K207" s="116"/>
      <c r="L207" s="116"/>
      <c r="M207" s="116"/>
      <c r="N207" s="116"/>
      <c r="O207" s="116"/>
      <c r="P207" s="116"/>
    </row>
    <row r="208" spans="3:16" ht="18" customHeight="1">
      <c r="C208" s="116"/>
      <c r="D208" s="116"/>
      <c r="E208" s="116"/>
      <c r="F208" s="116"/>
      <c r="G208" s="116"/>
      <c r="H208" s="116"/>
      <c r="I208" s="116"/>
      <c r="J208" s="116"/>
      <c r="K208" s="116"/>
      <c r="L208" s="116"/>
      <c r="M208" s="116"/>
      <c r="N208" s="116"/>
      <c r="O208" s="116"/>
      <c r="P208" s="116"/>
    </row>
    <row r="209" spans="3:16" ht="18" customHeight="1">
      <c r="C209" s="116"/>
      <c r="D209" s="116"/>
      <c r="E209" s="116"/>
      <c r="F209" s="116"/>
      <c r="G209" s="116"/>
      <c r="H209" s="116"/>
      <c r="I209" s="116"/>
      <c r="J209" s="116"/>
      <c r="K209" s="116"/>
      <c r="L209" s="116"/>
      <c r="M209" s="116"/>
      <c r="N209" s="116"/>
      <c r="O209" s="116"/>
      <c r="P209" s="116"/>
    </row>
    <row r="210" spans="3:16" ht="18" customHeight="1">
      <c r="C210" s="116"/>
      <c r="D210" s="116"/>
      <c r="E210" s="116"/>
      <c r="F210" s="116"/>
      <c r="G210" s="116"/>
      <c r="H210" s="116"/>
      <c r="I210" s="116"/>
      <c r="J210" s="116"/>
      <c r="K210" s="116"/>
      <c r="L210" s="116"/>
      <c r="M210" s="116"/>
      <c r="N210" s="116"/>
      <c r="O210" s="116"/>
      <c r="P210" s="116"/>
    </row>
    <row r="211" spans="3:16" ht="18" customHeight="1">
      <c r="C211" s="116"/>
      <c r="D211" s="116"/>
      <c r="E211" s="116"/>
      <c r="F211" s="116"/>
      <c r="G211" s="116"/>
      <c r="H211" s="116"/>
      <c r="I211" s="116"/>
      <c r="J211" s="116"/>
      <c r="K211" s="116"/>
      <c r="L211" s="116"/>
      <c r="M211" s="116"/>
      <c r="N211" s="116"/>
      <c r="O211" s="116"/>
      <c r="P211" s="116"/>
    </row>
    <row r="212" spans="3:16" ht="18" customHeight="1">
      <c r="C212" s="116"/>
      <c r="D212" s="116"/>
      <c r="E212" s="116"/>
      <c r="F212" s="116"/>
      <c r="G212" s="116"/>
      <c r="H212" s="116"/>
      <c r="I212" s="116"/>
      <c r="J212" s="116"/>
      <c r="K212" s="116"/>
      <c r="L212" s="116"/>
      <c r="M212" s="116"/>
      <c r="N212" s="116"/>
      <c r="O212" s="116"/>
      <c r="P212" s="116"/>
    </row>
    <row r="213" spans="3:16" ht="18" customHeight="1">
      <c r="C213" s="116"/>
      <c r="D213" s="116"/>
      <c r="E213" s="116"/>
      <c r="F213" s="116"/>
      <c r="G213" s="116"/>
      <c r="H213" s="116"/>
      <c r="I213" s="116"/>
      <c r="J213" s="116"/>
      <c r="K213" s="116"/>
      <c r="L213" s="116"/>
      <c r="M213" s="116"/>
      <c r="N213" s="116"/>
      <c r="O213" s="116"/>
      <c r="P213" s="116"/>
    </row>
    <row r="214" spans="3:16" ht="18" customHeight="1">
      <c r="C214" s="116"/>
      <c r="D214" s="116"/>
      <c r="E214" s="116"/>
      <c r="F214" s="116"/>
      <c r="G214" s="116"/>
      <c r="H214" s="116"/>
      <c r="I214" s="116"/>
      <c r="J214" s="116"/>
      <c r="K214" s="116"/>
      <c r="L214" s="116"/>
      <c r="M214" s="116"/>
      <c r="N214" s="116"/>
      <c r="O214" s="116"/>
      <c r="P214" s="116"/>
    </row>
    <row r="215" spans="3:16" ht="18" customHeight="1">
      <c r="C215" s="116"/>
      <c r="D215" s="116"/>
      <c r="E215" s="116"/>
      <c r="F215" s="116"/>
      <c r="G215" s="116"/>
      <c r="H215" s="116"/>
      <c r="I215" s="116"/>
      <c r="J215" s="116"/>
      <c r="K215" s="116"/>
      <c r="L215" s="116"/>
      <c r="M215" s="116"/>
      <c r="N215" s="116"/>
      <c r="O215" s="116"/>
      <c r="P215" s="116"/>
    </row>
    <row r="216" spans="3:16" ht="18" customHeight="1">
      <c r="C216" s="116"/>
      <c r="D216" s="116"/>
      <c r="E216" s="116"/>
      <c r="F216" s="116"/>
      <c r="G216" s="116"/>
      <c r="H216" s="116"/>
      <c r="I216" s="116"/>
      <c r="J216" s="116"/>
      <c r="K216" s="116"/>
      <c r="L216" s="116"/>
      <c r="M216" s="116"/>
      <c r="N216" s="116"/>
      <c r="O216" s="116"/>
      <c r="P216" s="116"/>
    </row>
    <row r="217" spans="3:16" ht="18" customHeight="1">
      <c r="C217" s="116"/>
      <c r="D217" s="116"/>
      <c r="E217" s="116"/>
      <c r="F217" s="116"/>
      <c r="G217" s="116"/>
      <c r="H217" s="116"/>
      <c r="I217" s="116"/>
      <c r="J217" s="116"/>
      <c r="K217" s="116"/>
      <c r="L217" s="116"/>
      <c r="M217" s="116"/>
      <c r="N217" s="116"/>
      <c r="O217" s="116"/>
      <c r="P217" s="116"/>
    </row>
    <row r="218" spans="3:16" ht="18" customHeight="1">
      <c r="C218" s="116"/>
      <c r="D218" s="116"/>
      <c r="E218" s="116"/>
      <c r="F218" s="116"/>
      <c r="G218" s="116"/>
      <c r="H218" s="116"/>
      <c r="I218" s="116"/>
      <c r="J218" s="116"/>
      <c r="K218" s="116"/>
      <c r="L218" s="116"/>
      <c r="M218" s="116"/>
      <c r="N218" s="116"/>
      <c r="O218" s="116"/>
      <c r="P218" s="116"/>
    </row>
    <row r="219" spans="3:16" ht="18" customHeight="1">
      <c r="C219" s="116"/>
      <c r="D219" s="116"/>
      <c r="E219" s="116"/>
      <c r="F219" s="116"/>
      <c r="G219" s="116"/>
      <c r="H219" s="116"/>
      <c r="I219" s="116"/>
      <c r="J219" s="116"/>
      <c r="K219" s="116"/>
      <c r="L219" s="116"/>
      <c r="M219" s="116"/>
      <c r="N219" s="116"/>
      <c r="O219" s="116"/>
      <c r="P219" s="116"/>
    </row>
    <row r="220" spans="3:16" ht="18" customHeight="1">
      <c r="C220" s="116"/>
      <c r="D220" s="116"/>
      <c r="E220" s="116"/>
      <c r="F220" s="116"/>
      <c r="G220" s="116"/>
      <c r="H220" s="116"/>
      <c r="I220" s="116"/>
      <c r="J220" s="116"/>
      <c r="K220" s="116"/>
      <c r="L220" s="116"/>
      <c r="M220" s="116"/>
      <c r="N220" s="116"/>
      <c r="O220" s="116"/>
      <c r="P220" s="116"/>
    </row>
    <row r="221" spans="3:16" ht="18" customHeight="1">
      <c r="C221" s="116"/>
      <c r="D221" s="116"/>
      <c r="E221" s="116"/>
      <c r="F221" s="116"/>
      <c r="G221" s="116"/>
      <c r="H221" s="116"/>
      <c r="I221" s="116"/>
      <c r="J221" s="116"/>
      <c r="K221" s="116"/>
      <c r="L221" s="116"/>
      <c r="M221" s="116"/>
      <c r="N221" s="116"/>
      <c r="O221" s="116"/>
      <c r="P221" s="116"/>
    </row>
    <row r="222" spans="3:16" ht="18" customHeight="1">
      <c r="C222" s="116"/>
      <c r="D222" s="116"/>
      <c r="E222" s="116"/>
      <c r="F222" s="116"/>
      <c r="G222" s="116"/>
      <c r="H222" s="116"/>
      <c r="I222" s="116"/>
      <c r="J222" s="116"/>
      <c r="K222" s="116"/>
      <c r="L222" s="116"/>
      <c r="M222" s="116"/>
      <c r="N222" s="116"/>
      <c r="O222" s="116"/>
      <c r="P222" s="116"/>
    </row>
    <row r="223" spans="3:16" ht="18" customHeight="1">
      <c r="C223" s="116"/>
      <c r="D223" s="116"/>
      <c r="E223" s="116"/>
      <c r="F223" s="116"/>
      <c r="G223" s="116"/>
      <c r="H223" s="116"/>
      <c r="I223" s="116"/>
      <c r="J223" s="116"/>
      <c r="K223" s="116"/>
      <c r="L223" s="116"/>
      <c r="M223" s="116"/>
      <c r="N223" s="116"/>
      <c r="O223" s="116"/>
      <c r="P223" s="116"/>
    </row>
    <row r="224" spans="3:16" ht="18" customHeight="1">
      <c r="C224" s="116"/>
      <c r="D224" s="116"/>
      <c r="E224" s="116"/>
      <c r="F224" s="116"/>
      <c r="G224" s="116"/>
      <c r="H224" s="116"/>
      <c r="I224" s="116"/>
      <c r="J224" s="116"/>
      <c r="K224" s="116"/>
      <c r="L224" s="116"/>
      <c r="M224" s="116"/>
      <c r="N224" s="116"/>
      <c r="O224" s="116"/>
      <c r="P224" s="116"/>
    </row>
    <row r="225" spans="3:16" ht="18" customHeight="1">
      <c r="C225" s="116"/>
      <c r="D225" s="116"/>
      <c r="E225" s="116"/>
      <c r="F225" s="116"/>
      <c r="G225" s="116"/>
      <c r="H225" s="251"/>
      <c r="I225" s="116"/>
      <c r="J225" s="116"/>
      <c r="K225" s="116"/>
      <c r="L225" s="116"/>
      <c r="M225" s="116"/>
      <c r="N225" s="116"/>
      <c r="O225" s="116"/>
      <c r="P225" s="116"/>
    </row>
    <row r="226" spans="3:16" ht="18" customHeight="1">
      <c r="C226" s="116"/>
      <c r="D226" s="116"/>
      <c r="E226" s="116"/>
      <c r="F226" s="116"/>
      <c r="G226" s="116"/>
      <c r="H226" s="251"/>
      <c r="I226" s="116"/>
      <c r="J226" s="116"/>
      <c r="K226" s="116"/>
      <c r="L226" s="116"/>
      <c r="M226" s="116"/>
      <c r="N226" s="116"/>
      <c r="O226" s="116"/>
      <c r="P226" s="116"/>
    </row>
    <row r="227" spans="3:16" ht="18" customHeight="1">
      <c r="C227" s="116"/>
      <c r="D227" s="116"/>
      <c r="E227" s="116"/>
      <c r="F227" s="116"/>
      <c r="G227" s="116"/>
      <c r="H227" s="251"/>
      <c r="I227" s="116"/>
      <c r="J227" s="116"/>
      <c r="K227" s="116"/>
      <c r="L227" s="116"/>
      <c r="M227" s="116"/>
      <c r="N227" s="116"/>
      <c r="O227" s="116"/>
      <c r="P227" s="116"/>
    </row>
    <row r="228" spans="3:16" ht="18" customHeight="1">
      <c r="C228" s="116"/>
      <c r="D228" s="116"/>
      <c r="E228" s="116"/>
      <c r="F228" s="116"/>
      <c r="G228" s="116"/>
      <c r="H228" s="251"/>
      <c r="I228" s="116"/>
      <c r="J228" s="116"/>
      <c r="K228" s="116"/>
      <c r="L228" s="116"/>
      <c r="M228" s="116"/>
      <c r="N228" s="116"/>
      <c r="O228" s="116"/>
      <c r="P228" s="116"/>
    </row>
    <row r="229" spans="3:16" ht="18" customHeight="1">
      <c r="C229" s="116"/>
      <c r="D229" s="116"/>
      <c r="E229" s="116"/>
      <c r="F229" s="116"/>
      <c r="G229" s="116"/>
      <c r="H229" s="251"/>
      <c r="I229" s="116"/>
      <c r="J229" s="116"/>
      <c r="K229" s="116"/>
      <c r="L229" s="116"/>
      <c r="M229" s="116"/>
      <c r="N229" s="116"/>
      <c r="O229" s="116"/>
      <c r="P229" s="116"/>
    </row>
    <row r="230" spans="3:16" ht="18" customHeight="1">
      <c r="C230" s="116"/>
      <c r="D230" s="116"/>
      <c r="E230" s="116"/>
      <c r="F230" s="116"/>
      <c r="G230" s="116"/>
      <c r="H230" s="251"/>
      <c r="I230" s="116"/>
      <c r="J230" s="116"/>
      <c r="K230" s="116"/>
      <c r="L230" s="116"/>
      <c r="M230" s="116"/>
      <c r="N230" s="116"/>
      <c r="O230" s="116"/>
      <c r="P230" s="116"/>
    </row>
    <row r="231" spans="3:16" ht="18" customHeight="1">
      <c r="C231" s="116"/>
      <c r="D231" s="116"/>
      <c r="E231" s="116"/>
      <c r="F231" s="116"/>
      <c r="G231" s="116"/>
      <c r="H231" s="251"/>
      <c r="I231" s="116"/>
      <c r="J231" s="116"/>
      <c r="K231" s="116"/>
      <c r="L231" s="116"/>
      <c r="M231" s="116"/>
      <c r="N231" s="116"/>
      <c r="O231" s="116"/>
      <c r="P231" s="116"/>
    </row>
    <row r="232" spans="3:16" ht="18" customHeight="1">
      <c r="C232" s="116"/>
      <c r="D232" s="116"/>
      <c r="E232" s="116"/>
      <c r="F232" s="116"/>
      <c r="G232" s="116"/>
      <c r="H232" s="251"/>
      <c r="I232" s="116"/>
      <c r="J232" s="116"/>
      <c r="K232" s="116"/>
      <c r="L232" s="116"/>
      <c r="M232" s="116"/>
      <c r="N232" s="116"/>
      <c r="O232" s="116"/>
      <c r="P232" s="116"/>
    </row>
    <row r="233" spans="3:16" ht="18" customHeight="1">
      <c r="C233" s="116"/>
      <c r="D233" s="116"/>
      <c r="E233" s="116"/>
      <c r="F233" s="116"/>
      <c r="G233" s="116"/>
      <c r="H233" s="251"/>
      <c r="I233" s="116"/>
      <c r="J233" s="116"/>
      <c r="K233" s="116"/>
      <c r="L233" s="116"/>
      <c r="M233" s="116"/>
      <c r="N233" s="116"/>
      <c r="O233" s="116"/>
      <c r="P233" s="116"/>
    </row>
    <row r="234" spans="3:16" ht="18" customHeight="1">
      <c r="C234" s="116"/>
      <c r="D234" s="116"/>
      <c r="E234" s="116"/>
      <c r="F234" s="116"/>
      <c r="G234" s="116"/>
      <c r="H234" s="251"/>
      <c r="I234" s="116"/>
      <c r="J234" s="116"/>
      <c r="K234" s="116"/>
      <c r="L234" s="116"/>
      <c r="M234" s="116"/>
      <c r="N234" s="116"/>
      <c r="O234" s="116"/>
      <c r="P234" s="116"/>
    </row>
    <row r="235" spans="3:16" ht="18" customHeight="1">
      <c r="C235" s="116"/>
      <c r="D235" s="116"/>
      <c r="E235" s="116"/>
      <c r="F235" s="116"/>
      <c r="G235" s="116"/>
      <c r="H235" s="251"/>
      <c r="I235" s="116"/>
      <c r="J235" s="116"/>
      <c r="K235" s="116"/>
      <c r="L235" s="116"/>
      <c r="M235" s="116"/>
      <c r="N235" s="116"/>
      <c r="O235" s="116"/>
      <c r="P235" s="116"/>
    </row>
    <row r="236" spans="3:16" ht="18" customHeight="1">
      <c r="C236" s="116"/>
      <c r="D236" s="116"/>
      <c r="E236" s="116"/>
      <c r="F236" s="116"/>
      <c r="G236" s="116"/>
      <c r="H236" s="251"/>
      <c r="I236" s="116"/>
      <c r="J236" s="116"/>
      <c r="K236" s="116"/>
      <c r="L236" s="116"/>
      <c r="M236" s="116"/>
      <c r="N236" s="116"/>
      <c r="O236" s="116"/>
      <c r="P236" s="116"/>
    </row>
    <row r="237" spans="3:16" ht="18" customHeight="1">
      <c r="C237" s="116"/>
      <c r="D237" s="116"/>
      <c r="E237" s="116"/>
      <c r="F237" s="116"/>
      <c r="G237" s="116"/>
      <c r="H237" s="251"/>
      <c r="I237" s="116"/>
      <c r="J237" s="116"/>
      <c r="K237" s="116"/>
      <c r="L237" s="116"/>
      <c r="M237" s="116"/>
      <c r="N237" s="116"/>
      <c r="O237" s="116"/>
      <c r="P237" s="116"/>
    </row>
    <row r="238" spans="3:16" ht="18" customHeight="1">
      <c r="C238" s="116"/>
      <c r="D238" s="116"/>
      <c r="E238" s="116"/>
      <c r="F238" s="116"/>
      <c r="G238" s="116"/>
      <c r="H238" s="251"/>
      <c r="I238" s="116"/>
      <c r="J238" s="116"/>
      <c r="K238" s="116"/>
      <c r="L238" s="116"/>
      <c r="M238" s="116"/>
      <c r="N238" s="116"/>
      <c r="O238" s="116"/>
      <c r="P238" s="116"/>
    </row>
    <row r="239" spans="3:16" ht="18" customHeight="1">
      <c r="C239" s="116"/>
      <c r="D239" s="116"/>
      <c r="E239" s="116"/>
      <c r="F239" s="116"/>
      <c r="G239" s="116"/>
      <c r="H239" s="251"/>
      <c r="I239" s="116"/>
      <c r="J239" s="116"/>
      <c r="K239" s="116"/>
      <c r="L239" s="116"/>
      <c r="M239" s="116"/>
      <c r="N239" s="116"/>
      <c r="O239" s="116"/>
      <c r="P239" s="116"/>
    </row>
    <row r="240" spans="3:16" ht="18" customHeight="1">
      <c r="C240" s="116"/>
      <c r="D240" s="116"/>
      <c r="E240" s="116"/>
      <c r="F240" s="116"/>
      <c r="G240" s="116"/>
      <c r="H240" s="251"/>
      <c r="I240" s="116"/>
      <c r="J240" s="116"/>
      <c r="K240" s="116"/>
      <c r="L240" s="116"/>
      <c r="M240" s="116"/>
      <c r="N240" s="116"/>
      <c r="O240" s="116"/>
      <c r="P240" s="116"/>
    </row>
    <row r="241" spans="3:16" ht="18" customHeight="1">
      <c r="C241" s="116"/>
      <c r="D241" s="116"/>
      <c r="E241" s="116"/>
      <c r="F241" s="116"/>
      <c r="G241" s="116"/>
      <c r="H241" s="251"/>
      <c r="I241" s="116"/>
      <c r="J241" s="116"/>
      <c r="K241" s="116"/>
      <c r="L241" s="116"/>
      <c r="M241" s="116"/>
      <c r="N241" s="116"/>
      <c r="O241" s="116"/>
      <c r="P241" s="116"/>
    </row>
    <row r="242" spans="3:16" ht="18" customHeight="1">
      <c r="C242" s="116"/>
      <c r="D242" s="116"/>
      <c r="E242" s="116"/>
      <c r="F242" s="116"/>
      <c r="G242" s="116"/>
      <c r="H242" s="251"/>
      <c r="I242" s="116"/>
      <c r="J242" s="116"/>
      <c r="K242" s="116"/>
      <c r="L242" s="116"/>
      <c r="M242" s="116"/>
      <c r="N242" s="116"/>
      <c r="O242" s="116"/>
      <c r="P242" s="116"/>
    </row>
    <row r="243" spans="3:16" ht="18" customHeight="1">
      <c r="C243" s="116"/>
      <c r="D243" s="116"/>
      <c r="E243" s="116"/>
      <c r="F243" s="116"/>
      <c r="G243" s="116"/>
      <c r="H243" s="251"/>
      <c r="I243" s="116"/>
      <c r="J243" s="116"/>
      <c r="K243" s="116"/>
      <c r="L243" s="116"/>
      <c r="M243" s="116"/>
      <c r="N243" s="116"/>
      <c r="O243" s="116"/>
      <c r="P243" s="116"/>
    </row>
    <row r="244" spans="3:16" ht="18" customHeight="1">
      <c r="C244" s="116"/>
      <c r="D244" s="116"/>
      <c r="E244" s="116"/>
      <c r="F244" s="116"/>
      <c r="G244" s="116"/>
      <c r="H244" s="251"/>
      <c r="I244" s="116"/>
      <c r="J244" s="116"/>
      <c r="K244" s="116"/>
      <c r="L244" s="116"/>
      <c r="M244" s="116"/>
      <c r="N244" s="116"/>
      <c r="O244" s="116"/>
      <c r="P244" s="116"/>
    </row>
    <row r="245" spans="3:16" ht="18" customHeight="1">
      <c r="C245" s="116"/>
      <c r="D245" s="116"/>
      <c r="E245" s="116"/>
      <c r="F245" s="116"/>
      <c r="G245" s="116"/>
      <c r="H245" s="251"/>
      <c r="I245" s="116"/>
      <c r="J245" s="116"/>
      <c r="K245" s="116"/>
      <c r="L245" s="116"/>
      <c r="M245" s="116"/>
      <c r="N245" s="116"/>
      <c r="O245" s="116"/>
      <c r="P245" s="116"/>
    </row>
    <row r="246" spans="3:16" ht="18" customHeight="1">
      <c r="C246" s="116"/>
      <c r="D246" s="116"/>
      <c r="E246" s="116"/>
      <c r="F246" s="116"/>
      <c r="G246" s="116"/>
      <c r="H246" s="251"/>
      <c r="I246" s="116"/>
      <c r="J246" s="116"/>
      <c r="K246" s="116"/>
      <c r="L246" s="116"/>
      <c r="M246" s="116"/>
      <c r="N246" s="116"/>
      <c r="O246" s="116"/>
      <c r="P246" s="116"/>
    </row>
    <row r="247" spans="3:16" ht="18" customHeight="1">
      <c r="C247" s="116"/>
      <c r="D247" s="116"/>
      <c r="E247" s="116"/>
      <c r="F247" s="116"/>
      <c r="G247" s="116"/>
      <c r="H247" s="251"/>
      <c r="I247" s="116"/>
      <c r="J247" s="116"/>
      <c r="K247" s="116"/>
      <c r="L247" s="116"/>
      <c r="M247" s="116"/>
      <c r="N247" s="116"/>
      <c r="O247" s="116"/>
      <c r="P247" s="116"/>
    </row>
    <row r="248" spans="3:16" ht="18" customHeight="1">
      <c r="C248" s="116"/>
      <c r="D248" s="116"/>
      <c r="E248" s="116"/>
      <c r="F248" s="116"/>
      <c r="G248" s="116"/>
      <c r="H248" s="251"/>
      <c r="I248" s="116"/>
      <c r="J248" s="116"/>
      <c r="K248" s="116"/>
      <c r="L248" s="116"/>
      <c r="M248" s="116"/>
      <c r="N248" s="116"/>
      <c r="O248" s="116"/>
      <c r="P248" s="116"/>
    </row>
    <row r="249" spans="3:16" ht="18" customHeight="1">
      <c r="C249" s="116"/>
      <c r="D249" s="116"/>
      <c r="E249" s="116"/>
      <c r="F249" s="116"/>
      <c r="G249" s="116"/>
      <c r="H249" s="251"/>
      <c r="I249" s="116"/>
      <c r="J249" s="116"/>
      <c r="K249" s="116"/>
      <c r="L249" s="116"/>
      <c r="M249" s="116"/>
      <c r="N249" s="116"/>
      <c r="O249" s="116"/>
      <c r="P249" s="116"/>
    </row>
    <row r="250" spans="3:16" ht="18" customHeight="1">
      <c r="C250" s="116"/>
      <c r="D250" s="116"/>
      <c r="E250" s="116"/>
      <c r="F250" s="116"/>
      <c r="G250" s="116"/>
      <c r="H250" s="251"/>
      <c r="I250" s="116"/>
      <c r="J250" s="116"/>
      <c r="K250" s="116"/>
      <c r="L250" s="116"/>
      <c r="M250" s="116"/>
      <c r="N250" s="116"/>
      <c r="O250" s="116"/>
      <c r="P250" s="116"/>
    </row>
    <row r="251" spans="3:16" ht="18" customHeight="1">
      <c r="C251" s="116"/>
      <c r="D251" s="116"/>
      <c r="E251" s="116"/>
      <c r="F251" s="116"/>
      <c r="G251" s="116"/>
      <c r="H251" s="251"/>
      <c r="I251" s="116"/>
      <c r="J251" s="116"/>
      <c r="K251" s="116"/>
      <c r="L251" s="116"/>
      <c r="M251" s="116"/>
      <c r="N251" s="116"/>
      <c r="O251" s="116"/>
      <c r="P251" s="116"/>
    </row>
    <row r="252" spans="3:16" ht="18" customHeight="1">
      <c r="C252" s="116"/>
      <c r="D252" s="116"/>
      <c r="E252" s="116"/>
      <c r="F252" s="116"/>
      <c r="G252" s="116"/>
      <c r="H252" s="251"/>
      <c r="I252" s="116"/>
      <c r="J252" s="116"/>
      <c r="K252" s="116"/>
      <c r="L252" s="116"/>
      <c r="M252" s="116"/>
      <c r="N252" s="116"/>
      <c r="O252" s="116"/>
      <c r="P252" s="116"/>
    </row>
    <row r="253" spans="3:16" ht="18" customHeight="1">
      <c r="C253" s="116"/>
      <c r="D253" s="116"/>
      <c r="E253" s="116"/>
      <c r="F253" s="116"/>
      <c r="G253" s="116"/>
      <c r="H253" s="251"/>
      <c r="I253" s="116"/>
      <c r="J253" s="116"/>
      <c r="K253" s="116"/>
      <c r="L253" s="116"/>
      <c r="M253" s="116"/>
      <c r="N253" s="116"/>
      <c r="O253" s="116"/>
      <c r="P253" s="116"/>
    </row>
    <row r="254" spans="3:16" ht="18" customHeight="1">
      <c r="C254" s="116"/>
      <c r="D254" s="116"/>
      <c r="E254" s="116"/>
      <c r="F254" s="116"/>
      <c r="G254" s="116"/>
      <c r="H254" s="251"/>
      <c r="I254" s="116"/>
      <c r="J254" s="116"/>
      <c r="K254" s="116"/>
      <c r="L254" s="116"/>
      <c r="M254" s="116"/>
      <c r="N254" s="116"/>
      <c r="O254" s="116"/>
      <c r="P254" s="116"/>
    </row>
    <row r="255" spans="3:16" ht="18" customHeight="1">
      <c r="C255" s="116"/>
      <c r="D255" s="116"/>
      <c r="E255" s="116"/>
      <c r="F255" s="116"/>
      <c r="G255" s="116"/>
      <c r="H255" s="251"/>
      <c r="I255" s="116"/>
      <c r="J255" s="116"/>
      <c r="K255" s="116"/>
      <c r="L255" s="116"/>
      <c r="M255" s="116"/>
      <c r="N255" s="116"/>
      <c r="O255" s="116"/>
      <c r="P255" s="116"/>
    </row>
    <row r="256" spans="3:16" ht="18" customHeight="1">
      <c r="C256" s="116"/>
      <c r="D256" s="116"/>
      <c r="E256" s="116"/>
      <c r="F256" s="116"/>
      <c r="G256" s="116"/>
      <c r="H256" s="251"/>
      <c r="I256" s="116"/>
      <c r="J256" s="116"/>
      <c r="K256" s="116"/>
      <c r="L256" s="116"/>
      <c r="M256" s="116"/>
      <c r="N256" s="116"/>
      <c r="O256" s="116"/>
      <c r="P256" s="116"/>
    </row>
    <row r="257" spans="3:16" ht="18" customHeight="1">
      <c r="C257" s="116"/>
      <c r="D257" s="116"/>
      <c r="E257" s="116"/>
      <c r="F257" s="116"/>
      <c r="G257" s="116"/>
      <c r="H257" s="251"/>
      <c r="I257" s="116"/>
      <c r="J257" s="116"/>
      <c r="K257" s="116"/>
      <c r="L257" s="116"/>
      <c r="M257" s="116"/>
      <c r="N257" s="116"/>
      <c r="O257" s="116"/>
      <c r="P257" s="116"/>
    </row>
    <row r="258" spans="3:16" ht="18" customHeight="1">
      <c r="C258" s="116"/>
      <c r="D258" s="116"/>
      <c r="E258" s="116"/>
      <c r="F258" s="116"/>
      <c r="G258" s="116"/>
      <c r="H258" s="251"/>
      <c r="I258" s="116"/>
      <c r="J258" s="116"/>
      <c r="K258" s="116"/>
      <c r="L258" s="116"/>
      <c r="M258" s="116"/>
      <c r="N258" s="116"/>
      <c r="O258" s="116"/>
      <c r="P258" s="116"/>
    </row>
    <row r="259" spans="3:16" ht="18" customHeight="1">
      <c r="C259" s="116"/>
      <c r="D259" s="116"/>
      <c r="E259" s="116"/>
      <c r="F259" s="116"/>
      <c r="G259" s="116"/>
      <c r="H259" s="251"/>
      <c r="I259" s="116"/>
      <c r="J259" s="116"/>
      <c r="K259" s="116"/>
      <c r="L259" s="116"/>
      <c r="M259" s="116"/>
      <c r="N259" s="116"/>
      <c r="O259" s="116"/>
      <c r="P259" s="116"/>
    </row>
    <row r="260" spans="3:16" ht="18" customHeight="1">
      <c r="C260" s="116"/>
      <c r="D260" s="116"/>
      <c r="E260" s="116"/>
      <c r="F260" s="116"/>
      <c r="G260" s="116"/>
      <c r="H260" s="251"/>
      <c r="I260" s="116"/>
      <c r="J260" s="116"/>
      <c r="K260" s="116"/>
      <c r="L260" s="116"/>
      <c r="M260" s="116"/>
      <c r="N260" s="116"/>
      <c r="O260" s="116"/>
      <c r="P260" s="116"/>
    </row>
    <row r="261" spans="3:16" ht="18" customHeight="1">
      <c r="C261" s="116"/>
      <c r="D261" s="116"/>
      <c r="E261" s="116"/>
      <c r="F261" s="116"/>
      <c r="G261" s="116"/>
      <c r="H261" s="251"/>
      <c r="I261" s="116"/>
      <c r="J261" s="116"/>
      <c r="K261" s="116"/>
      <c r="L261" s="116"/>
      <c r="M261" s="116"/>
      <c r="N261" s="116"/>
      <c r="O261" s="116"/>
      <c r="P261" s="116"/>
    </row>
    <row r="262" spans="3:16" ht="18" customHeight="1">
      <c r="C262" s="116"/>
      <c r="D262" s="116"/>
      <c r="E262" s="116"/>
      <c r="F262" s="116"/>
      <c r="G262" s="116"/>
      <c r="H262" s="251"/>
      <c r="I262" s="116"/>
      <c r="J262" s="116"/>
      <c r="K262" s="116"/>
      <c r="L262" s="116"/>
      <c r="M262" s="116"/>
      <c r="N262" s="116"/>
      <c r="O262" s="116"/>
      <c r="P262" s="116"/>
    </row>
    <row r="263" spans="3:16" ht="18" customHeight="1">
      <c r="C263" s="116"/>
      <c r="D263" s="116"/>
      <c r="E263" s="116"/>
      <c r="F263" s="116"/>
      <c r="G263" s="116"/>
      <c r="H263" s="251"/>
      <c r="I263" s="116"/>
      <c r="J263" s="116"/>
      <c r="K263" s="116"/>
      <c r="L263" s="116"/>
      <c r="M263" s="116"/>
      <c r="N263" s="116"/>
      <c r="O263" s="116"/>
      <c r="P263" s="116"/>
    </row>
    <row r="264" spans="3:16" ht="18" customHeight="1">
      <c r="C264" s="116"/>
      <c r="D264" s="116"/>
      <c r="E264" s="116"/>
      <c r="F264" s="116"/>
      <c r="G264" s="116"/>
      <c r="H264" s="251"/>
      <c r="I264" s="116"/>
      <c r="J264" s="116"/>
      <c r="K264" s="116"/>
      <c r="L264" s="116"/>
      <c r="M264" s="116"/>
      <c r="N264" s="116"/>
      <c r="O264" s="116"/>
      <c r="P264" s="116"/>
    </row>
    <row r="265" spans="3:16" ht="18" customHeight="1">
      <c r="C265" s="116"/>
      <c r="D265" s="116"/>
      <c r="E265" s="116"/>
      <c r="F265" s="116"/>
      <c r="G265" s="116"/>
      <c r="H265" s="251"/>
      <c r="I265" s="116"/>
      <c r="J265" s="116"/>
      <c r="K265" s="116"/>
      <c r="L265" s="116"/>
      <c r="M265" s="116"/>
      <c r="N265" s="116"/>
      <c r="O265" s="116"/>
      <c r="P265" s="116"/>
    </row>
    <row r="266" spans="3:16" ht="18" customHeight="1">
      <c r="C266" s="116"/>
      <c r="D266" s="116"/>
      <c r="E266" s="116"/>
      <c r="F266" s="116"/>
      <c r="G266" s="116"/>
      <c r="H266" s="251"/>
      <c r="I266" s="116"/>
      <c r="J266" s="116"/>
      <c r="K266" s="116"/>
      <c r="L266" s="116"/>
      <c r="M266" s="116"/>
      <c r="N266" s="116"/>
      <c r="O266" s="116"/>
      <c r="P266" s="116"/>
    </row>
    <row r="267" spans="3:16" ht="18" customHeight="1">
      <c r="C267" s="116"/>
      <c r="D267" s="116"/>
      <c r="E267" s="116"/>
      <c r="F267" s="116"/>
      <c r="G267" s="116"/>
      <c r="H267" s="251"/>
      <c r="I267" s="116"/>
      <c r="J267" s="116"/>
      <c r="K267" s="116"/>
      <c r="L267" s="116"/>
      <c r="M267" s="116"/>
      <c r="N267" s="116"/>
      <c r="O267" s="116"/>
      <c r="P267" s="116"/>
    </row>
    <row r="268" spans="3:16" ht="18" customHeight="1">
      <c r="C268" s="116"/>
      <c r="D268" s="116"/>
      <c r="E268" s="116"/>
      <c r="F268" s="116"/>
      <c r="G268" s="116"/>
      <c r="H268" s="251"/>
      <c r="I268" s="116"/>
      <c r="J268" s="116"/>
      <c r="K268" s="116"/>
      <c r="L268" s="116"/>
      <c r="M268" s="116"/>
      <c r="N268" s="116"/>
      <c r="O268" s="116"/>
      <c r="P268" s="116"/>
    </row>
    <row r="269" spans="3:16" ht="18" customHeight="1">
      <c r="C269" s="116"/>
      <c r="D269" s="116"/>
      <c r="E269" s="116"/>
      <c r="F269" s="116"/>
      <c r="G269" s="116"/>
      <c r="H269" s="251"/>
      <c r="I269" s="116"/>
      <c r="J269" s="116"/>
      <c r="K269" s="116"/>
      <c r="L269" s="116"/>
      <c r="M269" s="116"/>
      <c r="N269" s="116"/>
      <c r="O269" s="116"/>
      <c r="P269" s="116"/>
    </row>
    <row r="270" spans="3:16" ht="18" customHeight="1">
      <c r="C270" s="116"/>
      <c r="D270" s="116"/>
      <c r="E270" s="116"/>
      <c r="F270" s="116"/>
      <c r="G270" s="116"/>
      <c r="H270" s="251"/>
      <c r="I270" s="116"/>
      <c r="J270" s="116"/>
      <c r="K270" s="116"/>
      <c r="L270" s="116"/>
      <c r="M270" s="116"/>
      <c r="N270" s="116"/>
      <c r="O270" s="116"/>
      <c r="P270" s="116"/>
    </row>
    <row r="271" spans="3:16" ht="18" customHeight="1">
      <c r="C271" s="116"/>
      <c r="D271" s="116"/>
      <c r="E271" s="116"/>
      <c r="F271" s="116"/>
      <c r="G271" s="116"/>
      <c r="H271" s="251"/>
      <c r="I271" s="116"/>
      <c r="J271" s="116"/>
      <c r="K271" s="116"/>
      <c r="L271" s="116"/>
      <c r="M271" s="116"/>
      <c r="N271" s="116"/>
      <c r="O271" s="116"/>
      <c r="P271" s="116"/>
    </row>
    <row r="272" spans="3:16" ht="18" customHeight="1">
      <c r="C272" s="116"/>
      <c r="D272" s="116"/>
      <c r="E272" s="116"/>
      <c r="F272" s="116"/>
      <c r="G272" s="116"/>
      <c r="H272" s="251"/>
      <c r="I272" s="116"/>
      <c r="J272" s="116"/>
      <c r="K272" s="116"/>
      <c r="L272" s="116"/>
      <c r="M272" s="116"/>
      <c r="N272" s="116"/>
      <c r="O272" s="116"/>
      <c r="P272" s="116"/>
    </row>
    <row r="273" spans="3:16" ht="18" customHeight="1">
      <c r="C273" s="116"/>
      <c r="D273" s="116"/>
      <c r="E273" s="116"/>
      <c r="F273" s="116"/>
      <c r="G273" s="116"/>
      <c r="H273" s="251"/>
      <c r="I273" s="116"/>
      <c r="J273" s="116"/>
      <c r="K273" s="116"/>
      <c r="L273" s="116"/>
      <c r="M273" s="116"/>
      <c r="N273" s="116"/>
      <c r="O273" s="116"/>
      <c r="P273" s="116"/>
    </row>
    <row r="274" spans="3:16" ht="18" customHeight="1">
      <c r="C274" s="116"/>
      <c r="D274" s="116"/>
      <c r="E274" s="116"/>
      <c r="F274" s="116"/>
      <c r="G274" s="116"/>
      <c r="H274" s="251"/>
      <c r="I274" s="116"/>
      <c r="J274" s="116"/>
      <c r="K274" s="116"/>
      <c r="L274" s="116"/>
      <c r="M274" s="116"/>
      <c r="N274" s="116"/>
      <c r="O274" s="116"/>
      <c r="P274" s="116"/>
    </row>
    <row r="275" spans="3:16" ht="18" customHeight="1">
      <c r="C275" s="116"/>
      <c r="D275" s="116"/>
      <c r="E275" s="116"/>
      <c r="F275" s="116"/>
      <c r="G275" s="116"/>
      <c r="H275" s="251"/>
      <c r="I275" s="116"/>
      <c r="J275" s="116"/>
      <c r="K275" s="116"/>
      <c r="L275" s="116"/>
      <c r="M275" s="116"/>
      <c r="N275" s="116"/>
      <c r="O275" s="116"/>
      <c r="P275" s="116"/>
    </row>
    <row r="276" spans="3:16" ht="18" customHeight="1">
      <c r="C276" s="116"/>
      <c r="D276" s="116"/>
      <c r="E276" s="116"/>
      <c r="F276" s="116"/>
      <c r="G276" s="116"/>
      <c r="H276" s="251"/>
      <c r="I276" s="116"/>
      <c r="J276" s="116"/>
      <c r="K276" s="116"/>
      <c r="L276" s="116"/>
      <c r="M276" s="116"/>
      <c r="N276" s="116"/>
      <c r="O276" s="116"/>
      <c r="P276" s="116"/>
    </row>
    <row r="277" spans="3:16" ht="18" customHeight="1">
      <c r="C277" s="116"/>
      <c r="D277" s="116"/>
      <c r="E277" s="116"/>
      <c r="F277" s="116"/>
      <c r="G277" s="116"/>
      <c r="H277" s="251"/>
      <c r="I277" s="116"/>
      <c r="J277" s="116"/>
      <c r="K277" s="116"/>
      <c r="L277" s="116"/>
      <c r="M277" s="116"/>
      <c r="N277" s="116"/>
      <c r="O277" s="116"/>
      <c r="P277" s="116"/>
    </row>
    <row r="278" spans="3:16" ht="18" customHeight="1">
      <c r="C278" s="116"/>
      <c r="D278" s="116"/>
      <c r="E278" s="116"/>
      <c r="F278" s="116"/>
      <c r="G278" s="116"/>
      <c r="H278" s="251"/>
      <c r="I278" s="116"/>
      <c r="J278" s="116"/>
      <c r="K278" s="116"/>
      <c r="L278" s="116"/>
      <c r="M278" s="116"/>
      <c r="N278" s="116"/>
      <c r="O278" s="116"/>
      <c r="P278" s="116"/>
    </row>
    <row r="279" spans="3:16" ht="18" customHeight="1">
      <c r="C279" s="116"/>
      <c r="D279" s="116"/>
      <c r="E279" s="116"/>
      <c r="F279" s="116"/>
      <c r="G279" s="116"/>
      <c r="H279" s="251"/>
      <c r="I279" s="116"/>
      <c r="J279" s="116"/>
      <c r="K279" s="116"/>
      <c r="L279" s="116"/>
      <c r="M279" s="116"/>
      <c r="N279" s="116"/>
      <c r="O279" s="116"/>
      <c r="P279" s="116"/>
    </row>
    <row r="280" spans="3:16" ht="18" customHeight="1">
      <c r="C280" s="116"/>
      <c r="D280" s="116"/>
      <c r="E280" s="116"/>
      <c r="F280" s="116"/>
      <c r="G280" s="116"/>
      <c r="H280" s="251"/>
      <c r="I280" s="116"/>
      <c r="J280" s="116"/>
      <c r="K280" s="116"/>
      <c r="L280" s="116"/>
      <c r="M280" s="116"/>
      <c r="N280" s="116"/>
      <c r="O280" s="116"/>
      <c r="P280" s="116"/>
    </row>
    <row r="281" spans="3:16" ht="18" customHeight="1">
      <c r="C281" s="116"/>
      <c r="D281" s="116"/>
      <c r="E281" s="116"/>
      <c r="F281" s="116"/>
      <c r="G281" s="116"/>
      <c r="H281" s="251"/>
      <c r="I281" s="116"/>
      <c r="J281" s="116"/>
      <c r="K281" s="116"/>
      <c r="L281" s="116"/>
      <c r="M281" s="116"/>
      <c r="N281" s="116"/>
      <c r="O281" s="116"/>
      <c r="P281" s="116"/>
    </row>
    <row r="282" spans="3:16" ht="18" customHeight="1">
      <c r="C282" s="116"/>
      <c r="D282" s="116"/>
      <c r="E282" s="116"/>
      <c r="F282" s="116"/>
      <c r="G282" s="116"/>
      <c r="H282" s="251"/>
      <c r="I282" s="116"/>
      <c r="J282" s="116"/>
      <c r="K282" s="116"/>
      <c r="L282" s="116"/>
      <c r="M282" s="116"/>
      <c r="N282" s="116"/>
      <c r="O282" s="116"/>
      <c r="P282" s="116"/>
    </row>
    <row r="283" spans="3:16" ht="18" customHeight="1">
      <c r="C283" s="116"/>
      <c r="D283" s="116"/>
      <c r="E283" s="116"/>
      <c r="F283" s="116"/>
      <c r="G283" s="116"/>
      <c r="H283" s="251"/>
      <c r="I283" s="116"/>
      <c r="J283" s="116"/>
      <c r="K283" s="116"/>
      <c r="L283" s="116"/>
      <c r="M283" s="116"/>
      <c r="N283" s="116"/>
      <c r="O283" s="116"/>
      <c r="P283" s="116"/>
    </row>
    <row r="284" spans="3:16" ht="18" customHeight="1">
      <c r="C284" s="116"/>
      <c r="D284" s="116"/>
      <c r="E284" s="116"/>
      <c r="F284" s="116"/>
      <c r="G284" s="116"/>
      <c r="H284" s="251"/>
      <c r="I284" s="116"/>
      <c r="J284" s="116"/>
      <c r="K284" s="116"/>
      <c r="L284" s="116"/>
      <c r="M284" s="116"/>
      <c r="N284" s="116"/>
      <c r="O284" s="116"/>
      <c r="P284" s="116"/>
    </row>
    <row r="285" spans="3:16" ht="18" customHeight="1">
      <c r="C285" s="116"/>
      <c r="D285" s="116"/>
      <c r="E285" s="116"/>
      <c r="F285" s="116"/>
      <c r="G285" s="116"/>
      <c r="H285" s="251"/>
      <c r="I285" s="116"/>
      <c r="J285" s="116"/>
      <c r="K285" s="116"/>
      <c r="L285" s="116"/>
      <c r="M285" s="116"/>
      <c r="N285" s="116"/>
      <c r="O285" s="116"/>
      <c r="P285" s="116"/>
    </row>
    <row r="286" spans="3:16" ht="18" customHeight="1">
      <c r="C286" s="116"/>
      <c r="D286" s="116"/>
      <c r="E286" s="116"/>
      <c r="F286" s="116"/>
      <c r="G286" s="116"/>
      <c r="H286" s="251"/>
      <c r="I286" s="116"/>
      <c r="J286" s="116"/>
      <c r="K286" s="116"/>
      <c r="L286" s="116"/>
      <c r="M286" s="116"/>
      <c r="N286" s="116"/>
      <c r="O286" s="116"/>
      <c r="P286" s="116"/>
    </row>
    <row r="287" spans="3:16" ht="18" customHeight="1">
      <c r="C287" s="116"/>
      <c r="D287" s="116"/>
      <c r="E287" s="116"/>
      <c r="F287" s="116"/>
      <c r="G287" s="116"/>
      <c r="H287" s="251"/>
      <c r="I287" s="116"/>
      <c r="J287" s="116"/>
      <c r="K287" s="116"/>
      <c r="L287" s="116"/>
      <c r="M287" s="116"/>
      <c r="N287" s="116"/>
      <c r="O287" s="116"/>
      <c r="P287" s="116"/>
    </row>
    <row r="288" spans="3:16" ht="18" customHeight="1">
      <c r="C288" s="116"/>
      <c r="D288" s="116"/>
      <c r="E288" s="116"/>
      <c r="F288" s="116"/>
      <c r="G288" s="116"/>
      <c r="H288" s="251"/>
      <c r="I288" s="116"/>
      <c r="J288" s="116"/>
      <c r="K288" s="116"/>
      <c r="L288" s="116"/>
      <c r="M288" s="116"/>
      <c r="N288" s="116"/>
      <c r="O288" s="116"/>
      <c r="P288" s="116"/>
    </row>
    <row r="289" spans="3:16" ht="18" customHeight="1">
      <c r="C289" s="116"/>
      <c r="D289" s="116"/>
      <c r="E289" s="116"/>
      <c r="F289" s="116"/>
      <c r="G289" s="116"/>
      <c r="H289" s="251"/>
      <c r="I289" s="116"/>
      <c r="J289" s="116"/>
      <c r="K289" s="116"/>
      <c r="L289" s="116"/>
      <c r="M289" s="116"/>
      <c r="N289" s="116"/>
      <c r="O289" s="116"/>
      <c r="P289" s="116"/>
    </row>
    <row r="290" spans="3:16" ht="18" customHeight="1">
      <c r="C290" s="116"/>
      <c r="D290" s="116"/>
      <c r="E290" s="116"/>
      <c r="F290" s="116"/>
      <c r="G290" s="116"/>
      <c r="H290" s="251"/>
      <c r="I290" s="116"/>
      <c r="J290" s="116"/>
      <c r="K290" s="116"/>
      <c r="L290" s="116"/>
      <c r="M290" s="116"/>
      <c r="N290" s="116"/>
      <c r="O290" s="116"/>
      <c r="P290" s="116"/>
    </row>
    <row r="291" spans="3:16" ht="18" customHeight="1">
      <c r="C291" s="116"/>
      <c r="D291" s="116"/>
      <c r="E291" s="116"/>
      <c r="F291" s="116"/>
      <c r="G291" s="116"/>
      <c r="H291" s="251"/>
      <c r="I291" s="116"/>
      <c r="J291" s="116"/>
      <c r="K291" s="116"/>
      <c r="L291" s="116"/>
      <c r="M291" s="116"/>
      <c r="N291" s="116"/>
      <c r="O291" s="116"/>
      <c r="P291" s="116"/>
    </row>
    <row r="292" spans="3:16" ht="18" customHeight="1">
      <c r="C292" s="116"/>
      <c r="D292" s="116"/>
      <c r="E292" s="116"/>
      <c r="F292" s="116"/>
      <c r="G292" s="116"/>
      <c r="H292" s="251"/>
      <c r="I292" s="116"/>
      <c r="J292" s="116"/>
      <c r="K292" s="116"/>
      <c r="L292" s="116"/>
      <c r="M292" s="116"/>
      <c r="N292" s="116"/>
      <c r="O292" s="116"/>
      <c r="P292" s="116"/>
    </row>
    <row r="293" spans="3:16" ht="18" customHeight="1">
      <c r="C293" s="116"/>
      <c r="D293" s="116"/>
      <c r="E293" s="116"/>
      <c r="F293" s="116"/>
      <c r="G293" s="116"/>
      <c r="H293" s="251"/>
      <c r="I293" s="116"/>
      <c r="J293" s="116"/>
      <c r="K293" s="116"/>
      <c r="L293" s="116"/>
      <c r="M293" s="116"/>
      <c r="N293" s="116"/>
      <c r="O293" s="116"/>
      <c r="P293" s="116"/>
    </row>
    <row r="294" spans="3:16" ht="18" customHeight="1">
      <c r="C294" s="116"/>
      <c r="D294" s="116"/>
      <c r="E294" s="116"/>
      <c r="F294" s="116"/>
      <c r="G294" s="116"/>
      <c r="H294" s="251"/>
      <c r="I294" s="116"/>
      <c r="J294" s="116"/>
      <c r="K294" s="116"/>
      <c r="L294" s="116"/>
      <c r="M294" s="116"/>
      <c r="N294" s="116"/>
      <c r="O294" s="116"/>
      <c r="P294" s="116"/>
    </row>
  </sheetData>
  <sheetProtection algorithmName="SHA-512" hashValue="KRR3VvgHBuUJIzywmSiBtLLXTUbpialrSO2CazKWM8o/S2rF9ueL0b/r/1b1kvjqRAhOnST3+kFf2zg4BNxjZQ==" saltValue="FrI1zfqB4gJ9oEt2g8nDag==" spinCount="100000" sheet="1" objects="1" scenarios="1" formatCells="0" formatColumns="0" formatRows="0"/>
  <mergeCells count="736">
    <mergeCell ref="C82:D82"/>
    <mergeCell ref="E82:F82"/>
    <mergeCell ref="G82:H82"/>
    <mergeCell ref="I82:J82"/>
    <mergeCell ref="K82:L82"/>
    <mergeCell ref="M82:N82"/>
    <mergeCell ref="O82:P82"/>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 ref="A5:B5"/>
    <mergeCell ref="C5:D5"/>
    <mergeCell ref="E5:F5"/>
    <mergeCell ref="G5:H5"/>
    <mergeCell ref="I5:J5"/>
    <mergeCell ref="K5:L5"/>
    <mergeCell ref="M5:N5"/>
    <mergeCell ref="O5:P5"/>
    <mergeCell ref="S5:T5"/>
    <mergeCell ref="A6:B6"/>
    <mergeCell ref="C6:D6"/>
    <mergeCell ref="E6:F6"/>
    <mergeCell ref="G6:H6"/>
    <mergeCell ref="I6:J6"/>
    <mergeCell ref="K6:L6"/>
    <mergeCell ref="M6:N6"/>
    <mergeCell ref="O6:P6"/>
    <mergeCell ref="S6:T6"/>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9:B9"/>
    <mergeCell ref="C9:D9"/>
    <mergeCell ref="E9:F9"/>
    <mergeCell ref="G9:H9"/>
    <mergeCell ref="I9:J9"/>
    <mergeCell ref="K9:L9"/>
    <mergeCell ref="M9:N9"/>
    <mergeCell ref="O9:P9"/>
    <mergeCell ref="S9:T9"/>
    <mergeCell ref="A10:B10"/>
    <mergeCell ref="C10:D10"/>
    <mergeCell ref="E10:F10"/>
    <mergeCell ref="G10:H10"/>
    <mergeCell ref="I10:J10"/>
    <mergeCell ref="K10:L10"/>
    <mergeCell ref="M10:N10"/>
    <mergeCell ref="O10:P10"/>
    <mergeCell ref="S10:T10"/>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M27:N27"/>
    <mergeCell ref="O27:P27"/>
    <mergeCell ref="A43:B43"/>
    <mergeCell ref="M24:N24"/>
    <mergeCell ref="O24:P24"/>
    <mergeCell ref="A25:B25"/>
    <mergeCell ref="Q46:Q48"/>
    <mergeCell ref="G54:H54"/>
    <mergeCell ref="I54:J54"/>
    <mergeCell ref="K54:L54"/>
    <mergeCell ref="M54:N54"/>
    <mergeCell ref="O54:P54"/>
    <mergeCell ref="I48:J48"/>
    <mergeCell ref="K48:L48"/>
    <mergeCell ref="M48:N48"/>
    <mergeCell ref="O48:P48"/>
    <mergeCell ref="M51:N51"/>
    <mergeCell ref="O51:P51"/>
    <mergeCell ref="A52:B52"/>
    <mergeCell ref="A47:B48"/>
    <mergeCell ref="C48:D48"/>
    <mergeCell ref="E48:F48"/>
    <mergeCell ref="Q43:Q45"/>
    <mergeCell ref="A44:B45"/>
    <mergeCell ref="S58:T58"/>
    <mergeCell ref="R52:R54"/>
    <mergeCell ref="S52:T52"/>
    <mergeCell ref="A53:B54"/>
    <mergeCell ref="S53:T54"/>
    <mergeCell ref="C54:D54"/>
    <mergeCell ref="E54:F54"/>
    <mergeCell ref="A49:B49"/>
    <mergeCell ref="M45:N45"/>
    <mergeCell ref="O45:P45"/>
    <mergeCell ref="A46:B46"/>
    <mergeCell ref="Q52:Q54"/>
    <mergeCell ref="R46:R48"/>
    <mergeCell ref="S46:T46"/>
    <mergeCell ref="S47:T48"/>
    <mergeCell ref="R43:R45"/>
    <mergeCell ref="S43:T43"/>
    <mergeCell ref="S44:T45"/>
    <mergeCell ref="C45:D45"/>
    <mergeCell ref="E45:F45"/>
    <mergeCell ref="G45:H45"/>
    <mergeCell ref="I45:J45"/>
    <mergeCell ref="K45:L45"/>
    <mergeCell ref="G48:H48"/>
    <mergeCell ref="Q49:Q51"/>
    <mergeCell ref="R49:R51"/>
    <mergeCell ref="S49:T49"/>
    <mergeCell ref="A50:B51"/>
    <mergeCell ref="S50:T51"/>
    <mergeCell ref="C51:D51"/>
    <mergeCell ref="E51:F51"/>
    <mergeCell ref="G51:H51"/>
    <mergeCell ref="I51:J51"/>
    <mergeCell ref="K51:L51"/>
    <mergeCell ref="A59:B59"/>
    <mergeCell ref="Q59:Q61"/>
    <mergeCell ref="R59:R61"/>
    <mergeCell ref="S59:T59"/>
    <mergeCell ref="A60:B61"/>
    <mergeCell ref="Q55:Q57"/>
    <mergeCell ref="R55:R57"/>
    <mergeCell ref="S55:T55"/>
    <mergeCell ref="A56:B57"/>
    <mergeCell ref="S56:T57"/>
    <mergeCell ref="C57:D57"/>
    <mergeCell ref="E57:F57"/>
    <mergeCell ref="G57:H57"/>
    <mergeCell ref="I57:J57"/>
    <mergeCell ref="K57:L57"/>
    <mergeCell ref="C61:D61"/>
    <mergeCell ref="E61:F61"/>
    <mergeCell ref="G61:H61"/>
    <mergeCell ref="I61:J61"/>
    <mergeCell ref="A55:B55"/>
    <mergeCell ref="M57:N57"/>
    <mergeCell ref="O57:P57"/>
    <mergeCell ref="A58:B58"/>
    <mergeCell ref="C58:P58"/>
    <mergeCell ref="I76:J76"/>
    <mergeCell ref="K76:L76"/>
    <mergeCell ref="M76:N76"/>
    <mergeCell ref="O76:P76"/>
    <mergeCell ref="A77:B77"/>
    <mergeCell ref="Q77:Q79"/>
    <mergeCell ref="O79:P79"/>
    <mergeCell ref="S60:T61"/>
    <mergeCell ref="A74:B74"/>
    <mergeCell ref="Q74:Q76"/>
    <mergeCell ref="R74:R76"/>
    <mergeCell ref="S74:T74"/>
    <mergeCell ref="A75:B76"/>
    <mergeCell ref="S75:T76"/>
    <mergeCell ref="C76:D76"/>
    <mergeCell ref="E76:F76"/>
    <mergeCell ref="G76:H76"/>
    <mergeCell ref="K61:L61"/>
    <mergeCell ref="M61:N61"/>
    <mergeCell ref="O61:P61"/>
    <mergeCell ref="A62:B62"/>
    <mergeCell ref="Q62:Q64"/>
    <mergeCell ref="R62:R64"/>
    <mergeCell ref="S62:T62"/>
    <mergeCell ref="S83:T83"/>
    <mergeCell ref="A84:B85"/>
    <mergeCell ref="S84:T85"/>
    <mergeCell ref="C85:D85"/>
    <mergeCell ref="E85:F85"/>
    <mergeCell ref="G85:H85"/>
    <mergeCell ref="I85:J85"/>
    <mergeCell ref="AC79:AC80"/>
    <mergeCell ref="A80:B80"/>
    <mergeCell ref="Q80:Q82"/>
    <mergeCell ref="R80:R82"/>
    <mergeCell ref="S80:T80"/>
    <mergeCell ref="A81:B82"/>
    <mergeCell ref="S81:T82"/>
    <mergeCell ref="R77:R79"/>
    <mergeCell ref="S77:T77"/>
    <mergeCell ref="A78:B79"/>
    <mergeCell ref="S78:T79"/>
    <mergeCell ref="C79:D79"/>
    <mergeCell ref="E79:F79"/>
    <mergeCell ref="G79:H79"/>
    <mergeCell ref="I79:J79"/>
    <mergeCell ref="K79:L79"/>
    <mergeCell ref="M79:N79"/>
    <mergeCell ref="K85:L85"/>
    <mergeCell ref="M85:N85"/>
    <mergeCell ref="O85:P85"/>
    <mergeCell ref="A86:B86"/>
    <mergeCell ref="Q86:Q88"/>
    <mergeCell ref="R86:R88"/>
    <mergeCell ref="A83:B83"/>
    <mergeCell ref="Q83:Q85"/>
    <mergeCell ref="R83:R85"/>
    <mergeCell ref="S86:T86"/>
    <mergeCell ref="A87:B88"/>
    <mergeCell ref="S87:T88"/>
    <mergeCell ref="C88:D88"/>
    <mergeCell ref="E88:F88"/>
    <mergeCell ref="G88:H88"/>
    <mergeCell ref="I88:J88"/>
    <mergeCell ref="K88:L88"/>
    <mergeCell ref="M88:N88"/>
    <mergeCell ref="O88:P88"/>
    <mergeCell ref="A89:B89"/>
    <mergeCell ref="C89:P89"/>
    <mergeCell ref="S89:T89"/>
    <mergeCell ref="A90:B90"/>
    <mergeCell ref="Q90:Q92"/>
    <mergeCell ref="R90:R92"/>
    <mergeCell ref="S90:T90"/>
    <mergeCell ref="A91:B92"/>
    <mergeCell ref="S91:T92"/>
    <mergeCell ref="C92:D92"/>
    <mergeCell ref="S105:T105"/>
    <mergeCell ref="A106:B107"/>
    <mergeCell ref="S106:T107"/>
    <mergeCell ref="C107:D107"/>
    <mergeCell ref="E107:F107"/>
    <mergeCell ref="G107:H107"/>
    <mergeCell ref="I107:J107"/>
    <mergeCell ref="E92:F92"/>
    <mergeCell ref="G92:H92"/>
    <mergeCell ref="I92:J92"/>
    <mergeCell ref="K92:L92"/>
    <mergeCell ref="M92:N92"/>
    <mergeCell ref="O92:P92"/>
    <mergeCell ref="K107:L107"/>
    <mergeCell ref="M107:N107"/>
    <mergeCell ref="O107:P107"/>
    <mergeCell ref="A93:B93"/>
    <mergeCell ref="Q93:Q95"/>
    <mergeCell ref="R93:R95"/>
    <mergeCell ref="S93:T93"/>
    <mergeCell ref="A94:B95"/>
    <mergeCell ref="S94:T95"/>
    <mergeCell ref="C95:D95"/>
    <mergeCell ref="E95:F95"/>
    <mergeCell ref="A108:B108"/>
    <mergeCell ref="Q108:Q110"/>
    <mergeCell ref="R108:R110"/>
    <mergeCell ref="A105:B105"/>
    <mergeCell ref="Q105:Q107"/>
    <mergeCell ref="R105:R107"/>
    <mergeCell ref="S111:T111"/>
    <mergeCell ref="A112:B113"/>
    <mergeCell ref="S112:T113"/>
    <mergeCell ref="C113:D113"/>
    <mergeCell ref="E113:F113"/>
    <mergeCell ref="G113:H113"/>
    <mergeCell ref="I113:J113"/>
    <mergeCell ref="S108:T108"/>
    <mergeCell ref="A109:B110"/>
    <mergeCell ref="S109:T110"/>
    <mergeCell ref="C110:D110"/>
    <mergeCell ref="E110:F110"/>
    <mergeCell ref="G110:H110"/>
    <mergeCell ref="I110:J110"/>
    <mergeCell ref="K110:L110"/>
    <mergeCell ref="M110:N110"/>
    <mergeCell ref="O110:P110"/>
    <mergeCell ref="K113:L113"/>
    <mergeCell ref="M113:N113"/>
    <mergeCell ref="O113:P113"/>
    <mergeCell ref="A114:B114"/>
    <mergeCell ref="Q114:Q116"/>
    <mergeCell ref="R114:R116"/>
    <mergeCell ref="A111:B111"/>
    <mergeCell ref="Q111:Q113"/>
    <mergeCell ref="R111:R113"/>
    <mergeCell ref="S117:T117"/>
    <mergeCell ref="S114:T114"/>
    <mergeCell ref="A115:B116"/>
    <mergeCell ref="S115:T116"/>
    <mergeCell ref="C116:D116"/>
    <mergeCell ref="E116:F116"/>
    <mergeCell ref="G116:H116"/>
    <mergeCell ref="I116:J116"/>
    <mergeCell ref="K116:L116"/>
    <mergeCell ref="M116:N116"/>
    <mergeCell ref="O116:P116"/>
    <mergeCell ref="A117:B117"/>
    <mergeCell ref="Q117:Q119"/>
    <mergeCell ref="R117:R119"/>
    <mergeCell ref="A118:B119"/>
    <mergeCell ref="S118:T119"/>
    <mergeCell ref="C119:D119"/>
    <mergeCell ref="E119:F119"/>
    <mergeCell ref="G119:H119"/>
    <mergeCell ref="I119:J119"/>
    <mergeCell ref="K119:L119"/>
    <mergeCell ref="M119:N119"/>
    <mergeCell ref="O119:P119"/>
    <mergeCell ref="O120:P120"/>
    <mergeCell ref="Q120:T120"/>
    <mergeCell ref="C120:D120"/>
    <mergeCell ref="E120:F120"/>
    <mergeCell ref="G120:H120"/>
    <mergeCell ref="I120:J120"/>
    <mergeCell ref="K120:L120"/>
    <mergeCell ref="M120:N120"/>
    <mergeCell ref="Q121:R121"/>
    <mergeCell ref="S121:T121"/>
    <mergeCell ref="C122:D122"/>
    <mergeCell ref="E122:F122"/>
    <mergeCell ref="G122:H122"/>
    <mergeCell ref="I122:J122"/>
    <mergeCell ref="K122:L122"/>
    <mergeCell ref="M122:N122"/>
    <mergeCell ref="O122:P122"/>
    <mergeCell ref="Q122:R122"/>
    <mergeCell ref="S122:T122"/>
    <mergeCell ref="C121:D121"/>
    <mergeCell ref="E121:F121"/>
    <mergeCell ref="G121:H121"/>
    <mergeCell ref="I121:J121"/>
    <mergeCell ref="K121:L121"/>
    <mergeCell ref="M121:N121"/>
    <mergeCell ref="O121:P121"/>
    <mergeCell ref="O125:P125"/>
    <mergeCell ref="C124:D124"/>
    <mergeCell ref="E124:F124"/>
    <mergeCell ref="G124:H124"/>
    <mergeCell ref="I124:J124"/>
    <mergeCell ref="K124:L124"/>
    <mergeCell ref="M124:N124"/>
    <mergeCell ref="Q125:T125"/>
    <mergeCell ref="O123:P123"/>
    <mergeCell ref="C123:D123"/>
    <mergeCell ref="E123:F123"/>
    <mergeCell ref="G123:H123"/>
    <mergeCell ref="I123:J123"/>
    <mergeCell ref="K123:L123"/>
    <mergeCell ref="M123:N123"/>
    <mergeCell ref="I126:J126"/>
    <mergeCell ref="K126:L126"/>
    <mergeCell ref="M126:N126"/>
    <mergeCell ref="O126:P126"/>
    <mergeCell ref="Q126:T126"/>
    <mergeCell ref="A129:B129"/>
    <mergeCell ref="C129:T129"/>
    <mergeCell ref="A130:T130"/>
    <mergeCell ref="A131:T131"/>
    <mergeCell ref="A121:A128"/>
    <mergeCell ref="C126:D126"/>
    <mergeCell ref="E126:F126"/>
    <mergeCell ref="G126:H126"/>
    <mergeCell ref="Q123:R123"/>
    <mergeCell ref="S123:T123"/>
    <mergeCell ref="O124:P124"/>
    <mergeCell ref="Q124:R124"/>
    <mergeCell ref="S124:T124"/>
    <mergeCell ref="C125:D125"/>
    <mergeCell ref="E125:F125"/>
    <mergeCell ref="G125:H125"/>
    <mergeCell ref="I125:J125"/>
    <mergeCell ref="K125:L125"/>
    <mergeCell ref="M125:N125"/>
    <mergeCell ref="A132:T132"/>
    <mergeCell ref="A133:T133"/>
    <mergeCell ref="O127:P127"/>
    <mergeCell ref="C128:D128"/>
    <mergeCell ref="E128:F128"/>
    <mergeCell ref="G128:H128"/>
    <mergeCell ref="I128:J128"/>
    <mergeCell ref="K128:L128"/>
    <mergeCell ref="M128:N128"/>
    <mergeCell ref="O128:P128"/>
    <mergeCell ref="C127:D127"/>
    <mergeCell ref="E127:F127"/>
    <mergeCell ref="G127:H127"/>
    <mergeCell ref="I127:J127"/>
    <mergeCell ref="K127:L127"/>
    <mergeCell ref="M127:N127"/>
    <mergeCell ref="B134:I134"/>
    <mergeCell ref="K134:N134"/>
    <mergeCell ref="O134:P134"/>
    <mergeCell ref="Q134:T134"/>
    <mergeCell ref="A136:B136"/>
    <mergeCell ref="C136:D136"/>
    <mergeCell ref="E136:F136"/>
    <mergeCell ref="G136:H136"/>
    <mergeCell ref="I136:J136"/>
    <mergeCell ref="K136:L136"/>
    <mergeCell ref="M136:N136"/>
    <mergeCell ref="O136:P136"/>
    <mergeCell ref="A137:B137"/>
    <mergeCell ref="C137:D137"/>
    <mergeCell ref="E137:F137"/>
    <mergeCell ref="G137:H137"/>
    <mergeCell ref="I137:J137"/>
    <mergeCell ref="K137:L137"/>
    <mergeCell ref="M137:N137"/>
    <mergeCell ref="O137:P137"/>
    <mergeCell ref="R139:S139"/>
    <mergeCell ref="S140:S141"/>
    <mergeCell ref="A142:B143"/>
    <mergeCell ref="C142:D143"/>
    <mergeCell ref="E142:F143"/>
    <mergeCell ref="G142:H143"/>
    <mergeCell ref="I142:J143"/>
    <mergeCell ref="K142:L143"/>
    <mergeCell ref="M142:N143"/>
    <mergeCell ref="O142:P143"/>
    <mergeCell ref="Q142:R143"/>
    <mergeCell ref="S142:S143"/>
    <mergeCell ref="A140:B141"/>
    <mergeCell ref="C140:D141"/>
    <mergeCell ref="E140:F141"/>
    <mergeCell ref="G140:H141"/>
    <mergeCell ref="I140:J141"/>
    <mergeCell ref="K140:L141"/>
    <mergeCell ref="M140:N141"/>
    <mergeCell ref="O140:P141"/>
    <mergeCell ref="Q140:R141"/>
    <mergeCell ref="S144:S145"/>
    <mergeCell ref="A146:B147"/>
    <mergeCell ref="C146:D147"/>
    <mergeCell ref="E146:F147"/>
    <mergeCell ref="G146:H147"/>
    <mergeCell ref="I146:J147"/>
    <mergeCell ref="K146:L147"/>
    <mergeCell ref="M146:N147"/>
    <mergeCell ref="O146:P147"/>
    <mergeCell ref="Q146:R147"/>
    <mergeCell ref="A144:B145"/>
    <mergeCell ref="C144:D145"/>
    <mergeCell ref="E144:F145"/>
    <mergeCell ref="G144:H145"/>
    <mergeCell ref="I144:J145"/>
    <mergeCell ref="K144:L145"/>
    <mergeCell ref="M144:N145"/>
    <mergeCell ref="O144:P145"/>
    <mergeCell ref="Q144:R145"/>
    <mergeCell ref="S148:S149"/>
    <mergeCell ref="O151:P151"/>
    <mergeCell ref="Q151:R151"/>
    <mergeCell ref="A152:B152"/>
    <mergeCell ref="O152:P153"/>
    <mergeCell ref="Q152:R153"/>
    <mergeCell ref="S146:S147"/>
    <mergeCell ref="A148:B149"/>
    <mergeCell ref="C148:D149"/>
    <mergeCell ref="E148:F149"/>
    <mergeCell ref="G148:H149"/>
    <mergeCell ref="I148:J149"/>
    <mergeCell ref="K148:L149"/>
    <mergeCell ref="M148:N149"/>
    <mergeCell ref="O148:P149"/>
    <mergeCell ref="Q148:R149"/>
    <mergeCell ref="Q161:R162"/>
    <mergeCell ref="C166:D166"/>
    <mergeCell ref="E166:F166"/>
    <mergeCell ref="G166:H166"/>
    <mergeCell ref="I166:J166"/>
    <mergeCell ref="K166:L166"/>
    <mergeCell ref="M166:N166"/>
    <mergeCell ref="O166:P166"/>
    <mergeCell ref="O154:P155"/>
    <mergeCell ref="Q154:R155"/>
    <mergeCell ref="O156:P157"/>
    <mergeCell ref="Q156:R157"/>
    <mergeCell ref="O158:P159"/>
    <mergeCell ref="Q158:R159"/>
    <mergeCell ref="O167:P167"/>
    <mergeCell ref="C167:D167"/>
    <mergeCell ref="E167:F167"/>
    <mergeCell ref="G167:H167"/>
    <mergeCell ref="I167:J167"/>
    <mergeCell ref="K167:L167"/>
    <mergeCell ref="M167:N167"/>
    <mergeCell ref="O160:P160"/>
    <mergeCell ref="O161:P162"/>
    <mergeCell ref="A28:B28"/>
    <mergeCell ref="Q28:Q30"/>
    <mergeCell ref="R28:R30"/>
    <mergeCell ref="S28:T28"/>
    <mergeCell ref="A29:B30"/>
    <mergeCell ref="S29:T30"/>
    <mergeCell ref="C30:D30"/>
    <mergeCell ref="E30:F30"/>
    <mergeCell ref="G30:H30"/>
    <mergeCell ref="I30:J30"/>
    <mergeCell ref="K30:L30"/>
    <mergeCell ref="M30:N30"/>
    <mergeCell ref="O30:P30"/>
    <mergeCell ref="A31:B31"/>
    <mergeCell ref="Q31:Q33"/>
    <mergeCell ref="R31:R33"/>
    <mergeCell ref="S31:T31"/>
    <mergeCell ref="A32:B33"/>
    <mergeCell ref="S32:T33"/>
    <mergeCell ref="C33:D33"/>
    <mergeCell ref="E33:F33"/>
    <mergeCell ref="G33:H33"/>
    <mergeCell ref="I33:J33"/>
    <mergeCell ref="K33:L33"/>
    <mergeCell ref="M33:N33"/>
    <mergeCell ref="O33:P33"/>
    <mergeCell ref="A34:B34"/>
    <mergeCell ref="Q34:Q36"/>
    <mergeCell ref="R34:R36"/>
    <mergeCell ref="S34:T34"/>
    <mergeCell ref="A35:B36"/>
    <mergeCell ref="S35:T36"/>
    <mergeCell ref="C36:D36"/>
    <mergeCell ref="E36:F36"/>
    <mergeCell ref="G36:H36"/>
    <mergeCell ref="I36:J36"/>
    <mergeCell ref="K36:L36"/>
    <mergeCell ref="M36:N36"/>
    <mergeCell ref="O36:P36"/>
    <mergeCell ref="A37:B37"/>
    <mergeCell ref="Q37:Q39"/>
    <mergeCell ref="R37:R39"/>
    <mergeCell ref="S37:T37"/>
    <mergeCell ref="A38:B39"/>
    <mergeCell ref="S38:T39"/>
    <mergeCell ref="C39:D39"/>
    <mergeCell ref="E39:F39"/>
    <mergeCell ref="G39:H39"/>
    <mergeCell ref="I39:J39"/>
    <mergeCell ref="K39:L39"/>
    <mergeCell ref="M39:N39"/>
    <mergeCell ref="O39:P39"/>
    <mergeCell ref="A40:B40"/>
    <mergeCell ref="Q40:Q42"/>
    <mergeCell ref="R40:R42"/>
    <mergeCell ref="S40:T40"/>
    <mergeCell ref="A41:B42"/>
    <mergeCell ref="S41:T42"/>
    <mergeCell ref="C42:D42"/>
    <mergeCell ref="E42:F42"/>
    <mergeCell ref="G42:H42"/>
    <mergeCell ref="I42:J42"/>
    <mergeCell ref="K42:L42"/>
    <mergeCell ref="M42:N42"/>
    <mergeCell ref="O42:P42"/>
    <mergeCell ref="A63:B64"/>
    <mergeCell ref="S63:T64"/>
    <mergeCell ref="C64:D64"/>
    <mergeCell ref="E64:F64"/>
    <mergeCell ref="G64:H64"/>
    <mergeCell ref="I64:J64"/>
    <mergeCell ref="K64:L64"/>
    <mergeCell ref="M64:N64"/>
    <mergeCell ref="O64:P64"/>
    <mergeCell ref="A65:B65"/>
    <mergeCell ref="Q65:Q67"/>
    <mergeCell ref="R65:R67"/>
    <mergeCell ref="S65:T65"/>
    <mergeCell ref="A66:B67"/>
    <mergeCell ref="S66:T67"/>
    <mergeCell ref="C67:D67"/>
    <mergeCell ref="E67:F67"/>
    <mergeCell ref="G67:H67"/>
    <mergeCell ref="I67:J67"/>
    <mergeCell ref="K67:L67"/>
    <mergeCell ref="M67:N67"/>
    <mergeCell ref="O67:P67"/>
    <mergeCell ref="A68:B68"/>
    <mergeCell ref="Q68:Q70"/>
    <mergeCell ref="R68:R70"/>
    <mergeCell ref="S68:T68"/>
    <mergeCell ref="A69:B70"/>
    <mergeCell ref="S69:T70"/>
    <mergeCell ref="C70:D70"/>
    <mergeCell ref="E70:F70"/>
    <mergeCell ref="G70:H70"/>
    <mergeCell ref="I70:J70"/>
    <mergeCell ref="K70:L70"/>
    <mergeCell ref="M70:N70"/>
    <mergeCell ref="O70:P70"/>
    <mergeCell ref="A71:B71"/>
    <mergeCell ref="Q71:Q73"/>
    <mergeCell ref="R71:R73"/>
    <mergeCell ref="S71:T71"/>
    <mergeCell ref="A72:B73"/>
    <mergeCell ref="S72:T73"/>
    <mergeCell ref="C73:D73"/>
    <mergeCell ref="E73:F73"/>
    <mergeCell ref="G73:H73"/>
    <mergeCell ref="I73:J73"/>
    <mergeCell ref="K73:L73"/>
    <mergeCell ref="M73:N73"/>
    <mergeCell ref="O73:P73"/>
    <mergeCell ref="G95:H95"/>
    <mergeCell ref="I95:J95"/>
    <mergeCell ref="K95:L95"/>
    <mergeCell ref="M95:N95"/>
    <mergeCell ref="O95:P95"/>
    <mergeCell ref="A96:B96"/>
    <mergeCell ref="Q96:Q98"/>
    <mergeCell ref="R96:R98"/>
    <mergeCell ref="S96:T96"/>
    <mergeCell ref="A97:B98"/>
    <mergeCell ref="S97:T98"/>
    <mergeCell ref="C98:D98"/>
    <mergeCell ref="E98:F98"/>
    <mergeCell ref="G98:H98"/>
    <mergeCell ref="I98:J98"/>
    <mergeCell ref="K98:L98"/>
    <mergeCell ref="M98:N98"/>
    <mergeCell ref="O98:P98"/>
    <mergeCell ref="A99:B99"/>
    <mergeCell ref="Q99:Q101"/>
    <mergeCell ref="R99:R101"/>
    <mergeCell ref="S99:T99"/>
    <mergeCell ref="A100:B101"/>
    <mergeCell ref="S100:T101"/>
    <mergeCell ref="C101:D101"/>
    <mergeCell ref="E101:F101"/>
    <mergeCell ref="G101:H101"/>
    <mergeCell ref="I101:J101"/>
    <mergeCell ref="K101:L101"/>
    <mergeCell ref="M101:N101"/>
    <mergeCell ref="O101:P101"/>
    <mergeCell ref="A102:B102"/>
    <mergeCell ref="Q102:Q104"/>
    <mergeCell ref="R102:R104"/>
    <mergeCell ref="S102:T102"/>
    <mergeCell ref="A103:B104"/>
    <mergeCell ref="S103:T104"/>
    <mergeCell ref="C104:D104"/>
    <mergeCell ref="E104:F104"/>
    <mergeCell ref="G104:H104"/>
    <mergeCell ref="I104:J104"/>
    <mergeCell ref="K104:L104"/>
    <mergeCell ref="M104:N104"/>
    <mergeCell ref="O104:P104"/>
  </mergeCells>
  <phoneticPr fontId="16" type="noConversion"/>
  <dataValidations count="8">
    <dataValidation type="decimal" errorStyle="warning" showErrorMessage="1" errorTitle="填入數字範圍有誤" error="數字介於 0~23.5" sqref="C58:P58 C14:P14 C17:P17 C112:P112 C78:P78 C106:P106 C60:P60 C89:P89 C56:P56 C75:P75 C103:P103 C26:P26 C47:P47 C115:P115 C20:P20 C53:P53 C50:P50 C44:P44 C91:P91 C118:P118 C109:P109 C87:P87 C81:P81 C84:P84 C29:P29 C32:P32 C35:P35 C38:P38 C41:P41 C63:P63 C66:P66 C69:P69 C72:P72 C94:P94 C97:P97 C100:P100 C23:P23" xr:uid="{00000000-0002-0000-0B00-000000000000}">
      <formula1>0</formula1>
      <formula2>23.5</formula2>
    </dataValidation>
    <dataValidation errorStyle="warning" showErrorMessage="1" errorTitle="填入數字範圍有誤" error="數字介於 0~23.5" sqref="C42:P43 C57:P57 C85:P86 C54:P55 C51:P52 C45:P46 C48:P49 C21:P22 C24:P25 C76:P77 C13:P13 C15:P16 C59:P59 C18:P19 C82:P83 C79:P80 C88:P88 C73:P74 C107:P107 C110:P110 C113:P113 C116:P116 C119:P119 C27:P28 C30:P31 C33:P34 C36:P37 C39:P40 C61:P62 C64:P65 C67:P68 C70:P71 C92:P92 C95:P95 C98:P98 C101:P101 C104:P104" xr:uid="{00000000-0002-0000-0B00-000001000000}"/>
    <dataValidation type="list" allowBlank="1" showInputMessage="1" showErrorMessage="1" sqref="E2:F2" xr:uid="{00000000-0002-0000-0B00-000002000000}">
      <formula1>$AB$1:$AB$2</formula1>
    </dataValidation>
    <dataValidation type="list" allowBlank="1" showInputMessage="1" showErrorMessage="1" sqref="C7:P7 E5:P5 C9:P9 C11:P11" xr:uid="{00000000-0002-0000-0B00-000003000000}">
      <formula1>$Z$8:$Z$47</formula1>
    </dataValidation>
    <dataValidation type="list" allowBlank="1" showInputMessage="1" showErrorMessage="1" sqref="A2:D2" xr:uid="{00000000-0002-0000-0B00-000004000000}">
      <formula1>$AB$8:$AB$52</formula1>
    </dataValidation>
    <dataValidation type="list" allowBlank="1" showInputMessage="1" showErrorMessage="1" sqref="C5:D5" xr:uid="{00000000-0002-0000-0B00-000005000000}">
      <formula1>$Z$8:$Z$45</formula1>
    </dataValidation>
    <dataValidation type="list" allowBlank="1" showInputMessage="1" showErrorMessage="1" sqref="A38:B39 A75:B76 A41:B42 A103:B104 A23:B24 A78:B79 A81:B82 A60:B61 A63:B64 A26:B27 A44:B45 A47:B48 A66:B67 A87:B88 A69:B70 A84:B85 A72:B73 A50:B51 A53:B54 A56:B57 A14:B15 A17:B18 A29:B30 A32:B33 A35:B36 A106:B107 A109:B110 A112:B113 A91:B92 A94:B95 A97:B98 A118:B119 A100:B101 A115:B116 A20:B21" xr:uid="{00000000-0002-0000-0B00-000006000000}">
      <formula1>$AD$8:$AD$22</formula1>
    </dataValidation>
    <dataValidation type="decimal" errorStyle="warning" showErrorMessage="1" errorTitle="填入數字範圍有誤" error="數字介於 0~24" sqref="C117:P117 C111:P111 C90:P90 C108:P108 C105:P105 C114:P114 C93:P93 C96:P96 C99:P99 C102:P102" xr:uid="{00000000-0002-0000-0B00-000007000000}">
      <formula1>7</formula1>
      <formula2>24</formula2>
    </dataValidation>
  </dataValidations>
  <printOptions horizontalCentered="1" verticalCentered="1"/>
  <pageMargins left="0" right="0" top="0.19685039370078741" bottom="0.19685039370078741" header="0.51181102362204722" footer="0.51181102362204722"/>
  <pageSetup paperSize="9" scale="76" fitToHeight="0" orientation="portrait" horizontalDpi="4294967293" vertic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1" id="{D968E734-BDE8-483F-981B-4502866880E3}">
            <xm:f>月排班!CW7=月排班!$FV$6</xm:f>
            <x14:dxf>
              <font>
                <color theme="0"/>
              </font>
              <fill>
                <patternFill>
                  <bgColor rgb="FFFF0000"/>
                </patternFill>
              </fill>
            </x14:dxf>
          </x14:cfRule>
          <x14:cfRule type="expression" priority="78" id="{E0043B0C-4565-4F3D-A465-64673588C5D3}">
            <xm:f>月排班!CW7=月排班!$FV$5</xm:f>
            <x14:dxf>
              <font>
                <color theme="0"/>
              </font>
              <fill>
                <patternFill>
                  <bgColor theme="1" tint="4.9989318521683403E-2"/>
                </patternFill>
              </fill>
            </x14:dxf>
          </x14:cfRule>
          <x14:cfRule type="expression" priority="79" id="{AD722C82-B10E-423C-BBDE-EFDD2A7C1D6E}">
            <xm:f>月排班!CW7&lt;&gt;""</xm:f>
            <x14:dxf>
              <font>
                <color auto="1"/>
              </font>
              <fill>
                <patternFill>
                  <bgColor theme="9" tint="0.39994506668294322"/>
                </patternFill>
              </fill>
            </x14:dxf>
          </x14:cfRule>
          <xm:sqref>C27:P27 C30:P30 C33:P33 C36:P36 C39:P39 C42:P42 C45:P45 C48:P48 C51:P51 C54:P54 C57:P57 C61:P61 C64:P64 C67:P67 C70:P70 C73:P73 C76:P76 C79:P79 C82:P82 C85:P85 C88:P88 C92:P92 C104:P104 C113:P113 C116:P116 C119:P119 C24:P24 C18:P18 C21:P21 C15:P15 C107:P107 C110:P110 C101:P101 C95:P95 C98:P98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39997558519241921"/>
    <pageSetUpPr fitToPage="1"/>
  </sheetPr>
  <dimension ref="A1:BI294"/>
  <sheetViews>
    <sheetView tabSelected="1" view="pageBreakPreview" zoomScale="140" zoomScaleNormal="75" zoomScaleSheetLayoutView="140" workbookViewId="0">
      <pane xSplit="2" ySplit="4" topLeftCell="C14" activePane="bottomRight" state="frozen"/>
      <selection pane="topRight" activeCell="A2" sqref="A2:D2"/>
      <selection pane="bottomLeft" activeCell="A2" sqref="A2:D2"/>
      <selection pane="bottomRight" activeCell="M22" sqref="M22"/>
    </sheetView>
  </sheetViews>
  <sheetFormatPr defaultColWidth="8.375" defaultRowHeight="18" customHeight="1"/>
  <cols>
    <col min="1" max="9" width="6.625" style="118" customWidth="1"/>
    <col min="10" max="11" width="6.625" style="155" customWidth="1"/>
    <col min="12" max="20" width="6.62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tr">
        <f>'0902-0908'!A2:D2</f>
        <v>台中老虎城店</v>
      </c>
      <c r="B2" s="454"/>
      <c r="C2" s="454"/>
      <c r="D2" s="454"/>
      <c r="E2" s="455" t="str">
        <f>'0902-0908'!E2:F2</f>
        <v>外場</v>
      </c>
      <c r="F2" s="456"/>
      <c r="G2" s="457" t="s">
        <v>12</v>
      </c>
      <c r="H2" s="458"/>
      <c r="I2" s="458"/>
      <c r="J2" s="458"/>
      <c r="K2" s="458"/>
      <c r="L2" s="458"/>
      <c r="M2" s="458"/>
      <c r="N2" s="459"/>
      <c r="O2" s="119" t="s">
        <v>177</v>
      </c>
      <c r="P2" s="460">
        <v>45579</v>
      </c>
      <c r="Q2" s="460"/>
      <c r="R2" s="460"/>
      <c r="S2" s="120" t="s">
        <v>14</v>
      </c>
      <c r="T2" s="121">
        <f>P2+6</f>
        <v>45585</v>
      </c>
      <c r="AB2" s="116" t="s">
        <v>15</v>
      </c>
    </row>
    <row r="3" spans="1:30" ht="11.25" customHeight="1">
      <c r="A3" s="461" t="s">
        <v>16</v>
      </c>
      <c r="B3" s="122" t="s">
        <v>17</v>
      </c>
      <c r="C3" s="264">
        <f>P2</f>
        <v>45579</v>
      </c>
      <c r="D3" s="265"/>
      <c r="E3" s="264">
        <f>C3+1</f>
        <v>45580</v>
      </c>
      <c r="F3" s="265"/>
      <c r="G3" s="264">
        <f>E3+1</f>
        <v>45581</v>
      </c>
      <c r="H3" s="265"/>
      <c r="I3" s="264">
        <f>G3+1</f>
        <v>45582</v>
      </c>
      <c r="J3" s="265"/>
      <c r="K3" s="264">
        <f>I3+1</f>
        <v>45583</v>
      </c>
      <c r="L3" s="265"/>
      <c r="M3" s="463">
        <f>K3+1</f>
        <v>45584</v>
      </c>
      <c r="N3" s="464"/>
      <c r="O3" s="463">
        <f>M3+1</f>
        <v>45585</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178</v>
      </c>
      <c r="S4" s="469"/>
      <c r="T4" s="470"/>
    </row>
    <row r="5" spans="1:30" ht="18.75" customHeight="1">
      <c r="A5" s="440" t="str">
        <f>'0902-0908'!A5:B5</f>
        <v>中午責任者</v>
      </c>
      <c r="B5" s="441"/>
      <c r="C5" s="442" t="s">
        <v>355</v>
      </c>
      <c r="D5" s="443"/>
      <c r="E5" s="444" t="s">
        <v>309</v>
      </c>
      <c r="F5" s="444"/>
      <c r="G5" s="442" t="s">
        <v>308</v>
      </c>
      <c r="H5" s="443"/>
      <c r="I5" s="444" t="s">
        <v>308</v>
      </c>
      <c r="J5" s="444"/>
      <c r="K5" s="442" t="s">
        <v>308</v>
      </c>
      <c r="L5" s="443"/>
      <c r="M5" s="442" t="s">
        <v>309</v>
      </c>
      <c r="N5" s="443"/>
      <c r="O5" s="444" t="s">
        <v>308</v>
      </c>
      <c r="P5" s="443"/>
      <c r="Q5" s="53"/>
      <c r="R5" s="54"/>
      <c r="S5" s="445"/>
      <c r="T5" s="446"/>
    </row>
    <row r="6" spans="1:30" ht="11.25" customHeight="1" thickBot="1">
      <c r="A6" s="436" t="str">
        <f>'0902-0908'!A6:B6</f>
        <v>職位</v>
      </c>
      <c r="B6" s="437"/>
      <c r="C6" s="254" t="str">
        <f>VLOOKUP(C5,$Z$8:$AA$45,2,0)</f>
        <v>外場主任</v>
      </c>
      <c r="D6" s="255"/>
      <c r="E6" s="254" t="str">
        <f>VLOOKUP(E5,$Z$8:$AA$45,2,0)</f>
        <v>外場主任</v>
      </c>
      <c r="F6" s="255"/>
      <c r="G6" s="254" t="str">
        <f>VLOOKUP(G5,$Z$8:$AA$45,2,0)</f>
        <v>外場主任</v>
      </c>
      <c r="H6" s="255"/>
      <c r="I6" s="254" t="str">
        <f>VLOOKUP(I5,$Z$8:$AA$45,2,0)</f>
        <v>外場主任</v>
      </c>
      <c r="J6" s="255"/>
      <c r="K6" s="254" t="str">
        <f>VLOOKUP(K5,$Z$8:$AA$45,2,0)</f>
        <v>外場主任</v>
      </c>
      <c r="L6" s="255"/>
      <c r="M6" s="254" t="str">
        <f>VLOOKUP(M5,$Z$8:$AA$45,2,0)</f>
        <v>外場主任</v>
      </c>
      <c r="N6" s="255"/>
      <c r="O6" s="254" t="str">
        <f>VLOOKUP(O5,$Z$8:$AA$45,2,0)</f>
        <v>外場主任</v>
      </c>
      <c r="P6" s="255"/>
      <c r="Q6" s="70"/>
      <c r="R6" s="71"/>
      <c r="S6" s="438"/>
      <c r="T6" s="439"/>
    </row>
    <row r="7" spans="1:30" ht="18.75" customHeight="1">
      <c r="A7" s="434" t="str">
        <f>'0902-0908'!A7:B7</f>
        <v>中午服務責任者</v>
      </c>
      <c r="B7" s="435"/>
      <c r="C7" s="447" t="s">
        <v>355</v>
      </c>
      <c r="D7" s="429"/>
      <c r="E7" s="428" t="s">
        <v>309</v>
      </c>
      <c r="F7" s="428"/>
      <c r="G7" s="447" t="s">
        <v>308</v>
      </c>
      <c r="H7" s="429"/>
      <c r="I7" s="428" t="s">
        <v>308</v>
      </c>
      <c r="J7" s="428"/>
      <c r="K7" s="447" t="s">
        <v>308</v>
      </c>
      <c r="L7" s="429"/>
      <c r="M7" s="447" t="s">
        <v>309</v>
      </c>
      <c r="N7" s="429"/>
      <c r="O7" s="428" t="s">
        <v>308</v>
      </c>
      <c r="P7" s="429"/>
      <c r="Q7" s="68"/>
      <c r="R7" s="69"/>
      <c r="S7" s="445"/>
      <c r="T7" s="446"/>
      <c r="Y7" s="116" t="s">
        <v>33</v>
      </c>
    </row>
    <row r="8" spans="1:30" ht="11.25" customHeight="1" thickBot="1">
      <c r="A8" s="448" t="str">
        <f>'0902-0908'!A8:B8</f>
        <v>職位</v>
      </c>
      <c r="B8" s="449"/>
      <c r="C8" s="254" t="str">
        <f>VLOOKUP(C7,$Z$8:$AA$45,2,0)</f>
        <v>外場主任</v>
      </c>
      <c r="D8" s="255"/>
      <c r="E8" s="254" t="str">
        <f>VLOOKUP(E7,$Z$8:$AA$45,2,0)</f>
        <v>外場主任</v>
      </c>
      <c r="F8" s="255"/>
      <c r="G8" s="254" t="str">
        <f>VLOOKUP(G7,$Z$8:$AA$45,2,0)</f>
        <v>外場主任</v>
      </c>
      <c r="H8" s="255"/>
      <c r="I8" s="254" t="str">
        <f>VLOOKUP(I7,$Z$8:$AA$45,2,0)</f>
        <v>外場主任</v>
      </c>
      <c r="J8" s="255"/>
      <c r="K8" s="254" t="str">
        <f>VLOOKUP(K7,$Z$8:$AA$45,2,0)</f>
        <v>外場主任</v>
      </c>
      <c r="L8" s="255"/>
      <c r="M8" s="254" t="str">
        <f>VLOOKUP(M7,$Z$8:$AA$45,2,0)</f>
        <v>外場主任</v>
      </c>
      <c r="N8" s="255"/>
      <c r="O8" s="254" t="str">
        <f>VLOOKUP(O7,$Z$8:$AA$45,2,0)</f>
        <v>外場主任</v>
      </c>
      <c r="P8" s="255"/>
      <c r="Q8" s="68"/>
      <c r="R8" s="69"/>
      <c r="S8" s="438"/>
      <c r="T8" s="439"/>
      <c r="Y8" s="116" t="s">
        <v>33</v>
      </c>
      <c r="AB8" s="116" t="s">
        <v>34</v>
      </c>
      <c r="AD8" s="116" t="s">
        <v>35</v>
      </c>
    </row>
    <row r="9" spans="1:30" ht="18.75" customHeight="1">
      <c r="A9" s="440" t="str">
        <f>'0902-0908'!A9:B9</f>
        <v>晩上責任者</v>
      </c>
      <c r="B9" s="441"/>
      <c r="C9" s="442" t="s">
        <v>355</v>
      </c>
      <c r="D9" s="443"/>
      <c r="E9" s="444" t="s">
        <v>309</v>
      </c>
      <c r="F9" s="444"/>
      <c r="G9" s="442" t="s">
        <v>308</v>
      </c>
      <c r="H9" s="443"/>
      <c r="I9" s="444" t="s">
        <v>308</v>
      </c>
      <c r="J9" s="444"/>
      <c r="K9" s="442" t="s">
        <v>308</v>
      </c>
      <c r="L9" s="443"/>
      <c r="M9" s="442" t="s">
        <v>309</v>
      </c>
      <c r="N9" s="443"/>
      <c r="O9" s="444" t="s">
        <v>308</v>
      </c>
      <c r="P9" s="443"/>
      <c r="Q9" s="53"/>
      <c r="R9" s="54"/>
      <c r="S9" s="445"/>
      <c r="T9" s="446"/>
      <c r="Y9" s="160">
        <v>2</v>
      </c>
      <c r="Z9" s="161" t="str">
        <f t="shared" ref="Z9:Z44" si="0">HLOOKUP($Y$7,$A$12:$T$119,Y9,0)</f>
        <v>范庭瑋</v>
      </c>
      <c r="AA9" s="116" t="str">
        <f t="shared" ref="AA9:AA44" si="1">HLOOKUP($Y$7,$A$12:$P$119,Y9+1,0)</f>
        <v>外場主任</v>
      </c>
      <c r="AB9" s="116" t="s">
        <v>37</v>
      </c>
      <c r="AD9" s="116" t="s">
        <v>38</v>
      </c>
    </row>
    <row r="10" spans="1:30" ht="11.25" customHeight="1">
      <c r="A10" s="436" t="str">
        <f>'0902-0908'!A10:B10</f>
        <v>職位</v>
      </c>
      <c r="B10" s="437"/>
      <c r="C10" s="254" t="str">
        <f>VLOOKUP(C9,$Z$8:$AA$45,2,0)</f>
        <v>外場主任</v>
      </c>
      <c r="D10" s="255"/>
      <c r="E10" s="254" t="str">
        <f>VLOOKUP(E9,$Z$8:$AA$45,2,0)</f>
        <v>外場主任</v>
      </c>
      <c r="F10" s="255"/>
      <c r="G10" s="254" t="str">
        <f>VLOOKUP(G9,$Z$8:$AA$45,2,0)</f>
        <v>外場主任</v>
      </c>
      <c r="H10" s="255"/>
      <c r="I10" s="254" t="str">
        <f>VLOOKUP(I9,$Z$8:$AA$45,2,0)</f>
        <v>外場主任</v>
      </c>
      <c r="J10" s="255"/>
      <c r="K10" s="254" t="str">
        <f>VLOOKUP(K9,$Z$8:$AA$45,2,0)</f>
        <v>外場主任</v>
      </c>
      <c r="L10" s="255"/>
      <c r="M10" s="254" t="str">
        <f>VLOOKUP(M9,$Z$8:$AA$45,2,0)</f>
        <v>外場主任</v>
      </c>
      <c r="N10" s="255"/>
      <c r="O10" s="254" t="str">
        <f>VLOOKUP(O9,$Z$8:$AA$45,2,0)</f>
        <v>外場主任</v>
      </c>
      <c r="P10" s="255"/>
      <c r="Q10" s="70"/>
      <c r="R10" s="71"/>
      <c r="S10" s="438"/>
      <c r="T10" s="439"/>
      <c r="Y10" s="162">
        <f>Y9+3</f>
        <v>5</v>
      </c>
      <c r="Z10" s="163" t="str">
        <f t="shared" si="0"/>
        <v>黃凱玲</v>
      </c>
      <c r="AA10" s="116" t="str">
        <f t="shared" si="1"/>
        <v>外場主任</v>
      </c>
      <c r="AB10" s="116" t="s">
        <v>39</v>
      </c>
      <c r="AD10" s="116" t="s">
        <v>40</v>
      </c>
    </row>
    <row r="11" spans="1:30" ht="18.75" customHeight="1">
      <c r="A11" s="434" t="str">
        <f>'0902-0908'!A11:B11</f>
        <v>晩上服務責任者</v>
      </c>
      <c r="B11" s="435"/>
      <c r="C11" s="426" t="s">
        <v>355</v>
      </c>
      <c r="D11" s="427"/>
      <c r="E11" s="428" t="s">
        <v>309</v>
      </c>
      <c r="F11" s="428"/>
      <c r="G11" s="426" t="s">
        <v>308</v>
      </c>
      <c r="H11" s="427"/>
      <c r="I11" s="428" t="s">
        <v>308</v>
      </c>
      <c r="J11" s="428"/>
      <c r="K11" s="426" t="s">
        <v>308</v>
      </c>
      <c r="L11" s="427"/>
      <c r="M11" s="426" t="s">
        <v>309</v>
      </c>
      <c r="N11" s="427"/>
      <c r="O11" s="428" t="s">
        <v>308</v>
      </c>
      <c r="P11" s="429"/>
      <c r="Q11" s="68"/>
      <c r="R11" s="69"/>
      <c r="S11" s="430"/>
      <c r="T11" s="431"/>
      <c r="Y11" s="162">
        <f t="shared" ref="Y11:Y44" si="2">Y10+3</f>
        <v>8</v>
      </c>
      <c r="Z11" s="163" t="str">
        <f t="shared" si="0"/>
        <v>吳珮如</v>
      </c>
      <c r="AA11" s="116" t="str">
        <f t="shared" si="1"/>
        <v>外場主任</v>
      </c>
      <c r="AB11" s="116" t="s">
        <v>42</v>
      </c>
      <c r="AD11" s="116" t="s">
        <v>43</v>
      </c>
    </row>
    <row r="12" spans="1:30" ht="11.25" customHeight="1" thickBot="1">
      <c r="A12" s="432" t="str">
        <f>'0902-0908'!A12:B12</f>
        <v>職位</v>
      </c>
      <c r="B12" s="433"/>
      <c r="C12" s="254" t="str">
        <f>VLOOKUP(C11,$Z$8:$AA$45,2,0)</f>
        <v>外場主任</v>
      </c>
      <c r="D12" s="255"/>
      <c r="E12" s="254" t="str">
        <f>VLOOKUP(E11,$Z$8:$AA$45,2,0)</f>
        <v>外場主任</v>
      </c>
      <c r="F12" s="255"/>
      <c r="G12" s="254" t="str">
        <f>VLOOKUP(G11,$Z$8:$AA$45,2,0)</f>
        <v>外場主任</v>
      </c>
      <c r="H12" s="255"/>
      <c r="I12" s="254" t="str">
        <f>VLOOKUP(I11,$Z$8:$AA$45,2,0)</f>
        <v>外場主任</v>
      </c>
      <c r="J12" s="255"/>
      <c r="K12" s="254" t="str">
        <f>VLOOKUP(K11,$Z$8:$AA$45,2,0)</f>
        <v>外場主任</v>
      </c>
      <c r="L12" s="255"/>
      <c r="M12" s="254" t="str">
        <f>VLOOKUP(M11,$Z$8:$AA$45,2,0)</f>
        <v>外場主任</v>
      </c>
      <c r="N12" s="255"/>
      <c r="O12" s="254" t="str">
        <f>VLOOKUP(O11,$Z$8:$AA$45,2,0)</f>
        <v>外場主任</v>
      </c>
      <c r="P12" s="255"/>
      <c r="Q12" s="55"/>
      <c r="R12" s="56"/>
      <c r="S12" s="422"/>
      <c r="T12" s="423"/>
      <c r="Y12" s="162">
        <f t="shared" si="2"/>
        <v>11</v>
      </c>
      <c r="Z12" s="163" t="str">
        <f t="shared" si="0"/>
        <v>曾智聖</v>
      </c>
      <c r="AA12" s="116" t="str">
        <f t="shared" si="1"/>
        <v>外場正職</v>
      </c>
      <c r="AB12" s="116" t="s">
        <v>44</v>
      </c>
      <c r="AD12" s="116" t="s">
        <v>45</v>
      </c>
    </row>
    <row r="13" spans="1:30" ht="15.75" customHeight="1">
      <c r="A13" s="490" t="str">
        <f>IF('0902-0908'!A13=0,"",'0902-0908'!A13)</f>
        <v>范庭瑋</v>
      </c>
      <c r="B13" s="491"/>
      <c r="C13" s="123"/>
      <c r="D13" s="124"/>
      <c r="E13" s="123"/>
      <c r="F13" s="124"/>
      <c r="G13" s="123">
        <v>10</v>
      </c>
      <c r="H13" s="124">
        <v>21</v>
      </c>
      <c r="I13" s="123">
        <v>12</v>
      </c>
      <c r="J13" s="124">
        <v>22</v>
      </c>
      <c r="K13" s="123">
        <v>11</v>
      </c>
      <c r="L13" s="124">
        <v>22</v>
      </c>
      <c r="M13" s="123"/>
      <c r="N13" s="124"/>
      <c r="O13" s="123">
        <v>11</v>
      </c>
      <c r="P13" s="124">
        <v>22</v>
      </c>
      <c r="Q13" s="563" t="s">
        <v>330</v>
      </c>
      <c r="R13" s="424">
        <f>D14+F14+H14+J14+L14+N14+P14</f>
        <v>32</v>
      </c>
      <c r="S13" s="381"/>
      <c r="T13" s="382"/>
      <c r="Y13" s="162">
        <f t="shared" si="2"/>
        <v>14</v>
      </c>
      <c r="Z13" s="163" t="str">
        <f t="shared" si="0"/>
        <v>支援</v>
      </c>
      <c r="AA13" s="116" t="str">
        <f t="shared" si="1"/>
        <v/>
      </c>
      <c r="AB13" s="116" t="s">
        <v>47</v>
      </c>
      <c r="AD13" s="116" t="s">
        <v>48</v>
      </c>
    </row>
    <row r="14" spans="1:30" ht="9" customHeight="1" thickBot="1">
      <c r="A14" s="480" t="str">
        <f>IF('0902-0908'!A14=0,"",'0902-0908'!A14)</f>
        <v>外場主任</v>
      </c>
      <c r="B14" s="481"/>
      <c r="C14" s="156"/>
      <c r="D14" s="58">
        <f>IF(C13="",0,IF(D13-C13&lt;=6,D13-C13,IF(D13-C13&gt;6,D13-C13-C14,0)))</f>
        <v>0</v>
      </c>
      <c r="E14" s="156"/>
      <c r="F14" s="58">
        <f>IF(E13="",0,IF(F13-E13&lt;=6,F13-E13,IF(F13-E13&gt;6,F13-E13-E14,0)))</f>
        <v>0</v>
      </c>
      <c r="G14" s="156">
        <v>3</v>
      </c>
      <c r="H14" s="58">
        <f>IF(G13="",0,IF(H13-G13&lt;=6,H13-G13,IF(H13-G13&gt;6,H13-G13-G14,0)))</f>
        <v>8</v>
      </c>
      <c r="I14" s="156">
        <v>2</v>
      </c>
      <c r="J14" s="58">
        <f>IF(I13="",0,IF(J13-I13&lt;=6,J13-I13,IF(J13-I13&gt;6,J13-I13-I14,0)))</f>
        <v>8</v>
      </c>
      <c r="K14" s="156">
        <v>3</v>
      </c>
      <c r="L14" s="58">
        <f>IF(K13="",0,IF(L13-K13&lt;=6,L13-K13,IF(L13-K13&gt;6,L13-K13-K14,0)))</f>
        <v>8</v>
      </c>
      <c r="M14" s="156"/>
      <c r="N14" s="58">
        <f>IF(M13="",0,IF(N13-M13&lt;=6,N13-M13,IF(N13-M13&gt;6,N13-M13-M14,0)))</f>
        <v>0</v>
      </c>
      <c r="O14" s="156">
        <v>3</v>
      </c>
      <c r="P14" s="58">
        <f>IF(O13="",0,IF(P13-O13&lt;=6,P13-O13,IF(P13-O13&gt;6,P13-O13-O14,0)))</f>
        <v>8</v>
      </c>
      <c r="Q14" s="564"/>
      <c r="R14" s="425"/>
      <c r="S14" s="387" t="s">
        <v>289</v>
      </c>
      <c r="T14" s="388"/>
      <c r="Y14" s="162">
        <f t="shared" si="2"/>
        <v>17</v>
      </c>
      <c r="Z14" s="163" t="str">
        <f t="shared" si="0"/>
        <v>支援</v>
      </c>
      <c r="AA14" s="116" t="str">
        <f t="shared" si="1"/>
        <v/>
      </c>
      <c r="AB14" s="116" t="s">
        <v>49</v>
      </c>
      <c r="AD14" s="116" t="s">
        <v>50</v>
      </c>
    </row>
    <row r="15" spans="1:30" ht="9" customHeight="1" thickTop="1" thickBot="1">
      <c r="A15" s="482" t="str">
        <f>IF('0902-0908'!A15=0,"",'0902-0908'!A15)</f>
        <v/>
      </c>
      <c r="B15" s="483"/>
      <c r="C15" s="559"/>
      <c r="D15" s="560"/>
      <c r="E15" s="559"/>
      <c r="F15" s="560"/>
      <c r="G15" s="559" t="s">
        <v>276</v>
      </c>
      <c r="H15" s="560"/>
      <c r="I15" s="559" t="s">
        <v>396</v>
      </c>
      <c r="J15" s="560"/>
      <c r="K15" s="559" t="s">
        <v>277</v>
      </c>
      <c r="L15" s="560"/>
      <c r="M15" s="559"/>
      <c r="N15" s="560"/>
      <c r="O15" s="559" t="s">
        <v>277</v>
      </c>
      <c r="P15" s="560"/>
      <c r="Q15" s="565"/>
      <c r="R15" s="308"/>
      <c r="S15" s="389"/>
      <c r="T15" s="390"/>
      <c r="Y15" s="162">
        <f t="shared" si="2"/>
        <v>20</v>
      </c>
      <c r="Z15" s="163" t="str">
        <f t="shared" si="0"/>
        <v/>
      </c>
      <c r="AA15" s="116" t="str">
        <f t="shared" si="1"/>
        <v/>
      </c>
      <c r="AB15" s="116" t="s">
        <v>51</v>
      </c>
      <c r="AD15" s="116" t="s">
        <v>52</v>
      </c>
    </row>
    <row r="16" spans="1:30" ht="15.75" customHeight="1">
      <c r="A16" s="490" t="str">
        <f>IF('0902-0908'!A16=0,"",'0902-0908'!A16)</f>
        <v>黃凱玲</v>
      </c>
      <c r="B16" s="491"/>
      <c r="C16" s="123"/>
      <c r="D16" s="124"/>
      <c r="E16" s="123">
        <v>10</v>
      </c>
      <c r="F16" s="124">
        <v>21</v>
      </c>
      <c r="G16" s="123">
        <v>12</v>
      </c>
      <c r="H16" s="124">
        <v>22</v>
      </c>
      <c r="I16" s="123">
        <v>11</v>
      </c>
      <c r="J16" s="124">
        <v>22</v>
      </c>
      <c r="K16" s="123"/>
      <c r="L16" s="124"/>
      <c r="M16" s="123">
        <v>11</v>
      </c>
      <c r="N16" s="124">
        <v>22</v>
      </c>
      <c r="O16" s="123">
        <v>10</v>
      </c>
      <c r="P16" s="124">
        <v>21</v>
      </c>
      <c r="Q16" s="563" t="s">
        <v>330</v>
      </c>
      <c r="R16" s="410">
        <f>D17+F17+H17+J17+L17+N17+P17</f>
        <v>40</v>
      </c>
      <c r="S16" s="381"/>
      <c r="T16" s="382"/>
      <c r="Y16" s="162">
        <f t="shared" si="2"/>
        <v>23</v>
      </c>
      <c r="Z16" s="163" t="str">
        <f t="shared" si="0"/>
        <v/>
      </c>
      <c r="AA16" s="116" t="str">
        <f t="shared" si="1"/>
        <v/>
      </c>
      <c r="AB16" s="116" t="s">
        <v>54</v>
      </c>
      <c r="AD16" s="116" t="s">
        <v>55</v>
      </c>
    </row>
    <row r="17" spans="1:30" ht="9" customHeight="1" thickBot="1">
      <c r="A17" s="480" t="str">
        <f>IF('0902-0908'!A17=0,"",'0902-0908'!A17)</f>
        <v>外場主任</v>
      </c>
      <c r="B17" s="481"/>
      <c r="C17" s="156"/>
      <c r="D17" s="58">
        <f>IF(C16="",0,IF(D16-C16&lt;=6,D16-C16,IF(D16-C16&gt;6,D16-C16-C17,0)))</f>
        <v>0</v>
      </c>
      <c r="E17" s="156">
        <v>3</v>
      </c>
      <c r="F17" s="58">
        <f>IF(E16="",0,IF(F16-E16&lt;=6,F16-E16,IF(F16-E16&gt;6,F16-E16-E17,0)))</f>
        <v>8</v>
      </c>
      <c r="G17" s="156">
        <v>2</v>
      </c>
      <c r="H17" s="58">
        <f>IF(G16="",0,IF(H16-G16&lt;=6,H16-G16,IF(H16-G16&gt;6,H16-G16-G17,0)))</f>
        <v>8</v>
      </c>
      <c r="I17" s="156">
        <v>3</v>
      </c>
      <c r="J17" s="58">
        <f>IF(I16="",0,IF(J16-I16&lt;=6,J16-I16,IF(J16-I16&gt;6,J16-I16-I17,0)))</f>
        <v>8</v>
      </c>
      <c r="K17" s="156"/>
      <c r="L17" s="58">
        <f>IF(K16="",0,IF(L16-K16&lt;=6,L16-K16,IF(L16-K16&gt;6,L16-K16-K17,0)))</f>
        <v>0</v>
      </c>
      <c r="M17" s="156">
        <v>3</v>
      </c>
      <c r="N17" s="58">
        <f>IF(M16="",0,IF(N16-M16&lt;=6,N16-M16,IF(N16-M16&gt;6,N16-M16-M17,0)))</f>
        <v>8</v>
      </c>
      <c r="O17" s="156">
        <v>3</v>
      </c>
      <c r="P17" s="58">
        <f>IF(O16="",0,IF(P16-O16&lt;=6,P16-O16,IF(P16-O16&gt;6,P16-O16-O17,0)))</f>
        <v>8</v>
      </c>
      <c r="Q17" s="564"/>
      <c r="R17" s="411"/>
      <c r="S17" s="387" t="s">
        <v>289</v>
      </c>
      <c r="T17" s="388"/>
      <c r="Y17" s="162">
        <f t="shared" si="2"/>
        <v>26</v>
      </c>
      <c r="Z17" s="163" t="str">
        <f t="shared" si="0"/>
        <v/>
      </c>
      <c r="AA17" s="116" t="str">
        <f t="shared" si="1"/>
        <v/>
      </c>
      <c r="AB17" s="116" t="s">
        <v>56</v>
      </c>
      <c r="AD17" s="116" t="s">
        <v>57</v>
      </c>
    </row>
    <row r="18" spans="1:30" ht="9" customHeight="1" thickTop="1" thickBot="1">
      <c r="A18" s="482" t="str">
        <f>IF('0902-0908'!A18=0,"",'0902-0908'!A18)</f>
        <v/>
      </c>
      <c r="B18" s="483"/>
      <c r="C18" s="559"/>
      <c r="D18" s="560"/>
      <c r="E18" s="559" t="s">
        <v>276</v>
      </c>
      <c r="F18" s="560"/>
      <c r="G18" s="559" t="s">
        <v>396</v>
      </c>
      <c r="H18" s="560"/>
      <c r="I18" s="559" t="s">
        <v>277</v>
      </c>
      <c r="J18" s="560"/>
      <c r="K18" s="559"/>
      <c r="L18" s="560"/>
      <c r="M18" s="559" t="s">
        <v>277</v>
      </c>
      <c r="N18" s="560"/>
      <c r="O18" s="559" t="s">
        <v>276</v>
      </c>
      <c r="P18" s="560"/>
      <c r="Q18" s="565"/>
      <c r="R18" s="412"/>
      <c r="S18" s="389"/>
      <c r="T18" s="390"/>
      <c r="Y18" s="162">
        <f t="shared" si="2"/>
        <v>29</v>
      </c>
      <c r="Z18" s="165" t="str">
        <f t="shared" si="0"/>
        <v/>
      </c>
      <c r="AA18" s="116" t="str">
        <f t="shared" si="1"/>
        <v/>
      </c>
      <c r="AB18" s="116" t="s">
        <v>58</v>
      </c>
      <c r="AD18" s="116" t="s">
        <v>59</v>
      </c>
    </row>
    <row r="19" spans="1:30" ht="15.75" customHeight="1">
      <c r="A19" s="490" t="str">
        <f>IF('0902-0908'!A19=0,"",'0902-0908'!A19)</f>
        <v>吳珮如</v>
      </c>
      <c r="B19" s="491"/>
      <c r="C19" s="123">
        <v>12</v>
      </c>
      <c r="D19" s="124">
        <v>22</v>
      </c>
      <c r="E19" s="123">
        <v>11</v>
      </c>
      <c r="F19" s="124">
        <v>22</v>
      </c>
      <c r="G19" s="123"/>
      <c r="H19" s="124"/>
      <c r="I19" s="123">
        <v>10</v>
      </c>
      <c r="J19" s="124">
        <v>21</v>
      </c>
      <c r="K19" s="123">
        <v>12</v>
      </c>
      <c r="L19" s="124">
        <v>22</v>
      </c>
      <c r="M19" s="123">
        <v>10</v>
      </c>
      <c r="N19" s="124">
        <v>21</v>
      </c>
      <c r="O19" s="123"/>
      <c r="P19" s="124"/>
      <c r="Q19" s="563" t="s">
        <v>330</v>
      </c>
      <c r="R19" s="410">
        <f>D20+F20+H20+J20+L20+N20+P20</f>
        <v>40</v>
      </c>
      <c r="S19" s="381"/>
      <c r="T19" s="382"/>
      <c r="Y19" s="162">
        <f t="shared" si="2"/>
        <v>32</v>
      </c>
      <c r="Z19" s="161" t="str">
        <f t="shared" si="0"/>
        <v/>
      </c>
      <c r="AA19" s="116" t="str">
        <f t="shared" si="1"/>
        <v/>
      </c>
      <c r="AB19" s="116" t="s">
        <v>61</v>
      </c>
      <c r="AD19" s="116" t="s">
        <v>62</v>
      </c>
    </row>
    <row r="20" spans="1:30" ht="9" customHeight="1" thickBot="1">
      <c r="A20" s="480" t="str">
        <f>IF('0902-0908'!A20=0,"",'0902-0908'!A20)</f>
        <v>外場主任</v>
      </c>
      <c r="B20" s="481"/>
      <c r="C20" s="156">
        <v>2</v>
      </c>
      <c r="D20" s="58">
        <f>IF(C19="",0,IF(D19-C19&lt;=6,D19-C19,IF(D19-C19&gt;6,D19-C19-C20,0)))</f>
        <v>8</v>
      </c>
      <c r="E20" s="156">
        <v>3</v>
      </c>
      <c r="F20" s="58">
        <f>IF(E19="",0,IF(F19-E19&lt;=6,F19-E19,IF(F19-E19&gt;6,F19-E19-E20,0)))</f>
        <v>8</v>
      </c>
      <c r="G20" s="156"/>
      <c r="H20" s="58">
        <f>IF(G19="",0,IF(H19-G19&lt;=6,H19-G19,IF(H19-G19&gt;6,H19-G19-G20,0)))</f>
        <v>0</v>
      </c>
      <c r="I20" s="156">
        <v>3</v>
      </c>
      <c r="J20" s="58">
        <f>IF(I19="",0,IF(J19-I19&lt;=6,J19-I19,IF(J19-I19&gt;6,J19-I19-I20,0)))</f>
        <v>8</v>
      </c>
      <c r="K20" s="156">
        <v>2</v>
      </c>
      <c r="L20" s="58">
        <f>IF(K19="",0,IF(L19-K19&lt;=6,L19-K19,IF(L19-K19&gt;6,L19-K19-K20,0)))</f>
        <v>8</v>
      </c>
      <c r="M20" s="156">
        <v>3</v>
      </c>
      <c r="N20" s="58">
        <f>IF(M19="",0,IF(N19-M19&lt;=6,N19-M19,IF(N19-M19&gt;6,N19-M19-M20,0)))</f>
        <v>8</v>
      </c>
      <c r="O20" s="156"/>
      <c r="P20" s="58">
        <f>IF(O19="",0,IF(P19-O19&lt;=6,P19-O19,IF(P19-O19&gt;6,P19-O19-O20,0)))</f>
        <v>0</v>
      </c>
      <c r="Q20" s="564"/>
      <c r="R20" s="411"/>
      <c r="S20" s="387" t="s">
        <v>322</v>
      </c>
      <c r="T20" s="388"/>
      <c r="Y20" s="162">
        <f t="shared" si="2"/>
        <v>35</v>
      </c>
      <c r="Z20" s="163" t="str">
        <f t="shared" si="0"/>
        <v/>
      </c>
      <c r="AA20" s="116" t="str">
        <f t="shared" si="1"/>
        <v/>
      </c>
      <c r="AB20" s="116" t="s">
        <v>63</v>
      </c>
      <c r="AD20" s="116" t="s">
        <v>64</v>
      </c>
    </row>
    <row r="21" spans="1:30" ht="9" customHeight="1" thickTop="1" thickBot="1">
      <c r="A21" s="482" t="str">
        <f>IF('0902-0908'!A21=0,"",'0902-0908'!A21)</f>
        <v/>
      </c>
      <c r="B21" s="483"/>
      <c r="C21" s="559" t="s">
        <v>396</v>
      </c>
      <c r="D21" s="560"/>
      <c r="E21" s="559" t="s">
        <v>277</v>
      </c>
      <c r="F21" s="560"/>
      <c r="G21" s="559"/>
      <c r="H21" s="560"/>
      <c r="I21" s="559" t="s">
        <v>276</v>
      </c>
      <c r="J21" s="560"/>
      <c r="K21" s="559" t="s">
        <v>396</v>
      </c>
      <c r="L21" s="560"/>
      <c r="M21" s="559" t="s">
        <v>276</v>
      </c>
      <c r="N21" s="560"/>
      <c r="O21" s="559"/>
      <c r="P21" s="560"/>
      <c r="Q21" s="565"/>
      <c r="R21" s="412"/>
      <c r="S21" s="389"/>
      <c r="T21" s="390"/>
      <c r="Y21" s="162">
        <f t="shared" si="2"/>
        <v>38</v>
      </c>
      <c r="Z21" s="163" t="str">
        <f t="shared" si="0"/>
        <v/>
      </c>
      <c r="AA21" s="116" t="str">
        <f t="shared" si="1"/>
        <v/>
      </c>
      <c r="AB21" s="116" t="s">
        <v>65</v>
      </c>
      <c r="AD21" s="116" t="s">
        <v>66</v>
      </c>
    </row>
    <row r="22" spans="1:30" ht="15.75" customHeight="1">
      <c r="A22" s="490" t="str">
        <f>IF('0902-0908'!A22=0,"",'0902-0908'!A22)</f>
        <v>曾智聖</v>
      </c>
      <c r="B22" s="491"/>
      <c r="C22" s="123">
        <v>10</v>
      </c>
      <c r="D22" s="124">
        <v>21</v>
      </c>
      <c r="E22" s="123">
        <v>12</v>
      </c>
      <c r="F22" s="124">
        <v>22</v>
      </c>
      <c r="G22" s="123"/>
      <c r="H22" s="124"/>
      <c r="I22" s="123"/>
      <c r="J22" s="124"/>
      <c r="K22" s="123">
        <v>10</v>
      </c>
      <c r="L22" s="124">
        <v>21</v>
      </c>
      <c r="M22" s="123">
        <v>12</v>
      </c>
      <c r="N22" s="124">
        <v>22</v>
      </c>
      <c r="O22" s="123">
        <v>12</v>
      </c>
      <c r="P22" s="124">
        <v>22</v>
      </c>
      <c r="Q22" s="563" t="s">
        <v>330</v>
      </c>
      <c r="R22" s="410">
        <f>D23+F23+H23+J23+L23+N23+P23</f>
        <v>40</v>
      </c>
      <c r="S22" s="381"/>
      <c r="T22" s="382"/>
      <c r="Y22" s="162">
        <f t="shared" si="2"/>
        <v>41</v>
      </c>
      <c r="Z22" s="163" t="str">
        <f t="shared" si="0"/>
        <v/>
      </c>
      <c r="AA22" s="116" t="str">
        <f t="shared" si="1"/>
        <v/>
      </c>
      <c r="AB22" s="116" t="s">
        <v>68</v>
      </c>
    </row>
    <row r="23" spans="1:30" ht="9" customHeight="1" thickBot="1">
      <c r="A23" s="480" t="str">
        <f>IF('0902-0908'!A23=0,"",'0902-0908'!A23)</f>
        <v>外場正職</v>
      </c>
      <c r="B23" s="481"/>
      <c r="C23" s="156">
        <v>3</v>
      </c>
      <c r="D23" s="58">
        <f>IF(C22="",0,IF(D22-C22&lt;=6,D22-C22,IF(D22-C22&gt;6,D22-C22-C23,0)))</f>
        <v>8</v>
      </c>
      <c r="E23" s="156">
        <v>2</v>
      </c>
      <c r="F23" s="58">
        <f>IF(E22="",0,IF(F22-E22&lt;=6,F22-E22,IF(F22-E22&gt;6,F22-E22-E23,0)))</f>
        <v>8</v>
      </c>
      <c r="G23" s="156"/>
      <c r="H23" s="58">
        <f>IF(G22="",0,IF(H22-G22&lt;=6,H22-G22,IF(H22-G22&gt;6,H22-G22-G23,0)))</f>
        <v>0</v>
      </c>
      <c r="I23" s="156"/>
      <c r="J23" s="58">
        <f>IF(I22="",0,IF(J22-I22&lt;=6,J22-I22,IF(J22-I22&gt;6,J22-I22-I23,0)))</f>
        <v>0</v>
      </c>
      <c r="K23" s="156">
        <v>3</v>
      </c>
      <c r="L23" s="58">
        <f>IF(K22="",0,IF(L22-K22&lt;=6,L22-K22,IF(L22-K22&gt;6,L22-K22-K23,0)))</f>
        <v>8</v>
      </c>
      <c r="M23" s="156">
        <v>2</v>
      </c>
      <c r="N23" s="58">
        <f>IF(M22="",0,IF(N22-M22&lt;=6,N22-M22,IF(N22-M22&gt;6,N22-M22-M23,0)))</f>
        <v>8</v>
      </c>
      <c r="O23" s="156">
        <v>2</v>
      </c>
      <c r="P23" s="58">
        <f>IF(O22="",0,IF(P22-O22&lt;=6,P22-O22,IF(P22-O22&gt;6,P22-O22-O23,0)))</f>
        <v>8</v>
      </c>
      <c r="Q23" s="564"/>
      <c r="R23" s="411"/>
      <c r="S23" s="387" t="s">
        <v>323</v>
      </c>
      <c r="T23" s="388"/>
      <c r="Y23" s="162">
        <f t="shared" si="2"/>
        <v>44</v>
      </c>
      <c r="Z23" s="163" t="str">
        <f t="shared" si="0"/>
        <v/>
      </c>
      <c r="AA23" s="116" t="str">
        <f t="shared" si="1"/>
        <v/>
      </c>
      <c r="AB23" s="116" t="s">
        <v>69</v>
      </c>
    </row>
    <row r="24" spans="1:30" ht="9" customHeight="1" thickTop="1" thickBot="1">
      <c r="A24" s="482" t="str">
        <f>IF('0902-0908'!A24=0,"",'0902-0908'!A24)</f>
        <v/>
      </c>
      <c r="B24" s="483"/>
      <c r="C24" s="559" t="s">
        <v>277</v>
      </c>
      <c r="D24" s="560"/>
      <c r="E24" s="559" t="s">
        <v>412</v>
      </c>
      <c r="F24" s="560"/>
      <c r="G24" s="559"/>
      <c r="H24" s="560"/>
      <c r="I24" s="559"/>
      <c r="J24" s="560"/>
      <c r="K24" s="559" t="s">
        <v>276</v>
      </c>
      <c r="L24" s="560"/>
      <c r="M24" s="559" t="s">
        <v>396</v>
      </c>
      <c r="N24" s="560"/>
      <c r="O24" s="559" t="s">
        <v>396</v>
      </c>
      <c r="P24" s="560"/>
      <c r="Q24" s="565"/>
      <c r="R24" s="412"/>
      <c r="S24" s="389"/>
      <c r="T24" s="390"/>
      <c r="Y24" s="162">
        <v>48</v>
      </c>
      <c r="Z24" s="165" t="str">
        <f t="shared" si="0"/>
        <v/>
      </c>
      <c r="AA24" s="116" t="str">
        <f t="shared" si="1"/>
        <v/>
      </c>
      <c r="AB24" s="116" t="s">
        <v>70</v>
      </c>
    </row>
    <row r="25" spans="1:30" ht="15.75" customHeight="1">
      <c r="A25" s="490" t="str">
        <f>IF('0902-0908'!A25=0,"",'0902-0908'!A25)</f>
        <v>支援</v>
      </c>
      <c r="B25" s="491"/>
      <c r="C25" s="123">
        <v>11</v>
      </c>
      <c r="D25" s="124">
        <v>22</v>
      </c>
      <c r="E25" s="123"/>
      <c r="F25" s="124"/>
      <c r="G25" s="123"/>
      <c r="H25" s="124"/>
      <c r="I25" s="123"/>
      <c r="J25" s="124"/>
      <c r="K25" s="123"/>
      <c r="L25" s="124"/>
      <c r="M25" s="123">
        <v>11.5</v>
      </c>
      <c r="N25" s="124">
        <v>21.5</v>
      </c>
      <c r="O25" s="123">
        <v>11.5</v>
      </c>
      <c r="P25" s="124">
        <v>21.5</v>
      </c>
      <c r="Q25" s="375"/>
      <c r="R25" s="410">
        <f>D26+F26+H26+J26+L26+N26+P26</f>
        <v>24</v>
      </c>
      <c r="S25" s="381"/>
      <c r="T25" s="382"/>
      <c r="Y25" s="162">
        <f t="shared" si="2"/>
        <v>51</v>
      </c>
      <c r="Z25" s="116" t="str">
        <f t="shared" si="0"/>
        <v/>
      </c>
      <c r="AA25" s="116" t="str">
        <f t="shared" si="1"/>
        <v/>
      </c>
      <c r="AB25" s="116" t="s">
        <v>71</v>
      </c>
    </row>
    <row r="26" spans="1:30" ht="9" customHeight="1" thickBot="1">
      <c r="A26" s="480" t="str">
        <f>IF('0902-0908'!A26=0,"",'0902-0908'!A26)</f>
        <v/>
      </c>
      <c r="B26" s="481"/>
      <c r="C26" s="156">
        <v>3</v>
      </c>
      <c r="D26" s="58">
        <f>IF(C25="",0,IF(D25-C25&lt;=6,D25-C25,IF(D25-C25&gt;6,D25-C25-C26,0)))</f>
        <v>8</v>
      </c>
      <c r="E26" s="156"/>
      <c r="F26" s="58">
        <f>IF(E25="",0,IF(F25-E25&lt;=6,F25-E25,IF(F25-E25&gt;6,F25-E25-E26,0)))</f>
        <v>0</v>
      </c>
      <c r="G26" s="156"/>
      <c r="H26" s="58">
        <f>IF(G25="",0,IF(H25-G25&lt;=6,H25-G25,IF(H25-G25&gt;6,H25-G25-G26,0)))</f>
        <v>0</v>
      </c>
      <c r="I26" s="156"/>
      <c r="J26" s="58">
        <f>IF(I25="",0,IF(J25-I25&lt;=6,J25-I25,IF(J25-I25&gt;6,J25-I25-I26,0)))</f>
        <v>0</v>
      </c>
      <c r="K26" s="156"/>
      <c r="L26" s="58">
        <f>IF(K25="",0,IF(L25-K25&lt;=6,L25-K25,IF(L25-K25&gt;6,L25-K25-K26,0)))</f>
        <v>0</v>
      </c>
      <c r="M26" s="156">
        <v>2</v>
      </c>
      <c r="N26" s="58">
        <f>IF(M25="",0,IF(N25-M25&lt;=6,N25-M25,IF(N25-M25&gt;6,N25-M25-M26,0)))</f>
        <v>8</v>
      </c>
      <c r="O26" s="156">
        <v>2</v>
      </c>
      <c r="P26" s="58">
        <f>IF(O25="",0,IF(P25-O25&lt;=6,P25-O25,IF(P25-O25&gt;6,P25-O25-O26,0)))</f>
        <v>8</v>
      </c>
      <c r="Q26" s="376"/>
      <c r="R26" s="411"/>
      <c r="S26" s="387"/>
      <c r="T26" s="388"/>
      <c r="Y26" s="162">
        <f t="shared" si="2"/>
        <v>54</v>
      </c>
      <c r="Z26" s="116" t="str">
        <f t="shared" si="0"/>
        <v/>
      </c>
      <c r="AA26" s="116" t="str">
        <f t="shared" si="1"/>
        <v/>
      </c>
      <c r="AB26" s="116" t="s">
        <v>72</v>
      </c>
    </row>
    <row r="27" spans="1:30" ht="9" customHeight="1" thickTop="1" thickBot="1">
      <c r="A27" s="482" t="str">
        <f>IF('0902-0908'!A27=0,"",'0902-0908'!A27)</f>
        <v/>
      </c>
      <c r="B27" s="483"/>
      <c r="C27" s="559" t="s">
        <v>409</v>
      </c>
      <c r="D27" s="560"/>
      <c r="E27" s="559"/>
      <c r="F27" s="560"/>
      <c r="G27" s="559"/>
      <c r="H27" s="560"/>
      <c r="I27" s="559"/>
      <c r="J27" s="560"/>
      <c r="K27" s="559"/>
      <c r="L27" s="560"/>
      <c r="M27" s="559" t="s">
        <v>410</v>
      </c>
      <c r="N27" s="560"/>
      <c r="O27" s="559" t="s">
        <v>411</v>
      </c>
      <c r="P27" s="560"/>
      <c r="Q27" s="377"/>
      <c r="R27" s="412"/>
      <c r="S27" s="389"/>
      <c r="T27" s="390"/>
      <c r="Y27" s="162">
        <f t="shared" si="2"/>
        <v>57</v>
      </c>
      <c r="Z27" s="116" t="str">
        <f t="shared" si="0"/>
        <v/>
      </c>
      <c r="AA27" s="116" t="str">
        <f t="shared" si="1"/>
        <v/>
      </c>
      <c r="AB27" s="116" t="s">
        <v>73</v>
      </c>
    </row>
    <row r="28" spans="1:30" ht="15.75" customHeight="1">
      <c r="A28" s="490" t="str">
        <f>IF('0902-0908'!A28=0,"",'0902-0908'!A28)</f>
        <v>支援</v>
      </c>
      <c r="B28" s="491"/>
      <c r="C28" s="123"/>
      <c r="D28" s="124"/>
      <c r="E28" s="123"/>
      <c r="F28" s="124"/>
      <c r="G28" s="123"/>
      <c r="H28" s="124"/>
      <c r="I28" s="123"/>
      <c r="J28" s="124"/>
      <c r="K28" s="123"/>
      <c r="L28" s="124"/>
      <c r="M28" s="123"/>
      <c r="N28" s="124"/>
      <c r="O28" s="123"/>
      <c r="P28" s="124"/>
      <c r="Q28" s="375"/>
      <c r="R28" s="410">
        <f>D29+F29+H29+J29+L29+N29+P29</f>
        <v>0</v>
      </c>
      <c r="S28" s="381"/>
      <c r="T28" s="382"/>
      <c r="Y28" s="162">
        <f t="shared" si="2"/>
        <v>60</v>
      </c>
      <c r="Z28" s="116" t="str">
        <f t="shared" si="0"/>
        <v/>
      </c>
      <c r="AA28" s="116" t="str">
        <f t="shared" si="1"/>
        <v/>
      </c>
      <c r="AB28" s="116" t="s">
        <v>10</v>
      </c>
    </row>
    <row r="29" spans="1:30" ht="9" customHeight="1" thickBot="1">
      <c r="A29" s="480" t="str">
        <f>IF('0902-0908'!A29=0,"",'0902-0908'!A29)</f>
        <v/>
      </c>
      <c r="B29" s="481"/>
      <c r="C29" s="156"/>
      <c r="D29" s="58">
        <f>IF(C28="",0,IF(D28-C28&lt;=6,D28-C28,IF(D28-C28&gt;6,D28-C28-C29,0)))</f>
        <v>0</v>
      </c>
      <c r="E29" s="156"/>
      <c r="F29" s="58">
        <f>IF(E28="",0,IF(F28-E28&lt;=6,F28-E28,IF(F28-E28&gt;6,F28-E28-E29,0)))</f>
        <v>0</v>
      </c>
      <c r="G29" s="156"/>
      <c r="H29" s="58">
        <f>IF(G28="",0,IF(H28-G28&lt;=6,H28-G28,IF(H28-G28&gt;6,H28-G28-G29,0)))</f>
        <v>0</v>
      </c>
      <c r="I29" s="156"/>
      <c r="J29" s="58">
        <f>IF(I28="",0,IF(J28-I28&lt;=6,J28-I28,IF(J28-I28&gt;6,J28-I28-I29,0)))</f>
        <v>0</v>
      </c>
      <c r="K29" s="156"/>
      <c r="L29" s="58">
        <f>IF(K28="",0,IF(L28-K28&lt;=6,L28-K28,IF(L28-K28&gt;6,L28-K28-K29,0)))</f>
        <v>0</v>
      </c>
      <c r="M29" s="156"/>
      <c r="N29" s="58">
        <f>IF(M28="",0,IF(N28-M28&lt;=6,N28-M28,IF(N28-M28&gt;6,N28-M28-M29,0)))</f>
        <v>0</v>
      </c>
      <c r="O29" s="156"/>
      <c r="P29" s="58">
        <f>IF(O28="",0,IF(P28-O28&lt;=6,P28-O28,IF(P28-O28&gt;6,P28-O28-O29,0)))</f>
        <v>0</v>
      </c>
      <c r="Q29" s="376"/>
      <c r="R29" s="411"/>
      <c r="S29" s="387"/>
      <c r="T29" s="388"/>
      <c r="Y29" s="162">
        <f t="shared" si="2"/>
        <v>63</v>
      </c>
      <c r="Z29" s="116" t="str">
        <f t="shared" si="0"/>
        <v/>
      </c>
      <c r="AA29" s="116" t="str">
        <f t="shared" si="1"/>
        <v/>
      </c>
      <c r="AB29" s="116" t="s">
        <v>74</v>
      </c>
    </row>
    <row r="30" spans="1:30" ht="9" customHeight="1" thickTop="1" thickBot="1">
      <c r="A30" s="482" t="str">
        <f>IF('0902-0908'!A30=0,"",'0902-0908'!A30)</f>
        <v/>
      </c>
      <c r="B30" s="483"/>
      <c r="C30" s="559"/>
      <c r="D30" s="560"/>
      <c r="E30" s="559"/>
      <c r="F30" s="560"/>
      <c r="G30" s="559"/>
      <c r="H30" s="560"/>
      <c r="I30" s="559"/>
      <c r="J30" s="560"/>
      <c r="K30" s="559"/>
      <c r="L30" s="560"/>
      <c r="M30" s="559"/>
      <c r="N30" s="560"/>
      <c r="O30" s="559"/>
      <c r="P30" s="560"/>
      <c r="Q30" s="377"/>
      <c r="R30" s="412"/>
      <c r="S30" s="389"/>
      <c r="T30" s="390"/>
      <c r="Y30" s="162">
        <f t="shared" si="2"/>
        <v>66</v>
      </c>
      <c r="Z30" s="116" t="str">
        <f t="shared" si="0"/>
        <v/>
      </c>
      <c r="AA30" s="116" t="str">
        <f t="shared" si="1"/>
        <v/>
      </c>
      <c r="AB30" s="116" t="s">
        <v>75</v>
      </c>
    </row>
    <row r="31" spans="1:30" ht="15.75" hidden="1" customHeight="1">
      <c r="A31" s="490" t="str">
        <f>IF('0902-0908'!A31=0,"",'0902-0908'!A31)</f>
        <v/>
      </c>
      <c r="B31" s="491"/>
      <c r="C31" s="123"/>
      <c r="D31" s="124"/>
      <c r="E31" s="123"/>
      <c r="F31" s="124"/>
      <c r="G31" s="123"/>
      <c r="H31" s="124"/>
      <c r="I31" s="123"/>
      <c r="J31" s="124"/>
      <c r="K31" s="123"/>
      <c r="L31" s="124"/>
      <c r="M31" s="123"/>
      <c r="N31" s="124"/>
      <c r="O31" s="123"/>
      <c r="P31" s="124"/>
      <c r="Q31" s="375"/>
      <c r="R31" s="410">
        <f>D32+F32+H32+J32+L32+N32+P32</f>
        <v>0</v>
      </c>
      <c r="S31" s="381"/>
      <c r="T31" s="382"/>
      <c r="Y31" s="162">
        <f t="shared" si="2"/>
        <v>69</v>
      </c>
      <c r="Z31" s="116" t="str">
        <f t="shared" si="0"/>
        <v/>
      </c>
      <c r="AA31" s="116" t="str">
        <f t="shared" si="1"/>
        <v/>
      </c>
      <c r="AB31" s="116" t="s">
        <v>10</v>
      </c>
    </row>
    <row r="32" spans="1:30" ht="9" hidden="1" customHeight="1" thickBot="1">
      <c r="A32" s="480" t="str">
        <f>IF('0902-0908'!A32=0,"",'0902-0908'!A32)</f>
        <v/>
      </c>
      <c r="B32" s="481"/>
      <c r="C32" s="156"/>
      <c r="D32" s="58">
        <f>IF(C31="",0,IF(D31-C31&lt;=6,D31-C31,IF(D31-C31&gt;6,D31-C31-C32,0)))</f>
        <v>0</v>
      </c>
      <c r="E32" s="156"/>
      <c r="F32" s="58">
        <f>IF(E31="",0,IF(F31-E31&lt;=6,F31-E31,IF(F31-E31&gt;6,F31-E31-E32,0)))</f>
        <v>0</v>
      </c>
      <c r="G32" s="156"/>
      <c r="H32" s="58">
        <f>IF(G31="",0,IF(H31-G31&lt;=6,H31-G31,IF(H31-G31&gt;6,H31-G31-G32,0)))</f>
        <v>0</v>
      </c>
      <c r="I32" s="156"/>
      <c r="J32" s="58">
        <f>IF(I31="",0,IF(J31-I31&lt;=6,J31-I31,IF(J31-I31&gt;6,J31-I31-I32,0)))</f>
        <v>0</v>
      </c>
      <c r="K32" s="156"/>
      <c r="L32" s="58">
        <f>IF(K31="",0,IF(L31-K31&lt;=6,L31-K31,IF(L31-K31&gt;6,L31-K31-K32,0)))</f>
        <v>0</v>
      </c>
      <c r="M32" s="156"/>
      <c r="N32" s="58">
        <f>IF(M31="",0,IF(N31-M31&lt;=6,N31-M31,IF(N31-M31&gt;6,N31-M31-M32,0)))</f>
        <v>0</v>
      </c>
      <c r="O32" s="156"/>
      <c r="P32" s="58">
        <f>IF(O31="",0,IF(P31-O31&lt;=6,P31-O31,IF(P31-O31&gt;6,P31-O31-O32,0)))</f>
        <v>0</v>
      </c>
      <c r="Q32" s="376"/>
      <c r="R32" s="411"/>
      <c r="S32" s="387"/>
      <c r="T32" s="388"/>
      <c r="Y32" s="162">
        <f t="shared" si="2"/>
        <v>72</v>
      </c>
      <c r="Z32" s="116" t="str">
        <f t="shared" si="0"/>
        <v/>
      </c>
      <c r="AA32" s="116" t="str">
        <f t="shared" si="1"/>
        <v/>
      </c>
      <c r="AB32" s="116" t="s">
        <v>74</v>
      </c>
    </row>
    <row r="33" spans="1:28" ht="9" hidden="1" customHeight="1" thickTop="1" thickBot="1">
      <c r="A33" s="482" t="str">
        <f>IF('0902-0908'!A33=0,"",'0902-0908'!A33)</f>
        <v/>
      </c>
      <c r="B33" s="483"/>
      <c r="C33" s="559"/>
      <c r="D33" s="560"/>
      <c r="E33" s="559"/>
      <c r="F33" s="560"/>
      <c r="G33" s="559"/>
      <c r="H33" s="560"/>
      <c r="I33" s="559"/>
      <c r="J33" s="560"/>
      <c r="K33" s="559"/>
      <c r="L33" s="560"/>
      <c r="M33" s="559"/>
      <c r="N33" s="560"/>
      <c r="O33" s="559"/>
      <c r="P33" s="560"/>
      <c r="Q33" s="377"/>
      <c r="R33" s="412"/>
      <c r="S33" s="389"/>
      <c r="T33" s="390"/>
      <c r="Y33" s="162">
        <f t="shared" si="2"/>
        <v>75</v>
      </c>
      <c r="Z33" s="116" t="str">
        <f t="shared" si="0"/>
        <v/>
      </c>
      <c r="AA33" s="116" t="str">
        <f t="shared" si="1"/>
        <v/>
      </c>
      <c r="AB33" s="116" t="s">
        <v>75</v>
      </c>
    </row>
    <row r="34" spans="1:28" ht="15.75" hidden="1" customHeight="1">
      <c r="A34" s="490" t="str">
        <f>IF('0902-0908'!A34=0,"",'0902-0908'!A34)</f>
        <v/>
      </c>
      <c r="B34" s="491"/>
      <c r="C34" s="123"/>
      <c r="D34" s="124"/>
      <c r="E34" s="123"/>
      <c r="F34" s="124"/>
      <c r="G34" s="123"/>
      <c r="H34" s="124"/>
      <c r="I34" s="123"/>
      <c r="J34" s="124"/>
      <c r="K34" s="123"/>
      <c r="L34" s="124"/>
      <c r="M34" s="123"/>
      <c r="N34" s="124"/>
      <c r="O34" s="123"/>
      <c r="P34" s="124"/>
      <c r="Q34" s="375"/>
      <c r="R34" s="410">
        <f>D35+F35+H35+J35+L35+N35+P35</f>
        <v>0</v>
      </c>
      <c r="S34" s="381"/>
      <c r="T34" s="382"/>
      <c r="Y34" s="162">
        <v>79</v>
      </c>
      <c r="Z34" s="116" t="str">
        <f t="shared" si="0"/>
        <v>黃世耀</v>
      </c>
      <c r="AA34" s="116" t="str">
        <f t="shared" si="1"/>
        <v>外場假日工讀</v>
      </c>
      <c r="AB34" s="116" t="s">
        <v>10</v>
      </c>
    </row>
    <row r="35" spans="1:28" ht="9" hidden="1" customHeight="1" thickBot="1">
      <c r="A35" s="480" t="str">
        <f>IF('0902-0908'!A35=0,"",'0902-0908'!A35)</f>
        <v/>
      </c>
      <c r="B35" s="481"/>
      <c r="C35" s="156"/>
      <c r="D35" s="58">
        <f>IF(C34="",0,IF(D34-C34&lt;=6,D34-C34,IF(D34-C34&gt;6,D34-C34-C35,0)))</f>
        <v>0</v>
      </c>
      <c r="E35" s="156"/>
      <c r="F35" s="58">
        <f>IF(E34="",0,IF(F34-E34&lt;=6,F34-E34,IF(F34-E34&gt;6,F34-E34-E35,0)))</f>
        <v>0</v>
      </c>
      <c r="G35" s="156"/>
      <c r="H35" s="58">
        <f>IF(G34="",0,IF(H34-G34&lt;=6,H34-G34,IF(H34-G34&gt;6,H34-G34-G35,0)))</f>
        <v>0</v>
      </c>
      <c r="I35" s="156"/>
      <c r="J35" s="58">
        <f>IF(I34="",0,IF(J34-I34&lt;=6,J34-I34,IF(J34-I34&gt;6,J34-I34-I35,0)))</f>
        <v>0</v>
      </c>
      <c r="K35" s="156"/>
      <c r="L35" s="58">
        <f>IF(K34="",0,IF(L34-K34&lt;=6,L34-K34,IF(L34-K34&gt;6,L34-K34-K35,0)))</f>
        <v>0</v>
      </c>
      <c r="M35" s="156"/>
      <c r="N35" s="58">
        <f>IF(M34="",0,IF(N34-M34&lt;=6,N34-M34,IF(N34-M34&gt;6,N34-M34-M35,0)))</f>
        <v>0</v>
      </c>
      <c r="O35" s="156"/>
      <c r="P35" s="58">
        <f>IF(O34="",0,IF(P34-O34&lt;=6,P34-O34,IF(P34-O34&gt;6,P34-O34-O35,0)))</f>
        <v>0</v>
      </c>
      <c r="Q35" s="376"/>
      <c r="R35" s="411"/>
      <c r="S35" s="387"/>
      <c r="T35" s="388"/>
      <c r="Y35" s="162">
        <f t="shared" si="2"/>
        <v>82</v>
      </c>
      <c r="Z35" s="116" t="str">
        <f t="shared" si="0"/>
        <v>張子柔</v>
      </c>
      <c r="AA35" s="116" t="str">
        <f t="shared" si="1"/>
        <v>外場晚班工讀</v>
      </c>
      <c r="AB35" s="116" t="s">
        <v>74</v>
      </c>
    </row>
    <row r="36" spans="1:28" ht="9" hidden="1" customHeight="1" thickTop="1" thickBot="1">
      <c r="A36" s="482" t="str">
        <f>IF('0902-0908'!A36=0,"",'0902-0908'!A36)</f>
        <v/>
      </c>
      <c r="B36" s="483"/>
      <c r="C36" s="559"/>
      <c r="D36" s="560"/>
      <c r="E36" s="559"/>
      <c r="F36" s="560"/>
      <c r="G36" s="559"/>
      <c r="H36" s="560"/>
      <c r="I36" s="559"/>
      <c r="J36" s="560"/>
      <c r="K36" s="559"/>
      <c r="L36" s="560"/>
      <c r="M36" s="559"/>
      <c r="N36" s="560"/>
      <c r="O36" s="559"/>
      <c r="P36" s="560"/>
      <c r="Q36" s="377"/>
      <c r="R36" s="412"/>
      <c r="S36" s="389"/>
      <c r="T36" s="390"/>
      <c r="Y36" s="162">
        <f t="shared" si="2"/>
        <v>85</v>
      </c>
      <c r="Z36" s="116" t="str">
        <f t="shared" si="0"/>
        <v>蔡昀軒</v>
      </c>
      <c r="AA36" s="116" t="str">
        <f t="shared" si="1"/>
        <v>外場晚班工讀</v>
      </c>
      <c r="AB36" s="116" t="s">
        <v>75</v>
      </c>
    </row>
    <row r="37" spans="1:28" ht="15.75" hidden="1" customHeight="1">
      <c r="A37" s="490" t="str">
        <f>IF('0902-0908'!A37=0,"",'0902-0908'!A37)</f>
        <v/>
      </c>
      <c r="B37" s="491"/>
      <c r="C37" s="123"/>
      <c r="D37" s="124"/>
      <c r="E37" s="123"/>
      <c r="F37" s="124"/>
      <c r="G37" s="123"/>
      <c r="H37" s="124"/>
      <c r="I37" s="123"/>
      <c r="J37" s="124"/>
      <c r="K37" s="123"/>
      <c r="L37" s="124"/>
      <c r="M37" s="123"/>
      <c r="N37" s="124"/>
      <c r="O37" s="123"/>
      <c r="P37" s="124"/>
      <c r="Q37" s="375"/>
      <c r="R37" s="410">
        <f>D38+F38+H38+J38+L38+N38+P38</f>
        <v>0</v>
      </c>
      <c r="S37" s="381"/>
      <c r="T37" s="382"/>
      <c r="Y37" s="162">
        <f t="shared" si="2"/>
        <v>88</v>
      </c>
      <c r="Z37" s="116" t="str">
        <f t="shared" si="0"/>
        <v>陳怡伶</v>
      </c>
      <c r="AA37" s="116" t="str">
        <f t="shared" si="1"/>
        <v>外場晚班工讀</v>
      </c>
      <c r="AB37" s="116" t="s">
        <v>10</v>
      </c>
    </row>
    <row r="38" spans="1:28" ht="9" hidden="1" customHeight="1" thickBot="1">
      <c r="A38" s="480" t="str">
        <f>IF('0902-0908'!A38=0,"",'0902-0908'!A38)</f>
        <v/>
      </c>
      <c r="B38" s="481"/>
      <c r="C38" s="156"/>
      <c r="D38" s="58">
        <f>IF(C37="",0,IF(D37-C37&lt;=6,D37-C37,IF(D37-C37&gt;6,D37-C37-C38,0)))</f>
        <v>0</v>
      </c>
      <c r="E38" s="156"/>
      <c r="F38" s="58">
        <f>IF(E37="",0,IF(F37-E37&lt;=6,F37-E37,IF(F37-E37&gt;6,F37-E37-E38,0)))</f>
        <v>0</v>
      </c>
      <c r="G38" s="156"/>
      <c r="H38" s="58">
        <f>IF(G37="",0,IF(H37-G37&lt;=6,H37-G37,IF(H37-G37&gt;6,H37-G37-G38,0)))</f>
        <v>0</v>
      </c>
      <c r="I38" s="156"/>
      <c r="J38" s="58">
        <f>IF(I37="",0,IF(J37-I37&lt;=6,J37-I37,IF(J37-I37&gt;6,J37-I37-I38,0)))</f>
        <v>0</v>
      </c>
      <c r="K38" s="156"/>
      <c r="L38" s="58">
        <f>IF(K37="",0,IF(L37-K37&lt;=6,L37-K37,IF(L37-K37&gt;6,L37-K37-K38,0)))</f>
        <v>0</v>
      </c>
      <c r="M38" s="156"/>
      <c r="N38" s="58">
        <f>IF(M37="",0,IF(N37-M37&lt;=6,N37-M37,IF(N37-M37&gt;6,N37-M37-M38,0)))</f>
        <v>0</v>
      </c>
      <c r="O38" s="156"/>
      <c r="P38" s="58">
        <f>IF(O37="",0,IF(P37-O37&lt;=6,P37-O37,IF(P37-O37&gt;6,P37-O37-O38,0)))</f>
        <v>0</v>
      </c>
      <c r="Q38" s="376"/>
      <c r="R38" s="411"/>
      <c r="S38" s="387"/>
      <c r="T38" s="388"/>
      <c r="Y38" s="162">
        <f t="shared" si="2"/>
        <v>91</v>
      </c>
      <c r="Z38" s="116" t="e">
        <f t="shared" si="0"/>
        <v>#REF!</v>
      </c>
      <c r="AA38" s="116" t="e">
        <f t="shared" si="1"/>
        <v>#REF!</v>
      </c>
      <c r="AB38" s="116" t="s">
        <v>74</v>
      </c>
    </row>
    <row r="39" spans="1:28" ht="9" hidden="1" customHeight="1" thickTop="1" thickBot="1">
      <c r="A39" s="482" t="str">
        <f>IF('0902-0908'!A39=0,"",'0902-0908'!A39)</f>
        <v/>
      </c>
      <c r="B39" s="483"/>
      <c r="C39" s="559"/>
      <c r="D39" s="560"/>
      <c r="E39" s="559"/>
      <c r="F39" s="560"/>
      <c r="G39" s="559"/>
      <c r="H39" s="560"/>
      <c r="I39" s="559"/>
      <c r="J39" s="560"/>
      <c r="K39" s="559"/>
      <c r="L39" s="560"/>
      <c r="M39" s="559"/>
      <c r="N39" s="560"/>
      <c r="O39" s="559"/>
      <c r="P39" s="560"/>
      <c r="Q39" s="377"/>
      <c r="R39" s="412"/>
      <c r="S39" s="389"/>
      <c r="T39" s="390"/>
      <c r="Y39" s="162">
        <f t="shared" si="2"/>
        <v>94</v>
      </c>
      <c r="Z39" s="116" t="str">
        <f t="shared" si="0"/>
        <v>蔡佾玲</v>
      </c>
      <c r="AA39" s="116" t="str">
        <f t="shared" si="1"/>
        <v>外場假日工讀</v>
      </c>
      <c r="AB39" s="116" t="s">
        <v>75</v>
      </c>
    </row>
    <row r="40" spans="1:28" ht="15.75" hidden="1" customHeight="1">
      <c r="A40" s="490" t="str">
        <f>IF('0902-0908'!A40=0,"",'0902-0908'!A40)</f>
        <v/>
      </c>
      <c r="B40" s="491"/>
      <c r="C40" s="123"/>
      <c r="D40" s="124"/>
      <c r="E40" s="123"/>
      <c r="F40" s="124"/>
      <c r="G40" s="123"/>
      <c r="H40" s="124"/>
      <c r="I40" s="123"/>
      <c r="J40" s="124"/>
      <c r="K40" s="123"/>
      <c r="L40" s="124"/>
      <c r="M40" s="123"/>
      <c r="N40" s="124"/>
      <c r="O40" s="123"/>
      <c r="P40" s="124"/>
      <c r="Q40" s="375"/>
      <c r="R40" s="410">
        <f>D41+F41+H41+J41+L41+N41+P41</f>
        <v>0</v>
      </c>
      <c r="S40" s="381"/>
      <c r="T40" s="382"/>
      <c r="Y40" s="162">
        <f t="shared" si="2"/>
        <v>97</v>
      </c>
      <c r="Z40" s="116" t="str">
        <f t="shared" si="0"/>
        <v>許哲崎</v>
      </c>
      <c r="AA40" s="116" t="str">
        <f t="shared" si="1"/>
        <v>外場假日工讀</v>
      </c>
      <c r="AB40" s="116" t="s">
        <v>10</v>
      </c>
    </row>
    <row r="41" spans="1:28" ht="9" hidden="1" customHeight="1" thickBot="1">
      <c r="A41" s="480" t="str">
        <f>IF('0902-0908'!A41=0,"",'0902-0908'!A41)</f>
        <v/>
      </c>
      <c r="B41" s="481"/>
      <c r="C41" s="156"/>
      <c r="D41" s="58">
        <f>IF(C40="",0,IF(D40-C40&lt;=6,D40-C40,IF(D40-C40&gt;6,D40-C40-C41,0)))</f>
        <v>0</v>
      </c>
      <c r="E41" s="156"/>
      <c r="F41" s="58">
        <f>IF(E40="",0,IF(F40-E40&lt;=6,F40-E40,IF(F40-E40&gt;6,F40-E40-E41,0)))</f>
        <v>0</v>
      </c>
      <c r="G41" s="156"/>
      <c r="H41" s="58">
        <f>IF(G40="",0,IF(H40-G40&lt;=6,H40-G40,IF(H40-G40&gt;6,H40-G40-G41,0)))</f>
        <v>0</v>
      </c>
      <c r="I41" s="156"/>
      <c r="J41" s="58">
        <f>IF(I40="",0,IF(J40-I40&lt;=6,J40-I40,IF(J40-I40&gt;6,J40-I40-I41,0)))</f>
        <v>0</v>
      </c>
      <c r="K41" s="156"/>
      <c r="L41" s="58">
        <f>IF(K40="",0,IF(L40-K40&lt;=6,L40-K40,IF(L40-K40&gt;6,L40-K40-K41,0)))</f>
        <v>0</v>
      </c>
      <c r="M41" s="156"/>
      <c r="N41" s="58">
        <f>IF(M40="",0,IF(N40-M40&lt;=6,N40-M40,IF(N40-M40&gt;6,N40-M40-M41,0)))</f>
        <v>0</v>
      </c>
      <c r="O41" s="156"/>
      <c r="P41" s="58">
        <f>IF(O40="",0,IF(P40-O40&lt;=6,P40-O40,IF(P40-O40&gt;6,P40-O40-O41,0)))</f>
        <v>0</v>
      </c>
      <c r="Q41" s="376"/>
      <c r="R41" s="411"/>
      <c r="S41" s="387"/>
      <c r="T41" s="388"/>
      <c r="Y41" s="162">
        <f t="shared" si="2"/>
        <v>100</v>
      </c>
      <c r="Z41" s="116" t="str">
        <f t="shared" si="0"/>
        <v/>
      </c>
      <c r="AA41" s="116" t="str">
        <f t="shared" si="1"/>
        <v/>
      </c>
      <c r="AB41" s="116" t="s">
        <v>74</v>
      </c>
    </row>
    <row r="42" spans="1:28" ht="9" hidden="1" customHeight="1" thickTop="1" thickBot="1">
      <c r="A42" s="482" t="str">
        <f>IF('0902-0908'!A42=0,"",'0902-0908'!A42)</f>
        <v/>
      </c>
      <c r="B42" s="483"/>
      <c r="C42" s="559"/>
      <c r="D42" s="560"/>
      <c r="E42" s="559"/>
      <c r="F42" s="560"/>
      <c r="G42" s="559"/>
      <c r="H42" s="560"/>
      <c r="I42" s="559"/>
      <c r="J42" s="560"/>
      <c r="K42" s="559"/>
      <c r="L42" s="560"/>
      <c r="M42" s="559"/>
      <c r="N42" s="560"/>
      <c r="O42" s="559"/>
      <c r="P42" s="560"/>
      <c r="Q42" s="377"/>
      <c r="R42" s="412"/>
      <c r="S42" s="389"/>
      <c r="T42" s="390"/>
      <c r="Y42" s="162">
        <f t="shared" si="2"/>
        <v>103</v>
      </c>
      <c r="Z42" s="116" t="str">
        <f t="shared" si="0"/>
        <v/>
      </c>
      <c r="AA42" s="116" t="str">
        <f t="shared" si="1"/>
        <v/>
      </c>
      <c r="AB42" s="116" t="s">
        <v>75</v>
      </c>
    </row>
    <row r="43" spans="1:28" ht="15.75" hidden="1" customHeight="1">
      <c r="A43" s="490" t="str">
        <f>IF('0902-0908'!A43=0,"",'0902-0908'!A43)</f>
        <v/>
      </c>
      <c r="B43" s="491"/>
      <c r="C43" s="123"/>
      <c r="D43" s="124"/>
      <c r="E43" s="123"/>
      <c r="F43" s="124"/>
      <c r="G43" s="123"/>
      <c r="H43" s="124"/>
      <c r="I43" s="123"/>
      <c r="J43" s="124"/>
      <c r="K43" s="123"/>
      <c r="L43" s="124"/>
      <c r="M43" s="123"/>
      <c r="N43" s="124"/>
      <c r="O43" s="123"/>
      <c r="P43" s="124"/>
      <c r="Q43" s="375"/>
      <c r="R43" s="410">
        <f>D44+F44+H44+J44+L44+N44+P44</f>
        <v>0</v>
      </c>
      <c r="S43" s="381"/>
      <c r="T43" s="382"/>
      <c r="Y43" s="162">
        <f t="shared" si="2"/>
        <v>106</v>
      </c>
      <c r="Z43" s="116" t="str">
        <f t="shared" si="0"/>
        <v/>
      </c>
      <c r="AA43" s="116" t="str">
        <f t="shared" si="1"/>
        <v/>
      </c>
      <c r="AB43" s="116" t="s">
        <v>10</v>
      </c>
    </row>
    <row r="44" spans="1:28" ht="9" hidden="1" customHeight="1" thickBot="1">
      <c r="A44" s="480" t="str">
        <f>IF('0902-0908'!A44=0,"",'0902-0908'!A44)</f>
        <v/>
      </c>
      <c r="B44" s="481"/>
      <c r="C44" s="156"/>
      <c r="D44" s="58">
        <f>IF(C43="",0,IF(D43-C43&lt;=6,D43-C43,IF(D43-C43&gt;6,D43-C43-C44,0)))</f>
        <v>0</v>
      </c>
      <c r="E44" s="156"/>
      <c r="F44" s="58">
        <f>IF(E43="",0,IF(F43-E43&lt;=6,F43-E43,IF(F43-E43&gt;6,F43-E43-E44,0)))</f>
        <v>0</v>
      </c>
      <c r="G44" s="156"/>
      <c r="H44" s="58">
        <f>IF(G43="",0,IF(H43-G43&lt;=6,H43-G43,IF(H43-G43&gt;6,H43-G43-G44,0)))</f>
        <v>0</v>
      </c>
      <c r="I44" s="156"/>
      <c r="J44" s="58">
        <f>IF(I43="",0,IF(J43-I43&lt;=6,J43-I43,IF(J43-I43&gt;6,J43-I43-I44,0)))</f>
        <v>0</v>
      </c>
      <c r="K44" s="156"/>
      <c r="L44" s="58">
        <f>IF(K43="",0,IF(L43-K43&lt;=6,L43-K43,IF(L43-K43&gt;6,L43-K43-K44,0)))</f>
        <v>0</v>
      </c>
      <c r="M44" s="156"/>
      <c r="N44" s="58">
        <f>IF(M43="",0,IF(N43-M43&lt;=6,N43-M43,IF(N43-M43&gt;6,N43-M43-M44,0)))</f>
        <v>0</v>
      </c>
      <c r="O44" s="156"/>
      <c r="P44" s="58">
        <f>IF(O43="",0,IF(P43-O43&lt;=6,P43-O43,IF(P43-O43&gt;6,P43-O43-O44,0)))</f>
        <v>0</v>
      </c>
      <c r="Q44" s="376"/>
      <c r="R44" s="411"/>
      <c r="S44" s="387"/>
      <c r="T44" s="388"/>
      <c r="Y44" s="162">
        <f t="shared" si="2"/>
        <v>109</v>
      </c>
      <c r="Z44" s="116" t="e">
        <f t="shared" si="0"/>
        <v>#REF!</v>
      </c>
      <c r="AA44" s="116" t="e">
        <f t="shared" si="1"/>
        <v>#REF!</v>
      </c>
      <c r="AB44" s="116" t="s">
        <v>74</v>
      </c>
    </row>
    <row r="45" spans="1:28" ht="9" hidden="1" customHeight="1" thickTop="1" thickBot="1">
      <c r="A45" s="482" t="str">
        <f>IF('0902-0908'!A45=0,"",'0902-0908'!A45)</f>
        <v/>
      </c>
      <c r="B45" s="483"/>
      <c r="C45" s="559"/>
      <c r="D45" s="560"/>
      <c r="E45" s="559"/>
      <c r="F45" s="560"/>
      <c r="G45" s="559"/>
      <c r="H45" s="560"/>
      <c r="I45" s="559"/>
      <c r="J45" s="560"/>
      <c r="K45" s="559"/>
      <c r="L45" s="560"/>
      <c r="M45" s="559"/>
      <c r="N45" s="560"/>
      <c r="O45" s="559"/>
      <c r="P45" s="560"/>
      <c r="Q45" s="377"/>
      <c r="R45" s="412"/>
      <c r="S45" s="389"/>
      <c r="T45" s="390"/>
      <c r="AB45" s="116" t="s">
        <v>75</v>
      </c>
    </row>
    <row r="46" spans="1:28" ht="15.75" hidden="1" customHeight="1">
      <c r="A46" s="490" t="str">
        <f>IF('0902-0908'!A46=0,"",'0902-0908'!A46)</f>
        <v/>
      </c>
      <c r="B46" s="491"/>
      <c r="C46" s="123"/>
      <c r="D46" s="124"/>
      <c r="E46" s="123"/>
      <c r="F46" s="124"/>
      <c r="G46" s="123"/>
      <c r="H46" s="124"/>
      <c r="I46" s="123"/>
      <c r="J46" s="124"/>
      <c r="K46" s="123"/>
      <c r="L46" s="124"/>
      <c r="M46" s="123"/>
      <c r="N46" s="124"/>
      <c r="O46" s="123"/>
      <c r="P46" s="124"/>
      <c r="Q46" s="375"/>
      <c r="R46" s="410">
        <f>D47+F47+H47+J47+L47+N47+P47</f>
        <v>0</v>
      </c>
      <c r="S46" s="381"/>
      <c r="T46" s="382"/>
      <c r="AB46" s="116" t="s">
        <v>76</v>
      </c>
    </row>
    <row r="47" spans="1:28" ht="9" hidden="1" customHeight="1" thickBot="1">
      <c r="A47" s="480" t="str">
        <f>IF('0902-0908'!A47=0,"",'0902-0908'!A47)</f>
        <v/>
      </c>
      <c r="B47" s="481"/>
      <c r="C47" s="156"/>
      <c r="D47" s="58">
        <f>IF(C46="",0,IF(D46-C46&lt;=6,D46-C46,IF(D46-C46&gt;6,D46-C46-C47,0)))</f>
        <v>0</v>
      </c>
      <c r="E47" s="156"/>
      <c r="F47" s="58">
        <f>IF(E46="",0,IF(F46-E46&lt;=6,F46-E46,IF(F46-E46&gt;6,F46-E46-E47,0)))</f>
        <v>0</v>
      </c>
      <c r="G47" s="156"/>
      <c r="H47" s="58">
        <f>IF(G46="",0,IF(H46-G46&lt;=6,H46-G46,IF(H46-G46&gt;6,H46-G46-G47,0)))</f>
        <v>0</v>
      </c>
      <c r="I47" s="156"/>
      <c r="J47" s="58">
        <f>IF(I46="",0,IF(J46-I46&lt;=6,J46-I46,IF(J46-I46&gt;6,J46-I46-I47,0)))</f>
        <v>0</v>
      </c>
      <c r="K47" s="156"/>
      <c r="L47" s="58">
        <f>IF(K46="",0,IF(L46-K46&lt;=6,L46-K46,IF(L46-K46&gt;6,L46-K46-K47,0)))</f>
        <v>0</v>
      </c>
      <c r="M47" s="156"/>
      <c r="N47" s="58">
        <f>IF(M46="",0,IF(N46-M46&lt;=6,N46-M46,IF(N46-M46&gt;6,N46-M46-M47,0)))</f>
        <v>0</v>
      </c>
      <c r="O47" s="156"/>
      <c r="P47" s="58">
        <f>IF(O46="",0,IF(P46-O46&lt;=6,P46-O46,IF(P46-O46&gt;6,P46-O46-O47,0)))</f>
        <v>0</v>
      </c>
      <c r="Q47" s="376"/>
      <c r="R47" s="411"/>
      <c r="S47" s="394"/>
      <c r="T47" s="395"/>
      <c r="AB47" s="116" t="s">
        <v>77</v>
      </c>
    </row>
    <row r="48" spans="1:28" ht="9" hidden="1" customHeight="1" thickTop="1" thickBot="1">
      <c r="A48" s="482" t="str">
        <f>IF('0902-0908'!A48=0,"",'0902-0908'!A48)</f>
        <v/>
      </c>
      <c r="B48" s="483"/>
      <c r="C48" s="559"/>
      <c r="D48" s="560"/>
      <c r="E48" s="559"/>
      <c r="F48" s="560"/>
      <c r="G48" s="559"/>
      <c r="H48" s="560"/>
      <c r="I48" s="559"/>
      <c r="J48" s="560"/>
      <c r="K48" s="559"/>
      <c r="L48" s="560"/>
      <c r="M48" s="559"/>
      <c r="N48" s="560"/>
      <c r="O48" s="559"/>
      <c r="P48" s="560"/>
      <c r="Q48" s="377"/>
      <c r="R48" s="412"/>
      <c r="S48" s="396"/>
      <c r="T48" s="397"/>
      <c r="AB48" s="116" t="s">
        <v>78</v>
      </c>
    </row>
    <row r="49" spans="1:28" ht="15.75" hidden="1" customHeight="1">
      <c r="A49" s="490" t="str">
        <f>IF('0902-0908'!A49=0,"",'0902-0908'!A49)</f>
        <v/>
      </c>
      <c r="B49" s="491"/>
      <c r="C49" s="123"/>
      <c r="D49" s="124"/>
      <c r="E49" s="123"/>
      <c r="F49" s="124"/>
      <c r="G49" s="123"/>
      <c r="H49" s="124"/>
      <c r="I49" s="123"/>
      <c r="J49" s="124"/>
      <c r="K49" s="123"/>
      <c r="L49" s="124"/>
      <c r="M49" s="123"/>
      <c r="N49" s="124"/>
      <c r="O49" s="123"/>
      <c r="P49" s="124"/>
      <c r="Q49" s="375"/>
      <c r="R49" s="410">
        <f>D50+F50+H50+J50+L50+N50+P50</f>
        <v>0</v>
      </c>
      <c r="S49" s="381"/>
      <c r="T49" s="382"/>
      <c r="AB49" s="116" t="s">
        <v>79</v>
      </c>
    </row>
    <row r="50" spans="1:28" ht="9" hidden="1" customHeight="1" thickBot="1">
      <c r="A50" s="480" t="str">
        <f>IF('0902-0908'!A50=0,"",'0902-0908'!A50)</f>
        <v/>
      </c>
      <c r="B50" s="481"/>
      <c r="C50" s="156"/>
      <c r="D50" s="58">
        <f>IF(C49="",0,IF(D49-C49&lt;=6,D49-C49,IF(D49-C49&gt;6,D49-C49-C50,0)))</f>
        <v>0</v>
      </c>
      <c r="E50" s="156"/>
      <c r="F50" s="58">
        <f>IF(E49="",0,IF(F49-E49&lt;=6,F49-E49,IF(F49-E49&gt;6,F49-E49-E50,0)))</f>
        <v>0</v>
      </c>
      <c r="G50" s="156"/>
      <c r="H50" s="58">
        <f>IF(G49="",0,IF(H49-G49&lt;=6,H49-G49,IF(H49-G49&gt;6,H49-G49-G50,0)))</f>
        <v>0</v>
      </c>
      <c r="I50" s="156"/>
      <c r="J50" s="58">
        <f>IF(I49="",0,IF(J49-I49&lt;=6,J49-I49,IF(J49-I49&gt;6,J49-I49-I50,0)))</f>
        <v>0</v>
      </c>
      <c r="K50" s="156"/>
      <c r="L50" s="58">
        <f>IF(K49="",0,IF(L49-K49&lt;=6,L49-K49,IF(L49-K49&gt;6,L49-K49-K50,0)))</f>
        <v>0</v>
      </c>
      <c r="M50" s="156"/>
      <c r="N50" s="58">
        <f>IF(M49="",0,IF(N49-M49&lt;=6,N49-M49,IF(N49-M49&gt;6,N49-M49-M50,0)))</f>
        <v>0</v>
      </c>
      <c r="O50" s="156"/>
      <c r="P50" s="58">
        <f>IF(O49="",0,IF(P49-O49&lt;=6,P49-O49,IF(P49-O49&gt;6,P49-O49-O50,0)))</f>
        <v>0</v>
      </c>
      <c r="Q50" s="376"/>
      <c r="R50" s="411"/>
      <c r="S50" s="394"/>
      <c r="T50" s="395"/>
    </row>
    <row r="51" spans="1:28" ht="9" hidden="1" customHeight="1" thickTop="1" thickBot="1">
      <c r="A51" s="482" t="str">
        <f>IF('0902-0908'!A51=0,"",'0902-0908'!A51)</f>
        <v/>
      </c>
      <c r="B51" s="483"/>
      <c r="C51" s="559"/>
      <c r="D51" s="560"/>
      <c r="E51" s="559"/>
      <c r="F51" s="560"/>
      <c r="G51" s="559"/>
      <c r="H51" s="560"/>
      <c r="I51" s="559"/>
      <c r="J51" s="560"/>
      <c r="K51" s="559"/>
      <c r="L51" s="560"/>
      <c r="M51" s="559"/>
      <c r="N51" s="560"/>
      <c r="O51" s="559"/>
      <c r="P51" s="560"/>
      <c r="Q51" s="377"/>
      <c r="R51" s="412"/>
      <c r="S51" s="396"/>
      <c r="T51" s="397"/>
    </row>
    <row r="52" spans="1:28" ht="15.75" hidden="1" customHeight="1">
      <c r="A52" s="490" t="str">
        <f>IF('0902-0908'!A52=0,"",'0902-0908'!A52)</f>
        <v/>
      </c>
      <c r="B52" s="491"/>
      <c r="C52" s="123"/>
      <c r="D52" s="124"/>
      <c r="E52" s="123"/>
      <c r="F52" s="124"/>
      <c r="G52" s="123"/>
      <c r="H52" s="124"/>
      <c r="I52" s="123"/>
      <c r="J52" s="124"/>
      <c r="K52" s="123"/>
      <c r="L52" s="124"/>
      <c r="M52" s="123"/>
      <c r="N52" s="124"/>
      <c r="O52" s="123"/>
      <c r="P52" s="124"/>
      <c r="Q52" s="375"/>
      <c r="R52" s="410">
        <f>D53+F53+H53+J53+L53+N53+P53</f>
        <v>0</v>
      </c>
      <c r="S52" s="381"/>
      <c r="T52" s="382"/>
    </row>
    <row r="53" spans="1:28" ht="9" hidden="1" customHeight="1" thickBot="1">
      <c r="A53" s="480" t="str">
        <f>IF('0902-0908'!A53=0,"",'0902-0908'!A53)</f>
        <v/>
      </c>
      <c r="B53" s="481"/>
      <c r="C53" s="156"/>
      <c r="D53" s="58">
        <f>IF(C52="",0,IF(D52-C52&lt;=6,D52-C52,IF(D52-C52&gt;6,D52-C52-C53,0)))</f>
        <v>0</v>
      </c>
      <c r="E53" s="156"/>
      <c r="F53" s="58">
        <f>IF(E52="",0,IF(F52-E52&lt;=6,F52-E52,IF(F52-E52&gt;6,F52-E52-E53,0)))</f>
        <v>0</v>
      </c>
      <c r="G53" s="156"/>
      <c r="H53" s="58">
        <f>IF(G52="",0,IF(H52-G52&lt;=6,H52-G52,IF(H52-G52&gt;6,H52-G52-G53,0)))</f>
        <v>0</v>
      </c>
      <c r="I53" s="156"/>
      <c r="J53" s="58">
        <f>IF(I52="",0,IF(J52-I52&lt;=6,J52-I52,IF(J52-I52&gt;6,J52-I52-I53,0)))</f>
        <v>0</v>
      </c>
      <c r="K53" s="156"/>
      <c r="L53" s="58">
        <f>IF(K52="",0,IF(L52-K52&lt;=6,L52-K52,IF(L52-K52&gt;6,L52-K52-K53,0)))</f>
        <v>0</v>
      </c>
      <c r="M53" s="156"/>
      <c r="N53" s="58">
        <f>IF(M52="",0,IF(N52-M52&lt;=6,N52-M52,IF(N52-M52&gt;6,N52-M52-M53,0)))</f>
        <v>0</v>
      </c>
      <c r="O53" s="156"/>
      <c r="P53" s="58">
        <f>IF(O52="",0,IF(P52-O52&lt;=6,P52-O52,IF(P52-O52&gt;6,P52-O52-O53,0)))</f>
        <v>0</v>
      </c>
      <c r="Q53" s="376"/>
      <c r="R53" s="411"/>
      <c r="S53" s="394"/>
      <c r="T53" s="395"/>
    </row>
    <row r="54" spans="1:28" ht="9" hidden="1" customHeight="1" thickTop="1" thickBot="1">
      <c r="A54" s="482" t="str">
        <f>IF('0902-0908'!A54=0,"",'0902-0908'!A54)</f>
        <v/>
      </c>
      <c r="B54" s="483"/>
      <c r="C54" s="559"/>
      <c r="D54" s="560"/>
      <c r="E54" s="559"/>
      <c r="F54" s="560"/>
      <c r="G54" s="559"/>
      <c r="H54" s="560"/>
      <c r="I54" s="559"/>
      <c r="J54" s="560"/>
      <c r="K54" s="559"/>
      <c r="L54" s="560"/>
      <c r="M54" s="559"/>
      <c r="N54" s="560"/>
      <c r="O54" s="559"/>
      <c r="P54" s="560"/>
      <c r="Q54" s="377"/>
      <c r="R54" s="412"/>
      <c r="S54" s="396"/>
      <c r="T54" s="397"/>
    </row>
    <row r="55" spans="1:28" ht="15.75" hidden="1" customHeight="1">
      <c r="A55" s="490" t="str">
        <f>IF('0902-0908'!A55=0,"",'0902-0908'!A55)</f>
        <v/>
      </c>
      <c r="B55" s="491"/>
      <c r="C55" s="123"/>
      <c r="D55" s="124"/>
      <c r="E55" s="123"/>
      <c r="F55" s="124"/>
      <c r="G55" s="123"/>
      <c r="H55" s="124"/>
      <c r="I55" s="123"/>
      <c r="J55" s="124"/>
      <c r="K55" s="123"/>
      <c r="L55" s="124"/>
      <c r="M55" s="123"/>
      <c r="N55" s="124"/>
      <c r="O55" s="123"/>
      <c r="P55" s="124"/>
      <c r="Q55" s="375"/>
      <c r="R55" s="410">
        <f>D56+F56+H56+J56+L56+N56+P56</f>
        <v>0</v>
      </c>
      <c r="S55" s="381"/>
      <c r="T55" s="382"/>
    </row>
    <row r="56" spans="1:28" ht="9" hidden="1" customHeight="1" thickBot="1">
      <c r="A56" s="480" t="str">
        <f>IF('0902-0908'!A56=0,"",'0902-0908'!A56)</f>
        <v/>
      </c>
      <c r="B56" s="481"/>
      <c r="C56" s="156"/>
      <c r="D56" s="58">
        <f>IF(C55="",0,IF(D55-C55&lt;=6,D55-C55,IF(D55-C55&gt;6,D55-C55-C56,0)))</f>
        <v>0</v>
      </c>
      <c r="E56" s="156"/>
      <c r="F56" s="58">
        <f>IF(E55="",0,IF(F55-E55&lt;=6,F55-E55,IF(F55-E55&gt;6,F55-E55-E56,0)))</f>
        <v>0</v>
      </c>
      <c r="G56" s="156"/>
      <c r="H56" s="58">
        <f>IF(G55="",0,IF(H55-G55&lt;=6,H55-G55,IF(H55-G55&gt;6,H55-G55-G56,0)))</f>
        <v>0</v>
      </c>
      <c r="I56" s="156"/>
      <c r="J56" s="58">
        <f>IF(I55="",0,IF(J55-I55&lt;=6,J55-I55,IF(J55-I55&gt;6,J55-I55-I56,0)))</f>
        <v>0</v>
      </c>
      <c r="K56" s="156"/>
      <c r="L56" s="58">
        <f>IF(K55="",0,IF(L55-K55&lt;=6,L55-K55,IF(L55-K55&gt;6,L55-K55-K56,0)))</f>
        <v>0</v>
      </c>
      <c r="M56" s="156"/>
      <c r="N56" s="58">
        <f>IF(M55="",0,IF(N55-M55&lt;=6,N55-M55,IF(N55-M55&gt;6,N55-M55-M56,0)))</f>
        <v>0</v>
      </c>
      <c r="O56" s="156"/>
      <c r="P56" s="58">
        <f>IF(O55="",0,IF(P55-O55&lt;=6,P55-O55,IF(P55-O55&gt;6,P55-O55-O56,0)))</f>
        <v>0</v>
      </c>
      <c r="Q56" s="376"/>
      <c r="R56" s="411"/>
      <c r="S56" s="394"/>
      <c r="T56" s="395"/>
    </row>
    <row r="57" spans="1:28" ht="9" hidden="1" customHeight="1" thickTop="1" thickBot="1">
      <c r="A57" s="482" t="str">
        <f>IF('0902-0908'!A57=0,"",'0902-0908'!A57)</f>
        <v/>
      </c>
      <c r="B57" s="483"/>
      <c r="C57" s="559"/>
      <c r="D57" s="560"/>
      <c r="E57" s="559"/>
      <c r="F57" s="560"/>
      <c r="G57" s="559"/>
      <c r="H57" s="560"/>
      <c r="I57" s="559"/>
      <c r="J57" s="560"/>
      <c r="K57" s="559"/>
      <c r="L57" s="560"/>
      <c r="M57" s="559"/>
      <c r="N57" s="560"/>
      <c r="O57" s="559"/>
      <c r="P57" s="560"/>
      <c r="Q57" s="377"/>
      <c r="R57" s="412"/>
      <c r="S57" s="396"/>
      <c r="T57" s="397"/>
    </row>
    <row r="58" spans="1:28" ht="11.25" hidden="1" customHeight="1" thickBot="1">
      <c r="A58" s="417" t="s">
        <v>80</v>
      </c>
      <c r="B58" s="418"/>
      <c r="C58" s="419"/>
      <c r="D58" s="420"/>
      <c r="E58" s="420"/>
      <c r="F58" s="420"/>
      <c r="G58" s="420"/>
      <c r="H58" s="420"/>
      <c r="I58" s="420"/>
      <c r="J58" s="420"/>
      <c r="K58" s="420"/>
      <c r="L58" s="420"/>
      <c r="M58" s="420"/>
      <c r="N58" s="420"/>
      <c r="O58" s="420"/>
      <c r="P58" s="418"/>
      <c r="Q58" s="80" t="s">
        <v>81</v>
      </c>
      <c r="R58" s="80" t="s">
        <v>82</v>
      </c>
      <c r="S58" s="419"/>
      <c r="T58" s="421"/>
    </row>
    <row r="59" spans="1:28" ht="15.75" hidden="1" customHeight="1">
      <c r="A59" s="373" t="str">
        <f>IF('0902-0908'!A59=0,"",'0902-0908'!A59)</f>
        <v/>
      </c>
      <c r="B59" s="374"/>
      <c r="C59" s="123"/>
      <c r="D59" s="124"/>
      <c r="E59" s="123"/>
      <c r="F59" s="124"/>
      <c r="G59" s="123"/>
      <c r="H59" s="124"/>
      <c r="I59" s="123"/>
      <c r="J59" s="124"/>
      <c r="K59" s="123"/>
      <c r="L59" s="124"/>
      <c r="M59" s="123"/>
      <c r="N59" s="124"/>
      <c r="O59" s="123"/>
      <c r="P59" s="124"/>
      <c r="Q59" s="376"/>
      <c r="R59" s="379">
        <f>D60+F60+H60+J60+L60+N60+P60</f>
        <v>0</v>
      </c>
      <c r="S59" s="398"/>
      <c r="T59" s="399"/>
    </row>
    <row r="60" spans="1:28" ht="9" hidden="1" customHeight="1" thickBot="1">
      <c r="A60" s="383" t="str">
        <f>IF('0902-0908'!A60=0,"",'0902-0908'!A60)</f>
        <v/>
      </c>
      <c r="B60" s="384"/>
      <c r="C60" s="157"/>
      <c r="D60" s="6">
        <f>IF(C59="",0,D59-C59-C60)</f>
        <v>0</v>
      </c>
      <c r="E60" s="157"/>
      <c r="F60" s="6">
        <f>IF(E59="",0,F59-E59-E60)</f>
        <v>0</v>
      </c>
      <c r="G60" s="157"/>
      <c r="H60" s="6">
        <f>IF(G59="",0,H59-G59-G60)</f>
        <v>0</v>
      </c>
      <c r="I60" s="157"/>
      <c r="J60" s="6">
        <f>IF(I59="",0,J59-I59-I60)</f>
        <v>0</v>
      </c>
      <c r="K60" s="157"/>
      <c r="L60" s="6">
        <f>IF(K59="",0,L59-K59-K60)</f>
        <v>0</v>
      </c>
      <c r="M60" s="157"/>
      <c r="N60" s="6">
        <f>IF(M59="",0,N59-M59-M60)</f>
        <v>0</v>
      </c>
      <c r="O60" s="157"/>
      <c r="P60" s="6">
        <f>IF(O59="",0,P59-O59-O60)</f>
        <v>0</v>
      </c>
      <c r="Q60" s="376"/>
      <c r="R60" s="379"/>
      <c r="S60" s="387"/>
      <c r="T60" s="388"/>
    </row>
    <row r="61" spans="1:28" ht="9" hidden="1" customHeight="1" thickTop="1" thickBot="1">
      <c r="A61" s="385" t="str">
        <f>IF('0902-0908'!A61=0,"",'0902-0908'!A61)</f>
        <v/>
      </c>
      <c r="B61" s="386"/>
      <c r="C61" s="559"/>
      <c r="D61" s="560"/>
      <c r="E61" s="559"/>
      <c r="F61" s="560"/>
      <c r="G61" s="559"/>
      <c r="H61" s="560"/>
      <c r="I61" s="559"/>
      <c r="J61" s="560"/>
      <c r="K61" s="559"/>
      <c r="L61" s="560"/>
      <c r="M61" s="559"/>
      <c r="N61" s="560"/>
      <c r="O61" s="559"/>
      <c r="P61" s="560"/>
      <c r="Q61" s="376"/>
      <c r="R61" s="379"/>
      <c r="S61" s="389"/>
      <c r="T61" s="390"/>
    </row>
    <row r="62" spans="1:28" ht="15.75" hidden="1" customHeight="1">
      <c r="A62" s="373" t="str">
        <f>IF('0902-0908'!A62=0,"",'0902-0908'!A62)</f>
        <v/>
      </c>
      <c r="B62" s="374"/>
      <c r="C62" s="123"/>
      <c r="D62" s="124"/>
      <c r="E62" s="123"/>
      <c r="F62" s="124"/>
      <c r="G62" s="123"/>
      <c r="H62" s="124"/>
      <c r="I62" s="123"/>
      <c r="J62" s="124"/>
      <c r="K62" s="123"/>
      <c r="L62" s="124"/>
      <c r="M62" s="123"/>
      <c r="N62" s="124"/>
      <c r="O62" s="123"/>
      <c r="P62" s="124"/>
      <c r="Q62" s="375"/>
      <c r="R62" s="378">
        <f>D63+F63+H63+J63+L63+N63+P63</f>
        <v>0</v>
      </c>
      <c r="S62" s="393"/>
      <c r="T62" s="382"/>
    </row>
    <row r="63" spans="1:28" ht="9" hidden="1" customHeight="1" thickBot="1">
      <c r="A63" s="383" t="str">
        <f>IF('0902-0908'!A63=0,"",'0902-0908'!A63)</f>
        <v/>
      </c>
      <c r="B63" s="384"/>
      <c r="C63" s="157"/>
      <c r="D63" s="6">
        <f>IF(C62="",0,D62-C62-C63)</f>
        <v>0</v>
      </c>
      <c r="E63" s="157"/>
      <c r="F63" s="6">
        <f>IF(E62="",0,F62-E62-E63)</f>
        <v>0</v>
      </c>
      <c r="G63" s="157"/>
      <c r="H63" s="6">
        <f>IF(G62="",0,H62-G62-G63)</f>
        <v>0</v>
      </c>
      <c r="I63" s="157"/>
      <c r="J63" s="6">
        <f>IF(I62="",0,J62-I62-I63)</f>
        <v>0</v>
      </c>
      <c r="K63" s="157"/>
      <c r="L63" s="6">
        <f>IF(K62="",0,L62-K62-K63)</f>
        <v>0</v>
      </c>
      <c r="M63" s="157"/>
      <c r="N63" s="6">
        <f>IF(M62="",0,N62-M62-M63)</f>
        <v>0</v>
      </c>
      <c r="O63" s="157"/>
      <c r="P63" s="6">
        <f>IF(O62="",0,P62-O62-O63)</f>
        <v>0</v>
      </c>
      <c r="Q63" s="376"/>
      <c r="R63" s="379"/>
      <c r="S63" s="387"/>
      <c r="T63" s="388"/>
    </row>
    <row r="64" spans="1:28" ht="9" hidden="1" customHeight="1" thickTop="1" thickBot="1">
      <c r="A64" s="385" t="str">
        <f>IF('0902-0908'!A64=0,"",'0902-0908'!A64)</f>
        <v/>
      </c>
      <c r="B64" s="386"/>
      <c r="C64" s="559"/>
      <c r="D64" s="560"/>
      <c r="E64" s="559"/>
      <c r="F64" s="560"/>
      <c r="G64" s="559"/>
      <c r="H64" s="560"/>
      <c r="I64" s="559"/>
      <c r="J64" s="560"/>
      <c r="K64" s="559"/>
      <c r="L64" s="560"/>
      <c r="M64" s="559"/>
      <c r="N64" s="560"/>
      <c r="O64" s="559"/>
      <c r="P64" s="560"/>
      <c r="Q64" s="377"/>
      <c r="R64" s="380"/>
      <c r="S64" s="389"/>
      <c r="T64" s="390"/>
    </row>
    <row r="65" spans="1:29" ht="15.75" hidden="1" customHeight="1">
      <c r="A65" s="373" t="str">
        <f>IF('0902-0908'!A65=0,"",'0902-0908'!A65)</f>
        <v/>
      </c>
      <c r="B65" s="374"/>
      <c r="C65" s="123"/>
      <c r="D65" s="124"/>
      <c r="E65" s="123"/>
      <c r="F65" s="124"/>
      <c r="G65" s="123"/>
      <c r="H65" s="124"/>
      <c r="I65" s="123"/>
      <c r="J65" s="124"/>
      <c r="K65" s="123"/>
      <c r="L65" s="124"/>
      <c r="M65" s="123"/>
      <c r="N65" s="124"/>
      <c r="O65" s="123"/>
      <c r="P65" s="124"/>
      <c r="Q65" s="375"/>
      <c r="R65" s="378">
        <f>D66+F66+H66+J66+L66+N66+P66</f>
        <v>0</v>
      </c>
      <c r="S65" s="393"/>
      <c r="T65" s="382"/>
    </row>
    <row r="66" spans="1:29" ht="9" hidden="1" customHeight="1" thickBot="1">
      <c r="A66" s="383" t="str">
        <f>IF('0902-0908'!A66=0,"",'0902-0908'!A66)</f>
        <v/>
      </c>
      <c r="B66" s="384"/>
      <c r="C66" s="157"/>
      <c r="D66" s="6">
        <f>IF(C65="",0,D65-C65-C66)</f>
        <v>0</v>
      </c>
      <c r="E66" s="157"/>
      <c r="F66" s="6">
        <f>IF(E65="",0,F65-E65-E66)</f>
        <v>0</v>
      </c>
      <c r="G66" s="157"/>
      <c r="H66" s="6">
        <f>IF(G65="",0,H65-G65-G66)</f>
        <v>0</v>
      </c>
      <c r="I66" s="157"/>
      <c r="J66" s="6">
        <f>IF(I65="",0,J65-I65-I66)</f>
        <v>0</v>
      </c>
      <c r="K66" s="157"/>
      <c r="L66" s="6">
        <f>IF(K65="",0,L65-K65-K66)</f>
        <v>0</v>
      </c>
      <c r="M66" s="157"/>
      <c r="N66" s="6">
        <f>IF(M65="",0,N65-M65-M66)</f>
        <v>0</v>
      </c>
      <c r="O66" s="157"/>
      <c r="P66" s="6">
        <f>IF(O65="",0,P65-O65-O66)</f>
        <v>0</v>
      </c>
      <c r="Q66" s="376"/>
      <c r="R66" s="379"/>
      <c r="S66" s="387"/>
      <c r="T66" s="388"/>
    </row>
    <row r="67" spans="1:29" ht="9" hidden="1" customHeight="1" thickTop="1" thickBot="1">
      <c r="A67" s="385" t="str">
        <f>IF('0902-0908'!A67=0,"",'0902-0908'!A67)</f>
        <v/>
      </c>
      <c r="B67" s="386"/>
      <c r="C67" s="559"/>
      <c r="D67" s="560"/>
      <c r="E67" s="559"/>
      <c r="F67" s="560"/>
      <c r="G67" s="559"/>
      <c r="H67" s="560"/>
      <c r="I67" s="559"/>
      <c r="J67" s="560"/>
      <c r="K67" s="559"/>
      <c r="L67" s="560"/>
      <c r="M67" s="559"/>
      <c r="N67" s="560"/>
      <c r="O67" s="559"/>
      <c r="P67" s="560"/>
      <c r="Q67" s="377"/>
      <c r="R67" s="380"/>
      <c r="S67" s="389"/>
      <c r="T67" s="390"/>
    </row>
    <row r="68" spans="1:29" ht="15.75" hidden="1" customHeight="1">
      <c r="A68" s="373" t="str">
        <f>IF('0902-0908'!A68=0,"",'0902-0908'!A68)</f>
        <v/>
      </c>
      <c r="B68" s="374"/>
      <c r="C68" s="123"/>
      <c r="D68" s="124"/>
      <c r="E68" s="123"/>
      <c r="F68" s="124"/>
      <c r="G68" s="123"/>
      <c r="H68" s="124"/>
      <c r="I68" s="123"/>
      <c r="J68" s="124"/>
      <c r="K68" s="123"/>
      <c r="L68" s="124"/>
      <c r="M68" s="123"/>
      <c r="N68" s="124"/>
      <c r="O68" s="123"/>
      <c r="P68" s="124"/>
      <c r="Q68" s="375"/>
      <c r="R68" s="378">
        <f>D69+F69+H69+J69+L69+N69+P69</f>
        <v>0</v>
      </c>
      <c r="S68" s="393"/>
      <c r="T68" s="382"/>
    </row>
    <row r="69" spans="1:29" ht="9" hidden="1" customHeight="1" thickBot="1">
      <c r="A69" s="383" t="str">
        <f>IF('0902-0908'!A69=0,"",'0902-0908'!A69)</f>
        <v/>
      </c>
      <c r="B69" s="384"/>
      <c r="C69" s="157"/>
      <c r="D69" s="6">
        <f>IF(C68="",0,D68-C68-C69)</f>
        <v>0</v>
      </c>
      <c r="E69" s="157"/>
      <c r="F69" s="6">
        <f>IF(E68="",0,F68-E68-E69)</f>
        <v>0</v>
      </c>
      <c r="G69" s="157"/>
      <c r="H69" s="6">
        <f>IF(G68="",0,H68-G68-G69)</f>
        <v>0</v>
      </c>
      <c r="I69" s="157"/>
      <c r="J69" s="6">
        <f>IF(I68="",0,J68-I68-I69)</f>
        <v>0</v>
      </c>
      <c r="K69" s="157"/>
      <c r="L69" s="6">
        <f>IF(K68="",0,L68-K68-K69)</f>
        <v>0</v>
      </c>
      <c r="M69" s="157"/>
      <c r="N69" s="6">
        <f>IF(M68="",0,N68-M68-M69)</f>
        <v>0</v>
      </c>
      <c r="O69" s="157"/>
      <c r="P69" s="6">
        <f>IF(O68="",0,P68-O68-O69)</f>
        <v>0</v>
      </c>
      <c r="Q69" s="376"/>
      <c r="R69" s="379"/>
      <c r="S69" s="387"/>
      <c r="T69" s="388"/>
    </row>
    <row r="70" spans="1:29" ht="9" hidden="1" customHeight="1" thickTop="1" thickBot="1">
      <c r="A70" s="385" t="str">
        <f>IF('0902-0908'!A70=0,"",'0902-0908'!A70)</f>
        <v/>
      </c>
      <c r="B70" s="386"/>
      <c r="C70" s="559"/>
      <c r="D70" s="560"/>
      <c r="E70" s="559"/>
      <c r="F70" s="560"/>
      <c r="G70" s="559"/>
      <c r="H70" s="560"/>
      <c r="I70" s="559"/>
      <c r="J70" s="560"/>
      <c r="K70" s="559"/>
      <c r="L70" s="560"/>
      <c r="M70" s="559"/>
      <c r="N70" s="560"/>
      <c r="O70" s="559"/>
      <c r="P70" s="560"/>
      <c r="Q70" s="377"/>
      <c r="R70" s="380"/>
      <c r="S70" s="389"/>
      <c r="T70" s="390"/>
    </row>
    <row r="71" spans="1:29" ht="15.75" hidden="1" customHeight="1">
      <c r="A71" s="373" t="str">
        <f>IF('0902-0908'!A71=0,"",'0902-0908'!A71)</f>
        <v/>
      </c>
      <c r="B71" s="374"/>
      <c r="C71" s="123"/>
      <c r="D71" s="124"/>
      <c r="E71" s="123"/>
      <c r="F71" s="124"/>
      <c r="G71" s="123"/>
      <c r="H71" s="124"/>
      <c r="I71" s="123"/>
      <c r="J71" s="124"/>
      <c r="K71" s="123"/>
      <c r="L71" s="124"/>
      <c r="M71" s="123"/>
      <c r="N71" s="124"/>
      <c r="O71" s="123"/>
      <c r="P71" s="124"/>
      <c r="Q71" s="375"/>
      <c r="R71" s="378">
        <f>D72+F72+H72+J72+L72+N72+P72</f>
        <v>0</v>
      </c>
      <c r="S71" s="393"/>
      <c r="T71" s="382"/>
    </row>
    <row r="72" spans="1:29" ht="9" hidden="1" customHeight="1" thickBot="1">
      <c r="A72" s="383" t="str">
        <f>IF('0902-0908'!A72=0,"",'0902-0908'!A72)</f>
        <v/>
      </c>
      <c r="B72" s="384"/>
      <c r="C72" s="157"/>
      <c r="D72" s="6">
        <f>IF(C71="",0,D71-C71-C72)</f>
        <v>0</v>
      </c>
      <c r="E72" s="157"/>
      <c r="F72" s="6">
        <f>IF(E71="",0,F71-E71-E72)</f>
        <v>0</v>
      </c>
      <c r="G72" s="157"/>
      <c r="H72" s="6">
        <f>IF(G71="",0,H71-G71-G72)</f>
        <v>0</v>
      </c>
      <c r="I72" s="157"/>
      <c r="J72" s="6">
        <f>IF(I71="",0,J71-I71-I72)</f>
        <v>0</v>
      </c>
      <c r="K72" s="157"/>
      <c r="L72" s="6">
        <f>IF(K71="",0,L71-K71-K72)</f>
        <v>0</v>
      </c>
      <c r="M72" s="157"/>
      <c r="N72" s="6">
        <f>IF(M71="",0,N71-M71-M72)</f>
        <v>0</v>
      </c>
      <c r="O72" s="157"/>
      <c r="P72" s="6">
        <f>IF(O71="",0,P71-O71-O72)</f>
        <v>0</v>
      </c>
      <c r="Q72" s="376"/>
      <c r="R72" s="379"/>
      <c r="S72" s="387"/>
      <c r="T72" s="388"/>
    </row>
    <row r="73" spans="1:29" ht="9" hidden="1" customHeight="1" thickTop="1" thickBot="1">
      <c r="A73" s="385" t="str">
        <f>IF('0902-0908'!A73=0,"",'0902-0908'!A73)</f>
        <v/>
      </c>
      <c r="B73" s="386"/>
      <c r="C73" s="559"/>
      <c r="D73" s="560"/>
      <c r="E73" s="559"/>
      <c r="F73" s="560"/>
      <c r="G73" s="559"/>
      <c r="H73" s="560"/>
      <c r="I73" s="559"/>
      <c r="J73" s="560"/>
      <c r="K73" s="559"/>
      <c r="L73" s="560"/>
      <c r="M73" s="559"/>
      <c r="N73" s="560"/>
      <c r="O73" s="559"/>
      <c r="P73" s="560"/>
      <c r="Q73" s="377"/>
      <c r="R73" s="380"/>
      <c r="S73" s="389"/>
      <c r="T73" s="390"/>
    </row>
    <row r="74" spans="1:29" ht="15.75" hidden="1" customHeight="1">
      <c r="A74" s="373" t="str">
        <f>IF('0902-0908'!A74=0,"",'0902-0908'!A74)</f>
        <v/>
      </c>
      <c r="B74" s="374"/>
      <c r="C74" s="123"/>
      <c r="D74" s="124"/>
      <c r="E74" s="123"/>
      <c r="F74" s="124"/>
      <c r="G74" s="123"/>
      <c r="H74" s="124"/>
      <c r="I74" s="123"/>
      <c r="J74" s="124"/>
      <c r="K74" s="123"/>
      <c r="L74" s="124"/>
      <c r="M74" s="123"/>
      <c r="N74" s="124"/>
      <c r="O74" s="123"/>
      <c r="P74" s="124"/>
      <c r="Q74" s="375"/>
      <c r="R74" s="378">
        <f>D75+F75+H75+J75+L75+N75+P75</f>
        <v>0</v>
      </c>
      <c r="S74" s="393"/>
      <c r="T74" s="382"/>
    </row>
    <row r="75" spans="1:29" ht="9" hidden="1" customHeight="1" thickBot="1">
      <c r="A75" s="383" t="str">
        <f>IF('0902-0908'!A75=0,"",'0902-0908'!A75)</f>
        <v/>
      </c>
      <c r="B75" s="384"/>
      <c r="C75" s="157"/>
      <c r="D75" s="6">
        <f>IF(C74="",0,D74-C74-C75)</f>
        <v>0</v>
      </c>
      <c r="E75" s="157"/>
      <c r="F75" s="6">
        <f>IF(E74="",0,F74-E74-E75)</f>
        <v>0</v>
      </c>
      <c r="G75" s="157"/>
      <c r="H75" s="6">
        <f>IF(G74="",0,H74-G74-G75)</f>
        <v>0</v>
      </c>
      <c r="I75" s="157"/>
      <c r="J75" s="6">
        <f>IF(I74="",0,J74-I74-I75)</f>
        <v>0</v>
      </c>
      <c r="K75" s="157"/>
      <c r="L75" s="6">
        <f>IF(K74="",0,L74-K74-K75)</f>
        <v>0</v>
      </c>
      <c r="M75" s="157"/>
      <c r="N75" s="6">
        <f>IF(M74="",0,N74-M74-M75)</f>
        <v>0</v>
      </c>
      <c r="O75" s="157"/>
      <c r="P75" s="6">
        <f>IF(O74="",0,P74-O74-O75)</f>
        <v>0</v>
      </c>
      <c r="Q75" s="376"/>
      <c r="R75" s="379"/>
      <c r="S75" s="387"/>
      <c r="T75" s="388"/>
    </row>
    <row r="76" spans="1:29" ht="9" hidden="1" customHeight="1" thickTop="1" thickBot="1">
      <c r="A76" s="385" t="str">
        <f>IF('0902-0908'!A76=0,"",'0902-0908'!A76)</f>
        <v/>
      </c>
      <c r="B76" s="386"/>
      <c r="C76" s="559"/>
      <c r="D76" s="560"/>
      <c r="E76" s="559"/>
      <c r="F76" s="560"/>
      <c r="G76" s="559"/>
      <c r="H76" s="560"/>
      <c r="I76" s="559"/>
      <c r="J76" s="560"/>
      <c r="K76" s="559"/>
      <c r="L76" s="560"/>
      <c r="M76" s="559"/>
      <c r="N76" s="560"/>
      <c r="O76" s="559"/>
      <c r="P76" s="560"/>
      <c r="Q76" s="377"/>
      <c r="R76" s="380"/>
      <c r="S76" s="389"/>
      <c r="T76" s="390"/>
    </row>
    <row r="77" spans="1:29" ht="15.75" hidden="1" customHeight="1">
      <c r="A77" s="373" t="str">
        <f>IF('0902-0908'!A77=0,"",'0902-0908'!A77)</f>
        <v/>
      </c>
      <c r="B77" s="374"/>
      <c r="C77" s="123"/>
      <c r="D77" s="124"/>
      <c r="E77" s="123"/>
      <c r="F77" s="124"/>
      <c r="G77" s="123"/>
      <c r="H77" s="124"/>
      <c r="I77" s="123"/>
      <c r="J77" s="124"/>
      <c r="K77" s="123"/>
      <c r="L77" s="124"/>
      <c r="M77" s="123"/>
      <c r="N77" s="124"/>
      <c r="O77" s="123"/>
      <c r="P77" s="124"/>
      <c r="Q77" s="375"/>
      <c r="R77" s="378">
        <f>D78+F78+H78+J78+L78+N78+P78</f>
        <v>0</v>
      </c>
      <c r="S77" s="381"/>
      <c r="T77" s="382"/>
    </row>
    <row r="78" spans="1:29" ht="9" hidden="1" customHeight="1" thickBot="1">
      <c r="A78" s="383" t="str">
        <f>IF('0902-0908'!A78=0,"",'0902-0908'!A78)</f>
        <v/>
      </c>
      <c r="B78" s="384"/>
      <c r="C78" s="157"/>
      <c r="D78" s="6">
        <f>IF(C77="",0,D77-C77-C78)</f>
        <v>0</v>
      </c>
      <c r="E78" s="157"/>
      <c r="F78" s="6">
        <f>IF(E77="",0,F77-E77-E78)</f>
        <v>0</v>
      </c>
      <c r="G78" s="157"/>
      <c r="H78" s="6">
        <f>IF(G77="",0,H77-G77-G78)</f>
        <v>0</v>
      </c>
      <c r="I78" s="157"/>
      <c r="J78" s="6">
        <f>IF(I77="",0,J77-I77-I78)</f>
        <v>0</v>
      </c>
      <c r="K78" s="157"/>
      <c r="L78" s="6">
        <f>IF(K77="",0,L77-K77-K78)</f>
        <v>0</v>
      </c>
      <c r="M78" s="157"/>
      <c r="N78" s="6">
        <f>IF(M77="",0,N77-M77-M78)</f>
        <v>0</v>
      </c>
      <c r="O78" s="157"/>
      <c r="P78" s="6">
        <f>IF(O77="",0,P77-O77-O78)</f>
        <v>0</v>
      </c>
      <c r="Q78" s="376"/>
      <c r="R78" s="379"/>
      <c r="S78" s="387"/>
      <c r="T78" s="388"/>
    </row>
    <row r="79" spans="1:29" ht="9" hidden="1" customHeight="1" thickTop="1" thickBot="1">
      <c r="A79" s="385" t="str">
        <f>IF('0902-0908'!A79=0,"",'0902-0908'!A79)</f>
        <v/>
      </c>
      <c r="B79" s="386"/>
      <c r="C79" s="559"/>
      <c r="D79" s="560"/>
      <c r="E79" s="559"/>
      <c r="F79" s="560"/>
      <c r="G79" s="559"/>
      <c r="H79" s="560"/>
      <c r="I79" s="559"/>
      <c r="J79" s="560"/>
      <c r="K79" s="559"/>
      <c r="L79" s="560"/>
      <c r="M79" s="559"/>
      <c r="N79" s="560"/>
      <c r="O79" s="559"/>
      <c r="P79" s="560"/>
      <c r="Q79" s="377"/>
      <c r="R79" s="380"/>
      <c r="S79" s="389"/>
      <c r="T79" s="390"/>
      <c r="AC79" s="349"/>
    </row>
    <row r="80" spans="1:29" ht="15.75" hidden="1" customHeight="1">
      <c r="A80" s="373" t="str">
        <f>IF('0902-0908'!A80=0,"",'0902-0908'!A80)</f>
        <v/>
      </c>
      <c r="B80" s="374"/>
      <c r="C80" s="123"/>
      <c r="D80" s="124"/>
      <c r="E80" s="123"/>
      <c r="F80" s="124"/>
      <c r="G80" s="123"/>
      <c r="H80" s="124"/>
      <c r="I80" s="123"/>
      <c r="J80" s="124"/>
      <c r="K80" s="123"/>
      <c r="L80" s="124"/>
      <c r="M80" s="123"/>
      <c r="N80" s="124"/>
      <c r="O80" s="123"/>
      <c r="P80" s="124"/>
      <c r="Q80" s="375"/>
      <c r="R80" s="378">
        <f>D81+F81+H81+J81+L81+N81+P81</f>
        <v>0</v>
      </c>
      <c r="S80" s="381"/>
      <c r="T80" s="382"/>
      <c r="AC80" s="349"/>
    </row>
    <row r="81" spans="1:31" ht="9" hidden="1" customHeight="1" thickBot="1">
      <c r="A81" s="383" t="str">
        <f>IF('0902-0908'!A81=0,"",'0902-0908'!A81)</f>
        <v/>
      </c>
      <c r="B81" s="384"/>
      <c r="C81" s="157"/>
      <c r="D81" s="6">
        <f>IF(C80="",0,D80-C80-C81)</f>
        <v>0</v>
      </c>
      <c r="E81" s="157"/>
      <c r="F81" s="6">
        <f>IF(E80="",0,F80-E80-E81)</f>
        <v>0</v>
      </c>
      <c r="G81" s="157"/>
      <c r="H81" s="6">
        <f>IF(G80="",0,H80-G80-G81)</f>
        <v>0</v>
      </c>
      <c r="I81" s="157"/>
      <c r="J81" s="6">
        <f>IF(I80="",0,J80-I80-I81)</f>
        <v>0</v>
      </c>
      <c r="K81" s="157"/>
      <c r="L81" s="6">
        <f>IF(K80="",0,L80-K80-K81)</f>
        <v>0</v>
      </c>
      <c r="M81" s="157"/>
      <c r="N81" s="6">
        <f>IF(M80="",0,N80-M80-M81)</f>
        <v>0</v>
      </c>
      <c r="O81" s="157"/>
      <c r="P81" s="6">
        <f>IF(O80="",0,P80-O80-O81)</f>
        <v>0</v>
      </c>
      <c r="Q81" s="376"/>
      <c r="R81" s="379"/>
      <c r="S81" s="387"/>
      <c r="T81" s="388"/>
    </row>
    <row r="82" spans="1:31" ht="9" hidden="1" customHeight="1" thickTop="1" thickBot="1">
      <c r="A82" s="385" t="str">
        <f>IF('0902-0908'!A82=0,"",'0902-0908'!A82)</f>
        <v/>
      </c>
      <c r="B82" s="386"/>
      <c r="C82" s="559"/>
      <c r="D82" s="560"/>
      <c r="E82" s="559"/>
      <c r="F82" s="560"/>
      <c r="G82" s="559"/>
      <c r="H82" s="560"/>
      <c r="I82" s="559"/>
      <c r="J82" s="560"/>
      <c r="K82" s="559"/>
      <c r="L82" s="560"/>
      <c r="M82" s="559"/>
      <c r="N82" s="560"/>
      <c r="O82" s="559"/>
      <c r="P82" s="560"/>
      <c r="Q82" s="377"/>
      <c r="R82" s="380"/>
      <c r="S82" s="389"/>
      <c r="T82" s="390"/>
    </row>
    <row r="83" spans="1:31" ht="15.75" hidden="1" customHeight="1">
      <c r="A83" s="373" t="str">
        <f>IF('0902-0908'!A83=0,"",'0902-0908'!A83)</f>
        <v/>
      </c>
      <c r="B83" s="374"/>
      <c r="C83" s="123"/>
      <c r="D83" s="124"/>
      <c r="E83" s="123"/>
      <c r="F83" s="124"/>
      <c r="G83" s="123"/>
      <c r="H83" s="124"/>
      <c r="I83" s="123"/>
      <c r="J83" s="124"/>
      <c r="K83" s="123"/>
      <c r="L83" s="124"/>
      <c r="M83" s="123"/>
      <c r="N83" s="124"/>
      <c r="O83" s="123"/>
      <c r="P83" s="124"/>
      <c r="Q83" s="375"/>
      <c r="R83" s="378">
        <f>D84+F84+H84+J84+L84+N84+P84</f>
        <v>0</v>
      </c>
      <c r="S83" s="381"/>
      <c r="T83" s="382"/>
    </row>
    <row r="84" spans="1:31" ht="9" hidden="1" customHeight="1" thickBot="1">
      <c r="A84" s="383" t="str">
        <f>IF('0902-0908'!A84=0,"",'0902-0908'!A84)</f>
        <v/>
      </c>
      <c r="B84" s="384"/>
      <c r="C84" s="157"/>
      <c r="D84" s="6">
        <f>IF(C83="",0,D83-C83-C84)</f>
        <v>0</v>
      </c>
      <c r="E84" s="157"/>
      <c r="F84" s="6">
        <f>IF(E83="",0,F83-E83-E84)</f>
        <v>0</v>
      </c>
      <c r="G84" s="157"/>
      <c r="H84" s="6">
        <f>IF(G83="",0,H83-G83-G84)</f>
        <v>0</v>
      </c>
      <c r="I84" s="157"/>
      <c r="J84" s="6">
        <f>IF(I83="",0,J83-I83-I84)</f>
        <v>0</v>
      </c>
      <c r="K84" s="157"/>
      <c r="L84" s="6">
        <f>IF(K83="",0,L83-K83-K84)</f>
        <v>0</v>
      </c>
      <c r="M84" s="157"/>
      <c r="N84" s="6">
        <f>IF(M83="",0,N83-M83-M84)</f>
        <v>0</v>
      </c>
      <c r="O84" s="157"/>
      <c r="P84" s="6">
        <f>IF(O83="",0,P83-O83-O84)</f>
        <v>0</v>
      </c>
      <c r="Q84" s="376"/>
      <c r="R84" s="379"/>
      <c r="S84" s="387"/>
      <c r="T84" s="388"/>
    </row>
    <row r="85" spans="1:31" ht="9" hidden="1" customHeight="1" thickTop="1" thickBot="1">
      <c r="A85" s="385" t="str">
        <f>IF('0902-0908'!A85=0,"",'0902-0908'!A85)</f>
        <v/>
      </c>
      <c r="B85" s="386"/>
      <c r="C85" s="559"/>
      <c r="D85" s="560"/>
      <c r="E85" s="559"/>
      <c r="F85" s="560"/>
      <c r="G85" s="559"/>
      <c r="H85" s="560"/>
      <c r="I85" s="559"/>
      <c r="J85" s="560"/>
      <c r="K85" s="559"/>
      <c r="L85" s="560"/>
      <c r="M85" s="559"/>
      <c r="N85" s="560"/>
      <c r="O85" s="559"/>
      <c r="P85" s="560"/>
      <c r="Q85" s="377"/>
      <c r="R85" s="380"/>
      <c r="S85" s="389"/>
      <c r="T85" s="390"/>
    </row>
    <row r="86" spans="1:31" ht="15.75" hidden="1" customHeight="1">
      <c r="A86" s="373" t="str">
        <f>IF('0902-0908'!A86=0,"",'0902-0908'!A86)</f>
        <v/>
      </c>
      <c r="B86" s="374"/>
      <c r="C86" s="123"/>
      <c r="D86" s="124"/>
      <c r="E86" s="123"/>
      <c r="F86" s="124"/>
      <c r="G86" s="123"/>
      <c r="H86" s="124"/>
      <c r="I86" s="123"/>
      <c r="J86" s="124"/>
      <c r="K86" s="123"/>
      <c r="L86" s="124"/>
      <c r="M86" s="123"/>
      <c r="N86" s="124"/>
      <c r="O86" s="123"/>
      <c r="P86" s="124"/>
      <c r="Q86" s="375"/>
      <c r="R86" s="378">
        <f>D87+F87+H87+J87+L87+N87+P87</f>
        <v>0</v>
      </c>
      <c r="S86" s="381"/>
      <c r="T86" s="382"/>
    </row>
    <row r="87" spans="1:31" ht="9" hidden="1" customHeight="1" thickBot="1">
      <c r="A87" s="383" t="str">
        <f>IF('0902-0908'!A87=0,"",'0902-0908'!A87)</f>
        <v/>
      </c>
      <c r="B87" s="384"/>
      <c r="C87" s="157"/>
      <c r="D87" s="6">
        <f>IF(C86="",0,D86-C86-C87)</f>
        <v>0</v>
      </c>
      <c r="E87" s="157"/>
      <c r="F87" s="6">
        <f>IF(E86="",0,F86-E86-E87)</f>
        <v>0</v>
      </c>
      <c r="G87" s="157"/>
      <c r="H87" s="6">
        <f>IF(G86="",0,H86-G86-G87)</f>
        <v>0</v>
      </c>
      <c r="I87" s="157"/>
      <c r="J87" s="6">
        <f>IF(I86="",0,J86-I86-I87)</f>
        <v>0</v>
      </c>
      <c r="K87" s="157"/>
      <c r="L87" s="6">
        <f>IF(K86="",0,L86-K86-K87)</f>
        <v>0</v>
      </c>
      <c r="M87" s="157"/>
      <c r="N87" s="6">
        <f>IF(M86="",0,N86-M86-M87)</f>
        <v>0</v>
      </c>
      <c r="O87" s="157"/>
      <c r="P87" s="6">
        <f>IF(O86="",0,P86-O86-O87)</f>
        <v>0</v>
      </c>
      <c r="Q87" s="376"/>
      <c r="R87" s="379"/>
      <c r="S87" s="387"/>
      <c r="T87" s="388"/>
    </row>
    <row r="88" spans="1:31" ht="15.75" hidden="1" customHeight="1" thickTop="1" thickBot="1">
      <c r="A88" s="385" t="str">
        <f>IF('0902-0908'!A88=0,"",'0902-0908'!A88)</f>
        <v/>
      </c>
      <c r="B88" s="386"/>
      <c r="C88" s="559"/>
      <c r="D88" s="560"/>
      <c r="E88" s="559"/>
      <c r="F88" s="560"/>
      <c r="G88" s="559"/>
      <c r="H88" s="560"/>
      <c r="I88" s="559"/>
      <c r="J88" s="560"/>
      <c r="K88" s="559"/>
      <c r="L88" s="560"/>
      <c r="M88" s="559"/>
      <c r="N88" s="560"/>
      <c r="O88" s="559"/>
      <c r="P88" s="560"/>
      <c r="Q88" s="376"/>
      <c r="R88" s="379"/>
      <c r="S88" s="387"/>
      <c r="T88" s="388"/>
    </row>
    <row r="89" spans="1:31" ht="11.25" customHeight="1" thickBot="1">
      <c r="A89" s="404" t="s">
        <v>83</v>
      </c>
      <c r="B89" s="405"/>
      <c r="C89" s="406"/>
      <c r="D89" s="407"/>
      <c r="E89" s="407"/>
      <c r="F89" s="407"/>
      <c r="G89" s="407"/>
      <c r="H89" s="407"/>
      <c r="I89" s="407"/>
      <c r="J89" s="407"/>
      <c r="K89" s="407"/>
      <c r="L89" s="407"/>
      <c r="M89" s="407"/>
      <c r="N89" s="407"/>
      <c r="O89" s="407"/>
      <c r="P89" s="408"/>
      <c r="Q89" s="158" t="s">
        <v>84</v>
      </c>
      <c r="R89" s="158" t="s">
        <v>85</v>
      </c>
      <c r="S89" s="406"/>
      <c r="T89" s="409"/>
    </row>
    <row r="90" spans="1:31" ht="15.75" customHeight="1">
      <c r="A90" s="373" t="str">
        <f>IF('0902-0908'!A90=0,"",'0902-0908'!A90)</f>
        <v>黃世耀</v>
      </c>
      <c r="B90" s="374"/>
      <c r="C90" s="189"/>
      <c r="D90" s="181"/>
      <c r="E90" s="189"/>
      <c r="F90" s="181"/>
      <c r="G90" s="189"/>
      <c r="H90" s="181"/>
      <c r="I90" s="189"/>
      <c r="J90" s="181"/>
      <c r="K90" s="189"/>
      <c r="L90" s="181"/>
      <c r="M90" s="189">
        <v>12</v>
      </c>
      <c r="N90" s="181">
        <v>22</v>
      </c>
      <c r="O90" s="189">
        <v>11</v>
      </c>
      <c r="P90" s="181">
        <v>22</v>
      </c>
      <c r="Q90" s="376"/>
      <c r="R90" s="379">
        <f>D91+F91+H91+J91+L91+N91+P91</f>
        <v>16</v>
      </c>
      <c r="S90" s="398"/>
      <c r="T90" s="399"/>
    </row>
    <row r="91" spans="1:31" ht="9" customHeight="1" thickBot="1">
      <c r="A91" s="383" t="str">
        <f>IF('0902-0908'!A91=0,"",'0902-0908'!A91)</f>
        <v>外場假日工讀</v>
      </c>
      <c r="B91" s="384"/>
      <c r="C91" s="182"/>
      <c r="D91" s="183">
        <f>D90-C90-C91</f>
        <v>0</v>
      </c>
      <c r="E91" s="182"/>
      <c r="F91" s="183">
        <f>F90-E90-E91</f>
        <v>0</v>
      </c>
      <c r="G91" s="182"/>
      <c r="H91" s="183">
        <f>H90-G90-G91</f>
        <v>0</v>
      </c>
      <c r="I91" s="182"/>
      <c r="J91" s="183">
        <f>J90-I90-I91</f>
        <v>0</v>
      </c>
      <c r="K91" s="182"/>
      <c r="L91" s="183">
        <f>L90-K90-K91</f>
        <v>0</v>
      </c>
      <c r="M91" s="182">
        <v>2</v>
      </c>
      <c r="N91" s="183">
        <f>N90-M90-M91</f>
        <v>8</v>
      </c>
      <c r="O91" s="182">
        <v>3</v>
      </c>
      <c r="P91" s="183">
        <f>P90-O90-O91</f>
        <v>8</v>
      </c>
      <c r="Q91" s="376"/>
      <c r="R91" s="379"/>
      <c r="S91" s="394"/>
      <c r="T91" s="395"/>
    </row>
    <row r="92" spans="1:31" ht="9" customHeight="1" thickTop="1" thickBot="1">
      <c r="A92" s="385" t="str">
        <f>IF('0902-0908'!A92=0,"",'0902-0908'!A92)</f>
        <v/>
      </c>
      <c r="B92" s="386"/>
      <c r="C92" s="559"/>
      <c r="D92" s="560"/>
      <c r="E92" s="559"/>
      <c r="F92" s="560"/>
      <c r="G92" s="559"/>
      <c r="H92" s="560"/>
      <c r="I92" s="559"/>
      <c r="J92" s="560"/>
      <c r="K92" s="559"/>
      <c r="L92" s="560"/>
      <c r="M92" s="559" t="s">
        <v>280</v>
      </c>
      <c r="N92" s="560"/>
      <c r="O92" s="559" t="s">
        <v>283</v>
      </c>
      <c r="P92" s="560"/>
      <c r="Q92" s="376"/>
      <c r="R92" s="379"/>
      <c r="S92" s="396"/>
      <c r="T92" s="397"/>
    </row>
    <row r="93" spans="1:31" ht="15.75" customHeight="1">
      <c r="A93" s="373" t="str">
        <f>IF('0902-0908'!A93=0,"",'0902-0908'!A93)</f>
        <v>張子柔</v>
      </c>
      <c r="B93" s="374"/>
      <c r="C93" s="189">
        <v>18.5</v>
      </c>
      <c r="D93" s="181">
        <v>22</v>
      </c>
      <c r="E93" s="189"/>
      <c r="F93" s="181"/>
      <c r="G93" s="189">
        <v>11</v>
      </c>
      <c r="H93" s="181">
        <v>22</v>
      </c>
      <c r="I93" s="189">
        <v>18.5</v>
      </c>
      <c r="J93" s="181">
        <v>22</v>
      </c>
      <c r="K93" s="189"/>
      <c r="L93" s="181"/>
      <c r="M93" s="189">
        <v>11</v>
      </c>
      <c r="N93" s="181">
        <v>22</v>
      </c>
      <c r="O93" s="189"/>
      <c r="P93" s="181"/>
      <c r="Q93" s="375"/>
      <c r="R93" s="378">
        <f>D94+F94+H94+J94+L94+N94+P94</f>
        <v>23</v>
      </c>
      <c r="S93" s="393"/>
      <c r="T93" s="382"/>
    </row>
    <row r="94" spans="1:31" ht="9" customHeight="1" thickBot="1">
      <c r="A94" s="383" t="str">
        <f>IF('0902-0908'!A94=0,"",'0902-0908'!A94)</f>
        <v>外場晚班工讀</v>
      </c>
      <c r="B94" s="384"/>
      <c r="C94" s="182"/>
      <c r="D94" s="183">
        <f>D93-C93-C94</f>
        <v>3.5</v>
      </c>
      <c r="E94" s="182"/>
      <c r="F94" s="183">
        <f>F93-E93-E94</f>
        <v>0</v>
      </c>
      <c r="G94" s="182">
        <v>3</v>
      </c>
      <c r="H94" s="183">
        <f>H93-G93-G94</f>
        <v>8</v>
      </c>
      <c r="I94" s="182"/>
      <c r="J94" s="183">
        <f>J93-I93-I94</f>
        <v>3.5</v>
      </c>
      <c r="K94" s="182"/>
      <c r="L94" s="183">
        <f>L93-K93-K94</f>
        <v>0</v>
      </c>
      <c r="M94" s="182">
        <v>3</v>
      </c>
      <c r="N94" s="183">
        <f>N93-M93-M94</f>
        <v>8</v>
      </c>
      <c r="O94" s="182"/>
      <c r="P94" s="183">
        <f>P93-O93-O94</f>
        <v>0</v>
      </c>
      <c r="Q94" s="376"/>
      <c r="R94" s="379"/>
      <c r="S94" s="387" t="s">
        <v>341</v>
      </c>
      <c r="T94" s="388"/>
      <c r="AC94" s="125"/>
      <c r="AD94" s="125"/>
      <c r="AE94" s="125"/>
    </row>
    <row r="95" spans="1:31" ht="9" customHeight="1" thickTop="1" thickBot="1">
      <c r="A95" s="385" t="str">
        <f>IF('0902-0908'!A95=0,"",'0902-0908'!A95)</f>
        <v/>
      </c>
      <c r="B95" s="386"/>
      <c r="C95" s="559" t="s">
        <v>280</v>
      </c>
      <c r="D95" s="560"/>
      <c r="E95" s="559"/>
      <c r="F95" s="560"/>
      <c r="G95" s="559" t="s">
        <v>277</v>
      </c>
      <c r="H95" s="560"/>
      <c r="I95" s="559" t="s">
        <v>280</v>
      </c>
      <c r="J95" s="560"/>
      <c r="K95" s="559"/>
      <c r="L95" s="560"/>
      <c r="M95" s="559" t="s">
        <v>283</v>
      </c>
      <c r="N95" s="560"/>
      <c r="O95" s="559"/>
      <c r="P95" s="560"/>
      <c r="Q95" s="377"/>
      <c r="R95" s="380"/>
      <c r="S95" s="389"/>
      <c r="T95" s="390"/>
    </row>
    <row r="96" spans="1:31" ht="15.75" hidden="1" customHeight="1">
      <c r="A96" s="373" t="str">
        <f>IF('0902-0908'!A96=0,"",'0902-0908'!A96)</f>
        <v>蔡昀軒</v>
      </c>
      <c r="B96" s="374"/>
      <c r="C96" s="189"/>
      <c r="D96" s="181"/>
      <c r="E96" s="189"/>
      <c r="F96" s="181"/>
      <c r="G96" s="189"/>
      <c r="H96" s="181"/>
      <c r="I96" s="189"/>
      <c r="J96" s="181"/>
      <c r="K96" s="189"/>
      <c r="L96" s="181"/>
      <c r="M96" s="189"/>
      <c r="N96" s="181"/>
      <c r="O96" s="189"/>
      <c r="P96" s="181"/>
      <c r="Q96" s="375"/>
      <c r="R96" s="378">
        <f>D97+F97+H97+J97+L97+N97+P97</f>
        <v>0</v>
      </c>
      <c r="S96" s="393"/>
      <c r="T96" s="382"/>
    </row>
    <row r="97" spans="1:31" ht="9" hidden="1" customHeight="1" thickBot="1">
      <c r="A97" s="383" t="str">
        <f>IF('0902-0908'!A97=0,"",'0902-0908'!A97)</f>
        <v>外場晚班工讀</v>
      </c>
      <c r="B97" s="384"/>
      <c r="C97" s="182"/>
      <c r="D97" s="183">
        <f>D96-C96-C97</f>
        <v>0</v>
      </c>
      <c r="E97" s="182"/>
      <c r="F97" s="183">
        <f>F96-E96-E97</f>
        <v>0</v>
      </c>
      <c r="G97" s="182"/>
      <c r="H97" s="183">
        <f>H96-G96-G97</f>
        <v>0</v>
      </c>
      <c r="I97" s="182"/>
      <c r="J97" s="183">
        <f>J96-I96-I97</f>
        <v>0</v>
      </c>
      <c r="K97" s="182"/>
      <c r="L97" s="183">
        <f>L96-K96-K97</f>
        <v>0</v>
      </c>
      <c r="M97" s="182"/>
      <c r="N97" s="183">
        <f>N96-M96-M97</f>
        <v>0</v>
      </c>
      <c r="O97" s="182"/>
      <c r="P97" s="183">
        <f>P96-O96-O97</f>
        <v>0</v>
      </c>
      <c r="Q97" s="376"/>
      <c r="R97" s="379"/>
      <c r="S97" s="387"/>
      <c r="T97" s="388"/>
      <c r="AC97" s="125"/>
      <c r="AD97" s="125"/>
      <c r="AE97" s="125"/>
    </row>
    <row r="98" spans="1:31" ht="9" hidden="1" customHeight="1" thickTop="1" thickBot="1">
      <c r="A98" s="385" t="str">
        <f>IF('0902-0908'!A98=0,"",'0902-0908'!A98)</f>
        <v/>
      </c>
      <c r="B98" s="386"/>
      <c r="C98" s="559"/>
      <c r="D98" s="560"/>
      <c r="E98" s="559"/>
      <c r="F98" s="560"/>
      <c r="G98" s="559"/>
      <c r="H98" s="560"/>
      <c r="I98" s="559"/>
      <c r="J98" s="560"/>
      <c r="K98" s="559"/>
      <c r="L98" s="560"/>
      <c r="M98" s="559"/>
      <c r="N98" s="560"/>
      <c r="O98" s="559"/>
      <c r="P98" s="560"/>
      <c r="Q98" s="377"/>
      <c r="R98" s="380"/>
      <c r="S98" s="389"/>
      <c r="T98" s="390"/>
    </row>
    <row r="99" spans="1:31" ht="15.75" customHeight="1">
      <c r="A99" s="373" t="str">
        <f>IF('0902-0908'!A99=0,"",'0902-0908'!A99)</f>
        <v>陳怡伶</v>
      </c>
      <c r="B99" s="374"/>
      <c r="C99" s="189"/>
      <c r="D99" s="181"/>
      <c r="E99" s="189">
        <v>18</v>
      </c>
      <c r="F99" s="181">
        <v>22</v>
      </c>
      <c r="G99" s="189">
        <v>18</v>
      </c>
      <c r="H99" s="181">
        <v>22</v>
      </c>
      <c r="I99" s="189"/>
      <c r="J99" s="181"/>
      <c r="K99" s="189"/>
      <c r="L99" s="181"/>
      <c r="M99" s="189"/>
      <c r="N99" s="181"/>
      <c r="O99" s="189">
        <v>12</v>
      </c>
      <c r="P99" s="181">
        <v>22</v>
      </c>
      <c r="Q99" s="375"/>
      <c r="R99" s="378">
        <f>D100+F100+H100+J100+L100+N100+P100</f>
        <v>16</v>
      </c>
      <c r="S99" s="393"/>
      <c r="T99" s="382"/>
    </row>
    <row r="100" spans="1:31" ht="9" customHeight="1" thickBot="1">
      <c r="A100" s="383" t="str">
        <f>IF('0902-0908'!A100=0,"",'0902-0908'!A100)</f>
        <v>外場晚班工讀</v>
      </c>
      <c r="B100" s="384"/>
      <c r="C100" s="182"/>
      <c r="D100" s="183">
        <f>D99-C99-C100</f>
        <v>0</v>
      </c>
      <c r="E100" s="182"/>
      <c r="F100" s="183">
        <f>F99-E99-E100</f>
        <v>4</v>
      </c>
      <c r="G100" s="182"/>
      <c r="H100" s="183">
        <f>H99-G99-G100</f>
        <v>4</v>
      </c>
      <c r="I100" s="182"/>
      <c r="J100" s="183">
        <f>J99-I99-I100</f>
        <v>0</v>
      </c>
      <c r="K100" s="182"/>
      <c r="L100" s="183">
        <f>L99-K99-K100</f>
        <v>0</v>
      </c>
      <c r="M100" s="182"/>
      <c r="N100" s="183">
        <f>N99-M99-M100</f>
        <v>0</v>
      </c>
      <c r="O100" s="182">
        <v>2</v>
      </c>
      <c r="P100" s="183">
        <f>P99-O99-O100</f>
        <v>8</v>
      </c>
      <c r="Q100" s="376"/>
      <c r="R100" s="379"/>
      <c r="S100" s="387" t="s">
        <v>341</v>
      </c>
      <c r="T100" s="388"/>
      <c r="AC100" s="125"/>
      <c r="AD100" s="125"/>
      <c r="AE100" s="125"/>
    </row>
    <row r="101" spans="1:31" ht="9" customHeight="1" thickTop="1" thickBot="1">
      <c r="A101" s="385" t="str">
        <f>IF('0902-0908'!A101=0,"",'0902-0908'!A101)</f>
        <v/>
      </c>
      <c r="B101" s="386"/>
      <c r="C101" s="559"/>
      <c r="D101" s="560"/>
      <c r="E101" s="559" t="s">
        <v>280</v>
      </c>
      <c r="F101" s="560"/>
      <c r="G101" s="559" t="s">
        <v>280</v>
      </c>
      <c r="H101" s="560"/>
      <c r="I101" s="559"/>
      <c r="J101" s="560"/>
      <c r="K101" s="559"/>
      <c r="L101" s="560"/>
      <c r="M101" s="559"/>
      <c r="N101" s="560"/>
      <c r="O101" s="559" t="s">
        <v>280</v>
      </c>
      <c r="P101" s="560"/>
      <c r="Q101" s="377"/>
      <c r="R101" s="380"/>
      <c r="S101" s="389"/>
      <c r="T101" s="390"/>
    </row>
    <row r="102" spans="1:31" ht="15.75" hidden="1" customHeight="1">
      <c r="A102" s="373" t="e">
        <f>IF('0902-0908'!#REF!=0,"",'0902-0908'!#REF!)</f>
        <v>#REF!</v>
      </c>
      <c r="B102" s="374"/>
      <c r="C102" s="189"/>
      <c r="D102" s="181"/>
      <c r="E102" s="189"/>
      <c r="F102" s="181"/>
      <c r="G102" s="189"/>
      <c r="H102" s="181"/>
      <c r="I102" s="189"/>
      <c r="J102" s="181"/>
      <c r="K102" s="189"/>
      <c r="L102" s="181"/>
      <c r="M102" s="189"/>
      <c r="N102" s="181"/>
      <c r="O102" s="189"/>
      <c r="P102" s="181"/>
      <c r="Q102" s="375"/>
      <c r="R102" s="378">
        <f>D103+F103+H103+J103+L103+N103+P103</f>
        <v>0</v>
      </c>
      <c r="S102" s="393"/>
      <c r="T102" s="382"/>
    </row>
    <row r="103" spans="1:31" ht="9" hidden="1" customHeight="1" thickBot="1">
      <c r="A103" s="383" t="e">
        <f>IF('0902-0908'!#REF!=0,"",'0902-0908'!#REF!)</f>
        <v>#REF!</v>
      </c>
      <c r="B103" s="384"/>
      <c r="C103" s="182"/>
      <c r="D103" s="183">
        <f>D102-C102-C103</f>
        <v>0</v>
      </c>
      <c r="E103" s="182"/>
      <c r="F103" s="183">
        <f>F102-E102-E103</f>
        <v>0</v>
      </c>
      <c r="G103" s="182"/>
      <c r="H103" s="183">
        <f>H102-G102-G103</f>
        <v>0</v>
      </c>
      <c r="I103" s="182"/>
      <c r="J103" s="183">
        <f>J102-I102-I103</f>
        <v>0</v>
      </c>
      <c r="K103" s="182"/>
      <c r="L103" s="183">
        <f>L102-K102-K103</f>
        <v>0</v>
      </c>
      <c r="M103" s="182"/>
      <c r="N103" s="183">
        <f>N102-M102-M103</f>
        <v>0</v>
      </c>
      <c r="O103" s="182"/>
      <c r="P103" s="183">
        <f>P102-O102-O103</f>
        <v>0</v>
      </c>
      <c r="Q103" s="376"/>
      <c r="R103" s="379"/>
      <c r="S103" s="387"/>
      <c r="T103" s="388"/>
      <c r="AC103" s="125"/>
      <c r="AD103" s="125"/>
      <c r="AE103" s="125"/>
    </row>
    <row r="104" spans="1:31" ht="9" hidden="1" customHeight="1" thickTop="1" thickBot="1">
      <c r="A104" s="385" t="e">
        <f>IF('0902-0908'!#REF!=0,"",'0902-0908'!#REF!)</f>
        <v>#REF!</v>
      </c>
      <c r="B104" s="386"/>
      <c r="C104" s="559"/>
      <c r="D104" s="560"/>
      <c r="E104" s="559"/>
      <c r="F104" s="560"/>
      <c r="G104" s="559"/>
      <c r="H104" s="560"/>
      <c r="I104" s="559"/>
      <c r="J104" s="560"/>
      <c r="K104" s="559"/>
      <c r="L104" s="560"/>
      <c r="M104" s="559"/>
      <c r="N104" s="560"/>
      <c r="O104" s="559"/>
      <c r="P104" s="560"/>
      <c r="Q104" s="377"/>
      <c r="R104" s="380"/>
      <c r="S104" s="389"/>
      <c r="T104" s="390"/>
    </row>
    <row r="105" spans="1:31" ht="15.75" customHeight="1">
      <c r="A105" s="373" t="str">
        <f>IF('0902-0908'!A102=0,"",'0902-0908'!A102)</f>
        <v>蔡佾玲</v>
      </c>
      <c r="B105" s="374"/>
      <c r="C105" s="189"/>
      <c r="D105" s="181"/>
      <c r="E105" s="189"/>
      <c r="F105" s="181"/>
      <c r="G105" s="189"/>
      <c r="H105" s="181"/>
      <c r="I105" s="189"/>
      <c r="J105" s="181"/>
      <c r="K105" s="189"/>
      <c r="L105" s="181"/>
      <c r="M105" s="189"/>
      <c r="N105" s="181"/>
      <c r="O105" s="189"/>
      <c r="P105" s="181"/>
      <c r="Q105" s="375"/>
      <c r="R105" s="378">
        <f>D106+F106+H106+J106+L106+N106+P106</f>
        <v>0</v>
      </c>
      <c r="S105" s="381"/>
      <c r="T105" s="382"/>
    </row>
    <row r="106" spans="1:31" ht="9" customHeight="1" thickBot="1">
      <c r="A106" s="383" t="str">
        <f>IF('0902-0908'!A103=0,"",'0902-0908'!A103)</f>
        <v>外場假日工讀</v>
      </c>
      <c r="B106" s="384"/>
      <c r="C106" s="182"/>
      <c r="D106" s="183">
        <f>D105-C105-C106</f>
        <v>0</v>
      </c>
      <c r="E106" s="182"/>
      <c r="F106" s="183">
        <f>F105-E105-E106</f>
        <v>0</v>
      </c>
      <c r="G106" s="182"/>
      <c r="H106" s="183">
        <f>H105-G105-G106</f>
        <v>0</v>
      </c>
      <c r="I106" s="182"/>
      <c r="J106" s="183">
        <f>J105-I105-I106</f>
        <v>0</v>
      </c>
      <c r="K106" s="182"/>
      <c r="L106" s="183">
        <f>L105-K105-K106</f>
        <v>0</v>
      </c>
      <c r="M106" s="182"/>
      <c r="N106" s="183">
        <f>N105-M105-M106</f>
        <v>0</v>
      </c>
      <c r="O106" s="182"/>
      <c r="P106" s="183">
        <f>P105-O105-O106</f>
        <v>0</v>
      </c>
      <c r="Q106" s="376"/>
      <c r="R106" s="379"/>
      <c r="S106" s="394"/>
      <c r="T106" s="395"/>
    </row>
    <row r="107" spans="1:31" ht="9" customHeight="1" thickTop="1" thickBot="1">
      <c r="A107" s="385" t="str">
        <f>IF('0902-0908'!A104=0,"",'0902-0908'!A104)</f>
        <v/>
      </c>
      <c r="B107" s="386"/>
      <c r="C107" s="559"/>
      <c r="D107" s="560"/>
      <c r="E107" s="559"/>
      <c r="F107" s="560"/>
      <c r="G107" s="559"/>
      <c r="H107" s="560"/>
      <c r="I107" s="559"/>
      <c r="J107" s="560"/>
      <c r="K107" s="559"/>
      <c r="L107" s="560"/>
      <c r="M107" s="559"/>
      <c r="N107" s="560"/>
      <c r="O107" s="559"/>
      <c r="P107" s="560"/>
      <c r="Q107" s="377"/>
      <c r="R107" s="380"/>
      <c r="S107" s="396"/>
      <c r="T107" s="397"/>
    </row>
    <row r="108" spans="1:31" ht="15.75" customHeight="1">
      <c r="A108" s="373" t="str">
        <f>IF('0902-0908'!A105=0,"",'0902-0908'!A105)</f>
        <v>許哲崎</v>
      </c>
      <c r="B108" s="374"/>
      <c r="C108" s="189"/>
      <c r="D108" s="181"/>
      <c r="E108" s="189"/>
      <c r="F108" s="181"/>
      <c r="G108" s="189"/>
      <c r="H108" s="181"/>
      <c r="I108" s="189"/>
      <c r="J108" s="181"/>
      <c r="K108" s="189">
        <v>18</v>
      </c>
      <c r="L108" s="181">
        <v>22</v>
      </c>
      <c r="M108" s="189">
        <v>11.5</v>
      </c>
      <c r="N108" s="181">
        <v>21.5</v>
      </c>
      <c r="O108" s="189">
        <v>11.5</v>
      </c>
      <c r="P108" s="181">
        <v>21.5</v>
      </c>
      <c r="Q108" s="375"/>
      <c r="R108" s="378">
        <f>D109+F109+H109+J109+L109+N109+P109</f>
        <v>20</v>
      </c>
      <c r="S108" s="381" t="s">
        <v>286</v>
      </c>
      <c r="T108" s="382"/>
    </row>
    <row r="109" spans="1:31" ht="9" customHeight="1" thickBot="1">
      <c r="A109" s="383" t="str">
        <f>IF('0902-0908'!A106=0,"",'0902-0908'!A106)</f>
        <v>外場假日工讀</v>
      </c>
      <c r="B109" s="384"/>
      <c r="C109" s="182"/>
      <c r="D109" s="183">
        <f>D108-C108-C109</f>
        <v>0</v>
      </c>
      <c r="E109" s="182"/>
      <c r="F109" s="183">
        <f>F108-E108-E109</f>
        <v>0</v>
      </c>
      <c r="G109" s="182"/>
      <c r="H109" s="183">
        <f>H108-G108-G109</f>
        <v>0</v>
      </c>
      <c r="I109" s="182"/>
      <c r="J109" s="183">
        <f>J108-I108-I109</f>
        <v>0</v>
      </c>
      <c r="K109" s="182"/>
      <c r="L109" s="183">
        <f>L108-K108-K109</f>
        <v>4</v>
      </c>
      <c r="M109" s="182">
        <v>2</v>
      </c>
      <c r="N109" s="183">
        <f>N108-M108-M109</f>
        <v>8</v>
      </c>
      <c r="O109" s="182">
        <v>2</v>
      </c>
      <c r="P109" s="183">
        <f>P108-O108-O109</f>
        <v>8</v>
      </c>
      <c r="Q109" s="376"/>
      <c r="R109" s="379"/>
      <c r="S109" s="394" t="s">
        <v>413</v>
      </c>
      <c r="T109" s="395"/>
    </row>
    <row r="110" spans="1:31" ht="9" customHeight="1" thickTop="1" thickBot="1">
      <c r="A110" s="385" t="str">
        <f>IF('0902-0908'!A107=0,"",'0902-0908'!A107)</f>
        <v/>
      </c>
      <c r="B110" s="386"/>
      <c r="C110" s="559"/>
      <c r="D110" s="560"/>
      <c r="E110" s="559"/>
      <c r="F110" s="560"/>
      <c r="G110" s="559"/>
      <c r="H110" s="560"/>
      <c r="I110" s="559"/>
      <c r="J110" s="560"/>
      <c r="K110" s="559" t="s">
        <v>286</v>
      </c>
      <c r="L110" s="560"/>
      <c r="M110" s="559" t="s">
        <v>286</v>
      </c>
      <c r="N110" s="560"/>
      <c r="O110" s="559" t="s">
        <v>286</v>
      </c>
      <c r="P110" s="560"/>
      <c r="Q110" s="377"/>
      <c r="R110" s="380"/>
      <c r="S110" s="396"/>
      <c r="T110" s="397"/>
    </row>
    <row r="111" spans="1:31" ht="15.75" customHeight="1">
      <c r="A111" s="373" t="str">
        <f>IF('0902-0908'!A108=0,"",'0902-0908'!A108)</f>
        <v/>
      </c>
      <c r="B111" s="374"/>
      <c r="C111" s="189"/>
      <c r="D111" s="181"/>
      <c r="E111" s="189"/>
      <c r="F111" s="181"/>
      <c r="G111" s="189"/>
      <c r="H111" s="181"/>
      <c r="I111" s="189"/>
      <c r="J111" s="181"/>
      <c r="K111" s="189"/>
      <c r="L111" s="181"/>
      <c r="M111" s="189"/>
      <c r="N111" s="181"/>
      <c r="O111" s="189"/>
      <c r="P111" s="181"/>
      <c r="Q111" s="375"/>
      <c r="R111" s="378">
        <f>D112+F112+H112+J112+L112+N112+P112</f>
        <v>0</v>
      </c>
      <c r="S111" s="381"/>
      <c r="T111" s="382"/>
    </row>
    <row r="112" spans="1:31" ht="9" customHeight="1" thickBot="1">
      <c r="A112" s="383" t="str">
        <f>IF('0902-0908'!A109=0,"",'0902-0908'!A109)</f>
        <v/>
      </c>
      <c r="B112" s="384"/>
      <c r="C112" s="182"/>
      <c r="D112" s="183">
        <f>D111-C111-C112</f>
        <v>0</v>
      </c>
      <c r="E112" s="182"/>
      <c r="F112" s="183">
        <f>F111-E111-E112</f>
        <v>0</v>
      </c>
      <c r="G112" s="182"/>
      <c r="H112" s="183">
        <f>H111-G111-G112</f>
        <v>0</v>
      </c>
      <c r="I112" s="182"/>
      <c r="J112" s="183">
        <f>J111-I111-I112</f>
        <v>0</v>
      </c>
      <c r="K112" s="182"/>
      <c r="L112" s="183">
        <f>L111-K111-K112</f>
        <v>0</v>
      </c>
      <c r="M112" s="182"/>
      <c r="N112" s="183">
        <f>N111-M111-M112</f>
        <v>0</v>
      </c>
      <c r="O112" s="182"/>
      <c r="P112" s="183">
        <f>P111-O111-O112</f>
        <v>0</v>
      </c>
      <c r="Q112" s="376"/>
      <c r="R112" s="379"/>
      <c r="S112" s="394"/>
      <c r="T112" s="395"/>
    </row>
    <row r="113" spans="1:31" ht="9" customHeight="1" thickTop="1" thickBot="1">
      <c r="A113" s="385" t="str">
        <f>IF('0902-0908'!A110=0,"",'0902-0908'!A110)</f>
        <v/>
      </c>
      <c r="B113" s="386"/>
      <c r="C113" s="559"/>
      <c r="D113" s="560"/>
      <c r="E113" s="559"/>
      <c r="F113" s="560"/>
      <c r="G113" s="559"/>
      <c r="H113" s="560"/>
      <c r="I113" s="559"/>
      <c r="J113" s="560"/>
      <c r="K113" s="559"/>
      <c r="L113" s="560"/>
      <c r="M113" s="559"/>
      <c r="N113" s="560"/>
      <c r="O113" s="559"/>
      <c r="P113" s="560"/>
      <c r="Q113" s="377"/>
      <c r="R113" s="380"/>
      <c r="S113" s="396"/>
      <c r="T113" s="397"/>
    </row>
    <row r="114" spans="1:31" ht="15.75" customHeight="1">
      <c r="A114" s="373" t="str">
        <f>IF('0902-0908'!A111=0,"",'0902-0908'!A111)</f>
        <v/>
      </c>
      <c r="B114" s="374"/>
      <c r="C114" s="189"/>
      <c r="D114" s="181"/>
      <c r="E114" s="189"/>
      <c r="F114" s="181"/>
      <c r="G114" s="189"/>
      <c r="H114" s="181"/>
      <c r="I114" s="189"/>
      <c r="J114" s="181"/>
      <c r="K114" s="189"/>
      <c r="L114" s="181"/>
      <c r="M114" s="189"/>
      <c r="N114" s="181"/>
      <c r="O114" s="189"/>
      <c r="P114" s="181"/>
      <c r="Q114" s="375"/>
      <c r="R114" s="378">
        <f>D115+F115+H115+J115+L115+N115+P115</f>
        <v>0</v>
      </c>
      <c r="S114" s="381"/>
      <c r="T114" s="382"/>
    </row>
    <row r="115" spans="1:31" ht="9" customHeight="1" thickBot="1">
      <c r="A115" s="383" t="str">
        <f>IF('0902-0908'!A112=0,"",'0902-0908'!A112)</f>
        <v/>
      </c>
      <c r="B115" s="384"/>
      <c r="C115" s="182"/>
      <c r="D115" s="183">
        <f>D114-C114-C115</f>
        <v>0</v>
      </c>
      <c r="E115" s="182"/>
      <c r="F115" s="183">
        <f>F114-E114-E115</f>
        <v>0</v>
      </c>
      <c r="G115" s="182"/>
      <c r="H115" s="183">
        <f>H114-G114-G115</f>
        <v>0</v>
      </c>
      <c r="I115" s="182"/>
      <c r="J115" s="183">
        <f>J114-I114-I115</f>
        <v>0</v>
      </c>
      <c r="K115" s="182"/>
      <c r="L115" s="183">
        <f>L114-K114-K115</f>
        <v>0</v>
      </c>
      <c r="M115" s="182"/>
      <c r="N115" s="183">
        <f>N114-M114-M115</f>
        <v>0</v>
      </c>
      <c r="O115" s="182"/>
      <c r="P115" s="183">
        <f>P114-O114-O115</f>
        <v>0</v>
      </c>
      <c r="Q115" s="376"/>
      <c r="R115" s="379"/>
      <c r="S115" s="387"/>
      <c r="T115" s="388"/>
    </row>
    <row r="116" spans="1:31" ht="9" customHeight="1" thickTop="1" thickBot="1">
      <c r="A116" s="385" t="str">
        <f>IF('0902-0908'!A113=0,"",'0902-0908'!A113)</f>
        <v/>
      </c>
      <c r="B116" s="386"/>
      <c r="C116" s="559"/>
      <c r="D116" s="560"/>
      <c r="E116" s="559"/>
      <c r="F116" s="560"/>
      <c r="G116" s="559"/>
      <c r="H116" s="560"/>
      <c r="I116" s="559"/>
      <c r="J116" s="560"/>
      <c r="K116" s="559"/>
      <c r="L116" s="560"/>
      <c r="M116" s="559"/>
      <c r="N116" s="560"/>
      <c r="O116" s="559"/>
      <c r="P116" s="560"/>
      <c r="Q116" s="377"/>
      <c r="R116" s="380"/>
      <c r="S116" s="389"/>
      <c r="T116" s="390"/>
    </row>
    <row r="117" spans="1:31" ht="15.75" customHeight="1">
      <c r="A117" s="373" t="str">
        <f>IF('0902-0908'!A114=0,"",'0902-0908'!A114)</f>
        <v/>
      </c>
      <c r="B117" s="374"/>
      <c r="C117" s="189"/>
      <c r="D117" s="181"/>
      <c r="E117" s="189"/>
      <c r="F117" s="181"/>
      <c r="G117" s="189"/>
      <c r="H117" s="181"/>
      <c r="I117" s="189"/>
      <c r="J117" s="181"/>
      <c r="K117" s="189"/>
      <c r="L117" s="181"/>
      <c r="M117" s="189"/>
      <c r="N117" s="181"/>
      <c r="O117" s="189"/>
      <c r="P117" s="181"/>
      <c r="Q117" s="375"/>
      <c r="R117" s="378">
        <f>D118+F118+H118+J118+L118+N118+P118</f>
        <v>0</v>
      </c>
      <c r="S117" s="393"/>
      <c r="T117" s="382"/>
    </row>
    <row r="118" spans="1:31" ht="9" customHeight="1" thickBot="1">
      <c r="A118" s="383" t="str">
        <f>IF('0902-0908'!A115=0,"",'0902-0908'!A115)</f>
        <v/>
      </c>
      <c r="B118" s="384"/>
      <c r="C118" s="182"/>
      <c r="D118" s="183">
        <f>D117-C117-C118</f>
        <v>0</v>
      </c>
      <c r="E118" s="182"/>
      <c r="F118" s="183">
        <f>F117-E117-E118</f>
        <v>0</v>
      </c>
      <c r="G118" s="182"/>
      <c r="H118" s="183">
        <f>H117-G117-G118</f>
        <v>0</v>
      </c>
      <c r="I118" s="182"/>
      <c r="J118" s="183">
        <f>J117-I117-I118</f>
        <v>0</v>
      </c>
      <c r="K118" s="182"/>
      <c r="L118" s="183">
        <f>L117-K117-K118</f>
        <v>0</v>
      </c>
      <c r="M118" s="182"/>
      <c r="N118" s="183">
        <f>N117-M117-M118</f>
        <v>0</v>
      </c>
      <c r="O118" s="182"/>
      <c r="P118" s="183">
        <f>P117-O117-O118</f>
        <v>0</v>
      </c>
      <c r="Q118" s="376"/>
      <c r="R118" s="379"/>
      <c r="S118" s="387"/>
      <c r="T118" s="388"/>
      <c r="AC118" s="125"/>
      <c r="AD118" s="125"/>
      <c r="AE118" s="125"/>
    </row>
    <row r="119" spans="1:31" ht="9" customHeight="1" thickTop="1" thickBot="1">
      <c r="A119" s="385" t="str">
        <f>IF('0902-0908'!A116=0,"",'0902-0908'!A116)</f>
        <v/>
      </c>
      <c r="B119" s="386"/>
      <c r="C119" s="559"/>
      <c r="D119" s="560"/>
      <c r="E119" s="559"/>
      <c r="F119" s="560"/>
      <c r="G119" s="559"/>
      <c r="H119" s="560"/>
      <c r="I119" s="559"/>
      <c r="J119" s="560"/>
      <c r="K119" s="559"/>
      <c r="L119" s="560"/>
      <c r="M119" s="559"/>
      <c r="N119" s="560"/>
      <c r="O119" s="559"/>
      <c r="P119" s="560"/>
      <c r="Q119" s="377"/>
      <c r="R119" s="380"/>
      <c r="S119" s="389"/>
      <c r="T119" s="390"/>
    </row>
    <row r="120" spans="1:31" ht="11.25" customHeight="1">
      <c r="A120" s="126"/>
      <c r="B120" s="166"/>
      <c r="C120" s="357" t="s">
        <v>21</v>
      </c>
      <c r="D120" s="358"/>
      <c r="E120" s="357" t="s">
        <v>22</v>
      </c>
      <c r="F120" s="358"/>
      <c r="G120" s="357" t="s">
        <v>23</v>
      </c>
      <c r="H120" s="358"/>
      <c r="I120" s="357" t="s">
        <v>24</v>
      </c>
      <c r="J120" s="358"/>
      <c r="K120" s="357" t="s">
        <v>25</v>
      </c>
      <c r="L120" s="358"/>
      <c r="M120" s="359" t="s">
        <v>26</v>
      </c>
      <c r="N120" s="360"/>
      <c r="O120" s="359" t="s">
        <v>27</v>
      </c>
      <c r="P120" s="360"/>
      <c r="Q120" s="361" t="s">
        <v>93</v>
      </c>
      <c r="R120" s="362"/>
      <c r="S120" s="362"/>
      <c r="T120" s="363"/>
    </row>
    <row r="121" spans="1:31" ht="11.25" customHeight="1">
      <c r="A121" s="364" t="s">
        <v>94</v>
      </c>
      <c r="B121" s="167" t="s">
        <v>95</v>
      </c>
      <c r="C121" s="367">
        <f>COUNTIFS(C$169:C$203,"&gt;0",C$169:C$203,"&lt;11")</f>
        <v>1</v>
      </c>
      <c r="D121" s="368"/>
      <c r="E121" s="367">
        <f>COUNTIFS(E$169:E$203,"&gt;0",E$169:E$203,"&lt;11")</f>
        <v>1</v>
      </c>
      <c r="F121" s="368"/>
      <c r="G121" s="367">
        <f>COUNTIFS(G$169:G$203,"&gt;0",G$169:G$203,"&lt;11")</f>
        <v>1</v>
      </c>
      <c r="H121" s="368"/>
      <c r="I121" s="367">
        <f>COUNTIFS(I$169:I$203,"&gt;0",I$169:I$203,"&lt;11")</f>
        <v>1</v>
      </c>
      <c r="J121" s="368"/>
      <c r="K121" s="367">
        <f>COUNTIFS(K$169:K$203,"&gt;0",K$169:K$203,"&lt;11")</f>
        <v>1</v>
      </c>
      <c r="L121" s="368"/>
      <c r="M121" s="367">
        <f>COUNTIFS(M$169:M$203,"&gt;0",M$169:M$203,"&lt;11")</f>
        <v>1</v>
      </c>
      <c r="N121" s="368"/>
      <c r="O121" s="367">
        <f>COUNTIFS(O$169:O$203,"&gt;0",O$169:O$203,"&lt;11")</f>
        <v>1</v>
      </c>
      <c r="P121" s="368"/>
      <c r="Q121" s="369" t="s">
        <v>96</v>
      </c>
      <c r="R121" s="370"/>
      <c r="S121" s="371" t="s">
        <v>97</v>
      </c>
      <c r="T121" s="372"/>
    </row>
    <row r="122" spans="1:31" ht="11.25" customHeight="1" thickBot="1">
      <c r="A122" s="365"/>
      <c r="B122" s="168" t="s">
        <v>98</v>
      </c>
      <c r="C122" s="345">
        <f>COUNTIFS(C$169:C$203,"&gt;0",C$169:C$203,"&lt;11.5")</f>
        <v>2</v>
      </c>
      <c r="D122" s="345"/>
      <c r="E122" s="345">
        <f>COUNTIFS(E$169:E$203,"&gt;0",E$169:E$203,"&lt;11.5")</f>
        <v>2</v>
      </c>
      <c r="F122" s="345"/>
      <c r="G122" s="345">
        <f>COUNTIFS(G$169:G$203,"&gt;0",G$169:G$203,"&lt;11.5")</f>
        <v>2</v>
      </c>
      <c r="H122" s="345"/>
      <c r="I122" s="345">
        <f>COUNTIFS(I$169:I$203,"&gt;0",I$169:I$203,"&lt;11.5")</f>
        <v>2</v>
      </c>
      <c r="J122" s="345"/>
      <c r="K122" s="345">
        <f>COUNTIFS(K$169:K$203,"&gt;0",K$169:K$203,"&lt;11.5")</f>
        <v>2</v>
      </c>
      <c r="L122" s="345"/>
      <c r="M122" s="345">
        <f>COUNTIFS(M$169:M$203,"&gt;0",M$169:M$203,"&lt;11.5")</f>
        <v>3</v>
      </c>
      <c r="N122" s="345"/>
      <c r="O122" s="345">
        <f>COUNTIFS(O$169:O$203,"&gt;0",O$169:O$203,"&lt;11.5")</f>
        <v>3</v>
      </c>
      <c r="P122" s="345"/>
      <c r="Q122" s="346" t="s">
        <v>99</v>
      </c>
      <c r="R122" s="347"/>
      <c r="S122" s="348" t="s">
        <v>100</v>
      </c>
      <c r="T122" s="349"/>
    </row>
    <row r="123" spans="1:31" ht="11.25" customHeight="1">
      <c r="A123" s="365"/>
      <c r="B123" s="170" t="s">
        <v>101</v>
      </c>
      <c r="C123" s="350">
        <f>COUNTIFS(C$169:C$203,"&gt;0",C$169:C$203,"&lt;12")</f>
        <v>2</v>
      </c>
      <c r="D123" s="350"/>
      <c r="E123" s="350">
        <f>COUNTIFS(E$169:E$203,"&gt;0",E$169:E$203,"&lt;12")</f>
        <v>2</v>
      </c>
      <c r="F123" s="350"/>
      <c r="G123" s="350">
        <f>COUNTIFS(G$169:G$203,"&gt;0",G$169:G$203,"&lt;12")</f>
        <v>2</v>
      </c>
      <c r="H123" s="350"/>
      <c r="I123" s="350">
        <f>COUNTIFS(I$169:I$203,"&gt;0",I$169:I$203,"&lt;12")</f>
        <v>2</v>
      </c>
      <c r="J123" s="350"/>
      <c r="K123" s="350">
        <f>COUNTIFS(K$169:K$203,"&gt;0",K$169:K$203,"&lt;12")</f>
        <v>2</v>
      </c>
      <c r="L123" s="350"/>
      <c r="M123" s="350">
        <f>COUNTIFS(M$169:M$203,"&gt;0",M$169:M$203,"&lt;12")</f>
        <v>5</v>
      </c>
      <c r="N123" s="350"/>
      <c r="O123" s="350">
        <f>COUNTIFS(O$169:O$203,"&gt;0",O$169:O$203,"&lt;12")</f>
        <v>5</v>
      </c>
      <c r="P123" s="351"/>
      <c r="Q123" s="352" t="s">
        <v>102</v>
      </c>
      <c r="R123" s="347"/>
      <c r="S123" s="348" t="s">
        <v>103</v>
      </c>
      <c r="T123" s="349"/>
    </row>
    <row r="124" spans="1:31" ht="11.25" customHeight="1" thickBot="1">
      <c r="A124" s="365"/>
      <c r="B124" s="171" t="s">
        <v>104</v>
      </c>
      <c r="C124" s="353">
        <f>COUNTIFS(C$169:C$203,"&gt;0",C$169:C$203,"&lt;=12")</f>
        <v>3</v>
      </c>
      <c r="D124" s="353"/>
      <c r="E124" s="353">
        <f>COUNTIFS(E$169:E$203,"&gt;0",E$169:E$203,"&lt;=12")</f>
        <v>3</v>
      </c>
      <c r="F124" s="353"/>
      <c r="G124" s="353">
        <f>COUNTIFS(G$169:G$203,"&gt;0",G$169:G$203,"&lt;=12")</f>
        <v>3</v>
      </c>
      <c r="H124" s="353"/>
      <c r="I124" s="353">
        <f>COUNTIFS(I$169:I$203,"&gt;0",I$169:I$203,"&lt;=12")</f>
        <v>3</v>
      </c>
      <c r="J124" s="353"/>
      <c r="K124" s="353">
        <f>COUNTIFS(K$169:K$203,"&gt;0",K$169:K$203,"&lt;=12")</f>
        <v>3</v>
      </c>
      <c r="L124" s="353"/>
      <c r="M124" s="353">
        <f>COUNTIFS(M$169:M$203,"&gt;0",M$169:M$203,"&lt;=12")</f>
        <v>7</v>
      </c>
      <c r="N124" s="353"/>
      <c r="O124" s="353">
        <f>COUNTIFS(O$169:O$203,"&gt;0",O$169:O$203,"&lt;=12")</f>
        <v>7</v>
      </c>
      <c r="P124" s="354"/>
      <c r="Q124" s="352" t="s">
        <v>105</v>
      </c>
      <c r="R124" s="347"/>
      <c r="S124" s="355" t="s">
        <v>106</v>
      </c>
      <c r="T124" s="356"/>
    </row>
    <row r="125" spans="1:31" ht="11.25" customHeight="1" thickBot="1">
      <c r="A125" s="365"/>
      <c r="B125" s="173" t="s">
        <v>107</v>
      </c>
      <c r="C125" s="338">
        <f>COUNTIFS(C$169:C$203,"&gt;0",C$169:C$203,"&lt;=17",D$169:D$203,"&gt;=18")</f>
        <v>3</v>
      </c>
      <c r="D125" s="338"/>
      <c r="E125" s="338">
        <f>COUNTIFS(E$169:E$203,"&gt;0",E$169:E$203,"&lt;=17",F$169:F$203,"&gt;=18")</f>
        <v>3</v>
      </c>
      <c r="F125" s="338"/>
      <c r="G125" s="338">
        <f>COUNTIFS(G$169:G$203,"&gt;0",G$169:G$203,"&lt;=17",H$169:H$203,"&gt;=18")</f>
        <v>3</v>
      </c>
      <c r="H125" s="338"/>
      <c r="I125" s="338">
        <f>COUNTIFS(I$169:I$203,"&gt;0",I$169:I$203,"&lt;=17",J$169:J$203,"&gt;=18")</f>
        <v>3</v>
      </c>
      <c r="J125" s="338"/>
      <c r="K125" s="338">
        <f>COUNTIFS(K$169:K$203,"&gt;0",K$169:K$203,"&lt;=17",L$169:L$203,"&gt;=18")</f>
        <v>3</v>
      </c>
      <c r="L125" s="338"/>
      <c r="M125" s="338">
        <f>COUNTIFS(M$169:M$203,"&gt;0",M$169:M$203,"&lt;=17",N$169:N$203,"&gt;=18")</f>
        <v>7</v>
      </c>
      <c r="N125" s="338"/>
      <c r="O125" s="338">
        <f>COUNTIFS(O$169:O$203,"&gt;0",O$169:O$203,"&lt;=17",P$169:P$203,"&gt;=18")</f>
        <v>7</v>
      </c>
      <c r="P125" s="338"/>
      <c r="Q125" s="339" t="s">
        <v>108</v>
      </c>
      <c r="R125" s="340"/>
      <c r="S125" s="340"/>
      <c r="T125" s="340"/>
    </row>
    <row r="126" spans="1:31" ht="11.25" customHeight="1">
      <c r="A126" s="365"/>
      <c r="B126" s="170" t="s">
        <v>109</v>
      </c>
      <c r="C126" s="337">
        <f>COUNTIFS(C$169:C$203,"&gt;0",D$169:D$203,"&gt;18")</f>
        <v>4</v>
      </c>
      <c r="D126" s="337"/>
      <c r="E126" s="337">
        <f>COUNTIFS(E$169:E$203,"&gt;0",F$169:F$203,"&gt;18")</f>
        <v>4</v>
      </c>
      <c r="F126" s="337"/>
      <c r="G126" s="337">
        <f>COUNTIFS(G$169:G$203,"&gt;0",H$169:H$203,"&gt;18")</f>
        <v>4</v>
      </c>
      <c r="H126" s="337"/>
      <c r="I126" s="337">
        <f>COUNTIFS(I$169:I$203,"&gt;0",J$169:J$203,"&gt;18")</f>
        <v>4</v>
      </c>
      <c r="J126" s="337"/>
      <c r="K126" s="337">
        <f>COUNTIFS(K$169:K$203,"&gt;0",L$169:L$203,"&gt;18")</f>
        <v>4</v>
      </c>
      <c r="L126" s="337"/>
      <c r="M126" s="337">
        <f>COUNTIFS(M$169:M$203,"&gt;0",N$169:N$203,"&gt;18")</f>
        <v>7</v>
      </c>
      <c r="N126" s="337"/>
      <c r="O126" s="337">
        <f>COUNTIFS(O$169:O$203,"&gt;0",P$169:P$203,"&gt;18")</f>
        <v>7</v>
      </c>
      <c r="P126" s="341"/>
      <c r="Q126" s="342" t="s">
        <v>110</v>
      </c>
      <c r="R126" s="343"/>
      <c r="S126" s="343"/>
      <c r="T126" s="344"/>
    </row>
    <row r="127" spans="1:31" ht="11.25" customHeight="1" thickBot="1">
      <c r="A127" s="365"/>
      <c r="B127" s="174" t="s">
        <v>111</v>
      </c>
      <c r="C127" s="335">
        <f>COUNTIFS(C$169:C$203,"&gt;0",D$169:D$203,"&gt;20")</f>
        <v>4</v>
      </c>
      <c r="D127" s="335"/>
      <c r="E127" s="335">
        <f>COUNTIFS(E$169:E$203,"&gt;0",F$169:F$203,"&gt;20")</f>
        <v>4</v>
      </c>
      <c r="F127" s="335"/>
      <c r="G127" s="335">
        <f>COUNTIFS(G$169:G$203,"&gt;0",H$169:H$203,"&gt;20")</f>
        <v>4</v>
      </c>
      <c r="H127" s="335"/>
      <c r="I127" s="335">
        <f>COUNTIFS(I$169:I$203,"&gt;0",J$169:J$203,"&gt;20")</f>
        <v>4</v>
      </c>
      <c r="J127" s="335"/>
      <c r="K127" s="335">
        <f>COUNTIFS(K$169:K$203,"&gt;0",L$169:L$203,"&gt;20")</f>
        <v>4</v>
      </c>
      <c r="L127" s="335"/>
      <c r="M127" s="335">
        <f>COUNTIFS(M$169:M$203,"&gt;0",N$169:N$203,"&gt;20")</f>
        <v>7</v>
      </c>
      <c r="N127" s="335"/>
      <c r="O127" s="335">
        <f>COUNTIFS(O$169:O$203,"&gt;0",P$169:P$203,"&gt;20")</f>
        <v>7</v>
      </c>
      <c r="P127" s="336"/>
      <c r="Q127" s="172"/>
      <c r="R127" s="169"/>
      <c r="S127" s="169"/>
      <c r="T127" s="175"/>
    </row>
    <row r="128" spans="1:31" ht="11.25" customHeight="1" thickBot="1">
      <c r="A128" s="366"/>
      <c r="B128" s="176" t="s">
        <v>112</v>
      </c>
      <c r="C128" s="274">
        <f>COUNTIF(D$169:D$203,"&gt;=22")</f>
        <v>3</v>
      </c>
      <c r="D128" s="275"/>
      <c r="E128" s="274">
        <f>COUNTIF(F$169:F$203,"&gt;=22")</f>
        <v>3</v>
      </c>
      <c r="F128" s="275"/>
      <c r="G128" s="274">
        <f>COUNTIF(H$169:H$203,"&gt;=22")</f>
        <v>3</v>
      </c>
      <c r="H128" s="275"/>
      <c r="I128" s="274">
        <f>COUNTIF(J$169:J$203,"&gt;=22")</f>
        <v>3</v>
      </c>
      <c r="J128" s="275"/>
      <c r="K128" s="274">
        <f>COUNTIF(L$169:L$203,"&gt;=22")</f>
        <v>3</v>
      </c>
      <c r="L128" s="275"/>
      <c r="M128" s="274">
        <f>COUNTIF(N$169:N$203,"&gt;=22")</f>
        <v>4</v>
      </c>
      <c r="N128" s="275"/>
      <c r="O128" s="274">
        <f>COUNTIF(P$169:P$203,"&gt;=22")</f>
        <v>4</v>
      </c>
      <c r="P128" s="275"/>
      <c r="Q128" s="177"/>
      <c r="R128" s="178"/>
      <c r="S128" s="178"/>
      <c r="T128" s="179"/>
    </row>
    <row r="129" spans="1:20" ht="11.25" customHeight="1" thickTop="1">
      <c r="A129" s="321" t="s">
        <v>113</v>
      </c>
      <c r="B129" s="322"/>
      <c r="C129" s="323"/>
      <c r="D129" s="324"/>
      <c r="E129" s="324"/>
      <c r="F129" s="324"/>
      <c r="G129" s="324"/>
      <c r="H129" s="324"/>
      <c r="I129" s="324"/>
      <c r="J129" s="324"/>
      <c r="K129" s="324"/>
      <c r="L129" s="324"/>
      <c r="M129" s="324"/>
      <c r="N129" s="324"/>
      <c r="O129" s="324"/>
      <c r="P129" s="324"/>
      <c r="Q129" s="324"/>
      <c r="R129" s="324"/>
      <c r="S129" s="324"/>
      <c r="T129" s="325"/>
    </row>
    <row r="130" spans="1:20" ht="11.25" customHeight="1">
      <c r="A130" s="326"/>
      <c r="B130" s="327"/>
      <c r="C130" s="327"/>
      <c r="D130" s="327"/>
      <c r="E130" s="327"/>
      <c r="F130" s="327"/>
      <c r="G130" s="327"/>
      <c r="H130" s="327"/>
      <c r="I130" s="327"/>
      <c r="J130" s="327"/>
      <c r="K130" s="327"/>
      <c r="L130" s="327"/>
      <c r="M130" s="327"/>
      <c r="N130" s="327"/>
      <c r="O130" s="327"/>
      <c r="P130" s="327"/>
      <c r="Q130" s="327"/>
      <c r="R130" s="327"/>
      <c r="S130" s="327"/>
      <c r="T130" s="328"/>
    </row>
    <row r="131" spans="1:20" ht="11.25" customHeight="1">
      <c r="A131" s="329"/>
      <c r="B131" s="330"/>
      <c r="C131" s="330"/>
      <c r="D131" s="330"/>
      <c r="E131" s="330"/>
      <c r="F131" s="330"/>
      <c r="G131" s="330"/>
      <c r="H131" s="330"/>
      <c r="I131" s="330"/>
      <c r="J131" s="330"/>
      <c r="K131" s="330"/>
      <c r="L131" s="330"/>
      <c r="M131" s="330"/>
      <c r="N131" s="330"/>
      <c r="O131" s="330"/>
      <c r="P131" s="330"/>
      <c r="Q131" s="330"/>
      <c r="R131" s="330"/>
      <c r="S131" s="330"/>
      <c r="T131" s="331"/>
    </row>
    <row r="132" spans="1:20" ht="11.25" customHeight="1">
      <c r="A132" s="332"/>
      <c r="B132" s="333"/>
      <c r="C132" s="333"/>
      <c r="D132" s="333"/>
      <c r="E132" s="333"/>
      <c r="F132" s="333"/>
      <c r="G132" s="333"/>
      <c r="H132" s="333"/>
      <c r="I132" s="333"/>
      <c r="J132" s="333"/>
      <c r="K132" s="333"/>
      <c r="L132" s="333"/>
      <c r="M132" s="333"/>
      <c r="N132" s="333"/>
      <c r="O132" s="333"/>
      <c r="P132" s="333"/>
      <c r="Q132" s="333"/>
      <c r="R132" s="333"/>
      <c r="S132" s="333"/>
      <c r="T132" s="334"/>
    </row>
    <row r="133" spans="1:20" ht="11.25" customHeight="1">
      <c r="A133" s="310"/>
      <c r="B133" s="311"/>
      <c r="C133" s="311"/>
      <c r="D133" s="311"/>
      <c r="E133" s="311"/>
      <c r="F133" s="311"/>
      <c r="G133" s="311"/>
      <c r="H133" s="311"/>
      <c r="I133" s="311"/>
      <c r="J133" s="311"/>
      <c r="K133" s="311"/>
      <c r="L133" s="311"/>
      <c r="M133" s="311"/>
      <c r="N133" s="311"/>
      <c r="O133" s="311"/>
      <c r="P133" s="311"/>
      <c r="Q133" s="311"/>
      <c r="R133" s="311"/>
      <c r="S133" s="311"/>
      <c r="T133" s="312"/>
    </row>
    <row r="134" spans="1:20" ht="11.25" customHeight="1" thickBot="1">
      <c r="A134" s="188" t="s">
        <v>114</v>
      </c>
      <c r="B134" s="313"/>
      <c r="C134" s="314"/>
      <c r="D134" s="314"/>
      <c r="E134" s="314"/>
      <c r="F134" s="314"/>
      <c r="G134" s="314"/>
      <c r="H134" s="314"/>
      <c r="I134" s="315"/>
      <c r="J134" s="186" t="s">
        <v>115</v>
      </c>
      <c r="K134" s="316"/>
      <c r="L134" s="316"/>
      <c r="M134" s="316"/>
      <c r="N134" s="316"/>
      <c r="O134" s="317" t="s">
        <v>116</v>
      </c>
      <c r="P134" s="317"/>
      <c r="Q134" s="317"/>
      <c r="R134" s="317"/>
      <c r="S134" s="317"/>
      <c r="T134" s="318"/>
    </row>
    <row r="135" spans="1:20" s="116" customFormat="1" ht="11.25" customHeight="1">
      <c r="A135" s="127"/>
      <c r="B135" s="127"/>
      <c r="C135" s="127"/>
      <c r="J135" s="128"/>
      <c r="K135" s="128"/>
    </row>
    <row r="136" spans="1:20" s="116" customFormat="1" ht="11.25" customHeight="1">
      <c r="A136" s="272" t="s">
        <v>17</v>
      </c>
      <c r="B136" s="273"/>
      <c r="C136" s="319">
        <f>C3</f>
        <v>45579</v>
      </c>
      <c r="D136" s="320"/>
      <c r="E136" s="319">
        <f>E3</f>
        <v>45580</v>
      </c>
      <c r="F136" s="320"/>
      <c r="G136" s="319">
        <f>G3</f>
        <v>45581</v>
      </c>
      <c r="H136" s="320"/>
      <c r="I136" s="319">
        <f>I3</f>
        <v>45582</v>
      </c>
      <c r="J136" s="320"/>
      <c r="K136" s="319">
        <f>K3</f>
        <v>45583</v>
      </c>
      <c r="L136" s="320"/>
      <c r="M136" s="319">
        <f>M3</f>
        <v>45584</v>
      </c>
      <c r="N136" s="320"/>
      <c r="O136" s="319">
        <f>O3</f>
        <v>45585</v>
      </c>
      <c r="P136" s="320"/>
      <c r="Q136" s="117"/>
      <c r="R136" s="117"/>
      <c r="S136" s="117"/>
      <c r="T136" s="117"/>
    </row>
    <row r="137" spans="1:20" s="116" customFormat="1" ht="11.25" customHeight="1" thickBot="1">
      <c r="A137" s="304" t="s">
        <v>20</v>
      </c>
      <c r="B137" s="305"/>
      <c r="C137" s="254" t="str">
        <f>C4</f>
        <v>一</v>
      </c>
      <c r="D137" s="255"/>
      <c r="E137" s="254" t="str">
        <f>E4</f>
        <v>二</v>
      </c>
      <c r="F137" s="255"/>
      <c r="G137" s="254" t="str">
        <f>G4</f>
        <v>三</v>
      </c>
      <c r="H137" s="255"/>
      <c r="I137" s="254" t="str">
        <f>I4</f>
        <v>四</v>
      </c>
      <c r="J137" s="255"/>
      <c r="K137" s="254" t="str">
        <f>K4</f>
        <v>五</v>
      </c>
      <c r="L137" s="255"/>
      <c r="M137" s="306" t="str">
        <f>M4</f>
        <v>六</v>
      </c>
      <c r="N137" s="307"/>
      <c r="O137" s="306" t="str">
        <f>O4</f>
        <v>日</v>
      </c>
      <c r="P137" s="307"/>
    </row>
    <row r="138" spans="1:20" s="116" customFormat="1" ht="11.25" customHeight="1">
      <c r="A138" s="129" t="s">
        <v>117</v>
      </c>
      <c r="B138" s="130"/>
      <c r="C138" s="131"/>
      <c r="D138" s="132"/>
      <c r="E138" s="131"/>
      <c r="F138" s="132"/>
      <c r="G138" s="131"/>
      <c r="H138" s="132"/>
      <c r="I138" s="131"/>
      <c r="J138" s="132"/>
      <c r="K138" s="131"/>
      <c r="L138" s="132"/>
      <c r="M138" s="131"/>
      <c r="N138" s="132"/>
      <c r="O138" s="131"/>
      <c r="P138" s="133"/>
      <c r="Q138" s="134">
        <f>SUM(C138,E138,G138,I138,K138,M138,O138)</f>
        <v>0</v>
      </c>
      <c r="R138" s="135"/>
      <c r="S138" s="136" t="s">
        <v>118</v>
      </c>
      <c r="T138" s="137"/>
    </row>
    <row r="139" spans="1:20" s="116" customFormat="1" ht="11.25" customHeight="1" thickBot="1">
      <c r="A139" s="138"/>
      <c r="B139" s="139" t="s">
        <v>119</v>
      </c>
      <c r="C139" s="140"/>
      <c r="D139" s="141"/>
      <c r="E139" s="140"/>
      <c r="F139" s="141"/>
      <c r="G139" s="140"/>
      <c r="H139" s="141"/>
      <c r="I139" s="140"/>
      <c r="J139" s="141"/>
      <c r="K139" s="140"/>
      <c r="L139" s="141"/>
      <c r="M139" s="140"/>
      <c r="N139" s="141"/>
      <c r="O139" s="140"/>
      <c r="P139" s="141"/>
      <c r="Q139" s="142" t="s">
        <v>120</v>
      </c>
      <c r="R139" s="308">
        <f>SUM(D139,F139,H139,J139,L139,N139,P139)</f>
        <v>0</v>
      </c>
      <c r="S139" s="309"/>
      <c r="T139" s="143"/>
    </row>
    <row r="140" spans="1:20" s="116" customFormat="1" ht="11.25" customHeight="1">
      <c r="A140" s="284" t="s">
        <v>121</v>
      </c>
      <c r="B140" s="273"/>
      <c r="C140" s="298">
        <f>D14+D17+D20+D23+D26+D29+D32+D35+D38+D41+D44+D47+D50+D53+D56</f>
        <v>24</v>
      </c>
      <c r="D140" s="299"/>
      <c r="E140" s="298">
        <f t="shared" ref="E140" si="3">F14+F17+F20+F23+F26+F29+F32+F35+F38+F41+F44+F47+F50+F53+F56</f>
        <v>24</v>
      </c>
      <c r="F140" s="299"/>
      <c r="G140" s="298">
        <f t="shared" ref="G140" si="4">H14+H17+H20+H23+H26+H29+H32+H35+H38+H41+H44+H47+H50+H53+H56</f>
        <v>16</v>
      </c>
      <c r="H140" s="299"/>
      <c r="I140" s="298">
        <f t="shared" ref="I140" si="5">J14+J17+J20+J23+J26+J29+J32+J35+J38+J41+J44+J47+J50+J53+J56</f>
        <v>24</v>
      </c>
      <c r="J140" s="299"/>
      <c r="K140" s="298">
        <f t="shared" ref="K140" si="6">L14+L17+L20+L23+L26+L29+L32+L35+L38+L41+L44+L47+L50+L53+L56</f>
        <v>24</v>
      </c>
      <c r="L140" s="299"/>
      <c r="M140" s="298">
        <f t="shared" ref="M140" si="7">N14+N17+N20+N23+N26+N29+N32+N35+N38+N41+N44+N47+N50+N53+N56</f>
        <v>32</v>
      </c>
      <c r="N140" s="299"/>
      <c r="O140" s="298">
        <f t="shared" ref="O140" si="8">P14+P17+P20+P23+P26+P29+P32+P35+P38+P41+P44+P47+P50+P53+P56</f>
        <v>32</v>
      </c>
      <c r="P140" s="299"/>
      <c r="Q140" s="302">
        <f>SUM(C140:P141)</f>
        <v>176</v>
      </c>
      <c r="R140" s="303"/>
      <c r="S140" s="276"/>
      <c r="T140" s="144"/>
    </row>
    <row r="141" spans="1:20" s="116" customFormat="1" ht="11.25" customHeight="1" thickBot="1">
      <c r="A141" s="285"/>
      <c r="B141" s="275"/>
      <c r="C141" s="300"/>
      <c r="D141" s="301"/>
      <c r="E141" s="300"/>
      <c r="F141" s="301"/>
      <c r="G141" s="300"/>
      <c r="H141" s="301"/>
      <c r="I141" s="300"/>
      <c r="J141" s="301"/>
      <c r="K141" s="300"/>
      <c r="L141" s="301"/>
      <c r="M141" s="300"/>
      <c r="N141" s="301"/>
      <c r="O141" s="300"/>
      <c r="P141" s="301"/>
      <c r="Q141" s="297"/>
      <c r="R141" s="283"/>
      <c r="S141" s="277"/>
      <c r="T141" s="145"/>
    </row>
    <row r="142" spans="1:20" s="116" customFormat="1" ht="11.25" customHeight="1" thickTop="1">
      <c r="A142" s="284" t="s">
        <v>122</v>
      </c>
      <c r="B142" s="273"/>
      <c r="C142" s="272">
        <f>D60+D63+D66+D69+D72+D75+D78+D81+D84+D87+D91+D94+D97+D100+D103+D106+D109+D112+D115+D118</f>
        <v>3.5</v>
      </c>
      <c r="D142" s="273"/>
      <c r="E142" s="272">
        <f t="shared" ref="E142" si="9">F60+F63+F66+F69+F72+F75+F78+F81+F84+F87+F91+F94+F97+F100+F103+F106+F109+F112+F115+F118</f>
        <v>4</v>
      </c>
      <c r="F142" s="273"/>
      <c r="G142" s="272">
        <f t="shared" ref="G142" si="10">H60+H63+H66+H69+H72+H75+H78+H81+H84+H87+H91+H94+H97+H100+H103+H106+H109+H112+H115+H118</f>
        <v>12</v>
      </c>
      <c r="H142" s="273"/>
      <c r="I142" s="272">
        <f t="shared" ref="I142" si="11">J60+J63+J66+J69+J72+J75+J78+J81+J84+J87+J91+J94+J97+J100+J103+J106+J109+J112+J115+J118</f>
        <v>3.5</v>
      </c>
      <c r="J142" s="273"/>
      <c r="K142" s="272">
        <f t="shared" ref="K142" si="12">L60+L63+L66+L69+L72+L75+L78+L81+L84+L87+L91+L94+L97+L100+L103+L106+L109+L112+L115+L118</f>
        <v>4</v>
      </c>
      <c r="L142" s="273"/>
      <c r="M142" s="272">
        <f t="shared" ref="M142" si="13">N60+N63+N66+N69+N72+N75+N78+N81+N84+N87+N91+N94+N97+N100+N103+N106+N109+N112+N115+N118</f>
        <v>24</v>
      </c>
      <c r="N142" s="273"/>
      <c r="O142" s="272">
        <f t="shared" ref="O142" si="14">P60+P63+P66+P69+P72+P75+P78+P81+P84+P87+P91+P94+P97+P100+P103+P106+P109+P112+P115+P118</f>
        <v>24</v>
      </c>
      <c r="P142" s="273"/>
      <c r="Q142" s="296">
        <f>SUM(C142:P143)</f>
        <v>75</v>
      </c>
      <c r="R142" s="281"/>
      <c r="S142" s="276"/>
      <c r="T142" s="144"/>
    </row>
    <row r="143" spans="1:20" s="116" customFormat="1" ht="11.25" customHeight="1" thickBot="1">
      <c r="A143" s="285"/>
      <c r="B143" s="275"/>
      <c r="C143" s="274"/>
      <c r="D143" s="275"/>
      <c r="E143" s="274"/>
      <c r="F143" s="275"/>
      <c r="G143" s="274"/>
      <c r="H143" s="275"/>
      <c r="I143" s="274"/>
      <c r="J143" s="275"/>
      <c r="K143" s="274"/>
      <c r="L143" s="275"/>
      <c r="M143" s="274"/>
      <c r="N143" s="275"/>
      <c r="O143" s="274"/>
      <c r="P143" s="275"/>
      <c r="Q143" s="297"/>
      <c r="R143" s="283"/>
      <c r="S143" s="277"/>
      <c r="T143" s="145"/>
    </row>
    <row r="144" spans="1:20" s="116" customFormat="1" ht="11.25" customHeight="1" thickTop="1">
      <c r="A144" s="284" t="s">
        <v>123</v>
      </c>
      <c r="B144" s="273"/>
      <c r="C144" s="272">
        <f>C140+C142</f>
        <v>27.5</v>
      </c>
      <c r="D144" s="273"/>
      <c r="E144" s="272">
        <f>E140+E142</f>
        <v>28</v>
      </c>
      <c r="F144" s="273"/>
      <c r="G144" s="272">
        <f>G140+G142</f>
        <v>28</v>
      </c>
      <c r="H144" s="273"/>
      <c r="I144" s="272">
        <f>I140+I142</f>
        <v>27.5</v>
      </c>
      <c r="J144" s="273"/>
      <c r="K144" s="272">
        <f>K140+K142</f>
        <v>28</v>
      </c>
      <c r="L144" s="273"/>
      <c r="M144" s="272">
        <f>M140+M142</f>
        <v>56</v>
      </c>
      <c r="N144" s="273"/>
      <c r="O144" s="272">
        <f>O140+O142</f>
        <v>56</v>
      </c>
      <c r="P144" s="273"/>
      <c r="Q144" s="296">
        <f>SUM(C144:P145)</f>
        <v>251</v>
      </c>
      <c r="R144" s="281"/>
      <c r="S144" s="276"/>
      <c r="T144" s="144"/>
    </row>
    <row r="145" spans="1:20" s="116" customFormat="1" ht="11.25" customHeight="1" thickBot="1">
      <c r="A145" s="285"/>
      <c r="B145" s="275"/>
      <c r="C145" s="272"/>
      <c r="D145" s="273"/>
      <c r="E145" s="272"/>
      <c r="F145" s="273"/>
      <c r="G145" s="272"/>
      <c r="H145" s="273"/>
      <c r="I145" s="272"/>
      <c r="J145" s="273"/>
      <c r="K145" s="272"/>
      <c r="L145" s="273"/>
      <c r="M145" s="272"/>
      <c r="N145" s="273"/>
      <c r="O145" s="272"/>
      <c r="P145" s="273"/>
      <c r="Q145" s="297"/>
      <c r="R145" s="283"/>
      <c r="S145" s="277"/>
      <c r="T145" s="145"/>
    </row>
    <row r="146" spans="1:20" s="116" customFormat="1" ht="11.25" customHeight="1" thickTop="1">
      <c r="A146" s="284" t="s">
        <v>124</v>
      </c>
      <c r="B146" s="286"/>
      <c r="C146" s="288">
        <f>$Q$152</f>
        <v>0</v>
      </c>
      <c r="D146" s="289"/>
      <c r="E146" s="288">
        <f>$Q$152</f>
        <v>0</v>
      </c>
      <c r="F146" s="289"/>
      <c r="G146" s="288">
        <f>$Q$152</f>
        <v>0</v>
      </c>
      <c r="H146" s="289"/>
      <c r="I146" s="288">
        <f>$Q$152</f>
        <v>0</v>
      </c>
      <c r="J146" s="289"/>
      <c r="K146" s="292">
        <f>Q154</f>
        <v>0</v>
      </c>
      <c r="L146" s="289"/>
      <c r="M146" s="292">
        <f>Q156</f>
        <v>0</v>
      </c>
      <c r="N146" s="289"/>
      <c r="O146" s="292">
        <f>Q156</f>
        <v>0</v>
      </c>
      <c r="P146" s="294"/>
      <c r="Q146" s="280">
        <f>SUM(C146:P147)</f>
        <v>0</v>
      </c>
      <c r="R146" s="281"/>
      <c r="S146" s="276"/>
      <c r="T146" s="144"/>
    </row>
    <row r="147" spans="1:20" s="116" customFormat="1" ht="11.25" customHeight="1" thickBot="1">
      <c r="A147" s="285"/>
      <c r="B147" s="287"/>
      <c r="C147" s="290"/>
      <c r="D147" s="291"/>
      <c r="E147" s="290"/>
      <c r="F147" s="291"/>
      <c r="G147" s="290"/>
      <c r="H147" s="291"/>
      <c r="I147" s="290"/>
      <c r="J147" s="291"/>
      <c r="K147" s="293"/>
      <c r="L147" s="291"/>
      <c r="M147" s="293"/>
      <c r="N147" s="291"/>
      <c r="O147" s="293"/>
      <c r="P147" s="295"/>
      <c r="Q147" s="282"/>
      <c r="R147" s="283"/>
      <c r="S147" s="277"/>
      <c r="T147" s="145"/>
    </row>
    <row r="148" spans="1:20" s="116" customFormat="1" ht="11.25" customHeight="1" thickTop="1">
      <c r="A148" s="284" t="s">
        <v>125</v>
      </c>
      <c r="B148" s="273"/>
      <c r="C148" s="272">
        <f>C144-C146</f>
        <v>27.5</v>
      </c>
      <c r="D148" s="273"/>
      <c r="E148" s="272">
        <f>E144-E146</f>
        <v>28</v>
      </c>
      <c r="F148" s="273"/>
      <c r="G148" s="272">
        <f>G144-G146</f>
        <v>28</v>
      </c>
      <c r="H148" s="273"/>
      <c r="I148" s="272">
        <f>I144-I146</f>
        <v>27.5</v>
      </c>
      <c r="J148" s="273"/>
      <c r="K148" s="272">
        <f>K144-K146</f>
        <v>28</v>
      </c>
      <c r="L148" s="273"/>
      <c r="M148" s="272">
        <f>M144-M146</f>
        <v>56</v>
      </c>
      <c r="N148" s="273"/>
      <c r="O148" s="272">
        <f>O144-O146</f>
        <v>56</v>
      </c>
      <c r="P148" s="273"/>
      <c r="Q148" s="272">
        <f>Q144-Q146</f>
        <v>251</v>
      </c>
      <c r="R148" s="273"/>
      <c r="S148" s="276"/>
      <c r="T148" s="144"/>
    </row>
    <row r="149" spans="1:20" s="116" customFormat="1" ht="11.25" customHeight="1" thickBot="1">
      <c r="A149" s="285"/>
      <c r="B149" s="275"/>
      <c r="C149" s="274"/>
      <c r="D149" s="275"/>
      <c r="E149" s="274"/>
      <c r="F149" s="275"/>
      <c r="G149" s="274"/>
      <c r="H149" s="275"/>
      <c r="I149" s="274"/>
      <c r="J149" s="275"/>
      <c r="K149" s="274"/>
      <c r="L149" s="275"/>
      <c r="M149" s="274"/>
      <c r="N149" s="275"/>
      <c r="O149" s="274"/>
      <c r="P149" s="275"/>
      <c r="Q149" s="274"/>
      <c r="R149" s="275"/>
      <c r="S149" s="277"/>
      <c r="T149" s="145"/>
    </row>
    <row r="150" spans="1:20" s="116" customFormat="1" ht="11.25" customHeight="1" thickTop="1" thickBot="1">
      <c r="J150" s="128"/>
      <c r="K150" s="128"/>
    </row>
    <row r="151" spans="1:20" s="116" customFormat="1" ht="11.25" customHeight="1">
      <c r="J151" s="128"/>
      <c r="K151" s="128"/>
      <c r="O151" s="256" t="s">
        <v>126</v>
      </c>
      <c r="P151" s="257"/>
      <c r="Q151" s="278"/>
      <c r="R151" s="279"/>
    </row>
    <row r="152" spans="1:20" s="116" customFormat="1" ht="11.25" customHeight="1">
      <c r="A152" s="259" t="s">
        <v>127</v>
      </c>
      <c r="B152" s="259"/>
      <c r="C152" s="184" t="s">
        <v>128</v>
      </c>
      <c r="D152" s="185" t="s">
        <v>129</v>
      </c>
      <c r="E152" s="184" t="s">
        <v>130</v>
      </c>
      <c r="G152" s="146" t="s">
        <v>131</v>
      </c>
      <c r="H152" s="184" t="s">
        <v>128</v>
      </c>
      <c r="I152" s="185" t="s">
        <v>129</v>
      </c>
      <c r="J152" s="184" t="s">
        <v>130</v>
      </c>
      <c r="K152" s="128"/>
      <c r="O152" s="258" t="s">
        <v>132</v>
      </c>
      <c r="P152" s="259"/>
      <c r="Q152" s="266"/>
      <c r="R152" s="267"/>
    </row>
    <row r="153" spans="1:20" s="116" customFormat="1" ht="11.25" customHeight="1">
      <c r="A153" s="147" t="str">
        <f>'0902-0908'!A150</f>
        <v>店長</v>
      </c>
      <c r="B153" s="148"/>
      <c r="C153" s="149">
        <f t="shared" ref="C153:C164" si="15">COUNTIF($A$13:$B$133,A153)</f>
        <v>0</v>
      </c>
      <c r="D153" s="150"/>
      <c r="E153" s="149">
        <f>C153-D153</f>
        <v>0</v>
      </c>
      <c r="G153" s="149" t="s">
        <v>133</v>
      </c>
      <c r="H153" s="149">
        <f>SUM(C153:C160)+C163+C164</f>
        <v>0</v>
      </c>
      <c r="I153" s="151"/>
      <c r="J153" s="149">
        <f>H153-I153</f>
        <v>0</v>
      </c>
      <c r="K153" s="128"/>
      <c r="O153" s="258"/>
      <c r="P153" s="259"/>
      <c r="Q153" s="266"/>
      <c r="R153" s="267"/>
    </row>
    <row r="154" spans="1:20" s="116" customFormat="1" ht="11.25" customHeight="1">
      <c r="A154" s="147" t="str">
        <f>'0902-0908'!A151</f>
        <v>副店長</v>
      </c>
      <c r="B154" s="148"/>
      <c r="C154" s="149">
        <f t="shared" si="15"/>
        <v>0</v>
      </c>
      <c r="D154" s="150"/>
      <c r="E154" s="149">
        <f t="shared" ref="E154:E164" si="16">C154-D154</f>
        <v>0</v>
      </c>
      <c r="G154" s="149" t="s">
        <v>134</v>
      </c>
      <c r="H154" s="149">
        <f>SUM(C153:C159)+C161+C163+C164</f>
        <v>0</v>
      </c>
      <c r="I154" s="151"/>
      <c r="J154" s="149">
        <f>H154-I154</f>
        <v>0</v>
      </c>
      <c r="K154" s="128"/>
      <c r="O154" s="258" t="s">
        <v>135</v>
      </c>
      <c r="P154" s="259"/>
      <c r="Q154" s="266"/>
      <c r="R154" s="267"/>
    </row>
    <row r="155" spans="1:20" s="116" customFormat="1" ht="11.25" customHeight="1">
      <c r="A155" s="147" t="str">
        <f>'0902-0908'!A152</f>
        <v>廚房主任</v>
      </c>
      <c r="B155" s="148"/>
      <c r="C155" s="149">
        <f t="shared" si="15"/>
        <v>0</v>
      </c>
      <c r="D155" s="150"/>
      <c r="E155" s="149">
        <f t="shared" si="16"/>
        <v>0</v>
      </c>
      <c r="G155" s="149" t="s">
        <v>137</v>
      </c>
      <c r="H155" s="149">
        <f>SUM(C153:C164)</f>
        <v>0</v>
      </c>
      <c r="I155" s="151"/>
      <c r="J155" s="149">
        <f>H155-I155</f>
        <v>0</v>
      </c>
      <c r="K155" s="128"/>
      <c r="O155" s="258"/>
      <c r="P155" s="259"/>
      <c r="Q155" s="266"/>
      <c r="R155" s="267"/>
    </row>
    <row r="156" spans="1:20" s="116" customFormat="1" ht="11.25" customHeight="1">
      <c r="A156" s="147" t="str">
        <f>'0902-0908'!A153</f>
        <v>廚房正職</v>
      </c>
      <c r="B156" s="148"/>
      <c r="C156" s="149">
        <f t="shared" si="15"/>
        <v>0</v>
      </c>
      <c r="D156" s="150"/>
      <c r="E156" s="149">
        <f t="shared" si="16"/>
        <v>0</v>
      </c>
      <c r="J156" s="128"/>
      <c r="K156" s="128"/>
      <c r="O156" s="258" t="s">
        <v>139</v>
      </c>
      <c r="P156" s="259"/>
      <c r="Q156" s="266"/>
      <c r="R156" s="267"/>
    </row>
    <row r="157" spans="1:20" s="116" customFormat="1" ht="11.25" customHeight="1">
      <c r="A157" s="147" t="str">
        <f>'0902-0908'!A154</f>
        <v>廚房試用期</v>
      </c>
      <c r="B157" s="148"/>
      <c r="C157" s="149">
        <f t="shared" si="15"/>
        <v>0</v>
      </c>
      <c r="D157" s="150"/>
      <c r="E157" s="149">
        <f t="shared" si="16"/>
        <v>0</v>
      </c>
      <c r="J157" s="128"/>
      <c r="K157" s="128"/>
      <c r="O157" s="258"/>
      <c r="P157" s="259"/>
      <c r="Q157" s="266"/>
      <c r="R157" s="267"/>
    </row>
    <row r="158" spans="1:20" s="116" customFormat="1" ht="11.25" customHeight="1">
      <c r="A158" s="147" t="str">
        <f>'0902-0908'!A155</f>
        <v>內場建教生</v>
      </c>
      <c r="B158" s="148"/>
      <c r="C158" s="149">
        <f t="shared" si="15"/>
        <v>0</v>
      </c>
      <c r="D158" s="150"/>
      <c r="E158" s="149">
        <f t="shared" si="16"/>
        <v>0</v>
      </c>
      <c r="J158" s="128"/>
      <c r="K158" s="128"/>
      <c r="O158" s="258" t="s">
        <v>142</v>
      </c>
      <c r="P158" s="259"/>
      <c r="Q158" s="268"/>
      <c r="R158" s="269"/>
    </row>
    <row r="159" spans="1:20" s="116" customFormat="1" ht="11.25" customHeight="1" thickBot="1">
      <c r="A159" s="147" t="str">
        <f>'0902-0908'!A156</f>
        <v>內場實習生</v>
      </c>
      <c r="B159" s="148"/>
      <c r="C159" s="149">
        <f t="shared" si="15"/>
        <v>0</v>
      </c>
      <c r="D159" s="150"/>
      <c r="E159" s="149">
        <f t="shared" si="16"/>
        <v>0</v>
      </c>
      <c r="J159" s="128"/>
      <c r="K159" s="128"/>
      <c r="O159" s="260"/>
      <c r="P159" s="261"/>
      <c r="Q159" s="270"/>
      <c r="R159" s="271"/>
    </row>
    <row r="160" spans="1:20" s="116" customFormat="1" ht="11.25" customHeight="1">
      <c r="A160" s="147" t="str">
        <f>'0902-0908'!A157</f>
        <v>內場早班工讀</v>
      </c>
      <c r="B160" s="148"/>
      <c r="C160" s="149">
        <f t="shared" si="15"/>
        <v>0</v>
      </c>
      <c r="D160" s="150"/>
      <c r="E160" s="149">
        <f t="shared" si="16"/>
        <v>0</v>
      </c>
      <c r="J160" s="128"/>
      <c r="K160" s="128"/>
      <c r="O160" s="256" t="s">
        <v>145</v>
      </c>
      <c r="P160" s="257"/>
      <c r="Q160" s="152"/>
      <c r="R160" s="153"/>
    </row>
    <row r="161" spans="1:18" s="116" customFormat="1" ht="11.25" customHeight="1">
      <c r="A161" s="147" t="str">
        <f>'0902-0908'!A158</f>
        <v>內場晚班工讀</v>
      </c>
      <c r="B161" s="148"/>
      <c r="C161" s="149">
        <f t="shared" si="15"/>
        <v>0</v>
      </c>
      <c r="D161" s="151"/>
      <c r="E161" s="149">
        <f t="shared" si="16"/>
        <v>0</v>
      </c>
      <c r="J161" s="128"/>
      <c r="K161" s="128"/>
      <c r="O161" s="258" t="s">
        <v>147</v>
      </c>
      <c r="P161" s="259"/>
      <c r="Q161" s="259">
        <f>Q152*4+Q154+Q156*2</f>
        <v>0</v>
      </c>
      <c r="R161" s="262"/>
    </row>
    <row r="162" spans="1:18" s="116" customFormat="1" ht="11.25" customHeight="1" thickBot="1">
      <c r="A162" s="147" t="str">
        <f>'0902-0908'!A159</f>
        <v>內場假日工讀</v>
      </c>
      <c r="B162" s="148"/>
      <c r="C162" s="149">
        <f t="shared" si="15"/>
        <v>0</v>
      </c>
      <c r="D162" s="151"/>
      <c r="E162" s="149">
        <f t="shared" si="16"/>
        <v>0</v>
      </c>
      <c r="J162" s="128"/>
      <c r="K162" s="128"/>
      <c r="O162" s="260"/>
      <c r="P162" s="261"/>
      <c r="Q162" s="261"/>
      <c r="R162" s="263"/>
    </row>
    <row r="163" spans="1:18" s="116" customFormat="1" ht="11.25" customHeight="1">
      <c r="A163" s="147" t="str">
        <f>'0902-0908'!A160</f>
        <v>內場全天工讀</v>
      </c>
      <c r="B163" s="148"/>
      <c r="C163" s="149">
        <f t="shared" si="15"/>
        <v>0</v>
      </c>
      <c r="D163" s="151"/>
      <c r="E163" s="149">
        <f t="shared" si="16"/>
        <v>0</v>
      </c>
      <c r="J163" s="128"/>
      <c r="K163" s="128"/>
    </row>
    <row r="164" spans="1:18" s="116" customFormat="1" ht="11.25" customHeight="1">
      <c r="A164" s="147" t="str">
        <f>'0902-0908'!A161</f>
        <v>內場暑假工讀</v>
      </c>
      <c r="B164" s="148"/>
      <c r="C164" s="149">
        <f t="shared" si="15"/>
        <v>0</v>
      </c>
      <c r="D164" s="151"/>
      <c r="E164" s="149">
        <f t="shared" si="16"/>
        <v>0</v>
      </c>
      <c r="J164" s="128"/>
      <c r="K164" s="128"/>
    </row>
    <row r="165" spans="1:18" s="116" customFormat="1" ht="11.25" customHeight="1">
      <c r="J165" s="128"/>
      <c r="K165" s="128"/>
    </row>
    <row r="166" spans="1:18" s="116" customFormat="1" ht="11.25" customHeight="1">
      <c r="C166" s="264">
        <f>C136</f>
        <v>45579</v>
      </c>
      <c r="D166" s="265"/>
      <c r="E166" s="264">
        <f>E136</f>
        <v>45580</v>
      </c>
      <c r="F166" s="265"/>
      <c r="G166" s="264">
        <f>G136</f>
        <v>45581</v>
      </c>
      <c r="H166" s="265"/>
      <c r="I166" s="264">
        <f>I136</f>
        <v>45582</v>
      </c>
      <c r="J166" s="265"/>
      <c r="K166" s="264">
        <f>K136</f>
        <v>45583</v>
      </c>
      <c r="L166" s="265"/>
      <c r="M166" s="264">
        <f>M136</f>
        <v>45584</v>
      </c>
      <c r="N166" s="265"/>
      <c r="O166" s="264">
        <f>O136</f>
        <v>45585</v>
      </c>
      <c r="P166" s="265"/>
    </row>
    <row r="167" spans="1:18" s="116" customFormat="1" ht="11.25" customHeight="1">
      <c r="C167" s="254" t="str">
        <f>C137</f>
        <v>一</v>
      </c>
      <c r="D167" s="255"/>
      <c r="E167" s="254" t="str">
        <f>E137</f>
        <v>二</v>
      </c>
      <c r="F167" s="255"/>
      <c r="G167" s="254" t="str">
        <f>G137</f>
        <v>三</v>
      </c>
      <c r="H167" s="255"/>
      <c r="I167" s="254" t="str">
        <f>I137</f>
        <v>四</v>
      </c>
      <c r="J167" s="255"/>
      <c r="K167" s="254" t="str">
        <f>K137</f>
        <v>五</v>
      </c>
      <c r="L167" s="255"/>
      <c r="M167" s="254" t="str">
        <f>M137</f>
        <v>六</v>
      </c>
      <c r="N167" s="255"/>
      <c r="O167" s="254" t="str">
        <f>O137</f>
        <v>日</v>
      </c>
      <c r="P167" s="255"/>
    </row>
    <row r="168" spans="1:18" s="116" customFormat="1" ht="11.25" customHeight="1">
      <c r="C168" s="154" t="s">
        <v>151</v>
      </c>
      <c r="D168" s="154" t="s">
        <v>152</v>
      </c>
      <c r="E168" s="154" t="s">
        <v>151</v>
      </c>
      <c r="F168" s="154" t="s">
        <v>152</v>
      </c>
      <c r="G168" s="154" t="s">
        <v>151</v>
      </c>
      <c r="H168" s="154" t="s">
        <v>152</v>
      </c>
      <c r="I168" s="154" t="s">
        <v>151</v>
      </c>
      <c r="J168" s="154" t="s">
        <v>152</v>
      </c>
      <c r="K168" s="154" t="s">
        <v>151</v>
      </c>
      <c r="L168" s="154" t="s">
        <v>152</v>
      </c>
      <c r="M168" s="154" t="s">
        <v>151</v>
      </c>
      <c r="N168" s="154" t="s">
        <v>152</v>
      </c>
      <c r="O168" s="154" t="s">
        <v>151</v>
      </c>
      <c r="P168" s="154" t="s">
        <v>152</v>
      </c>
    </row>
    <row r="169" spans="1:18" s="116" customFormat="1" ht="11.25" customHeight="1">
      <c r="C169" s="116">
        <f t="shared" ref="C169:P169" si="17">C13</f>
        <v>0</v>
      </c>
      <c r="D169" s="116">
        <f t="shared" si="17"/>
        <v>0</v>
      </c>
      <c r="E169" s="116">
        <f t="shared" si="17"/>
        <v>0</v>
      </c>
      <c r="F169" s="116">
        <f t="shared" si="17"/>
        <v>0</v>
      </c>
      <c r="G169" s="116">
        <f t="shared" si="17"/>
        <v>10</v>
      </c>
      <c r="H169" s="116">
        <f t="shared" si="17"/>
        <v>21</v>
      </c>
      <c r="I169" s="116">
        <f t="shared" si="17"/>
        <v>12</v>
      </c>
      <c r="J169" s="116">
        <f t="shared" si="17"/>
        <v>22</v>
      </c>
      <c r="K169" s="116">
        <f t="shared" si="17"/>
        <v>11</v>
      </c>
      <c r="L169" s="116">
        <f t="shared" si="17"/>
        <v>22</v>
      </c>
      <c r="M169" s="116">
        <f t="shared" si="17"/>
        <v>0</v>
      </c>
      <c r="N169" s="116">
        <f t="shared" si="17"/>
        <v>0</v>
      </c>
      <c r="O169" s="116">
        <f t="shared" si="17"/>
        <v>11</v>
      </c>
      <c r="P169" s="116">
        <f t="shared" si="17"/>
        <v>22</v>
      </c>
    </row>
    <row r="170" spans="1:18" s="116" customFormat="1" ht="11.25" customHeight="1">
      <c r="C170" s="116">
        <f t="shared" ref="C170:P170" si="18">C16</f>
        <v>0</v>
      </c>
      <c r="D170" s="116">
        <f t="shared" si="18"/>
        <v>0</v>
      </c>
      <c r="E170" s="116">
        <f t="shared" si="18"/>
        <v>10</v>
      </c>
      <c r="F170" s="116">
        <f t="shared" si="18"/>
        <v>21</v>
      </c>
      <c r="G170" s="116">
        <f t="shared" si="18"/>
        <v>12</v>
      </c>
      <c r="H170" s="116">
        <f t="shared" si="18"/>
        <v>22</v>
      </c>
      <c r="I170" s="116">
        <f t="shared" si="18"/>
        <v>11</v>
      </c>
      <c r="J170" s="116">
        <f t="shared" si="18"/>
        <v>22</v>
      </c>
      <c r="K170" s="116">
        <f t="shared" si="18"/>
        <v>0</v>
      </c>
      <c r="L170" s="116">
        <f t="shared" si="18"/>
        <v>0</v>
      </c>
      <c r="M170" s="116">
        <f t="shared" si="18"/>
        <v>11</v>
      </c>
      <c r="N170" s="116">
        <f t="shared" si="18"/>
        <v>22</v>
      </c>
      <c r="O170" s="116">
        <f t="shared" si="18"/>
        <v>10</v>
      </c>
      <c r="P170" s="116">
        <f t="shared" si="18"/>
        <v>21</v>
      </c>
    </row>
    <row r="171" spans="1:18" s="116" customFormat="1" ht="11.25" customHeight="1">
      <c r="C171" s="116">
        <f t="shared" ref="C171:P171" si="19">C19</f>
        <v>12</v>
      </c>
      <c r="D171" s="116">
        <f t="shared" si="19"/>
        <v>22</v>
      </c>
      <c r="E171" s="116">
        <f t="shared" si="19"/>
        <v>11</v>
      </c>
      <c r="F171" s="116">
        <f t="shared" si="19"/>
        <v>22</v>
      </c>
      <c r="G171" s="116">
        <f t="shared" si="19"/>
        <v>0</v>
      </c>
      <c r="H171" s="116">
        <f t="shared" si="19"/>
        <v>0</v>
      </c>
      <c r="I171" s="116">
        <f t="shared" si="19"/>
        <v>10</v>
      </c>
      <c r="J171" s="116">
        <f t="shared" si="19"/>
        <v>21</v>
      </c>
      <c r="K171" s="116">
        <f t="shared" si="19"/>
        <v>12</v>
      </c>
      <c r="L171" s="116">
        <f t="shared" si="19"/>
        <v>22</v>
      </c>
      <c r="M171" s="116">
        <f t="shared" si="19"/>
        <v>10</v>
      </c>
      <c r="N171" s="116">
        <f t="shared" si="19"/>
        <v>21</v>
      </c>
      <c r="O171" s="116">
        <f t="shared" si="19"/>
        <v>0</v>
      </c>
      <c r="P171" s="116">
        <f t="shared" si="19"/>
        <v>0</v>
      </c>
    </row>
    <row r="172" spans="1:18" s="116" customFormat="1" ht="11.25" customHeight="1">
      <c r="C172" s="116">
        <f t="shared" ref="C172:P172" si="20">C22</f>
        <v>10</v>
      </c>
      <c r="D172" s="116">
        <f t="shared" si="20"/>
        <v>21</v>
      </c>
      <c r="E172" s="116">
        <f t="shared" si="20"/>
        <v>12</v>
      </c>
      <c r="F172" s="116">
        <f t="shared" si="20"/>
        <v>22</v>
      </c>
      <c r="G172" s="116">
        <f t="shared" si="20"/>
        <v>0</v>
      </c>
      <c r="H172" s="116">
        <f t="shared" si="20"/>
        <v>0</v>
      </c>
      <c r="I172" s="116">
        <f t="shared" si="20"/>
        <v>0</v>
      </c>
      <c r="J172" s="116">
        <f t="shared" si="20"/>
        <v>0</v>
      </c>
      <c r="K172" s="116">
        <f t="shared" si="20"/>
        <v>10</v>
      </c>
      <c r="L172" s="116">
        <f t="shared" si="20"/>
        <v>21</v>
      </c>
      <c r="M172" s="116">
        <f t="shared" si="20"/>
        <v>12</v>
      </c>
      <c r="N172" s="116">
        <f t="shared" si="20"/>
        <v>22</v>
      </c>
      <c r="O172" s="116">
        <f t="shared" si="20"/>
        <v>12</v>
      </c>
      <c r="P172" s="116">
        <f t="shared" si="20"/>
        <v>22</v>
      </c>
    </row>
    <row r="173" spans="1:18" s="116" customFormat="1" ht="11.25" customHeight="1">
      <c r="C173" s="116">
        <f t="shared" ref="C173:P173" si="21">C25</f>
        <v>11</v>
      </c>
      <c r="D173" s="116">
        <f t="shared" si="21"/>
        <v>22</v>
      </c>
      <c r="E173" s="116">
        <f t="shared" si="21"/>
        <v>0</v>
      </c>
      <c r="F173" s="116">
        <f t="shared" si="21"/>
        <v>0</v>
      </c>
      <c r="G173" s="116">
        <f t="shared" si="21"/>
        <v>0</v>
      </c>
      <c r="H173" s="116">
        <f t="shared" si="21"/>
        <v>0</v>
      </c>
      <c r="I173" s="116">
        <f t="shared" si="21"/>
        <v>0</v>
      </c>
      <c r="J173" s="116">
        <f t="shared" si="21"/>
        <v>0</v>
      </c>
      <c r="K173" s="116">
        <f t="shared" si="21"/>
        <v>0</v>
      </c>
      <c r="L173" s="116">
        <f t="shared" si="21"/>
        <v>0</v>
      </c>
      <c r="M173" s="116">
        <f t="shared" si="21"/>
        <v>11.5</v>
      </c>
      <c r="N173" s="116">
        <f t="shared" si="21"/>
        <v>21.5</v>
      </c>
      <c r="O173" s="116">
        <f t="shared" si="21"/>
        <v>11.5</v>
      </c>
      <c r="P173" s="116">
        <f t="shared" si="21"/>
        <v>21.5</v>
      </c>
    </row>
    <row r="174" spans="1:18" s="116" customFormat="1" ht="11.25" customHeight="1">
      <c r="C174" s="116">
        <f>C28</f>
        <v>0</v>
      </c>
      <c r="D174" s="116">
        <f t="shared" ref="D174:P174" si="22">D28</f>
        <v>0</v>
      </c>
      <c r="E174" s="116">
        <f t="shared" si="22"/>
        <v>0</v>
      </c>
      <c r="F174" s="116">
        <f t="shared" si="22"/>
        <v>0</v>
      </c>
      <c r="G174" s="116">
        <f t="shared" si="22"/>
        <v>0</v>
      </c>
      <c r="H174" s="116">
        <f t="shared" si="22"/>
        <v>0</v>
      </c>
      <c r="I174" s="116">
        <f t="shared" si="22"/>
        <v>0</v>
      </c>
      <c r="J174" s="116">
        <f t="shared" si="22"/>
        <v>0</v>
      </c>
      <c r="K174" s="116">
        <f t="shared" si="22"/>
        <v>0</v>
      </c>
      <c r="L174" s="116">
        <f t="shared" si="22"/>
        <v>0</v>
      </c>
      <c r="M174" s="116">
        <f t="shared" si="22"/>
        <v>0</v>
      </c>
      <c r="N174" s="116">
        <f t="shared" si="22"/>
        <v>0</v>
      </c>
      <c r="O174" s="116">
        <f t="shared" si="22"/>
        <v>0</v>
      </c>
      <c r="P174" s="116">
        <f t="shared" si="22"/>
        <v>0</v>
      </c>
    </row>
    <row r="175" spans="1:18" s="116" customFormat="1" ht="11.25" customHeight="1">
      <c r="C175" s="116">
        <f>C31</f>
        <v>0</v>
      </c>
      <c r="D175" s="116">
        <f t="shared" ref="D175:P175" si="23">D31</f>
        <v>0</v>
      </c>
      <c r="E175" s="116">
        <f t="shared" si="23"/>
        <v>0</v>
      </c>
      <c r="F175" s="116">
        <f t="shared" si="23"/>
        <v>0</v>
      </c>
      <c r="G175" s="116">
        <f t="shared" si="23"/>
        <v>0</v>
      </c>
      <c r="H175" s="116">
        <f t="shared" si="23"/>
        <v>0</v>
      </c>
      <c r="I175" s="116">
        <f t="shared" si="23"/>
        <v>0</v>
      </c>
      <c r="J175" s="116">
        <f t="shared" si="23"/>
        <v>0</v>
      </c>
      <c r="K175" s="116">
        <f t="shared" si="23"/>
        <v>0</v>
      </c>
      <c r="L175" s="116">
        <f t="shared" si="23"/>
        <v>0</v>
      </c>
      <c r="M175" s="116">
        <f t="shared" si="23"/>
        <v>0</v>
      </c>
      <c r="N175" s="116">
        <f t="shared" si="23"/>
        <v>0</v>
      </c>
      <c r="O175" s="116">
        <f t="shared" si="23"/>
        <v>0</v>
      </c>
      <c r="P175" s="116">
        <f t="shared" si="23"/>
        <v>0</v>
      </c>
    </row>
    <row r="176" spans="1:18" s="116" customFormat="1" ht="11.25" customHeight="1">
      <c r="C176" s="116">
        <f>C34</f>
        <v>0</v>
      </c>
      <c r="D176" s="116">
        <f t="shared" ref="D176:P176" si="24">D34</f>
        <v>0</v>
      </c>
      <c r="E176" s="116">
        <f t="shared" si="24"/>
        <v>0</v>
      </c>
      <c r="F176" s="116">
        <f t="shared" si="24"/>
        <v>0</v>
      </c>
      <c r="G176" s="116">
        <f t="shared" si="24"/>
        <v>0</v>
      </c>
      <c r="H176" s="116">
        <f t="shared" si="24"/>
        <v>0</v>
      </c>
      <c r="I176" s="116">
        <f t="shared" si="24"/>
        <v>0</v>
      </c>
      <c r="J176" s="116">
        <f t="shared" si="24"/>
        <v>0</v>
      </c>
      <c r="K176" s="116">
        <f t="shared" si="24"/>
        <v>0</v>
      </c>
      <c r="L176" s="116">
        <f t="shared" si="24"/>
        <v>0</v>
      </c>
      <c r="M176" s="116">
        <f t="shared" si="24"/>
        <v>0</v>
      </c>
      <c r="N176" s="116">
        <f t="shared" si="24"/>
        <v>0</v>
      </c>
      <c r="O176" s="116">
        <f t="shared" si="24"/>
        <v>0</v>
      </c>
      <c r="P176" s="116">
        <f t="shared" si="24"/>
        <v>0</v>
      </c>
    </row>
    <row r="177" spans="3:16" s="116" customFormat="1" ht="11.25" customHeight="1">
      <c r="C177" s="116">
        <f>C37</f>
        <v>0</v>
      </c>
      <c r="D177" s="116">
        <f t="shared" ref="D177:P177" si="25">D37</f>
        <v>0</v>
      </c>
      <c r="E177" s="116">
        <f t="shared" si="25"/>
        <v>0</v>
      </c>
      <c r="F177" s="116">
        <f t="shared" si="25"/>
        <v>0</v>
      </c>
      <c r="G177" s="116">
        <f t="shared" si="25"/>
        <v>0</v>
      </c>
      <c r="H177" s="116">
        <f t="shared" si="25"/>
        <v>0</v>
      </c>
      <c r="I177" s="116">
        <f t="shared" si="25"/>
        <v>0</v>
      </c>
      <c r="J177" s="116">
        <f t="shared" si="25"/>
        <v>0</v>
      </c>
      <c r="K177" s="116">
        <f t="shared" si="25"/>
        <v>0</v>
      </c>
      <c r="L177" s="116">
        <f t="shared" si="25"/>
        <v>0</v>
      </c>
      <c r="M177" s="116">
        <f t="shared" si="25"/>
        <v>0</v>
      </c>
      <c r="N177" s="116">
        <f t="shared" si="25"/>
        <v>0</v>
      </c>
      <c r="O177" s="116">
        <f t="shared" si="25"/>
        <v>0</v>
      </c>
      <c r="P177" s="116">
        <f t="shared" si="25"/>
        <v>0</v>
      </c>
    </row>
    <row r="178" spans="3:16" s="116" customFormat="1" ht="11.25" customHeight="1">
      <c r="C178" s="116">
        <f>C40</f>
        <v>0</v>
      </c>
      <c r="D178" s="116">
        <f t="shared" ref="D178:P178" si="26">D40</f>
        <v>0</v>
      </c>
      <c r="E178" s="116">
        <f t="shared" si="26"/>
        <v>0</v>
      </c>
      <c r="F178" s="116">
        <f t="shared" si="26"/>
        <v>0</v>
      </c>
      <c r="G178" s="116">
        <f t="shared" si="26"/>
        <v>0</v>
      </c>
      <c r="H178" s="116">
        <f t="shared" si="26"/>
        <v>0</v>
      </c>
      <c r="I178" s="116">
        <f t="shared" si="26"/>
        <v>0</v>
      </c>
      <c r="J178" s="116">
        <f t="shared" si="26"/>
        <v>0</v>
      </c>
      <c r="K178" s="116">
        <f t="shared" si="26"/>
        <v>0</v>
      </c>
      <c r="L178" s="116">
        <f t="shared" si="26"/>
        <v>0</v>
      </c>
      <c r="M178" s="116">
        <f t="shared" si="26"/>
        <v>0</v>
      </c>
      <c r="N178" s="116">
        <f t="shared" si="26"/>
        <v>0</v>
      </c>
      <c r="O178" s="116">
        <f t="shared" si="26"/>
        <v>0</v>
      </c>
      <c r="P178" s="116">
        <f t="shared" si="26"/>
        <v>0</v>
      </c>
    </row>
    <row r="179" spans="3:16" s="116" customFormat="1" ht="11.25" customHeight="1">
      <c r="C179" s="116">
        <f>C43</f>
        <v>0</v>
      </c>
      <c r="D179" s="116">
        <f t="shared" ref="D179:P179" si="27">D43</f>
        <v>0</v>
      </c>
      <c r="E179" s="116">
        <f t="shared" si="27"/>
        <v>0</v>
      </c>
      <c r="F179" s="116">
        <f t="shared" si="27"/>
        <v>0</v>
      </c>
      <c r="G179" s="116">
        <f t="shared" si="27"/>
        <v>0</v>
      </c>
      <c r="H179" s="116">
        <f t="shared" si="27"/>
        <v>0</v>
      </c>
      <c r="I179" s="116">
        <f t="shared" si="27"/>
        <v>0</v>
      </c>
      <c r="J179" s="116">
        <f t="shared" si="27"/>
        <v>0</v>
      </c>
      <c r="K179" s="116">
        <f t="shared" si="27"/>
        <v>0</v>
      </c>
      <c r="L179" s="116">
        <f t="shared" si="27"/>
        <v>0</v>
      </c>
      <c r="M179" s="116">
        <f t="shared" si="27"/>
        <v>0</v>
      </c>
      <c r="N179" s="116">
        <f t="shared" si="27"/>
        <v>0</v>
      </c>
      <c r="O179" s="116">
        <f t="shared" si="27"/>
        <v>0</v>
      </c>
      <c r="P179" s="116">
        <f t="shared" si="27"/>
        <v>0</v>
      </c>
    </row>
    <row r="180" spans="3:16" s="116" customFormat="1" ht="11.25" customHeight="1">
      <c r="C180" s="116">
        <f>C46</f>
        <v>0</v>
      </c>
      <c r="D180" s="116">
        <f t="shared" ref="D180:P180" si="28">D46</f>
        <v>0</v>
      </c>
      <c r="E180" s="116">
        <f t="shared" si="28"/>
        <v>0</v>
      </c>
      <c r="F180" s="116">
        <f t="shared" si="28"/>
        <v>0</v>
      </c>
      <c r="G180" s="116">
        <f t="shared" si="28"/>
        <v>0</v>
      </c>
      <c r="H180" s="116">
        <f t="shared" si="28"/>
        <v>0</v>
      </c>
      <c r="I180" s="116">
        <f t="shared" si="28"/>
        <v>0</v>
      </c>
      <c r="J180" s="116">
        <f t="shared" si="28"/>
        <v>0</v>
      </c>
      <c r="K180" s="116">
        <f t="shared" si="28"/>
        <v>0</v>
      </c>
      <c r="L180" s="116">
        <f t="shared" si="28"/>
        <v>0</v>
      </c>
      <c r="M180" s="116">
        <f t="shared" si="28"/>
        <v>0</v>
      </c>
      <c r="N180" s="116">
        <f t="shared" si="28"/>
        <v>0</v>
      </c>
      <c r="O180" s="116">
        <f t="shared" si="28"/>
        <v>0</v>
      </c>
      <c r="P180" s="116">
        <f t="shared" si="28"/>
        <v>0</v>
      </c>
    </row>
    <row r="181" spans="3:16" s="116" customFormat="1" ht="11.25" customHeight="1">
      <c r="C181" s="116">
        <f>C49</f>
        <v>0</v>
      </c>
      <c r="D181" s="116">
        <f t="shared" ref="D181:P181" si="29">D49</f>
        <v>0</v>
      </c>
      <c r="E181" s="116">
        <f t="shared" si="29"/>
        <v>0</v>
      </c>
      <c r="F181" s="116">
        <f t="shared" si="29"/>
        <v>0</v>
      </c>
      <c r="G181" s="116">
        <f t="shared" si="29"/>
        <v>0</v>
      </c>
      <c r="H181" s="116">
        <f t="shared" si="29"/>
        <v>0</v>
      </c>
      <c r="I181" s="116">
        <f t="shared" si="29"/>
        <v>0</v>
      </c>
      <c r="J181" s="116">
        <f t="shared" si="29"/>
        <v>0</v>
      </c>
      <c r="K181" s="116">
        <f t="shared" si="29"/>
        <v>0</v>
      </c>
      <c r="L181" s="116">
        <f t="shared" si="29"/>
        <v>0</v>
      </c>
      <c r="M181" s="116">
        <f t="shared" si="29"/>
        <v>0</v>
      </c>
      <c r="N181" s="116">
        <f t="shared" si="29"/>
        <v>0</v>
      </c>
      <c r="O181" s="116">
        <f t="shared" si="29"/>
        <v>0</v>
      </c>
      <c r="P181" s="116">
        <f t="shared" si="29"/>
        <v>0</v>
      </c>
    </row>
    <row r="182" spans="3:16" s="116" customFormat="1" ht="11.25" customHeight="1">
      <c r="C182" s="116">
        <f>C52</f>
        <v>0</v>
      </c>
      <c r="D182" s="116">
        <f t="shared" ref="D182:P182" si="30">D52</f>
        <v>0</v>
      </c>
      <c r="E182" s="116">
        <f t="shared" si="30"/>
        <v>0</v>
      </c>
      <c r="F182" s="116">
        <f t="shared" si="30"/>
        <v>0</v>
      </c>
      <c r="G182" s="116">
        <f t="shared" si="30"/>
        <v>0</v>
      </c>
      <c r="H182" s="116">
        <f t="shared" si="30"/>
        <v>0</v>
      </c>
      <c r="I182" s="116">
        <f t="shared" si="30"/>
        <v>0</v>
      </c>
      <c r="J182" s="116">
        <f t="shared" si="30"/>
        <v>0</v>
      </c>
      <c r="K182" s="116">
        <f t="shared" si="30"/>
        <v>0</v>
      </c>
      <c r="L182" s="116">
        <f t="shared" si="30"/>
        <v>0</v>
      </c>
      <c r="M182" s="116">
        <f t="shared" si="30"/>
        <v>0</v>
      </c>
      <c r="N182" s="116">
        <f t="shared" si="30"/>
        <v>0</v>
      </c>
      <c r="O182" s="116">
        <f t="shared" si="30"/>
        <v>0</v>
      </c>
      <c r="P182" s="116">
        <f t="shared" si="30"/>
        <v>0</v>
      </c>
    </row>
    <row r="183" spans="3:16" s="116" customFormat="1" ht="11.25" customHeight="1">
      <c r="C183" s="116">
        <f>C55</f>
        <v>0</v>
      </c>
      <c r="D183" s="116">
        <f t="shared" ref="D183:P183" si="31">D55</f>
        <v>0</v>
      </c>
      <c r="E183" s="116">
        <f t="shared" si="31"/>
        <v>0</v>
      </c>
      <c r="F183" s="116">
        <f t="shared" si="31"/>
        <v>0</v>
      </c>
      <c r="G183" s="116">
        <f t="shared" si="31"/>
        <v>0</v>
      </c>
      <c r="H183" s="116">
        <f t="shared" si="31"/>
        <v>0</v>
      </c>
      <c r="I183" s="116">
        <f t="shared" si="31"/>
        <v>0</v>
      </c>
      <c r="J183" s="116">
        <f t="shared" si="31"/>
        <v>0</v>
      </c>
      <c r="K183" s="116">
        <f t="shared" si="31"/>
        <v>0</v>
      </c>
      <c r="L183" s="116">
        <f t="shared" si="31"/>
        <v>0</v>
      </c>
      <c r="M183" s="116">
        <f t="shared" si="31"/>
        <v>0</v>
      </c>
      <c r="N183" s="116">
        <f t="shared" si="31"/>
        <v>0</v>
      </c>
      <c r="O183" s="116">
        <f t="shared" si="31"/>
        <v>0</v>
      </c>
      <c r="P183" s="116">
        <f t="shared" si="31"/>
        <v>0</v>
      </c>
    </row>
    <row r="184" spans="3:16" s="116" customFormat="1" ht="11.25" customHeight="1">
      <c r="C184" s="116">
        <f>C59</f>
        <v>0</v>
      </c>
      <c r="D184" s="116">
        <f t="shared" ref="D184:P184" si="32">D59</f>
        <v>0</v>
      </c>
      <c r="E184" s="116">
        <f t="shared" si="32"/>
        <v>0</v>
      </c>
      <c r="F184" s="116">
        <f t="shared" si="32"/>
        <v>0</v>
      </c>
      <c r="G184" s="116">
        <f t="shared" si="32"/>
        <v>0</v>
      </c>
      <c r="H184" s="116">
        <f t="shared" si="32"/>
        <v>0</v>
      </c>
      <c r="I184" s="116">
        <f t="shared" si="32"/>
        <v>0</v>
      </c>
      <c r="J184" s="116">
        <f t="shared" si="32"/>
        <v>0</v>
      </c>
      <c r="K184" s="116">
        <f t="shared" si="32"/>
        <v>0</v>
      </c>
      <c r="L184" s="116">
        <f t="shared" si="32"/>
        <v>0</v>
      </c>
      <c r="M184" s="116">
        <f t="shared" si="32"/>
        <v>0</v>
      </c>
      <c r="N184" s="116">
        <f t="shared" si="32"/>
        <v>0</v>
      </c>
      <c r="O184" s="116">
        <f t="shared" si="32"/>
        <v>0</v>
      </c>
      <c r="P184" s="116">
        <f t="shared" si="32"/>
        <v>0</v>
      </c>
    </row>
    <row r="185" spans="3:16" s="116" customFormat="1" ht="11.25" customHeight="1">
      <c r="C185" s="116">
        <f>C62</f>
        <v>0</v>
      </c>
      <c r="D185" s="116">
        <f t="shared" ref="D185:P185" si="33">D62</f>
        <v>0</v>
      </c>
      <c r="E185" s="116">
        <f t="shared" si="33"/>
        <v>0</v>
      </c>
      <c r="F185" s="116">
        <f t="shared" si="33"/>
        <v>0</v>
      </c>
      <c r="G185" s="116">
        <f t="shared" si="33"/>
        <v>0</v>
      </c>
      <c r="H185" s="116">
        <f t="shared" si="33"/>
        <v>0</v>
      </c>
      <c r="I185" s="116">
        <f t="shared" si="33"/>
        <v>0</v>
      </c>
      <c r="J185" s="116">
        <f t="shared" si="33"/>
        <v>0</v>
      </c>
      <c r="K185" s="116">
        <f t="shared" si="33"/>
        <v>0</v>
      </c>
      <c r="L185" s="116">
        <f t="shared" si="33"/>
        <v>0</v>
      </c>
      <c r="M185" s="116">
        <f t="shared" si="33"/>
        <v>0</v>
      </c>
      <c r="N185" s="116">
        <f t="shared" si="33"/>
        <v>0</v>
      </c>
      <c r="O185" s="116">
        <f t="shared" si="33"/>
        <v>0</v>
      </c>
      <c r="P185" s="116">
        <f t="shared" si="33"/>
        <v>0</v>
      </c>
    </row>
    <row r="186" spans="3:16" s="116" customFormat="1" ht="11.25" customHeight="1">
      <c r="C186" s="116">
        <f>C65</f>
        <v>0</v>
      </c>
      <c r="D186" s="116">
        <f t="shared" ref="D186:P186" si="34">D65</f>
        <v>0</v>
      </c>
      <c r="E186" s="116">
        <f t="shared" si="34"/>
        <v>0</v>
      </c>
      <c r="F186" s="116">
        <f t="shared" si="34"/>
        <v>0</v>
      </c>
      <c r="G186" s="116">
        <f t="shared" si="34"/>
        <v>0</v>
      </c>
      <c r="H186" s="116">
        <f t="shared" si="34"/>
        <v>0</v>
      </c>
      <c r="I186" s="116">
        <f t="shared" si="34"/>
        <v>0</v>
      </c>
      <c r="J186" s="116">
        <f t="shared" si="34"/>
        <v>0</v>
      </c>
      <c r="K186" s="116">
        <f t="shared" si="34"/>
        <v>0</v>
      </c>
      <c r="L186" s="116">
        <f t="shared" si="34"/>
        <v>0</v>
      </c>
      <c r="M186" s="116">
        <f t="shared" si="34"/>
        <v>0</v>
      </c>
      <c r="N186" s="116">
        <f t="shared" si="34"/>
        <v>0</v>
      </c>
      <c r="O186" s="116">
        <f t="shared" si="34"/>
        <v>0</v>
      </c>
      <c r="P186" s="116">
        <f t="shared" si="34"/>
        <v>0</v>
      </c>
    </row>
    <row r="187" spans="3:16" s="116" customFormat="1" ht="11.25" customHeight="1">
      <c r="C187" s="116">
        <f>C68</f>
        <v>0</v>
      </c>
      <c r="D187" s="116">
        <f t="shared" ref="D187:P187" si="35">D68</f>
        <v>0</v>
      </c>
      <c r="E187" s="116">
        <f t="shared" si="35"/>
        <v>0</v>
      </c>
      <c r="F187" s="116">
        <f t="shared" si="35"/>
        <v>0</v>
      </c>
      <c r="G187" s="116">
        <f t="shared" si="35"/>
        <v>0</v>
      </c>
      <c r="H187" s="116">
        <f t="shared" si="35"/>
        <v>0</v>
      </c>
      <c r="I187" s="116">
        <f t="shared" si="35"/>
        <v>0</v>
      </c>
      <c r="J187" s="116">
        <f t="shared" si="35"/>
        <v>0</v>
      </c>
      <c r="K187" s="116">
        <f t="shared" si="35"/>
        <v>0</v>
      </c>
      <c r="L187" s="116">
        <f t="shared" si="35"/>
        <v>0</v>
      </c>
      <c r="M187" s="116">
        <f t="shared" si="35"/>
        <v>0</v>
      </c>
      <c r="N187" s="116">
        <f t="shared" si="35"/>
        <v>0</v>
      </c>
      <c r="O187" s="116">
        <f t="shared" si="35"/>
        <v>0</v>
      </c>
      <c r="P187" s="116">
        <f t="shared" si="35"/>
        <v>0</v>
      </c>
    </row>
    <row r="188" spans="3:16" s="116" customFormat="1" ht="11.25" customHeight="1">
      <c r="C188" s="116">
        <f>C71</f>
        <v>0</v>
      </c>
      <c r="D188" s="116">
        <f t="shared" ref="D188:P188" si="36">D71</f>
        <v>0</v>
      </c>
      <c r="E188" s="116">
        <f t="shared" si="36"/>
        <v>0</v>
      </c>
      <c r="F188" s="116">
        <f t="shared" si="36"/>
        <v>0</v>
      </c>
      <c r="G188" s="116">
        <f t="shared" si="36"/>
        <v>0</v>
      </c>
      <c r="H188" s="116">
        <f t="shared" si="36"/>
        <v>0</v>
      </c>
      <c r="I188" s="116">
        <f t="shared" si="36"/>
        <v>0</v>
      </c>
      <c r="J188" s="116">
        <f t="shared" si="36"/>
        <v>0</v>
      </c>
      <c r="K188" s="116">
        <f t="shared" si="36"/>
        <v>0</v>
      </c>
      <c r="L188" s="116">
        <f t="shared" si="36"/>
        <v>0</v>
      </c>
      <c r="M188" s="116">
        <f t="shared" si="36"/>
        <v>0</v>
      </c>
      <c r="N188" s="116">
        <f t="shared" si="36"/>
        <v>0</v>
      </c>
      <c r="O188" s="116">
        <f t="shared" si="36"/>
        <v>0</v>
      </c>
      <c r="P188" s="116">
        <f t="shared" si="36"/>
        <v>0</v>
      </c>
    </row>
    <row r="189" spans="3:16" s="116" customFormat="1" ht="11.25" customHeight="1">
      <c r="C189" s="116">
        <f>C74</f>
        <v>0</v>
      </c>
      <c r="D189" s="116">
        <f t="shared" ref="D189:P189" si="37">D74</f>
        <v>0</v>
      </c>
      <c r="E189" s="116">
        <f t="shared" si="37"/>
        <v>0</v>
      </c>
      <c r="F189" s="116">
        <f t="shared" si="37"/>
        <v>0</v>
      </c>
      <c r="G189" s="116">
        <f t="shared" si="37"/>
        <v>0</v>
      </c>
      <c r="H189" s="116">
        <f t="shared" si="37"/>
        <v>0</v>
      </c>
      <c r="I189" s="116">
        <f t="shared" si="37"/>
        <v>0</v>
      </c>
      <c r="J189" s="116">
        <f t="shared" si="37"/>
        <v>0</v>
      </c>
      <c r="K189" s="116">
        <f t="shared" si="37"/>
        <v>0</v>
      </c>
      <c r="L189" s="116">
        <f t="shared" si="37"/>
        <v>0</v>
      </c>
      <c r="M189" s="116">
        <f t="shared" si="37"/>
        <v>0</v>
      </c>
      <c r="N189" s="116">
        <f t="shared" si="37"/>
        <v>0</v>
      </c>
      <c r="O189" s="116">
        <f t="shared" si="37"/>
        <v>0</v>
      </c>
      <c r="P189" s="116">
        <f t="shared" si="37"/>
        <v>0</v>
      </c>
    </row>
    <row r="190" spans="3:16" s="116" customFormat="1" ht="11.25" customHeight="1">
      <c r="C190" s="116">
        <f>C77</f>
        <v>0</v>
      </c>
      <c r="D190" s="116">
        <f t="shared" ref="D190:P190" si="38">D77</f>
        <v>0</v>
      </c>
      <c r="E190" s="116">
        <f t="shared" si="38"/>
        <v>0</v>
      </c>
      <c r="F190" s="116">
        <f t="shared" si="38"/>
        <v>0</v>
      </c>
      <c r="G190" s="116">
        <f t="shared" si="38"/>
        <v>0</v>
      </c>
      <c r="H190" s="116">
        <f t="shared" si="38"/>
        <v>0</v>
      </c>
      <c r="I190" s="116">
        <f t="shared" si="38"/>
        <v>0</v>
      </c>
      <c r="J190" s="116">
        <f t="shared" si="38"/>
        <v>0</v>
      </c>
      <c r="K190" s="116">
        <f t="shared" si="38"/>
        <v>0</v>
      </c>
      <c r="L190" s="116">
        <f t="shared" si="38"/>
        <v>0</v>
      </c>
      <c r="M190" s="116">
        <f t="shared" si="38"/>
        <v>0</v>
      </c>
      <c r="N190" s="116">
        <f t="shared" si="38"/>
        <v>0</v>
      </c>
      <c r="O190" s="116">
        <f t="shared" si="38"/>
        <v>0</v>
      </c>
      <c r="P190" s="116">
        <f t="shared" si="38"/>
        <v>0</v>
      </c>
    </row>
    <row r="191" spans="3:16" s="116" customFormat="1" ht="11.25" customHeight="1">
      <c r="C191" s="116">
        <f>C80</f>
        <v>0</v>
      </c>
      <c r="D191" s="116">
        <f t="shared" ref="D191:P191" si="39">D80</f>
        <v>0</v>
      </c>
      <c r="E191" s="116">
        <f t="shared" si="39"/>
        <v>0</v>
      </c>
      <c r="F191" s="116">
        <f t="shared" si="39"/>
        <v>0</v>
      </c>
      <c r="G191" s="116">
        <f t="shared" si="39"/>
        <v>0</v>
      </c>
      <c r="H191" s="116">
        <f t="shared" si="39"/>
        <v>0</v>
      </c>
      <c r="I191" s="116">
        <f t="shared" si="39"/>
        <v>0</v>
      </c>
      <c r="J191" s="116">
        <f t="shared" si="39"/>
        <v>0</v>
      </c>
      <c r="K191" s="116">
        <f t="shared" si="39"/>
        <v>0</v>
      </c>
      <c r="L191" s="116">
        <f t="shared" si="39"/>
        <v>0</v>
      </c>
      <c r="M191" s="116">
        <f t="shared" si="39"/>
        <v>0</v>
      </c>
      <c r="N191" s="116">
        <f t="shared" si="39"/>
        <v>0</v>
      </c>
      <c r="O191" s="116">
        <f t="shared" si="39"/>
        <v>0</v>
      </c>
      <c r="P191" s="116">
        <f t="shared" si="39"/>
        <v>0</v>
      </c>
    </row>
    <row r="192" spans="3:16" s="116" customFormat="1" ht="11.25" customHeight="1">
      <c r="C192" s="116">
        <f>C83</f>
        <v>0</v>
      </c>
      <c r="D192" s="116">
        <f t="shared" ref="D192:P192" si="40">D83</f>
        <v>0</v>
      </c>
      <c r="E192" s="116">
        <f t="shared" si="40"/>
        <v>0</v>
      </c>
      <c r="F192" s="116">
        <f t="shared" si="40"/>
        <v>0</v>
      </c>
      <c r="G192" s="116">
        <f t="shared" si="40"/>
        <v>0</v>
      </c>
      <c r="H192" s="116">
        <f t="shared" si="40"/>
        <v>0</v>
      </c>
      <c r="I192" s="116">
        <f t="shared" si="40"/>
        <v>0</v>
      </c>
      <c r="J192" s="116">
        <f t="shared" si="40"/>
        <v>0</v>
      </c>
      <c r="K192" s="116">
        <f t="shared" si="40"/>
        <v>0</v>
      </c>
      <c r="L192" s="116">
        <f t="shared" si="40"/>
        <v>0</v>
      </c>
      <c r="M192" s="116">
        <f t="shared" si="40"/>
        <v>0</v>
      </c>
      <c r="N192" s="116">
        <f t="shared" si="40"/>
        <v>0</v>
      </c>
      <c r="O192" s="116">
        <f t="shared" si="40"/>
        <v>0</v>
      </c>
      <c r="P192" s="116">
        <f t="shared" si="40"/>
        <v>0</v>
      </c>
    </row>
    <row r="193" spans="3:16" s="116" customFormat="1" ht="18" customHeight="1">
      <c r="C193" s="116">
        <f>C86</f>
        <v>0</v>
      </c>
      <c r="D193" s="116">
        <f t="shared" ref="D193:P193" si="41">D86</f>
        <v>0</v>
      </c>
      <c r="E193" s="116">
        <f t="shared" si="41"/>
        <v>0</v>
      </c>
      <c r="F193" s="116">
        <f t="shared" si="41"/>
        <v>0</v>
      </c>
      <c r="G193" s="116">
        <f t="shared" si="41"/>
        <v>0</v>
      </c>
      <c r="H193" s="116">
        <f t="shared" si="41"/>
        <v>0</v>
      </c>
      <c r="I193" s="116">
        <f t="shared" si="41"/>
        <v>0</v>
      </c>
      <c r="J193" s="116">
        <f t="shared" si="41"/>
        <v>0</v>
      </c>
      <c r="K193" s="116">
        <f t="shared" si="41"/>
        <v>0</v>
      </c>
      <c r="L193" s="116">
        <f t="shared" si="41"/>
        <v>0</v>
      </c>
      <c r="M193" s="116">
        <f t="shared" si="41"/>
        <v>0</v>
      </c>
      <c r="N193" s="116">
        <f t="shared" si="41"/>
        <v>0</v>
      </c>
      <c r="O193" s="116">
        <f t="shared" si="41"/>
        <v>0</v>
      </c>
      <c r="P193" s="116">
        <f t="shared" si="41"/>
        <v>0</v>
      </c>
    </row>
    <row r="194" spans="3:16" s="116" customFormat="1" ht="18" customHeight="1">
      <c r="C194" s="116">
        <f>C90</f>
        <v>0</v>
      </c>
      <c r="D194" s="116">
        <f t="shared" ref="D194:P194" si="42">D90</f>
        <v>0</v>
      </c>
      <c r="E194" s="116">
        <f t="shared" si="42"/>
        <v>0</v>
      </c>
      <c r="F194" s="116">
        <f t="shared" si="42"/>
        <v>0</v>
      </c>
      <c r="G194" s="116">
        <f t="shared" si="42"/>
        <v>0</v>
      </c>
      <c r="H194" s="116">
        <f t="shared" si="42"/>
        <v>0</v>
      </c>
      <c r="I194" s="116">
        <f t="shared" si="42"/>
        <v>0</v>
      </c>
      <c r="J194" s="116">
        <f t="shared" si="42"/>
        <v>0</v>
      </c>
      <c r="K194" s="116">
        <f t="shared" si="42"/>
        <v>0</v>
      </c>
      <c r="L194" s="116">
        <f t="shared" si="42"/>
        <v>0</v>
      </c>
      <c r="M194" s="116">
        <f t="shared" si="42"/>
        <v>12</v>
      </c>
      <c r="N194" s="116">
        <f t="shared" si="42"/>
        <v>22</v>
      </c>
      <c r="O194" s="116">
        <f t="shared" si="42"/>
        <v>11</v>
      </c>
      <c r="P194" s="116">
        <f t="shared" si="42"/>
        <v>22</v>
      </c>
    </row>
    <row r="195" spans="3:16" ht="18" customHeight="1">
      <c r="C195" s="116">
        <f>C93</f>
        <v>18.5</v>
      </c>
      <c r="D195" s="116">
        <f t="shared" ref="D195:P195" si="43">D93</f>
        <v>22</v>
      </c>
      <c r="E195" s="116">
        <f t="shared" si="43"/>
        <v>0</v>
      </c>
      <c r="F195" s="116">
        <f t="shared" si="43"/>
        <v>0</v>
      </c>
      <c r="G195" s="116">
        <f t="shared" si="43"/>
        <v>11</v>
      </c>
      <c r="H195" s="116">
        <f t="shared" si="43"/>
        <v>22</v>
      </c>
      <c r="I195" s="116">
        <f t="shared" si="43"/>
        <v>18.5</v>
      </c>
      <c r="J195" s="116">
        <f t="shared" si="43"/>
        <v>22</v>
      </c>
      <c r="K195" s="116">
        <f t="shared" si="43"/>
        <v>0</v>
      </c>
      <c r="L195" s="116">
        <f t="shared" si="43"/>
        <v>0</v>
      </c>
      <c r="M195" s="116">
        <f t="shared" si="43"/>
        <v>11</v>
      </c>
      <c r="N195" s="116">
        <f t="shared" si="43"/>
        <v>22</v>
      </c>
      <c r="O195" s="116">
        <f t="shared" si="43"/>
        <v>0</v>
      </c>
      <c r="P195" s="116">
        <f t="shared" si="43"/>
        <v>0</v>
      </c>
    </row>
    <row r="196" spans="3:16" ht="18" customHeight="1">
      <c r="C196" s="116">
        <f>C96</f>
        <v>0</v>
      </c>
      <c r="D196" s="116">
        <f t="shared" ref="D196:P196" si="44">D96</f>
        <v>0</v>
      </c>
      <c r="E196" s="116">
        <f t="shared" si="44"/>
        <v>0</v>
      </c>
      <c r="F196" s="116">
        <f t="shared" si="44"/>
        <v>0</v>
      </c>
      <c r="G196" s="116">
        <f t="shared" si="44"/>
        <v>0</v>
      </c>
      <c r="H196" s="116">
        <f t="shared" si="44"/>
        <v>0</v>
      </c>
      <c r="I196" s="116">
        <f t="shared" si="44"/>
        <v>0</v>
      </c>
      <c r="J196" s="116">
        <f t="shared" si="44"/>
        <v>0</v>
      </c>
      <c r="K196" s="116">
        <f t="shared" si="44"/>
        <v>0</v>
      </c>
      <c r="L196" s="116">
        <f t="shared" si="44"/>
        <v>0</v>
      </c>
      <c r="M196" s="116">
        <f t="shared" si="44"/>
        <v>0</v>
      </c>
      <c r="N196" s="116">
        <f t="shared" si="44"/>
        <v>0</v>
      </c>
      <c r="O196" s="116">
        <f t="shared" si="44"/>
        <v>0</v>
      </c>
      <c r="P196" s="116">
        <f t="shared" si="44"/>
        <v>0</v>
      </c>
    </row>
    <row r="197" spans="3:16" ht="18" customHeight="1">
      <c r="C197" s="116">
        <f>C99</f>
        <v>0</v>
      </c>
      <c r="D197" s="116">
        <f t="shared" ref="D197:P197" si="45">D99</f>
        <v>0</v>
      </c>
      <c r="E197" s="116">
        <f t="shared" si="45"/>
        <v>18</v>
      </c>
      <c r="F197" s="116">
        <f t="shared" si="45"/>
        <v>22</v>
      </c>
      <c r="G197" s="116">
        <f t="shared" si="45"/>
        <v>18</v>
      </c>
      <c r="H197" s="116">
        <f t="shared" si="45"/>
        <v>22</v>
      </c>
      <c r="I197" s="116">
        <f t="shared" si="45"/>
        <v>0</v>
      </c>
      <c r="J197" s="116">
        <f t="shared" si="45"/>
        <v>0</v>
      </c>
      <c r="K197" s="116">
        <f t="shared" si="45"/>
        <v>0</v>
      </c>
      <c r="L197" s="116">
        <f t="shared" si="45"/>
        <v>0</v>
      </c>
      <c r="M197" s="116">
        <f t="shared" si="45"/>
        <v>0</v>
      </c>
      <c r="N197" s="116">
        <f t="shared" si="45"/>
        <v>0</v>
      </c>
      <c r="O197" s="116">
        <f t="shared" si="45"/>
        <v>12</v>
      </c>
      <c r="P197" s="116">
        <f t="shared" si="45"/>
        <v>22</v>
      </c>
    </row>
    <row r="198" spans="3:16" ht="18" customHeight="1">
      <c r="C198" s="116">
        <f>C102</f>
        <v>0</v>
      </c>
      <c r="D198" s="116">
        <f t="shared" ref="D198:P198" si="46">D102</f>
        <v>0</v>
      </c>
      <c r="E198" s="116">
        <f t="shared" si="46"/>
        <v>0</v>
      </c>
      <c r="F198" s="116">
        <f t="shared" si="46"/>
        <v>0</v>
      </c>
      <c r="G198" s="116">
        <f t="shared" si="46"/>
        <v>0</v>
      </c>
      <c r="H198" s="116">
        <f t="shared" si="46"/>
        <v>0</v>
      </c>
      <c r="I198" s="116">
        <f t="shared" si="46"/>
        <v>0</v>
      </c>
      <c r="J198" s="116">
        <f t="shared" si="46"/>
        <v>0</v>
      </c>
      <c r="K198" s="116">
        <f t="shared" si="46"/>
        <v>0</v>
      </c>
      <c r="L198" s="116">
        <f t="shared" si="46"/>
        <v>0</v>
      </c>
      <c r="M198" s="116">
        <f t="shared" si="46"/>
        <v>0</v>
      </c>
      <c r="N198" s="116">
        <f t="shared" si="46"/>
        <v>0</v>
      </c>
      <c r="O198" s="116">
        <f t="shared" si="46"/>
        <v>0</v>
      </c>
      <c r="P198" s="116">
        <f t="shared" si="46"/>
        <v>0</v>
      </c>
    </row>
    <row r="199" spans="3:16" ht="18" customHeight="1">
      <c r="C199" s="116">
        <f>C105</f>
        <v>0</v>
      </c>
      <c r="D199" s="116">
        <f t="shared" ref="D199:P199" si="47">D105</f>
        <v>0</v>
      </c>
      <c r="E199" s="116">
        <f t="shared" si="47"/>
        <v>0</v>
      </c>
      <c r="F199" s="116">
        <f t="shared" si="47"/>
        <v>0</v>
      </c>
      <c r="G199" s="116">
        <f t="shared" si="47"/>
        <v>0</v>
      </c>
      <c r="H199" s="116">
        <f t="shared" si="47"/>
        <v>0</v>
      </c>
      <c r="I199" s="116">
        <f t="shared" si="47"/>
        <v>0</v>
      </c>
      <c r="J199" s="116">
        <f t="shared" si="47"/>
        <v>0</v>
      </c>
      <c r="K199" s="116">
        <f t="shared" si="47"/>
        <v>0</v>
      </c>
      <c r="L199" s="116">
        <f t="shared" si="47"/>
        <v>0</v>
      </c>
      <c r="M199" s="116">
        <f t="shared" si="47"/>
        <v>0</v>
      </c>
      <c r="N199" s="116">
        <f t="shared" si="47"/>
        <v>0</v>
      </c>
      <c r="O199" s="116">
        <f t="shared" si="47"/>
        <v>0</v>
      </c>
      <c r="P199" s="116">
        <f t="shared" si="47"/>
        <v>0</v>
      </c>
    </row>
    <row r="200" spans="3:16" ht="18" customHeight="1">
      <c r="C200" s="116">
        <f>C108</f>
        <v>0</v>
      </c>
      <c r="D200" s="116">
        <f t="shared" ref="D200:P200" si="48">D108</f>
        <v>0</v>
      </c>
      <c r="E200" s="116">
        <f t="shared" si="48"/>
        <v>0</v>
      </c>
      <c r="F200" s="116">
        <f t="shared" si="48"/>
        <v>0</v>
      </c>
      <c r="G200" s="116">
        <f t="shared" si="48"/>
        <v>0</v>
      </c>
      <c r="H200" s="116">
        <f t="shared" si="48"/>
        <v>0</v>
      </c>
      <c r="I200" s="116">
        <f t="shared" si="48"/>
        <v>0</v>
      </c>
      <c r="J200" s="116">
        <f t="shared" si="48"/>
        <v>0</v>
      </c>
      <c r="K200" s="116">
        <f t="shared" si="48"/>
        <v>18</v>
      </c>
      <c r="L200" s="116">
        <f t="shared" si="48"/>
        <v>22</v>
      </c>
      <c r="M200" s="116">
        <f t="shared" si="48"/>
        <v>11.5</v>
      </c>
      <c r="N200" s="116">
        <f t="shared" si="48"/>
        <v>21.5</v>
      </c>
      <c r="O200" s="116">
        <f t="shared" si="48"/>
        <v>11.5</v>
      </c>
      <c r="P200" s="116">
        <f t="shared" si="48"/>
        <v>21.5</v>
      </c>
    </row>
    <row r="201" spans="3:16" ht="18" customHeight="1">
      <c r="C201" s="116">
        <f>C111</f>
        <v>0</v>
      </c>
      <c r="D201" s="116">
        <f t="shared" ref="D201:P201" si="49">D111</f>
        <v>0</v>
      </c>
      <c r="E201" s="116">
        <f t="shared" si="49"/>
        <v>0</v>
      </c>
      <c r="F201" s="116">
        <f t="shared" si="49"/>
        <v>0</v>
      </c>
      <c r="G201" s="116">
        <f t="shared" si="49"/>
        <v>0</v>
      </c>
      <c r="H201" s="116">
        <f t="shared" si="49"/>
        <v>0</v>
      </c>
      <c r="I201" s="116">
        <f t="shared" si="49"/>
        <v>0</v>
      </c>
      <c r="J201" s="116">
        <f t="shared" si="49"/>
        <v>0</v>
      </c>
      <c r="K201" s="116">
        <f t="shared" si="49"/>
        <v>0</v>
      </c>
      <c r="L201" s="116">
        <f t="shared" si="49"/>
        <v>0</v>
      </c>
      <c r="M201" s="116">
        <f t="shared" si="49"/>
        <v>0</v>
      </c>
      <c r="N201" s="116">
        <f t="shared" si="49"/>
        <v>0</v>
      </c>
      <c r="O201" s="116">
        <f t="shared" si="49"/>
        <v>0</v>
      </c>
      <c r="P201" s="116">
        <f t="shared" si="49"/>
        <v>0</v>
      </c>
    </row>
    <row r="202" spans="3:16" ht="18" customHeight="1">
      <c r="C202" s="116">
        <f>C114</f>
        <v>0</v>
      </c>
      <c r="D202" s="116">
        <f t="shared" ref="D202:P202" si="50">D114</f>
        <v>0</v>
      </c>
      <c r="E202" s="116">
        <f t="shared" si="50"/>
        <v>0</v>
      </c>
      <c r="F202" s="116">
        <f t="shared" si="50"/>
        <v>0</v>
      </c>
      <c r="G202" s="116">
        <f t="shared" si="50"/>
        <v>0</v>
      </c>
      <c r="H202" s="116">
        <f t="shared" si="50"/>
        <v>0</v>
      </c>
      <c r="I202" s="116">
        <f t="shared" si="50"/>
        <v>0</v>
      </c>
      <c r="J202" s="116">
        <f t="shared" si="50"/>
        <v>0</v>
      </c>
      <c r="K202" s="116">
        <f t="shared" si="50"/>
        <v>0</v>
      </c>
      <c r="L202" s="116">
        <f t="shared" si="50"/>
        <v>0</v>
      </c>
      <c r="M202" s="116">
        <f t="shared" si="50"/>
        <v>0</v>
      </c>
      <c r="N202" s="116">
        <f t="shared" si="50"/>
        <v>0</v>
      </c>
      <c r="O202" s="116">
        <f t="shared" si="50"/>
        <v>0</v>
      </c>
      <c r="P202" s="116">
        <f t="shared" si="50"/>
        <v>0</v>
      </c>
    </row>
    <row r="203" spans="3:16" ht="18" customHeight="1">
      <c r="C203" s="116">
        <f>C117</f>
        <v>0</v>
      </c>
      <c r="D203" s="116">
        <f t="shared" ref="D203:P203" si="51">D117</f>
        <v>0</v>
      </c>
      <c r="E203" s="116">
        <f t="shared" si="51"/>
        <v>0</v>
      </c>
      <c r="F203" s="116">
        <f t="shared" si="51"/>
        <v>0</v>
      </c>
      <c r="G203" s="116">
        <f t="shared" si="51"/>
        <v>0</v>
      </c>
      <c r="H203" s="116">
        <f t="shared" si="51"/>
        <v>0</v>
      </c>
      <c r="I203" s="116">
        <f t="shared" si="51"/>
        <v>0</v>
      </c>
      <c r="J203" s="116">
        <f t="shared" si="51"/>
        <v>0</v>
      </c>
      <c r="K203" s="116">
        <f t="shared" si="51"/>
        <v>0</v>
      </c>
      <c r="L203" s="116">
        <f t="shared" si="51"/>
        <v>0</v>
      </c>
      <c r="M203" s="116">
        <f t="shared" si="51"/>
        <v>0</v>
      </c>
      <c r="N203" s="116">
        <f t="shared" si="51"/>
        <v>0</v>
      </c>
      <c r="O203" s="116">
        <f t="shared" si="51"/>
        <v>0</v>
      </c>
      <c r="P203" s="116">
        <f t="shared" si="51"/>
        <v>0</v>
      </c>
    </row>
    <row r="204" spans="3:16" ht="18" customHeight="1">
      <c r="C204" s="116"/>
      <c r="D204" s="116"/>
      <c r="E204" s="116"/>
      <c r="F204" s="116"/>
      <c r="G204" s="116"/>
      <c r="H204" s="116"/>
      <c r="I204" s="116"/>
      <c r="J204" s="116"/>
      <c r="K204" s="116"/>
      <c r="L204" s="116"/>
      <c r="M204" s="116"/>
      <c r="N204" s="116"/>
      <c r="O204" s="116"/>
      <c r="P204" s="116"/>
    </row>
    <row r="205" spans="3:16" ht="18" customHeight="1">
      <c r="C205" s="116"/>
      <c r="D205" s="116"/>
      <c r="E205" s="116"/>
      <c r="F205" s="116"/>
      <c r="G205" s="116"/>
      <c r="H205" s="116"/>
      <c r="I205" s="116"/>
      <c r="J205" s="116"/>
      <c r="K205" s="116"/>
      <c r="L205" s="116"/>
      <c r="M205" s="116"/>
      <c r="N205" s="116"/>
      <c r="O205" s="116"/>
      <c r="P205" s="116"/>
    </row>
    <row r="206" spans="3:16" ht="18" customHeight="1">
      <c r="C206" s="116"/>
      <c r="D206" s="116"/>
      <c r="E206" s="116"/>
      <c r="F206" s="116"/>
      <c r="G206" s="116"/>
      <c r="H206" s="116"/>
      <c r="I206" s="116"/>
      <c r="J206" s="116"/>
      <c r="K206" s="116"/>
      <c r="L206" s="116"/>
      <c r="M206" s="116"/>
      <c r="N206" s="116"/>
      <c r="O206" s="116"/>
      <c r="P206" s="116"/>
    </row>
    <row r="207" spans="3:16" ht="18" customHeight="1">
      <c r="C207" s="116"/>
      <c r="D207" s="116"/>
      <c r="E207" s="116"/>
      <c r="F207" s="116"/>
      <c r="G207" s="116"/>
      <c r="H207" s="116"/>
      <c r="I207" s="116"/>
      <c r="J207" s="116"/>
      <c r="K207" s="116"/>
      <c r="L207" s="116"/>
      <c r="M207" s="116"/>
      <c r="N207" s="116"/>
      <c r="O207" s="116"/>
      <c r="P207" s="116"/>
    </row>
    <row r="208" spans="3:16" ht="18" customHeight="1">
      <c r="C208" s="116"/>
      <c r="D208" s="116"/>
      <c r="E208" s="116"/>
      <c r="F208" s="116"/>
      <c r="G208" s="116"/>
      <c r="H208" s="116"/>
      <c r="I208" s="116"/>
      <c r="J208" s="116"/>
      <c r="K208" s="116"/>
      <c r="L208" s="116"/>
      <c r="M208" s="116"/>
      <c r="N208" s="116"/>
      <c r="O208" s="116"/>
      <c r="P208" s="116"/>
    </row>
    <row r="209" spans="3:16" ht="18" customHeight="1">
      <c r="C209" s="116"/>
      <c r="D209" s="116"/>
      <c r="E209" s="116"/>
      <c r="F209" s="116"/>
      <c r="G209" s="116"/>
      <c r="H209" s="116"/>
      <c r="I209" s="116"/>
      <c r="J209" s="116"/>
      <c r="K209" s="116"/>
      <c r="L209" s="116"/>
      <c r="M209" s="116"/>
      <c r="N209" s="116"/>
      <c r="O209" s="116"/>
      <c r="P209" s="116"/>
    </row>
    <row r="210" spans="3:16" ht="18" customHeight="1">
      <c r="C210" s="116"/>
      <c r="D210" s="116"/>
      <c r="E210" s="116"/>
      <c r="F210" s="116"/>
      <c r="G210" s="116"/>
      <c r="H210" s="116"/>
      <c r="I210" s="116"/>
      <c r="J210" s="116"/>
      <c r="K210" s="116"/>
      <c r="L210" s="116"/>
      <c r="M210" s="116"/>
      <c r="N210" s="116"/>
      <c r="O210" s="116"/>
      <c r="P210" s="116"/>
    </row>
    <row r="211" spans="3:16" ht="18" customHeight="1">
      <c r="C211" s="116"/>
      <c r="D211" s="116"/>
      <c r="E211" s="116"/>
      <c r="F211" s="116"/>
      <c r="G211" s="116"/>
      <c r="H211" s="116"/>
      <c r="I211" s="116"/>
      <c r="J211" s="116"/>
      <c r="K211" s="116"/>
      <c r="L211" s="116"/>
      <c r="M211" s="116"/>
      <c r="N211" s="116"/>
      <c r="O211" s="116"/>
      <c r="P211" s="116"/>
    </row>
    <row r="212" spans="3:16" ht="18" customHeight="1">
      <c r="C212" s="116"/>
      <c r="D212" s="116"/>
      <c r="E212" s="116"/>
      <c r="F212" s="116"/>
      <c r="G212" s="116"/>
      <c r="H212" s="116"/>
      <c r="I212" s="116"/>
      <c r="J212" s="116"/>
      <c r="K212" s="116"/>
      <c r="L212" s="116"/>
      <c r="M212" s="116"/>
      <c r="N212" s="116"/>
      <c r="O212" s="116"/>
      <c r="P212" s="116"/>
    </row>
    <row r="213" spans="3:16" ht="18" customHeight="1">
      <c r="C213" s="116"/>
      <c r="D213" s="116"/>
      <c r="E213" s="116"/>
      <c r="F213" s="116"/>
      <c r="G213" s="116"/>
      <c r="H213" s="116"/>
      <c r="I213" s="116"/>
      <c r="J213" s="116"/>
      <c r="K213" s="116"/>
      <c r="L213" s="116"/>
      <c r="M213" s="116"/>
      <c r="N213" s="116"/>
      <c r="O213" s="116"/>
      <c r="P213" s="116"/>
    </row>
    <row r="214" spans="3:16" ht="18" customHeight="1">
      <c r="C214" s="116"/>
      <c r="D214" s="116"/>
      <c r="E214" s="116"/>
      <c r="F214" s="116"/>
      <c r="G214" s="116"/>
      <c r="H214" s="116"/>
      <c r="I214" s="116"/>
      <c r="J214" s="116"/>
      <c r="K214" s="116"/>
      <c r="L214" s="116"/>
      <c r="M214" s="116"/>
      <c r="N214" s="116"/>
      <c r="O214" s="116"/>
      <c r="P214" s="116"/>
    </row>
    <row r="215" spans="3:16" ht="18" customHeight="1">
      <c r="C215" s="116"/>
      <c r="D215" s="116"/>
      <c r="E215" s="116"/>
      <c r="F215" s="116"/>
      <c r="G215" s="116"/>
      <c r="H215" s="116"/>
      <c r="I215" s="116"/>
      <c r="J215" s="116"/>
      <c r="K215" s="116"/>
      <c r="L215" s="116"/>
      <c r="M215" s="116"/>
      <c r="N215" s="116"/>
      <c r="O215" s="116"/>
      <c r="P215" s="116"/>
    </row>
    <row r="216" spans="3:16" ht="18" customHeight="1">
      <c r="C216" s="116"/>
      <c r="D216" s="116"/>
      <c r="E216" s="116"/>
      <c r="F216" s="116"/>
      <c r="G216" s="116"/>
      <c r="H216" s="116"/>
      <c r="I216" s="116"/>
      <c r="J216" s="116"/>
      <c r="K216" s="116"/>
      <c r="L216" s="116"/>
      <c r="M216" s="116"/>
      <c r="N216" s="116"/>
      <c r="O216" s="116"/>
      <c r="P216" s="116"/>
    </row>
    <row r="217" spans="3:16" ht="18" customHeight="1">
      <c r="C217" s="116"/>
      <c r="D217" s="116"/>
      <c r="E217" s="116"/>
      <c r="F217" s="116"/>
      <c r="G217" s="116"/>
      <c r="H217" s="116"/>
      <c r="I217" s="116"/>
      <c r="J217" s="116"/>
      <c r="K217" s="116"/>
      <c r="L217" s="116"/>
      <c r="M217" s="116"/>
      <c r="N217" s="116"/>
      <c r="O217" s="116"/>
      <c r="P217" s="116"/>
    </row>
    <row r="218" spans="3:16" ht="18" customHeight="1">
      <c r="C218" s="116"/>
      <c r="D218" s="116"/>
      <c r="E218" s="116"/>
      <c r="F218" s="116"/>
      <c r="G218" s="116"/>
      <c r="H218" s="116"/>
      <c r="I218" s="116"/>
      <c r="J218" s="116"/>
      <c r="K218" s="116"/>
      <c r="L218" s="116"/>
      <c r="M218" s="116"/>
      <c r="N218" s="116"/>
      <c r="O218" s="116"/>
      <c r="P218" s="116"/>
    </row>
    <row r="219" spans="3:16" ht="18" customHeight="1">
      <c r="C219" s="116"/>
      <c r="D219" s="116"/>
      <c r="E219" s="116"/>
      <c r="F219" s="116"/>
      <c r="G219" s="116"/>
      <c r="H219" s="116"/>
      <c r="I219" s="116"/>
      <c r="J219" s="116"/>
      <c r="K219" s="116"/>
      <c r="L219" s="116"/>
      <c r="M219" s="116"/>
      <c r="N219" s="116"/>
      <c r="O219" s="116"/>
      <c r="P219" s="116"/>
    </row>
    <row r="220" spans="3:16" ht="18" customHeight="1">
      <c r="C220" s="116"/>
      <c r="D220" s="116"/>
      <c r="E220" s="116"/>
      <c r="F220" s="116"/>
      <c r="G220" s="116"/>
      <c r="H220" s="116"/>
      <c r="I220" s="116"/>
      <c r="J220" s="116"/>
      <c r="K220" s="116"/>
      <c r="L220" s="116"/>
      <c r="M220" s="116"/>
      <c r="N220" s="116"/>
      <c r="O220" s="116"/>
      <c r="P220" s="116"/>
    </row>
    <row r="221" spans="3:16" ht="18" customHeight="1">
      <c r="C221" s="116"/>
      <c r="D221" s="116"/>
      <c r="E221" s="116"/>
      <c r="F221" s="116"/>
      <c r="G221" s="116"/>
      <c r="H221" s="116"/>
      <c r="I221" s="116"/>
      <c r="J221" s="116"/>
      <c r="K221" s="116"/>
      <c r="L221" s="116"/>
      <c r="M221" s="116"/>
      <c r="N221" s="116"/>
      <c r="O221" s="116"/>
      <c r="P221" s="116"/>
    </row>
    <row r="222" spans="3:16" ht="18" customHeight="1">
      <c r="C222" s="116"/>
      <c r="D222" s="116"/>
      <c r="E222" s="116"/>
      <c r="F222" s="116"/>
      <c r="G222" s="116"/>
      <c r="H222" s="116"/>
      <c r="I222" s="116"/>
      <c r="J222" s="116"/>
      <c r="K222" s="116"/>
      <c r="L222" s="116"/>
      <c r="M222" s="116"/>
      <c r="N222" s="116"/>
      <c r="O222" s="116"/>
      <c r="P222" s="116"/>
    </row>
    <row r="223" spans="3:16" ht="18" customHeight="1">
      <c r="C223" s="116"/>
      <c r="D223" s="116"/>
      <c r="E223" s="116"/>
      <c r="F223" s="116"/>
      <c r="G223" s="116"/>
      <c r="H223" s="116"/>
      <c r="I223" s="116"/>
      <c r="J223" s="116"/>
      <c r="K223" s="116"/>
      <c r="L223" s="116"/>
      <c r="M223" s="116"/>
      <c r="N223" s="116"/>
      <c r="O223" s="116"/>
      <c r="P223" s="116"/>
    </row>
    <row r="224" spans="3:16" ht="18" customHeight="1">
      <c r="C224" s="116"/>
      <c r="D224" s="116"/>
      <c r="E224" s="116"/>
      <c r="F224" s="116"/>
      <c r="G224" s="116"/>
      <c r="H224" s="116"/>
      <c r="I224" s="116"/>
      <c r="J224" s="116"/>
      <c r="K224" s="116"/>
      <c r="L224" s="116"/>
      <c r="M224" s="116"/>
      <c r="N224" s="116"/>
      <c r="O224" s="116"/>
      <c r="P224" s="116"/>
    </row>
    <row r="225" spans="3:16" ht="18" customHeight="1">
      <c r="C225" s="116"/>
      <c r="D225" s="116"/>
      <c r="E225" s="116"/>
      <c r="F225" s="116"/>
      <c r="G225" s="116"/>
      <c r="H225" s="251"/>
      <c r="I225" s="116"/>
      <c r="J225" s="116"/>
      <c r="K225" s="116"/>
      <c r="L225" s="116"/>
      <c r="M225" s="116"/>
      <c r="N225" s="116"/>
      <c r="O225" s="116"/>
      <c r="P225" s="116"/>
    </row>
    <row r="226" spans="3:16" ht="18" customHeight="1">
      <c r="C226" s="116"/>
      <c r="D226" s="116"/>
      <c r="E226" s="116"/>
      <c r="F226" s="116"/>
      <c r="G226" s="116"/>
      <c r="H226" s="251"/>
      <c r="I226" s="116"/>
      <c r="J226" s="116"/>
      <c r="K226" s="116"/>
      <c r="L226" s="116"/>
      <c r="M226" s="116"/>
      <c r="N226" s="116"/>
      <c r="O226" s="116"/>
      <c r="P226" s="116"/>
    </row>
    <row r="227" spans="3:16" ht="18" customHeight="1">
      <c r="C227" s="116"/>
      <c r="D227" s="116"/>
      <c r="E227" s="116"/>
      <c r="F227" s="116"/>
      <c r="G227" s="116"/>
      <c r="H227" s="251"/>
      <c r="I227" s="116"/>
      <c r="J227" s="116"/>
      <c r="K227" s="116"/>
      <c r="L227" s="116"/>
      <c r="M227" s="116"/>
      <c r="N227" s="116"/>
      <c r="O227" s="116"/>
      <c r="P227" s="116"/>
    </row>
    <row r="228" spans="3:16" ht="18" customHeight="1">
      <c r="C228" s="116"/>
      <c r="D228" s="116"/>
      <c r="E228" s="116"/>
      <c r="F228" s="116"/>
      <c r="G228" s="116"/>
      <c r="H228" s="251"/>
      <c r="I228" s="116"/>
      <c r="J228" s="116"/>
      <c r="K228" s="116"/>
      <c r="L228" s="116"/>
      <c r="M228" s="116"/>
      <c r="N228" s="116"/>
      <c r="O228" s="116"/>
      <c r="P228" s="116"/>
    </row>
    <row r="229" spans="3:16" ht="18" customHeight="1">
      <c r="C229" s="116"/>
      <c r="D229" s="116"/>
      <c r="E229" s="116"/>
      <c r="F229" s="116"/>
      <c r="G229" s="116"/>
      <c r="H229" s="251"/>
      <c r="I229" s="116"/>
      <c r="J229" s="116"/>
      <c r="K229" s="116"/>
      <c r="L229" s="116"/>
      <c r="M229" s="116"/>
      <c r="N229" s="116"/>
      <c r="O229" s="116"/>
      <c r="P229" s="116"/>
    </row>
    <row r="230" spans="3:16" ht="18" customHeight="1">
      <c r="C230" s="116"/>
      <c r="D230" s="116"/>
      <c r="E230" s="116"/>
      <c r="F230" s="116"/>
      <c r="G230" s="116"/>
      <c r="H230" s="251"/>
      <c r="I230" s="116"/>
      <c r="J230" s="116"/>
      <c r="K230" s="116"/>
      <c r="L230" s="116"/>
      <c r="M230" s="116"/>
      <c r="N230" s="116"/>
      <c r="O230" s="116"/>
      <c r="P230" s="116"/>
    </row>
    <row r="231" spans="3:16" ht="18" customHeight="1">
      <c r="C231" s="116"/>
      <c r="D231" s="116"/>
      <c r="E231" s="116"/>
      <c r="F231" s="116"/>
      <c r="G231" s="116"/>
      <c r="H231" s="251"/>
      <c r="I231" s="116"/>
      <c r="J231" s="116"/>
      <c r="K231" s="116"/>
      <c r="L231" s="116"/>
      <c r="M231" s="116"/>
      <c r="N231" s="116"/>
      <c r="O231" s="116"/>
      <c r="P231" s="116"/>
    </row>
    <row r="232" spans="3:16" ht="18" customHeight="1">
      <c r="C232" s="116"/>
      <c r="D232" s="116"/>
      <c r="E232" s="116"/>
      <c r="F232" s="116"/>
      <c r="G232" s="116"/>
      <c r="H232" s="251"/>
      <c r="I232" s="116"/>
      <c r="J232" s="116"/>
      <c r="K232" s="116"/>
      <c r="L232" s="116"/>
      <c r="M232" s="116"/>
      <c r="N232" s="116"/>
      <c r="O232" s="116"/>
      <c r="P232" s="116"/>
    </row>
    <row r="233" spans="3:16" ht="18" customHeight="1">
      <c r="C233" s="116"/>
      <c r="D233" s="116"/>
      <c r="E233" s="116"/>
      <c r="F233" s="116"/>
      <c r="G233" s="116"/>
      <c r="H233" s="251"/>
      <c r="I233" s="116"/>
      <c r="J233" s="116"/>
      <c r="K233" s="116"/>
      <c r="L233" s="116"/>
      <c r="M233" s="116"/>
      <c r="N233" s="116"/>
      <c r="O233" s="116"/>
      <c r="P233" s="116"/>
    </row>
    <row r="234" spans="3:16" ht="18" customHeight="1">
      <c r="C234" s="116"/>
      <c r="D234" s="116"/>
      <c r="E234" s="116"/>
      <c r="F234" s="116"/>
      <c r="G234" s="116"/>
      <c r="H234" s="251"/>
      <c r="I234" s="116"/>
      <c r="J234" s="116"/>
      <c r="K234" s="116"/>
      <c r="L234" s="116"/>
      <c r="M234" s="116"/>
      <c r="N234" s="116"/>
      <c r="O234" s="116"/>
      <c r="P234" s="116"/>
    </row>
    <row r="235" spans="3:16" ht="18" customHeight="1">
      <c r="C235" s="116"/>
      <c r="D235" s="116"/>
      <c r="E235" s="116"/>
      <c r="F235" s="116"/>
      <c r="G235" s="116"/>
      <c r="H235" s="251"/>
      <c r="I235" s="116"/>
      <c r="J235" s="116"/>
      <c r="K235" s="116"/>
      <c r="L235" s="116"/>
      <c r="M235" s="116"/>
      <c r="N235" s="116"/>
      <c r="O235" s="116"/>
      <c r="P235" s="116"/>
    </row>
    <row r="236" spans="3:16" ht="18" customHeight="1">
      <c r="C236" s="116"/>
      <c r="D236" s="116"/>
      <c r="E236" s="116"/>
      <c r="F236" s="116"/>
      <c r="G236" s="116"/>
      <c r="H236" s="251"/>
      <c r="I236" s="116"/>
      <c r="J236" s="116"/>
      <c r="K236" s="116"/>
      <c r="L236" s="116"/>
      <c r="M236" s="116"/>
      <c r="N236" s="116"/>
      <c r="O236" s="116"/>
      <c r="P236" s="116"/>
    </row>
    <row r="237" spans="3:16" ht="18" customHeight="1">
      <c r="C237" s="116"/>
      <c r="D237" s="116"/>
      <c r="E237" s="116"/>
      <c r="F237" s="116"/>
      <c r="G237" s="116"/>
      <c r="H237" s="251"/>
      <c r="I237" s="116"/>
      <c r="J237" s="116"/>
      <c r="K237" s="116"/>
      <c r="L237" s="116"/>
      <c r="M237" s="116"/>
      <c r="N237" s="116"/>
      <c r="O237" s="116"/>
      <c r="P237" s="116"/>
    </row>
    <row r="238" spans="3:16" ht="18" customHeight="1">
      <c r="C238" s="116"/>
      <c r="D238" s="116"/>
      <c r="E238" s="116"/>
      <c r="F238" s="116"/>
      <c r="G238" s="116"/>
      <c r="H238" s="251"/>
      <c r="I238" s="116"/>
      <c r="J238" s="116"/>
      <c r="K238" s="116"/>
      <c r="L238" s="116"/>
      <c r="M238" s="116"/>
      <c r="N238" s="116"/>
      <c r="O238" s="116"/>
      <c r="P238" s="116"/>
    </row>
    <row r="239" spans="3:16" ht="18" customHeight="1">
      <c r="C239" s="116"/>
      <c r="D239" s="116"/>
      <c r="E239" s="116"/>
      <c r="F239" s="116"/>
      <c r="G239" s="116"/>
      <c r="H239" s="251"/>
      <c r="I239" s="116"/>
      <c r="J239" s="116"/>
      <c r="K239" s="116"/>
      <c r="L239" s="116"/>
      <c r="M239" s="116"/>
      <c r="N239" s="116"/>
      <c r="O239" s="116"/>
      <c r="P239" s="116"/>
    </row>
    <row r="240" spans="3:16" ht="18" customHeight="1">
      <c r="C240" s="116"/>
      <c r="D240" s="116"/>
      <c r="E240" s="116"/>
      <c r="F240" s="116"/>
      <c r="G240" s="116"/>
      <c r="H240" s="251"/>
      <c r="I240" s="116"/>
      <c r="J240" s="116"/>
      <c r="K240" s="116"/>
      <c r="L240" s="116"/>
      <c r="M240" s="116"/>
      <c r="N240" s="116"/>
      <c r="O240" s="116"/>
      <c r="P240" s="116"/>
    </row>
    <row r="241" spans="3:16" ht="18" customHeight="1">
      <c r="C241" s="116"/>
      <c r="D241" s="116"/>
      <c r="E241" s="116"/>
      <c r="F241" s="116"/>
      <c r="G241" s="116"/>
      <c r="H241" s="251"/>
      <c r="I241" s="116"/>
      <c r="J241" s="116"/>
      <c r="K241" s="116"/>
      <c r="L241" s="116"/>
      <c r="M241" s="116"/>
      <c r="N241" s="116"/>
      <c r="O241" s="116"/>
      <c r="P241" s="116"/>
    </row>
    <row r="242" spans="3:16" ht="18" customHeight="1">
      <c r="C242" s="116"/>
      <c r="D242" s="116"/>
      <c r="E242" s="116"/>
      <c r="F242" s="116"/>
      <c r="G242" s="116"/>
      <c r="H242" s="251"/>
      <c r="I242" s="116"/>
      <c r="J242" s="116"/>
      <c r="K242" s="116"/>
      <c r="L242" s="116"/>
      <c r="M242" s="116"/>
      <c r="N242" s="116"/>
      <c r="O242" s="116"/>
      <c r="P242" s="116"/>
    </row>
    <row r="243" spans="3:16" ht="18" customHeight="1">
      <c r="C243" s="116"/>
      <c r="D243" s="116"/>
      <c r="E243" s="116"/>
      <c r="F243" s="116"/>
      <c r="G243" s="116"/>
      <c r="H243" s="251"/>
      <c r="I243" s="116"/>
      <c r="J243" s="116"/>
      <c r="K243" s="116"/>
      <c r="L243" s="116"/>
      <c r="M243" s="116"/>
      <c r="N243" s="116"/>
      <c r="O243" s="116"/>
      <c r="P243" s="116"/>
    </row>
    <row r="244" spans="3:16" ht="18" customHeight="1">
      <c r="C244" s="116"/>
      <c r="D244" s="116"/>
      <c r="E244" s="116"/>
      <c r="F244" s="116"/>
      <c r="G244" s="116"/>
      <c r="H244" s="251"/>
      <c r="I244" s="116"/>
      <c r="J244" s="116"/>
      <c r="K244" s="116"/>
      <c r="L244" s="116"/>
      <c r="M244" s="116"/>
      <c r="N244" s="116"/>
      <c r="O244" s="116"/>
      <c r="P244" s="116"/>
    </row>
    <row r="245" spans="3:16" ht="18" customHeight="1">
      <c r="C245" s="116"/>
      <c r="D245" s="116"/>
      <c r="E245" s="116"/>
      <c r="F245" s="116"/>
      <c r="G245" s="116"/>
      <c r="H245" s="251"/>
      <c r="I245" s="116"/>
      <c r="J245" s="116"/>
      <c r="K245" s="116"/>
      <c r="L245" s="116"/>
      <c r="M245" s="116"/>
      <c r="N245" s="116"/>
      <c r="O245" s="116"/>
      <c r="P245" s="116"/>
    </row>
    <row r="246" spans="3:16" ht="18" customHeight="1">
      <c r="C246" s="116"/>
      <c r="D246" s="116"/>
      <c r="E246" s="116"/>
      <c r="F246" s="116"/>
      <c r="G246" s="116"/>
      <c r="H246" s="251"/>
      <c r="I246" s="116"/>
      <c r="J246" s="116"/>
      <c r="K246" s="116"/>
      <c r="L246" s="116"/>
      <c r="M246" s="116"/>
      <c r="N246" s="116"/>
      <c r="O246" s="116"/>
      <c r="P246" s="116"/>
    </row>
    <row r="247" spans="3:16" ht="18" customHeight="1">
      <c r="C247" s="116"/>
      <c r="D247" s="116"/>
      <c r="E247" s="116"/>
      <c r="F247" s="116"/>
      <c r="G247" s="116"/>
      <c r="H247" s="251"/>
      <c r="I247" s="116"/>
      <c r="J247" s="116"/>
      <c r="K247" s="116"/>
      <c r="L247" s="116"/>
      <c r="M247" s="116"/>
      <c r="N247" s="116"/>
      <c r="O247" s="116"/>
      <c r="P247" s="116"/>
    </row>
    <row r="248" spans="3:16" ht="18" customHeight="1">
      <c r="C248" s="116"/>
      <c r="D248" s="116"/>
      <c r="E248" s="116"/>
      <c r="F248" s="116"/>
      <c r="G248" s="116"/>
      <c r="H248" s="251"/>
      <c r="I248" s="116"/>
      <c r="J248" s="116"/>
      <c r="K248" s="116"/>
      <c r="L248" s="116"/>
      <c r="M248" s="116"/>
      <c r="N248" s="116"/>
      <c r="O248" s="116"/>
      <c r="P248" s="116"/>
    </row>
    <row r="249" spans="3:16" ht="18" customHeight="1">
      <c r="C249" s="116"/>
      <c r="D249" s="116"/>
      <c r="E249" s="116"/>
      <c r="F249" s="116"/>
      <c r="G249" s="116"/>
      <c r="H249" s="251"/>
      <c r="I249" s="116"/>
      <c r="J249" s="116"/>
      <c r="K249" s="116"/>
      <c r="L249" s="116"/>
      <c r="M249" s="116"/>
      <c r="N249" s="116"/>
      <c r="O249" s="116"/>
      <c r="P249" s="116"/>
    </row>
    <row r="250" spans="3:16" ht="18" customHeight="1">
      <c r="C250" s="116"/>
      <c r="D250" s="116"/>
      <c r="E250" s="116"/>
      <c r="F250" s="116"/>
      <c r="G250" s="116"/>
      <c r="H250" s="251"/>
      <c r="I250" s="116"/>
      <c r="J250" s="116"/>
      <c r="K250" s="116"/>
      <c r="L250" s="116"/>
      <c r="M250" s="116"/>
      <c r="N250" s="116"/>
      <c r="O250" s="116"/>
      <c r="P250" s="116"/>
    </row>
    <row r="251" spans="3:16" ht="18" customHeight="1">
      <c r="C251" s="116"/>
      <c r="D251" s="116"/>
      <c r="E251" s="116"/>
      <c r="F251" s="116"/>
      <c r="G251" s="116"/>
      <c r="H251" s="251"/>
      <c r="I251" s="116"/>
      <c r="J251" s="116"/>
      <c r="K251" s="116"/>
      <c r="L251" s="116"/>
      <c r="M251" s="116"/>
      <c r="N251" s="116"/>
      <c r="O251" s="116"/>
      <c r="P251" s="116"/>
    </row>
    <row r="252" spans="3:16" ht="18" customHeight="1">
      <c r="C252" s="116"/>
      <c r="D252" s="116"/>
      <c r="E252" s="116"/>
      <c r="F252" s="116"/>
      <c r="G252" s="116"/>
      <c r="H252" s="251"/>
      <c r="I252" s="116"/>
      <c r="J252" s="116"/>
      <c r="K252" s="116"/>
      <c r="L252" s="116"/>
      <c r="M252" s="116"/>
      <c r="N252" s="116"/>
      <c r="O252" s="116"/>
      <c r="P252" s="116"/>
    </row>
    <row r="253" spans="3:16" ht="18" customHeight="1">
      <c r="C253" s="116"/>
      <c r="D253" s="116"/>
      <c r="E253" s="116"/>
      <c r="F253" s="116"/>
      <c r="G253" s="116"/>
      <c r="H253" s="251"/>
      <c r="I253" s="116"/>
      <c r="J253" s="116"/>
      <c r="K253" s="116"/>
      <c r="L253" s="116"/>
      <c r="M253" s="116"/>
      <c r="N253" s="116"/>
      <c r="O253" s="116"/>
      <c r="P253" s="116"/>
    </row>
    <row r="254" spans="3:16" ht="18" customHeight="1">
      <c r="C254" s="116"/>
      <c r="D254" s="116"/>
      <c r="E254" s="116"/>
      <c r="F254" s="116"/>
      <c r="G254" s="116"/>
      <c r="H254" s="251"/>
      <c r="I254" s="116"/>
      <c r="J254" s="116"/>
      <c r="K254" s="116"/>
      <c r="L254" s="116"/>
      <c r="M254" s="116"/>
      <c r="N254" s="116"/>
      <c r="O254" s="116"/>
      <c r="P254" s="116"/>
    </row>
    <row r="255" spans="3:16" ht="18" customHeight="1">
      <c r="C255" s="116"/>
      <c r="D255" s="116"/>
      <c r="E255" s="116"/>
      <c r="F255" s="116"/>
      <c r="G255" s="116"/>
      <c r="H255" s="251"/>
      <c r="I255" s="116"/>
      <c r="J255" s="116"/>
      <c r="K255" s="116"/>
      <c r="L255" s="116"/>
      <c r="M255" s="116"/>
      <c r="N255" s="116"/>
      <c r="O255" s="116"/>
      <c r="P255" s="116"/>
    </row>
    <row r="256" spans="3:16" ht="18" customHeight="1">
      <c r="C256" s="116"/>
      <c r="D256" s="116"/>
      <c r="E256" s="116"/>
      <c r="F256" s="116"/>
      <c r="G256" s="116"/>
      <c r="H256" s="251"/>
      <c r="I256" s="116"/>
      <c r="J256" s="116"/>
      <c r="K256" s="116"/>
      <c r="L256" s="116"/>
      <c r="M256" s="116"/>
      <c r="N256" s="116"/>
      <c r="O256" s="116"/>
      <c r="P256" s="116"/>
    </row>
    <row r="257" spans="3:16" ht="18" customHeight="1">
      <c r="C257" s="116"/>
      <c r="D257" s="116"/>
      <c r="E257" s="116"/>
      <c r="F257" s="116"/>
      <c r="G257" s="116"/>
      <c r="H257" s="251"/>
      <c r="I257" s="116"/>
      <c r="J257" s="116"/>
      <c r="K257" s="116"/>
      <c r="L257" s="116"/>
      <c r="M257" s="116"/>
      <c r="N257" s="116"/>
      <c r="O257" s="116"/>
      <c r="P257" s="116"/>
    </row>
    <row r="258" spans="3:16" ht="18" customHeight="1">
      <c r="C258" s="116"/>
      <c r="D258" s="116"/>
      <c r="E258" s="116"/>
      <c r="F258" s="116"/>
      <c r="G258" s="116"/>
      <c r="H258" s="251"/>
      <c r="I258" s="116"/>
      <c r="J258" s="116"/>
      <c r="K258" s="116"/>
      <c r="L258" s="116"/>
      <c r="M258" s="116"/>
      <c r="N258" s="116"/>
      <c r="O258" s="116"/>
      <c r="P258" s="116"/>
    </row>
    <row r="259" spans="3:16" ht="18" customHeight="1">
      <c r="C259" s="116"/>
      <c r="D259" s="116"/>
      <c r="E259" s="116"/>
      <c r="F259" s="116"/>
      <c r="G259" s="116"/>
      <c r="H259" s="251"/>
      <c r="I259" s="116"/>
      <c r="J259" s="116"/>
      <c r="K259" s="116"/>
      <c r="L259" s="116"/>
      <c r="M259" s="116"/>
      <c r="N259" s="116"/>
      <c r="O259" s="116"/>
      <c r="P259" s="116"/>
    </row>
    <row r="260" spans="3:16" ht="18" customHeight="1">
      <c r="C260" s="116"/>
      <c r="D260" s="116"/>
      <c r="E260" s="116"/>
      <c r="F260" s="116"/>
      <c r="G260" s="116"/>
      <c r="H260" s="251"/>
      <c r="I260" s="116"/>
      <c r="J260" s="116"/>
      <c r="K260" s="116"/>
      <c r="L260" s="116"/>
      <c r="M260" s="116"/>
      <c r="N260" s="116"/>
      <c r="O260" s="116"/>
      <c r="P260" s="116"/>
    </row>
    <row r="261" spans="3:16" ht="18" customHeight="1">
      <c r="C261" s="116"/>
      <c r="D261" s="116"/>
      <c r="E261" s="116"/>
      <c r="F261" s="116"/>
      <c r="G261" s="116"/>
      <c r="H261" s="251"/>
      <c r="I261" s="116"/>
      <c r="J261" s="116"/>
      <c r="K261" s="116"/>
      <c r="L261" s="116"/>
      <c r="M261" s="116"/>
      <c r="N261" s="116"/>
      <c r="O261" s="116"/>
      <c r="P261" s="116"/>
    </row>
    <row r="262" spans="3:16" ht="18" customHeight="1">
      <c r="C262" s="116"/>
      <c r="D262" s="116"/>
      <c r="E262" s="116"/>
      <c r="F262" s="116"/>
      <c r="G262" s="116"/>
      <c r="H262" s="251"/>
      <c r="I262" s="116"/>
      <c r="J262" s="116"/>
      <c r="K262" s="116"/>
      <c r="L262" s="116"/>
      <c r="M262" s="116"/>
      <c r="N262" s="116"/>
      <c r="O262" s="116"/>
      <c r="P262" s="116"/>
    </row>
    <row r="263" spans="3:16" ht="18" customHeight="1">
      <c r="C263" s="116"/>
      <c r="D263" s="116"/>
      <c r="E263" s="116"/>
      <c r="F263" s="116"/>
      <c r="G263" s="116"/>
      <c r="H263" s="251"/>
      <c r="I263" s="116"/>
      <c r="J263" s="116"/>
      <c r="K263" s="116"/>
      <c r="L263" s="116"/>
      <c r="M263" s="116"/>
      <c r="N263" s="116"/>
      <c r="O263" s="116"/>
      <c r="P263" s="116"/>
    </row>
    <row r="264" spans="3:16" ht="18" customHeight="1">
      <c r="C264" s="116"/>
      <c r="D264" s="116"/>
      <c r="E264" s="116"/>
      <c r="F264" s="116"/>
      <c r="G264" s="116"/>
      <c r="H264" s="251"/>
      <c r="I264" s="116"/>
      <c r="J264" s="116"/>
      <c r="K264" s="116"/>
      <c r="L264" s="116"/>
      <c r="M264" s="116"/>
      <c r="N264" s="116"/>
      <c r="O264" s="116"/>
      <c r="P264" s="116"/>
    </row>
    <row r="265" spans="3:16" ht="18" customHeight="1">
      <c r="C265" s="116"/>
      <c r="D265" s="116"/>
      <c r="E265" s="116"/>
      <c r="F265" s="116"/>
      <c r="G265" s="116"/>
      <c r="H265" s="251"/>
      <c r="I265" s="116"/>
      <c r="J265" s="116"/>
      <c r="K265" s="116"/>
      <c r="L265" s="116"/>
      <c r="M265" s="116"/>
      <c r="N265" s="116"/>
      <c r="O265" s="116"/>
      <c r="P265" s="116"/>
    </row>
    <row r="266" spans="3:16" ht="18" customHeight="1">
      <c r="C266" s="116"/>
      <c r="D266" s="116"/>
      <c r="E266" s="116"/>
      <c r="F266" s="116"/>
      <c r="G266" s="116"/>
      <c r="H266" s="251"/>
      <c r="I266" s="116"/>
      <c r="J266" s="116"/>
      <c r="K266" s="116"/>
      <c r="L266" s="116"/>
      <c r="M266" s="116"/>
      <c r="N266" s="116"/>
      <c r="O266" s="116"/>
      <c r="P266" s="116"/>
    </row>
    <row r="267" spans="3:16" ht="18" customHeight="1">
      <c r="C267" s="116"/>
      <c r="D267" s="116"/>
      <c r="E267" s="116"/>
      <c r="F267" s="116"/>
      <c r="G267" s="116"/>
      <c r="H267" s="251"/>
      <c r="I267" s="116"/>
      <c r="J267" s="116"/>
      <c r="K267" s="116"/>
      <c r="L267" s="116"/>
      <c r="M267" s="116"/>
      <c r="N267" s="116"/>
      <c r="O267" s="116"/>
      <c r="P267" s="116"/>
    </row>
    <row r="268" spans="3:16" ht="18" customHeight="1">
      <c r="C268" s="116"/>
      <c r="D268" s="116"/>
      <c r="E268" s="116"/>
      <c r="F268" s="116"/>
      <c r="G268" s="116"/>
      <c r="H268" s="251"/>
      <c r="I268" s="116"/>
      <c r="J268" s="116"/>
      <c r="K268" s="116"/>
      <c r="L268" s="116"/>
      <c r="M268" s="116"/>
      <c r="N268" s="116"/>
      <c r="O268" s="116"/>
      <c r="P268" s="116"/>
    </row>
    <row r="269" spans="3:16" ht="18" customHeight="1">
      <c r="C269" s="116"/>
      <c r="D269" s="116"/>
      <c r="E269" s="116"/>
      <c r="F269" s="116"/>
      <c r="G269" s="116"/>
      <c r="H269" s="251"/>
      <c r="I269" s="116"/>
      <c r="J269" s="116"/>
      <c r="K269" s="116"/>
      <c r="L269" s="116"/>
      <c r="M269" s="116"/>
      <c r="N269" s="116"/>
      <c r="O269" s="116"/>
      <c r="P269" s="116"/>
    </row>
    <row r="270" spans="3:16" ht="18" customHeight="1">
      <c r="C270" s="116"/>
      <c r="D270" s="116"/>
      <c r="E270" s="116"/>
      <c r="F270" s="116"/>
      <c r="G270" s="116"/>
      <c r="H270" s="251"/>
      <c r="I270" s="116"/>
      <c r="J270" s="116"/>
      <c r="K270" s="116"/>
      <c r="L270" s="116"/>
      <c r="M270" s="116"/>
      <c r="N270" s="116"/>
      <c r="O270" s="116"/>
      <c r="P270" s="116"/>
    </row>
    <row r="271" spans="3:16" ht="18" customHeight="1">
      <c r="C271" s="116"/>
      <c r="D271" s="116"/>
      <c r="E271" s="116"/>
      <c r="F271" s="116"/>
      <c r="G271" s="116"/>
      <c r="H271" s="251"/>
      <c r="I271" s="116"/>
      <c r="J271" s="116"/>
      <c r="K271" s="116"/>
      <c r="L271" s="116"/>
      <c r="M271" s="116"/>
      <c r="N271" s="116"/>
      <c r="O271" s="116"/>
      <c r="P271" s="116"/>
    </row>
    <row r="272" spans="3:16" ht="18" customHeight="1">
      <c r="C272" s="116"/>
      <c r="D272" s="116"/>
      <c r="E272" s="116"/>
      <c r="F272" s="116"/>
      <c r="G272" s="116"/>
      <c r="H272" s="251"/>
      <c r="I272" s="116"/>
      <c r="J272" s="116"/>
      <c r="K272" s="116"/>
      <c r="L272" s="116"/>
      <c r="M272" s="116"/>
      <c r="N272" s="116"/>
      <c r="O272" s="116"/>
      <c r="P272" s="116"/>
    </row>
    <row r="273" spans="3:16" ht="18" customHeight="1">
      <c r="C273" s="116"/>
      <c r="D273" s="116"/>
      <c r="E273" s="116"/>
      <c r="F273" s="116"/>
      <c r="G273" s="116"/>
      <c r="H273" s="251"/>
      <c r="I273" s="116"/>
      <c r="J273" s="116"/>
      <c r="K273" s="116"/>
      <c r="L273" s="116"/>
      <c r="M273" s="116"/>
      <c r="N273" s="116"/>
      <c r="O273" s="116"/>
      <c r="P273" s="116"/>
    </row>
    <row r="274" spans="3:16" ht="18" customHeight="1">
      <c r="C274" s="116"/>
      <c r="D274" s="116"/>
      <c r="E274" s="116"/>
      <c r="F274" s="116"/>
      <c r="G274" s="116"/>
      <c r="H274" s="251"/>
      <c r="I274" s="116"/>
      <c r="J274" s="116"/>
      <c r="K274" s="116"/>
      <c r="L274" s="116"/>
      <c r="M274" s="116"/>
      <c r="N274" s="116"/>
      <c r="O274" s="116"/>
      <c r="P274" s="116"/>
    </row>
    <row r="275" spans="3:16" ht="18" customHeight="1">
      <c r="C275" s="116"/>
      <c r="D275" s="116"/>
      <c r="E275" s="116"/>
      <c r="F275" s="116"/>
      <c r="G275" s="116"/>
      <c r="H275" s="251"/>
      <c r="I275" s="116"/>
      <c r="J275" s="116"/>
      <c r="K275" s="116"/>
      <c r="L275" s="116"/>
      <c r="M275" s="116"/>
      <c r="N275" s="116"/>
      <c r="O275" s="116"/>
      <c r="P275" s="116"/>
    </row>
    <row r="276" spans="3:16" ht="18" customHeight="1">
      <c r="C276" s="116"/>
      <c r="D276" s="116"/>
      <c r="E276" s="116"/>
      <c r="F276" s="116"/>
      <c r="G276" s="116"/>
      <c r="H276" s="251"/>
      <c r="I276" s="116"/>
      <c r="J276" s="116"/>
      <c r="K276" s="116"/>
      <c r="L276" s="116"/>
      <c r="M276" s="116"/>
      <c r="N276" s="116"/>
      <c r="O276" s="116"/>
      <c r="P276" s="116"/>
    </row>
    <row r="277" spans="3:16" ht="18" customHeight="1">
      <c r="C277" s="116"/>
      <c r="D277" s="116"/>
      <c r="E277" s="116"/>
      <c r="F277" s="116"/>
      <c r="G277" s="116"/>
      <c r="H277" s="251"/>
      <c r="I277" s="116"/>
      <c r="J277" s="116"/>
      <c r="K277" s="116"/>
      <c r="L277" s="116"/>
      <c r="M277" s="116"/>
      <c r="N277" s="116"/>
      <c r="O277" s="116"/>
      <c r="P277" s="116"/>
    </row>
    <row r="278" spans="3:16" ht="18" customHeight="1">
      <c r="C278" s="116"/>
      <c r="D278" s="116"/>
      <c r="E278" s="116"/>
      <c r="F278" s="116"/>
      <c r="G278" s="116"/>
      <c r="H278" s="251"/>
      <c r="I278" s="116"/>
      <c r="J278" s="116"/>
      <c r="K278" s="116"/>
      <c r="L278" s="116"/>
      <c r="M278" s="116"/>
      <c r="N278" s="116"/>
      <c r="O278" s="116"/>
      <c r="P278" s="116"/>
    </row>
    <row r="279" spans="3:16" ht="18" customHeight="1">
      <c r="C279" s="116"/>
      <c r="D279" s="116"/>
      <c r="E279" s="116"/>
      <c r="F279" s="116"/>
      <c r="G279" s="116"/>
      <c r="H279" s="251"/>
      <c r="I279" s="116"/>
      <c r="J279" s="116"/>
      <c r="K279" s="116"/>
      <c r="L279" s="116"/>
      <c r="M279" s="116"/>
      <c r="N279" s="116"/>
      <c r="O279" s="116"/>
      <c r="P279" s="116"/>
    </row>
    <row r="280" spans="3:16" ht="18" customHeight="1">
      <c r="C280" s="116"/>
      <c r="D280" s="116"/>
      <c r="E280" s="116"/>
      <c r="F280" s="116"/>
      <c r="G280" s="116"/>
      <c r="H280" s="251"/>
      <c r="I280" s="116"/>
      <c r="J280" s="116"/>
      <c r="K280" s="116"/>
      <c r="L280" s="116"/>
      <c r="M280" s="116"/>
      <c r="N280" s="116"/>
      <c r="O280" s="116"/>
      <c r="P280" s="116"/>
    </row>
    <row r="281" spans="3:16" ht="18" customHeight="1">
      <c r="C281" s="116"/>
      <c r="D281" s="116"/>
      <c r="E281" s="116"/>
      <c r="F281" s="116"/>
      <c r="G281" s="116"/>
      <c r="H281" s="251"/>
      <c r="I281" s="116"/>
      <c r="J281" s="116"/>
      <c r="K281" s="116"/>
      <c r="L281" s="116"/>
      <c r="M281" s="116"/>
      <c r="N281" s="116"/>
      <c r="O281" s="116"/>
      <c r="P281" s="116"/>
    </row>
    <row r="282" spans="3:16" ht="18" customHeight="1">
      <c r="C282" s="116"/>
      <c r="D282" s="116"/>
      <c r="E282" s="116"/>
      <c r="F282" s="116"/>
      <c r="G282" s="116"/>
      <c r="H282" s="251"/>
      <c r="I282" s="116"/>
      <c r="J282" s="116"/>
      <c r="K282" s="116"/>
      <c r="L282" s="116"/>
      <c r="M282" s="116"/>
      <c r="N282" s="116"/>
      <c r="O282" s="116"/>
      <c r="P282" s="116"/>
    </row>
    <row r="283" spans="3:16" ht="18" customHeight="1">
      <c r="C283" s="116"/>
      <c r="D283" s="116"/>
      <c r="E283" s="116"/>
      <c r="F283" s="116"/>
      <c r="G283" s="116"/>
      <c r="H283" s="251"/>
      <c r="I283" s="116"/>
      <c r="J283" s="116"/>
      <c r="K283" s="116"/>
      <c r="L283" s="116"/>
      <c r="M283" s="116"/>
      <c r="N283" s="116"/>
      <c r="O283" s="116"/>
      <c r="P283" s="116"/>
    </row>
    <row r="284" spans="3:16" ht="18" customHeight="1">
      <c r="C284" s="116"/>
      <c r="D284" s="116"/>
      <c r="E284" s="116"/>
      <c r="F284" s="116"/>
      <c r="G284" s="116"/>
      <c r="H284" s="251"/>
      <c r="I284" s="116"/>
      <c r="J284" s="116"/>
      <c r="K284" s="116"/>
      <c r="L284" s="116"/>
      <c r="M284" s="116"/>
      <c r="N284" s="116"/>
      <c r="O284" s="116"/>
      <c r="P284" s="116"/>
    </row>
    <row r="285" spans="3:16" ht="18" customHeight="1">
      <c r="C285" s="116"/>
      <c r="D285" s="116"/>
      <c r="E285" s="116"/>
      <c r="F285" s="116"/>
      <c r="G285" s="116"/>
      <c r="H285" s="251"/>
      <c r="I285" s="116"/>
      <c r="J285" s="116"/>
      <c r="K285" s="116"/>
      <c r="L285" s="116"/>
      <c r="M285" s="116"/>
      <c r="N285" s="116"/>
      <c r="O285" s="116"/>
      <c r="P285" s="116"/>
    </row>
    <row r="286" spans="3:16" ht="18" customHeight="1">
      <c r="C286" s="116"/>
      <c r="D286" s="116"/>
      <c r="E286" s="116"/>
      <c r="F286" s="116"/>
      <c r="G286" s="116"/>
      <c r="H286" s="251"/>
      <c r="I286" s="116"/>
      <c r="J286" s="116"/>
      <c r="K286" s="116"/>
      <c r="L286" s="116"/>
      <c r="M286" s="116"/>
      <c r="N286" s="116"/>
      <c r="O286" s="116"/>
      <c r="P286" s="116"/>
    </row>
    <row r="287" spans="3:16" ht="18" customHeight="1">
      <c r="C287" s="116"/>
      <c r="D287" s="116"/>
      <c r="E287" s="116"/>
      <c r="F287" s="116"/>
      <c r="G287" s="116"/>
      <c r="H287" s="251"/>
      <c r="I287" s="116"/>
      <c r="J287" s="116"/>
      <c r="K287" s="116"/>
      <c r="L287" s="116"/>
      <c r="M287" s="116"/>
      <c r="N287" s="116"/>
      <c r="O287" s="116"/>
      <c r="P287" s="116"/>
    </row>
    <row r="288" spans="3:16" ht="18" customHeight="1">
      <c r="C288" s="116"/>
      <c r="D288" s="116"/>
      <c r="E288" s="116"/>
      <c r="F288" s="116"/>
      <c r="G288" s="116"/>
      <c r="H288" s="251"/>
      <c r="I288" s="116"/>
      <c r="J288" s="116"/>
      <c r="K288" s="116"/>
      <c r="L288" s="116"/>
      <c r="M288" s="116"/>
      <c r="N288" s="116"/>
      <c r="O288" s="116"/>
      <c r="P288" s="116"/>
    </row>
    <row r="289" spans="3:16" ht="18" customHeight="1">
      <c r="C289" s="116"/>
      <c r="D289" s="116"/>
      <c r="E289" s="116"/>
      <c r="F289" s="116"/>
      <c r="G289" s="116"/>
      <c r="H289" s="251"/>
      <c r="I289" s="116"/>
      <c r="J289" s="116"/>
      <c r="K289" s="116"/>
      <c r="L289" s="116"/>
      <c r="M289" s="116"/>
      <c r="N289" s="116"/>
      <c r="O289" s="116"/>
      <c r="P289" s="116"/>
    </row>
    <row r="290" spans="3:16" ht="18" customHeight="1">
      <c r="C290" s="116"/>
      <c r="D290" s="116"/>
      <c r="E290" s="116"/>
      <c r="F290" s="116"/>
      <c r="G290" s="116"/>
      <c r="H290" s="251"/>
      <c r="I290" s="116"/>
      <c r="J290" s="116"/>
      <c r="K290" s="116"/>
      <c r="L290" s="116"/>
      <c r="M290" s="116"/>
      <c r="N290" s="116"/>
      <c r="O290" s="116"/>
      <c r="P290" s="116"/>
    </row>
    <row r="291" spans="3:16" ht="18" customHeight="1">
      <c r="C291" s="116"/>
      <c r="D291" s="116"/>
      <c r="E291" s="116"/>
      <c r="F291" s="116"/>
      <c r="G291" s="116"/>
      <c r="H291" s="251"/>
      <c r="I291" s="116"/>
      <c r="J291" s="116"/>
      <c r="K291" s="116"/>
      <c r="L291" s="116"/>
      <c r="M291" s="116"/>
      <c r="N291" s="116"/>
      <c r="O291" s="116"/>
      <c r="P291" s="116"/>
    </row>
    <row r="292" spans="3:16" ht="18" customHeight="1">
      <c r="C292" s="116"/>
      <c r="D292" s="116"/>
      <c r="E292" s="116"/>
      <c r="F292" s="116"/>
      <c r="G292" s="116"/>
      <c r="H292" s="251"/>
      <c r="I292" s="116"/>
      <c r="J292" s="116"/>
      <c r="K292" s="116"/>
      <c r="L292" s="116"/>
      <c r="M292" s="116"/>
      <c r="N292" s="116"/>
      <c r="O292" s="116"/>
      <c r="P292" s="116"/>
    </row>
    <row r="293" spans="3:16" ht="18" customHeight="1">
      <c r="C293" s="116"/>
      <c r="D293" s="116"/>
      <c r="E293" s="116"/>
      <c r="F293" s="116"/>
      <c r="G293" s="116"/>
      <c r="H293" s="251"/>
      <c r="I293" s="116"/>
      <c r="J293" s="116"/>
      <c r="K293" s="116"/>
      <c r="L293" s="116"/>
      <c r="M293" s="116"/>
      <c r="N293" s="116"/>
      <c r="O293" s="116"/>
      <c r="P293" s="116"/>
    </row>
    <row r="294" spans="3:16" ht="18" customHeight="1">
      <c r="C294" s="116"/>
      <c r="D294" s="116"/>
      <c r="E294" s="116"/>
      <c r="F294" s="116"/>
      <c r="G294" s="116"/>
      <c r="H294" s="251"/>
      <c r="I294" s="116"/>
      <c r="J294" s="116"/>
      <c r="K294" s="116"/>
      <c r="L294" s="116"/>
      <c r="M294" s="116"/>
      <c r="N294" s="116"/>
      <c r="O294" s="116"/>
      <c r="P294" s="116"/>
    </row>
  </sheetData>
  <sheetProtection algorithmName="SHA-512" hashValue="juYFmYVts77QQtTUacJlIqX8Hw3bpbR8BMwf0pkTLnn/gDgQqUdPaHrDzXCAMo9ayj8Qj7lVMMWt9hr+4aA15g==" saltValue="yg5apMJcuOdKg8ZneIwNVQ==" spinCount="100000" sheet="1" objects="1" scenarios="1" formatCells="0" formatColumns="0" formatRows="0"/>
  <mergeCells count="736">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 ref="A5:B5"/>
    <mergeCell ref="C5:D5"/>
    <mergeCell ref="E5:F5"/>
    <mergeCell ref="G5:H5"/>
    <mergeCell ref="I5:J5"/>
    <mergeCell ref="K5:L5"/>
    <mergeCell ref="M5:N5"/>
    <mergeCell ref="O5:P5"/>
    <mergeCell ref="S5:T5"/>
    <mergeCell ref="A6:B6"/>
    <mergeCell ref="C6:D6"/>
    <mergeCell ref="E6:F6"/>
    <mergeCell ref="G6:H6"/>
    <mergeCell ref="I6:J6"/>
    <mergeCell ref="K6:L6"/>
    <mergeCell ref="M6:N6"/>
    <mergeCell ref="O6:P6"/>
    <mergeCell ref="S6:T6"/>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9:B9"/>
    <mergeCell ref="C9:D9"/>
    <mergeCell ref="E9:F9"/>
    <mergeCell ref="G9:H9"/>
    <mergeCell ref="I9:J9"/>
    <mergeCell ref="K9:L9"/>
    <mergeCell ref="M9:N9"/>
    <mergeCell ref="O9:P9"/>
    <mergeCell ref="S9:T9"/>
    <mergeCell ref="A10:B10"/>
    <mergeCell ref="C10:D10"/>
    <mergeCell ref="E10:F10"/>
    <mergeCell ref="G10:H10"/>
    <mergeCell ref="I10:J10"/>
    <mergeCell ref="K10:L10"/>
    <mergeCell ref="M10:N10"/>
    <mergeCell ref="O10:P10"/>
    <mergeCell ref="S10:T10"/>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M27:N27"/>
    <mergeCell ref="O27:P27"/>
    <mergeCell ref="A28:B28"/>
    <mergeCell ref="M24:N24"/>
    <mergeCell ref="O24:P24"/>
    <mergeCell ref="A25:B25"/>
    <mergeCell ref="Q31:Q33"/>
    <mergeCell ref="R31:R33"/>
    <mergeCell ref="S31:T31"/>
    <mergeCell ref="A32:B33"/>
    <mergeCell ref="S32:T33"/>
    <mergeCell ref="C33:D33"/>
    <mergeCell ref="E33:F33"/>
    <mergeCell ref="Q28:Q30"/>
    <mergeCell ref="R28:R30"/>
    <mergeCell ref="S28:T28"/>
    <mergeCell ref="A29:B30"/>
    <mergeCell ref="S29:T30"/>
    <mergeCell ref="C30:D30"/>
    <mergeCell ref="E30:F30"/>
    <mergeCell ref="G30:H30"/>
    <mergeCell ref="I30:J30"/>
    <mergeCell ref="K30:L30"/>
    <mergeCell ref="G33:H33"/>
    <mergeCell ref="I33:J33"/>
    <mergeCell ref="K33:L33"/>
    <mergeCell ref="M33:N33"/>
    <mergeCell ref="O33:P33"/>
    <mergeCell ref="A34:B34"/>
    <mergeCell ref="M30:N30"/>
    <mergeCell ref="O30:P30"/>
    <mergeCell ref="A31:B31"/>
    <mergeCell ref="Q37:Q39"/>
    <mergeCell ref="R37:R39"/>
    <mergeCell ref="S37:T37"/>
    <mergeCell ref="A38:B39"/>
    <mergeCell ref="S38:T39"/>
    <mergeCell ref="C39:D39"/>
    <mergeCell ref="E39:F39"/>
    <mergeCell ref="Q34:Q36"/>
    <mergeCell ref="R34:R36"/>
    <mergeCell ref="S34:T34"/>
    <mergeCell ref="A35:B36"/>
    <mergeCell ref="S35:T36"/>
    <mergeCell ref="C36:D36"/>
    <mergeCell ref="E36:F36"/>
    <mergeCell ref="G36:H36"/>
    <mergeCell ref="I36:J36"/>
    <mergeCell ref="K36:L36"/>
    <mergeCell ref="G39:H39"/>
    <mergeCell ref="I39:J39"/>
    <mergeCell ref="K39:L39"/>
    <mergeCell ref="M39:N39"/>
    <mergeCell ref="O39:P39"/>
    <mergeCell ref="A40:B40"/>
    <mergeCell ref="M36:N36"/>
    <mergeCell ref="O36:P36"/>
    <mergeCell ref="A37:B37"/>
    <mergeCell ref="Q43:Q45"/>
    <mergeCell ref="R43:R45"/>
    <mergeCell ref="S43:T43"/>
    <mergeCell ref="A44:B45"/>
    <mergeCell ref="S44:T45"/>
    <mergeCell ref="C45:D45"/>
    <mergeCell ref="E45:F45"/>
    <mergeCell ref="Q40:Q42"/>
    <mergeCell ref="R40:R42"/>
    <mergeCell ref="S40:T40"/>
    <mergeCell ref="A41:B42"/>
    <mergeCell ref="S41:T42"/>
    <mergeCell ref="C42:D42"/>
    <mergeCell ref="E42:F42"/>
    <mergeCell ref="G42:H42"/>
    <mergeCell ref="I42:J42"/>
    <mergeCell ref="K42:L42"/>
    <mergeCell ref="G45:H45"/>
    <mergeCell ref="I45:J45"/>
    <mergeCell ref="K45:L45"/>
    <mergeCell ref="R49:R51"/>
    <mergeCell ref="S49:T49"/>
    <mergeCell ref="A50:B51"/>
    <mergeCell ref="S50:T51"/>
    <mergeCell ref="C51:D51"/>
    <mergeCell ref="E51:F51"/>
    <mergeCell ref="Q46:Q48"/>
    <mergeCell ref="R46:R48"/>
    <mergeCell ref="S46:T46"/>
    <mergeCell ref="A47:B48"/>
    <mergeCell ref="S47:T48"/>
    <mergeCell ref="C48:D48"/>
    <mergeCell ref="E48:F48"/>
    <mergeCell ref="G48:H48"/>
    <mergeCell ref="I48:J48"/>
    <mergeCell ref="K48:L48"/>
    <mergeCell ref="G51:H51"/>
    <mergeCell ref="M48:N48"/>
    <mergeCell ref="O48:P48"/>
    <mergeCell ref="A49:B49"/>
    <mergeCell ref="M45:N45"/>
    <mergeCell ref="O45:P45"/>
    <mergeCell ref="A46:B46"/>
    <mergeCell ref="M42:N42"/>
    <mergeCell ref="O42:P42"/>
    <mergeCell ref="A43:B43"/>
    <mergeCell ref="Q49:Q51"/>
    <mergeCell ref="I57:J57"/>
    <mergeCell ref="K57:L57"/>
    <mergeCell ref="M57:N57"/>
    <mergeCell ref="O57:P57"/>
    <mergeCell ref="I51:J51"/>
    <mergeCell ref="K51:L51"/>
    <mergeCell ref="M51:N51"/>
    <mergeCell ref="O51:P51"/>
    <mergeCell ref="A52:B52"/>
    <mergeCell ref="M54:N54"/>
    <mergeCell ref="O54:P54"/>
    <mergeCell ref="A55:B55"/>
    <mergeCell ref="Q52:Q54"/>
    <mergeCell ref="I61:J61"/>
    <mergeCell ref="K61:L61"/>
    <mergeCell ref="M61:N61"/>
    <mergeCell ref="O61:P61"/>
    <mergeCell ref="R55:R57"/>
    <mergeCell ref="S55:T55"/>
    <mergeCell ref="A56:B57"/>
    <mergeCell ref="S56:T57"/>
    <mergeCell ref="C57:D57"/>
    <mergeCell ref="E57:F57"/>
    <mergeCell ref="G57:H57"/>
    <mergeCell ref="S58:T58"/>
    <mergeCell ref="A59:B59"/>
    <mergeCell ref="Q59:Q61"/>
    <mergeCell ref="R59:R61"/>
    <mergeCell ref="S59:T59"/>
    <mergeCell ref="A60:B61"/>
    <mergeCell ref="S60:T61"/>
    <mergeCell ref="C61:D61"/>
    <mergeCell ref="E61:F61"/>
    <mergeCell ref="G61:H61"/>
    <mergeCell ref="A58:B58"/>
    <mergeCell ref="C58:P58"/>
    <mergeCell ref="Q55:Q57"/>
    <mergeCell ref="R52:R54"/>
    <mergeCell ref="S52:T52"/>
    <mergeCell ref="A53:B54"/>
    <mergeCell ref="S53:T54"/>
    <mergeCell ref="C54:D54"/>
    <mergeCell ref="E54:F54"/>
    <mergeCell ref="G54:H54"/>
    <mergeCell ref="I54:J54"/>
    <mergeCell ref="K54:L54"/>
    <mergeCell ref="S65:T65"/>
    <mergeCell ref="A66:B67"/>
    <mergeCell ref="S66:T67"/>
    <mergeCell ref="C67:D67"/>
    <mergeCell ref="E67:F67"/>
    <mergeCell ref="G67:H67"/>
    <mergeCell ref="I67:J67"/>
    <mergeCell ref="R62:R64"/>
    <mergeCell ref="S62:T62"/>
    <mergeCell ref="A63:B64"/>
    <mergeCell ref="S63:T64"/>
    <mergeCell ref="C64:D64"/>
    <mergeCell ref="E64:F64"/>
    <mergeCell ref="G64:H64"/>
    <mergeCell ref="I64:J64"/>
    <mergeCell ref="K64:L64"/>
    <mergeCell ref="M64:N64"/>
    <mergeCell ref="K67:L67"/>
    <mergeCell ref="M67:N67"/>
    <mergeCell ref="O67:P67"/>
    <mergeCell ref="A62:B62"/>
    <mergeCell ref="Q62:Q64"/>
    <mergeCell ref="O64:P64"/>
    <mergeCell ref="A68:B68"/>
    <mergeCell ref="Q68:Q70"/>
    <mergeCell ref="R68:R70"/>
    <mergeCell ref="A65:B65"/>
    <mergeCell ref="Q65:Q67"/>
    <mergeCell ref="R65:R67"/>
    <mergeCell ref="S71:T71"/>
    <mergeCell ref="A72:B73"/>
    <mergeCell ref="S72:T73"/>
    <mergeCell ref="C73:D73"/>
    <mergeCell ref="E73:F73"/>
    <mergeCell ref="G73:H73"/>
    <mergeCell ref="I73:J73"/>
    <mergeCell ref="S68:T68"/>
    <mergeCell ref="A69:B70"/>
    <mergeCell ref="S69:T70"/>
    <mergeCell ref="C70:D70"/>
    <mergeCell ref="E70:F70"/>
    <mergeCell ref="G70:H70"/>
    <mergeCell ref="I70:J70"/>
    <mergeCell ref="K70:L70"/>
    <mergeCell ref="M70:N70"/>
    <mergeCell ref="O70:P70"/>
    <mergeCell ref="K73:L73"/>
    <mergeCell ref="M73:N73"/>
    <mergeCell ref="O73:P73"/>
    <mergeCell ref="A74:B74"/>
    <mergeCell ref="Q74:Q76"/>
    <mergeCell ref="R74:R76"/>
    <mergeCell ref="A71:B71"/>
    <mergeCell ref="Q71:Q73"/>
    <mergeCell ref="R71:R73"/>
    <mergeCell ref="S74:T74"/>
    <mergeCell ref="A75:B76"/>
    <mergeCell ref="S75:T76"/>
    <mergeCell ref="C76:D76"/>
    <mergeCell ref="E76:F76"/>
    <mergeCell ref="G76:H76"/>
    <mergeCell ref="I76:J76"/>
    <mergeCell ref="K76:L76"/>
    <mergeCell ref="M76:N76"/>
    <mergeCell ref="O76:P76"/>
    <mergeCell ref="A77:B77"/>
    <mergeCell ref="Q77:Q79"/>
    <mergeCell ref="R77:R79"/>
    <mergeCell ref="S77:T77"/>
    <mergeCell ref="A78:B79"/>
    <mergeCell ref="S78:T79"/>
    <mergeCell ref="C79:D79"/>
    <mergeCell ref="E79:F79"/>
    <mergeCell ref="G79:H79"/>
    <mergeCell ref="I79:J79"/>
    <mergeCell ref="K79:L79"/>
    <mergeCell ref="M79:N79"/>
    <mergeCell ref="O79:P79"/>
    <mergeCell ref="AC79:AC80"/>
    <mergeCell ref="A80:B80"/>
    <mergeCell ref="Q80:Q82"/>
    <mergeCell ref="R80:R82"/>
    <mergeCell ref="S80:T80"/>
    <mergeCell ref="A81:B82"/>
    <mergeCell ref="S81:T82"/>
    <mergeCell ref="R83:R85"/>
    <mergeCell ref="S83:T83"/>
    <mergeCell ref="A84:B85"/>
    <mergeCell ref="S84:T85"/>
    <mergeCell ref="C85:D85"/>
    <mergeCell ref="E85:F85"/>
    <mergeCell ref="G85:H85"/>
    <mergeCell ref="C82:D82"/>
    <mergeCell ref="E82:F82"/>
    <mergeCell ref="G82:H82"/>
    <mergeCell ref="I82:J82"/>
    <mergeCell ref="K82:L82"/>
    <mergeCell ref="M82:N82"/>
    <mergeCell ref="I85:J85"/>
    <mergeCell ref="K85:L85"/>
    <mergeCell ref="M85:N85"/>
    <mergeCell ref="O85:P85"/>
    <mergeCell ref="A86:B86"/>
    <mergeCell ref="Q86:Q88"/>
    <mergeCell ref="O88:P88"/>
    <mergeCell ref="O82:P82"/>
    <mergeCell ref="A83:B83"/>
    <mergeCell ref="Q83:Q85"/>
    <mergeCell ref="R86:R88"/>
    <mergeCell ref="S86:T86"/>
    <mergeCell ref="A87:B88"/>
    <mergeCell ref="S87:T88"/>
    <mergeCell ref="C88:D88"/>
    <mergeCell ref="E88:F88"/>
    <mergeCell ref="G88:H88"/>
    <mergeCell ref="I88:J88"/>
    <mergeCell ref="K88:L88"/>
    <mergeCell ref="M88:N88"/>
    <mergeCell ref="A89:B89"/>
    <mergeCell ref="C89:P89"/>
    <mergeCell ref="S89:T89"/>
    <mergeCell ref="A90:B90"/>
    <mergeCell ref="Q90:Q92"/>
    <mergeCell ref="R90:R92"/>
    <mergeCell ref="S90:T90"/>
    <mergeCell ref="A91:B92"/>
    <mergeCell ref="S91:T92"/>
    <mergeCell ref="C92:D92"/>
    <mergeCell ref="S93:T93"/>
    <mergeCell ref="A94:B95"/>
    <mergeCell ref="S94:T95"/>
    <mergeCell ref="C95:D95"/>
    <mergeCell ref="E95:F95"/>
    <mergeCell ref="G95:H95"/>
    <mergeCell ref="I95:J95"/>
    <mergeCell ref="E92:F92"/>
    <mergeCell ref="G92:H92"/>
    <mergeCell ref="I92:J92"/>
    <mergeCell ref="K92:L92"/>
    <mergeCell ref="M92:N92"/>
    <mergeCell ref="O92:P92"/>
    <mergeCell ref="K95:L95"/>
    <mergeCell ref="M95:N95"/>
    <mergeCell ref="O95:P95"/>
    <mergeCell ref="A96:B96"/>
    <mergeCell ref="Q96:Q98"/>
    <mergeCell ref="R96:R98"/>
    <mergeCell ref="A93:B93"/>
    <mergeCell ref="Q93:Q95"/>
    <mergeCell ref="R93:R95"/>
    <mergeCell ref="S99:T99"/>
    <mergeCell ref="A100:B101"/>
    <mergeCell ref="S100:T101"/>
    <mergeCell ref="C101:D101"/>
    <mergeCell ref="E101:F101"/>
    <mergeCell ref="G101:H101"/>
    <mergeCell ref="I101:J101"/>
    <mergeCell ref="S96:T96"/>
    <mergeCell ref="A97:B98"/>
    <mergeCell ref="S97:T98"/>
    <mergeCell ref="C98:D98"/>
    <mergeCell ref="E98:F98"/>
    <mergeCell ref="G98:H98"/>
    <mergeCell ref="I98:J98"/>
    <mergeCell ref="K98:L98"/>
    <mergeCell ref="M98:N98"/>
    <mergeCell ref="O98:P98"/>
    <mergeCell ref="K101:L101"/>
    <mergeCell ref="M101:N101"/>
    <mergeCell ref="O101:P101"/>
    <mergeCell ref="A102:B102"/>
    <mergeCell ref="Q102:Q104"/>
    <mergeCell ref="R102:R104"/>
    <mergeCell ref="A99:B99"/>
    <mergeCell ref="Q99:Q101"/>
    <mergeCell ref="R99:R101"/>
    <mergeCell ref="S105:T105"/>
    <mergeCell ref="A106:B107"/>
    <mergeCell ref="S106:T107"/>
    <mergeCell ref="C107:D107"/>
    <mergeCell ref="E107:F107"/>
    <mergeCell ref="G107:H107"/>
    <mergeCell ref="I107:J107"/>
    <mergeCell ref="S102:T102"/>
    <mergeCell ref="A103:B104"/>
    <mergeCell ref="S103:T104"/>
    <mergeCell ref="C104:D104"/>
    <mergeCell ref="E104:F104"/>
    <mergeCell ref="G104:H104"/>
    <mergeCell ref="I104:J104"/>
    <mergeCell ref="K104:L104"/>
    <mergeCell ref="M104:N104"/>
    <mergeCell ref="O104:P104"/>
    <mergeCell ref="K107:L107"/>
    <mergeCell ref="M107:N107"/>
    <mergeCell ref="O107:P107"/>
    <mergeCell ref="A108:B108"/>
    <mergeCell ref="Q108:Q110"/>
    <mergeCell ref="R108:R110"/>
    <mergeCell ref="A105:B105"/>
    <mergeCell ref="Q105:Q107"/>
    <mergeCell ref="R105:R107"/>
    <mergeCell ref="S111:T111"/>
    <mergeCell ref="A112:B113"/>
    <mergeCell ref="S112:T113"/>
    <mergeCell ref="C113:D113"/>
    <mergeCell ref="E113:F113"/>
    <mergeCell ref="G113:H113"/>
    <mergeCell ref="I113:J113"/>
    <mergeCell ref="S108:T108"/>
    <mergeCell ref="A109:B110"/>
    <mergeCell ref="S109:T110"/>
    <mergeCell ref="C110:D110"/>
    <mergeCell ref="E110:F110"/>
    <mergeCell ref="G110:H110"/>
    <mergeCell ref="I110:J110"/>
    <mergeCell ref="K110:L110"/>
    <mergeCell ref="M110:N110"/>
    <mergeCell ref="O110:P110"/>
    <mergeCell ref="K113:L113"/>
    <mergeCell ref="M113:N113"/>
    <mergeCell ref="O113:P113"/>
    <mergeCell ref="A114:B114"/>
    <mergeCell ref="Q114:Q116"/>
    <mergeCell ref="R114:R116"/>
    <mergeCell ref="A111:B111"/>
    <mergeCell ref="Q111:Q113"/>
    <mergeCell ref="R111:R113"/>
    <mergeCell ref="S114:T114"/>
    <mergeCell ref="A115:B116"/>
    <mergeCell ref="S115:T116"/>
    <mergeCell ref="C116:D116"/>
    <mergeCell ref="E116:F116"/>
    <mergeCell ref="G116:H116"/>
    <mergeCell ref="I116:J116"/>
    <mergeCell ref="K116:L116"/>
    <mergeCell ref="M116:N116"/>
    <mergeCell ref="O116:P116"/>
    <mergeCell ref="A117:B117"/>
    <mergeCell ref="Q117:Q119"/>
    <mergeCell ref="R117:R119"/>
    <mergeCell ref="S117:T117"/>
    <mergeCell ref="A118:B119"/>
    <mergeCell ref="S118:T119"/>
    <mergeCell ref="C119:D119"/>
    <mergeCell ref="E119:F119"/>
    <mergeCell ref="G119:H119"/>
    <mergeCell ref="I119:J119"/>
    <mergeCell ref="K119:L119"/>
    <mergeCell ref="M119:N119"/>
    <mergeCell ref="O119:P119"/>
    <mergeCell ref="C120:D120"/>
    <mergeCell ref="E120:F120"/>
    <mergeCell ref="G120:H120"/>
    <mergeCell ref="I120:J120"/>
    <mergeCell ref="K120:L120"/>
    <mergeCell ref="M120:N120"/>
    <mergeCell ref="O120:P120"/>
    <mergeCell ref="Q120:T120"/>
    <mergeCell ref="A121:A128"/>
    <mergeCell ref="C121:D121"/>
    <mergeCell ref="E121:F121"/>
    <mergeCell ref="G121:H121"/>
    <mergeCell ref="I121:J121"/>
    <mergeCell ref="K121:L121"/>
    <mergeCell ref="M121:N121"/>
    <mergeCell ref="O121:P121"/>
    <mergeCell ref="Q121:R121"/>
    <mergeCell ref="S121:T121"/>
    <mergeCell ref="C122:D122"/>
    <mergeCell ref="E122:F122"/>
    <mergeCell ref="G122:H122"/>
    <mergeCell ref="I122:J122"/>
    <mergeCell ref="K122:L122"/>
    <mergeCell ref="M122:N122"/>
    <mergeCell ref="O122:P122"/>
    <mergeCell ref="Q122:R122"/>
    <mergeCell ref="S122:T122"/>
    <mergeCell ref="O123:P123"/>
    <mergeCell ref="Q123:R123"/>
    <mergeCell ref="S123:T123"/>
    <mergeCell ref="C124:D124"/>
    <mergeCell ref="E124:F124"/>
    <mergeCell ref="G124:H124"/>
    <mergeCell ref="I124:J124"/>
    <mergeCell ref="K124:L124"/>
    <mergeCell ref="M124:N124"/>
    <mergeCell ref="O124:P124"/>
    <mergeCell ref="C123:D123"/>
    <mergeCell ref="E123:F123"/>
    <mergeCell ref="G123:H123"/>
    <mergeCell ref="I123:J123"/>
    <mergeCell ref="K123:L123"/>
    <mergeCell ref="M123:N123"/>
    <mergeCell ref="Q124:R124"/>
    <mergeCell ref="S124:T124"/>
    <mergeCell ref="C125:D125"/>
    <mergeCell ref="E125:F125"/>
    <mergeCell ref="G125:H125"/>
    <mergeCell ref="I125:J125"/>
    <mergeCell ref="K125:L125"/>
    <mergeCell ref="M125:N125"/>
    <mergeCell ref="O125:P125"/>
    <mergeCell ref="Q125:T125"/>
    <mergeCell ref="O126:P126"/>
    <mergeCell ref="Q126:T126"/>
    <mergeCell ref="C127:D127"/>
    <mergeCell ref="E127:F127"/>
    <mergeCell ref="G127:H127"/>
    <mergeCell ref="I127:J127"/>
    <mergeCell ref="K127:L127"/>
    <mergeCell ref="M127:N127"/>
    <mergeCell ref="O127:P127"/>
    <mergeCell ref="C126:D126"/>
    <mergeCell ref="E126:F126"/>
    <mergeCell ref="G126:H126"/>
    <mergeCell ref="I126:J126"/>
    <mergeCell ref="K126:L126"/>
    <mergeCell ref="M126:N126"/>
    <mergeCell ref="O128:P128"/>
    <mergeCell ref="A129:B129"/>
    <mergeCell ref="C129:T129"/>
    <mergeCell ref="A130:T130"/>
    <mergeCell ref="A131:T131"/>
    <mergeCell ref="A132:T132"/>
    <mergeCell ref="C128:D128"/>
    <mergeCell ref="E128:F128"/>
    <mergeCell ref="G128:H128"/>
    <mergeCell ref="I128:J128"/>
    <mergeCell ref="K128:L128"/>
    <mergeCell ref="M128:N128"/>
    <mergeCell ref="A133:T133"/>
    <mergeCell ref="B134:I134"/>
    <mergeCell ref="K134:N134"/>
    <mergeCell ref="O134:P134"/>
    <mergeCell ref="Q134:T134"/>
    <mergeCell ref="A136:B136"/>
    <mergeCell ref="C136:D136"/>
    <mergeCell ref="E136:F136"/>
    <mergeCell ref="G136:H136"/>
    <mergeCell ref="I136:J136"/>
    <mergeCell ref="K136:L136"/>
    <mergeCell ref="M136:N136"/>
    <mergeCell ref="O136:P136"/>
    <mergeCell ref="A137:B137"/>
    <mergeCell ref="C137:D137"/>
    <mergeCell ref="E137:F137"/>
    <mergeCell ref="G137:H137"/>
    <mergeCell ref="I137:J137"/>
    <mergeCell ref="K137:L137"/>
    <mergeCell ref="M137:N137"/>
    <mergeCell ref="O137:P137"/>
    <mergeCell ref="R139:S139"/>
    <mergeCell ref="S140:S141"/>
    <mergeCell ref="A142:B143"/>
    <mergeCell ref="C142:D143"/>
    <mergeCell ref="E142:F143"/>
    <mergeCell ref="G142:H143"/>
    <mergeCell ref="I142:J143"/>
    <mergeCell ref="K142:L143"/>
    <mergeCell ref="M142:N143"/>
    <mergeCell ref="O142:P143"/>
    <mergeCell ref="Q142:R143"/>
    <mergeCell ref="S142:S143"/>
    <mergeCell ref="A140:B141"/>
    <mergeCell ref="C140:D141"/>
    <mergeCell ref="E140:F141"/>
    <mergeCell ref="G140:H141"/>
    <mergeCell ref="I140:J141"/>
    <mergeCell ref="K140:L141"/>
    <mergeCell ref="M140:N141"/>
    <mergeCell ref="O140:P141"/>
    <mergeCell ref="Q140:R141"/>
    <mergeCell ref="S144:S145"/>
    <mergeCell ref="A146:B147"/>
    <mergeCell ref="C146:D147"/>
    <mergeCell ref="E146:F147"/>
    <mergeCell ref="G146:H147"/>
    <mergeCell ref="I146:J147"/>
    <mergeCell ref="K146:L147"/>
    <mergeCell ref="M146:N147"/>
    <mergeCell ref="O146:P147"/>
    <mergeCell ref="A144:B145"/>
    <mergeCell ref="C144:D145"/>
    <mergeCell ref="E144:F145"/>
    <mergeCell ref="G144:H145"/>
    <mergeCell ref="I144:J145"/>
    <mergeCell ref="K144:L145"/>
    <mergeCell ref="M144:N145"/>
    <mergeCell ref="O144:P145"/>
    <mergeCell ref="Q144:R145"/>
    <mergeCell ref="Q148:R149"/>
    <mergeCell ref="S148:S149"/>
    <mergeCell ref="O151:P151"/>
    <mergeCell ref="Q151:R151"/>
    <mergeCell ref="A152:B152"/>
    <mergeCell ref="O152:P153"/>
    <mergeCell ref="Q152:R153"/>
    <mergeCell ref="Q146:R147"/>
    <mergeCell ref="S146:S147"/>
    <mergeCell ref="A148:B149"/>
    <mergeCell ref="C148:D149"/>
    <mergeCell ref="E148:F149"/>
    <mergeCell ref="G148:H149"/>
    <mergeCell ref="I148:J149"/>
    <mergeCell ref="K148:L149"/>
    <mergeCell ref="M148:N149"/>
    <mergeCell ref="O148:P149"/>
    <mergeCell ref="Q161:R162"/>
    <mergeCell ref="C166:D166"/>
    <mergeCell ref="E166:F166"/>
    <mergeCell ref="G166:H166"/>
    <mergeCell ref="I166:J166"/>
    <mergeCell ref="K166:L166"/>
    <mergeCell ref="M166:N166"/>
    <mergeCell ref="O166:P166"/>
    <mergeCell ref="O154:P155"/>
    <mergeCell ref="Q154:R155"/>
    <mergeCell ref="O156:P157"/>
    <mergeCell ref="Q156:R157"/>
    <mergeCell ref="O158:P159"/>
    <mergeCell ref="Q158:R159"/>
    <mergeCell ref="O167:P167"/>
    <mergeCell ref="C167:D167"/>
    <mergeCell ref="E167:F167"/>
    <mergeCell ref="G167:H167"/>
    <mergeCell ref="I167:J167"/>
    <mergeCell ref="K167:L167"/>
    <mergeCell ref="M167:N167"/>
    <mergeCell ref="O160:P160"/>
    <mergeCell ref="O161:P162"/>
  </mergeCells>
  <phoneticPr fontId="16" type="noConversion"/>
  <dataValidations count="8">
    <dataValidation type="decimal" errorStyle="warning" showErrorMessage="1" errorTitle="填入數字範圍有誤" error="數字介於 0~24" sqref="C117:P117 C111:P111 C90:P90 C108:P108 C105:P105 C114:P114 C93:P93 C96:P96 C99:P99 C102:P102" xr:uid="{00000000-0002-0000-0C00-000000000000}">
      <formula1>7</formula1>
      <formula2>24</formula2>
    </dataValidation>
    <dataValidation type="list" allowBlank="1" showInputMessage="1" showErrorMessage="1" sqref="A38:B39 A75:B76 A41:B42 A103:B104 A23:B24 A78:B79 A81:B82 A60:B61 A63:B64 A26:B27 A44:B45 A47:B48 A66:B67 A87:B88 A69:B70 A84:B85 A72:B73 A50:B51 A53:B54 A56:B57 A14:B15 A17:B18 A29:B30 A32:B33 A35:B36 A106:B107 A109:B110 A112:B113 A91:B92 A94:B95 A97:B98 A118:B119 A100:B101 A115:B116 A20:B21" xr:uid="{00000000-0002-0000-0C00-000001000000}">
      <formula1>$AD$8:$AD$22</formula1>
    </dataValidation>
    <dataValidation type="list" allowBlank="1" showInputMessage="1" showErrorMessage="1" sqref="C5:D5" xr:uid="{00000000-0002-0000-0C00-000002000000}">
      <formula1>$Z$8:$Z$45</formula1>
    </dataValidation>
    <dataValidation type="list" allowBlank="1" showInputMessage="1" showErrorMessage="1" sqref="A2:D2" xr:uid="{00000000-0002-0000-0C00-000003000000}">
      <formula1>$AB$8:$AB$52</formula1>
    </dataValidation>
    <dataValidation type="list" allowBlank="1" showInputMessage="1" showErrorMessage="1" sqref="C7:P7 E5:P5 C9:P9 C11:P11" xr:uid="{00000000-0002-0000-0C00-000004000000}">
      <formula1>$Z$8:$Z$47</formula1>
    </dataValidation>
    <dataValidation type="list" allowBlank="1" showInputMessage="1" showErrorMessage="1" sqref="E2:F2" xr:uid="{00000000-0002-0000-0C00-000005000000}">
      <formula1>$AB$1:$AB$2</formula1>
    </dataValidation>
    <dataValidation errorStyle="warning" showErrorMessage="1" errorTitle="填入數字範圍有誤" error="數字介於 0~23.5" sqref="C42:P43 C57:P57 C85:P86 C54:P55 C51:P52 C45:P46 C48:P49 C21:P22 C24:P25 C76:P77 C13:P13 C15:P16 C59:P59 C18:P19 C82:P83 C79:P80 C88:P88 C73:P74 C107:P107 C110:P110 C113:P113 C116:P116 C119:P119 C27:P28 C30:P31 C33:P34 C36:P37 C39:P40 C61:P62 C64:P65 C67:P68 C70:P71 C92:P92 C95:P95 C98:P98 C101:P101 C104:P104" xr:uid="{00000000-0002-0000-0C00-000006000000}"/>
    <dataValidation type="decimal" errorStyle="warning" showErrorMessage="1" errorTitle="填入數字範圍有誤" error="數字介於 0~23.5" sqref="C58:P58 C14:P14 C17:P17 C112:P112 C78:P78 C106:P106 C60:P60 C89:P89 C56:P56 C75:P75 C103:P103 C26:P26 C47:P47 C115:P115 C20:P20 C53:P53 C50:P50 C44:P44 C91:P91 C118:P118 C109:P109 C87:P87 C81:P81 C84:P84 C29:P29 C32:P32 C35:P35 C38:P38 C41:P41 C63:P63 C66:P66 C69:P69 C72:P72 C94:P94 C97:P97 C100:P100 C23:P23" xr:uid="{00000000-0002-0000-0C00-000007000000}">
      <formula1>0</formula1>
      <formula2>23.5</formula2>
    </dataValidation>
  </dataValidations>
  <printOptions horizontalCentered="1" verticalCentered="1"/>
  <pageMargins left="0" right="0" top="0.19685039370078741" bottom="0.19685039370078741" header="0.51181102362204722" footer="0.51181102362204722"/>
  <pageSetup paperSize="9" scale="76" fitToHeight="0" orientation="portrait" horizontalDpi="4294967293" vertic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1" id="{C97BBFD2-28D5-4DDD-B790-409573DAE1E9}">
            <xm:f>月排班!DK7=月排班!$FV$6</xm:f>
            <x14:dxf>
              <font>
                <color theme="0"/>
              </font>
              <fill>
                <patternFill>
                  <bgColor rgb="FFFF0000"/>
                </patternFill>
              </fill>
            </x14:dxf>
          </x14:cfRule>
          <x14:cfRule type="expression" priority="6" id="{F389DBA3-4596-419E-9CEE-AF9AF8D7E4D6}">
            <xm:f>月排班!DK7=月排班!$FV$5</xm:f>
            <x14:dxf>
              <font>
                <color theme="0"/>
              </font>
              <fill>
                <patternFill>
                  <bgColor theme="1" tint="4.9989318521683403E-2"/>
                </patternFill>
              </fill>
            </x14:dxf>
          </x14:cfRule>
          <x14:cfRule type="expression" priority="7" id="{E810FE31-0F2C-4603-93ED-0B3AFB749856}">
            <xm:f>月排班!DK7&lt;&gt;""</xm:f>
            <x14:dxf>
              <fill>
                <patternFill>
                  <bgColor theme="9" tint="0.39994506668294322"/>
                </patternFill>
              </fill>
            </x14:dxf>
          </x14:cfRule>
          <xm:sqref>C27:P27 C30:P30 C33:P33 C36:P36 C39:P39 C42:P42 C45:P45 C48:P48 C51:P51 C54:P54 C57:P57 C61:P61 C64:P64 C67:P67 C70:P70 C73:P73 C76:P76 C79:P79 C82:P82 C85:P85 C88:P88 C98:P98 C104:P104 C107:P107 C113:P113 C116:P116 C119:P119 C15:P15 C24:P24 C21:P21 C18:P18 C101:P101 C95:P95 C92:P92 C110:P110</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pageSetUpPr fitToPage="1"/>
  </sheetPr>
  <dimension ref="A1:BI294"/>
  <sheetViews>
    <sheetView view="pageBreakPreview" zoomScaleNormal="75" zoomScaleSheetLayoutView="100" workbookViewId="0">
      <pane xSplit="2" ySplit="4" topLeftCell="C5" activePane="bottomRight" state="frozen"/>
      <selection pane="topRight" activeCell="A2" sqref="A2:D2"/>
      <selection pane="bottomLeft" activeCell="A2" sqref="A2:D2"/>
      <selection pane="bottomRight" activeCell="O3" sqref="O3:P3"/>
    </sheetView>
  </sheetViews>
  <sheetFormatPr defaultColWidth="8.375" defaultRowHeight="18" customHeight="1"/>
  <cols>
    <col min="1" max="9" width="6.625" style="118" customWidth="1"/>
    <col min="10" max="11" width="6.625" style="155" customWidth="1"/>
    <col min="12" max="20" width="6.62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tr">
        <f>'0902-0908'!A2:D2</f>
        <v>台中老虎城店</v>
      </c>
      <c r="B2" s="454"/>
      <c r="C2" s="454"/>
      <c r="D2" s="454"/>
      <c r="E2" s="455" t="str">
        <f>'0902-0908'!E2:F2</f>
        <v>外場</v>
      </c>
      <c r="F2" s="456"/>
      <c r="G2" s="457" t="s">
        <v>12</v>
      </c>
      <c r="H2" s="458"/>
      <c r="I2" s="458"/>
      <c r="J2" s="458"/>
      <c r="K2" s="458"/>
      <c r="L2" s="458"/>
      <c r="M2" s="458"/>
      <c r="N2" s="459"/>
      <c r="O2" s="119" t="s">
        <v>177</v>
      </c>
      <c r="P2" s="460">
        <v>45586</v>
      </c>
      <c r="Q2" s="460"/>
      <c r="R2" s="460"/>
      <c r="S2" s="120" t="s">
        <v>14</v>
      </c>
      <c r="T2" s="121">
        <f>P2+6</f>
        <v>45592</v>
      </c>
      <c r="AB2" s="116" t="s">
        <v>15</v>
      </c>
    </row>
    <row r="3" spans="1:30" ht="11.25" customHeight="1">
      <c r="A3" s="461" t="s">
        <v>16</v>
      </c>
      <c r="B3" s="122" t="s">
        <v>17</v>
      </c>
      <c r="C3" s="264">
        <f>P2</f>
        <v>45586</v>
      </c>
      <c r="D3" s="265"/>
      <c r="E3" s="264">
        <f>C3+1</f>
        <v>45587</v>
      </c>
      <c r="F3" s="265"/>
      <c r="G3" s="264">
        <f>E3+1</f>
        <v>45588</v>
      </c>
      <c r="H3" s="265"/>
      <c r="I3" s="264">
        <f>G3+1</f>
        <v>45589</v>
      </c>
      <c r="J3" s="265"/>
      <c r="K3" s="264">
        <f>I3+1</f>
        <v>45590</v>
      </c>
      <c r="L3" s="265"/>
      <c r="M3" s="463">
        <f>K3+1</f>
        <v>45591</v>
      </c>
      <c r="N3" s="464"/>
      <c r="O3" s="463">
        <f>M3+1</f>
        <v>45592</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178</v>
      </c>
      <c r="S4" s="469"/>
      <c r="T4" s="470"/>
    </row>
    <row r="5" spans="1:30" ht="18.75" customHeight="1">
      <c r="A5" s="440" t="str">
        <f>'0902-0908'!A5:B5</f>
        <v>中午責任者</v>
      </c>
      <c r="B5" s="441"/>
      <c r="C5" s="442"/>
      <c r="D5" s="443"/>
      <c r="E5" s="444"/>
      <c r="F5" s="444"/>
      <c r="G5" s="442"/>
      <c r="H5" s="443"/>
      <c r="I5" s="444"/>
      <c r="J5" s="444"/>
      <c r="K5" s="442"/>
      <c r="L5" s="443"/>
      <c r="M5" s="442"/>
      <c r="N5" s="443"/>
      <c r="O5" s="444"/>
      <c r="P5" s="443"/>
      <c r="Q5" s="53"/>
      <c r="R5" s="54"/>
      <c r="S5" s="445"/>
      <c r="T5" s="446"/>
    </row>
    <row r="6" spans="1:30" ht="11.25" customHeight="1" thickBot="1">
      <c r="A6" s="436" t="str">
        <f>'0902-0908'!A6:B6</f>
        <v>職位</v>
      </c>
      <c r="B6" s="437"/>
      <c r="C6" s="254" t="e">
        <f>VLOOKUP(C5,$Z$8:$AA$45,2,0)</f>
        <v>#N/A</v>
      </c>
      <c r="D6" s="255"/>
      <c r="E6" s="254" t="e">
        <f>VLOOKUP(E5,$Z$8:$AA$45,2,0)</f>
        <v>#N/A</v>
      </c>
      <c r="F6" s="255"/>
      <c r="G6" s="254" t="e">
        <f>VLOOKUP(G5,$Z$8:$AA$45,2,0)</f>
        <v>#N/A</v>
      </c>
      <c r="H6" s="255"/>
      <c r="I6" s="254" t="e">
        <f>VLOOKUP(I5,$Z$8:$AA$45,2,0)</f>
        <v>#N/A</v>
      </c>
      <c r="J6" s="255"/>
      <c r="K6" s="254" t="e">
        <f>VLOOKUP(K5,$Z$8:$AA$45,2,0)</f>
        <v>#N/A</v>
      </c>
      <c r="L6" s="255"/>
      <c r="M6" s="254" t="e">
        <f>VLOOKUP(M5,$Z$8:$AA$45,2,0)</f>
        <v>#N/A</v>
      </c>
      <c r="N6" s="255"/>
      <c r="O6" s="254" t="e">
        <f>VLOOKUP(O5,$Z$8:$AA$45,2,0)</f>
        <v>#N/A</v>
      </c>
      <c r="P6" s="255"/>
      <c r="Q6" s="70"/>
      <c r="R6" s="71"/>
      <c r="S6" s="438"/>
      <c r="T6" s="439"/>
    </row>
    <row r="7" spans="1:30" ht="18.75" customHeight="1">
      <c r="A7" s="434" t="str">
        <f>'0902-0908'!A7:B7</f>
        <v>中午服務責任者</v>
      </c>
      <c r="B7" s="435"/>
      <c r="C7" s="447" t="s">
        <v>221</v>
      </c>
      <c r="D7" s="429"/>
      <c r="E7" s="428"/>
      <c r="F7" s="428"/>
      <c r="G7" s="447"/>
      <c r="H7" s="429"/>
      <c r="I7" s="428"/>
      <c r="J7" s="428"/>
      <c r="K7" s="447"/>
      <c r="L7" s="429"/>
      <c r="M7" s="447"/>
      <c r="N7" s="429"/>
      <c r="O7" s="428"/>
      <c r="P7" s="429"/>
      <c r="Q7" s="68"/>
      <c r="R7" s="69"/>
      <c r="S7" s="445"/>
      <c r="T7" s="446"/>
      <c r="Y7" s="116" t="s">
        <v>33</v>
      </c>
    </row>
    <row r="8" spans="1:30" ht="11.25" customHeight="1" thickBot="1">
      <c r="A8" s="448" t="str">
        <f>'0902-0908'!A8:B8</f>
        <v>職位</v>
      </c>
      <c r="B8" s="449"/>
      <c r="C8" s="254" t="str">
        <f>VLOOKUP(C7,$Z$8:$AA$45,2,0)</f>
        <v/>
      </c>
      <c r="D8" s="255"/>
      <c r="E8" s="254" t="e">
        <f>VLOOKUP(E7,$Z$8:$AA$45,2,0)</f>
        <v>#N/A</v>
      </c>
      <c r="F8" s="255"/>
      <c r="G8" s="254" t="e">
        <f>VLOOKUP(G7,$Z$8:$AA$45,2,0)</f>
        <v>#N/A</v>
      </c>
      <c r="H8" s="255"/>
      <c r="I8" s="254" t="e">
        <f>VLOOKUP(I7,$Z$8:$AA$45,2,0)</f>
        <v>#N/A</v>
      </c>
      <c r="J8" s="255"/>
      <c r="K8" s="254" t="e">
        <f>VLOOKUP(K7,$Z$8:$AA$45,2,0)</f>
        <v>#N/A</v>
      </c>
      <c r="L8" s="255"/>
      <c r="M8" s="254" t="e">
        <f>VLOOKUP(M7,$Z$8:$AA$45,2,0)</f>
        <v>#N/A</v>
      </c>
      <c r="N8" s="255"/>
      <c r="O8" s="254" t="e">
        <f>VLOOKUP(O7,$Z$8:$AA$45,2,0)</f>
        <v>#N/A</v>
      </c>
      <c r="P8" s="255"/>
      <c r="Q8" s="68"/>
      <c r="R8" s="69"/>
      <c r="S8" s="438"/>
      <c r="T8" s="439"/>
      <c r="Y8" s="116" t="s">
        <v>33</v>
      </c>
      <c r="AB8" s="116" t="s">
        <v>34</v>
      </c>
      <c r="AD8" s="116" t="s">
        <v>35</v>
      </c>
    </row>
    <row r="9" spans="1:30" ht="18.75" customHeight="1">
      <c r="A9" s="440" t="str">
        <f>'0902-0908'!A9:B9</f>
        <v>晩上責任者</v>
      </c>
      <c r="B9" s="441"/>
      <c r="C9" s="442"/>
      <c r="D9" s="443"/>
      <c r="E9" s="444"/>
      <c r="F9" s="444"/>
      <c r="G9" s="442"/>
      <c r="H9" s="443"/>
      <c r="I9" s="444"/>
      <c r="J9" s="444"/>
      <c r="K9" s="442"/>
      <c r="L9" s="443"/>
      <c r="M9" s="442"/>
      <c r="N9" s="443"/>
      <c r="O9" s="444"/>
      <c r="P9" s="443"/>
      <c r="Q9" s="53"/>
      <c r="R9" s="54"/>
      <c r="S9" s="445"/>
      <c r="T9" s="446"/>
      <c r="Y9" s="160">
        <v>2</v>
      </c>
      <c r="Z9" s="161" t="str">
        <f t="shared" ref="Z9:Z44" si="0">HLOOKUP($Y$7,$A$12:$T$119,Y9,0)</f>
        <v>范庭瑋</v>
      </c>
      <c r="AA9" s="116" t="str">
        <f t="shared" ref="AA9:AA44" si="1">HLOOKUP($Y$7,$A$12:$P$119,Y9+1,0)</f>
        <v>外場主任</v>
      </c>
      <c r="AB9" s="116" t="s">
        <v>37</v>
      </c>
      <c r="AD9" s="116" t="s">
        <v>38</v>
      </c>
    </row>
    <row r="10" spans="1:30" ht="11.25" customHeight="1">
      <c r="A10" s="436" t="str">
        <f>'0902-0908'!A10:B10</f>
        <v>職位</v>
      </c>
      <c r="B10" s="437"/>
      <c r="C10" s="254" t="e">
        <f>VLOOKUP(C9,$Z$8:$AA$45,2,0)</f>
        <v>#N/A</v>
      </c>
      <c r="D10" s="255"/>
      <c r="E10" s="254" t="e">
        <f>VLOOKUP(E9,$Z$8:$AA$45,2,0)</f>
        <v>#N/A</v>
      </c>
      <c r="F10" s="255"/>
      <c r="G10" s="254" t="e">
        <f>VLOOKUP(G9,$Z$8:$AA$45,2,0)</f>
        <v>#N/A</v>
      </c>
      <c r="H10" s="255"/>
      <c r="I10" s="254" t="e">
        <f>VLOOKUP(I9,$Z$8:$AA$45,2,0)</f>
        <v>#N/A</v>
      </c>
      <c r="J10" s="255"/>
      <c r="K10" s="254" t="e">
        <f>VLOOKUP(K9,$Z$8:$AA$45,2,0)</f>
        <v>#N/A</v>
      </c>
      <c r="L10" s="255"/>
      <c r="M10" s="254" t="e">
        <f>VLOOKUP(M9,$Z$8:$AA$45,2,0)</f>
        <v>#N/A</v>
      </c>
      <c r="N10" s="255"/>
      <c r="O10" s="254" t="e">
        <f>VLOOKUP(O9,$Z$8:$AA$45,2,0)</f>
        <v>#N/A</v>
      </c>
      <c r="P10" s="255"/>
      <c r="Q10" s="70"/>
      <c r="R10" s="71"/>
      <c r="S10" s="438"/>
      <c r="T10" s="439"/>
      <c r="Y10" s="162">
        <f>Y9+3</f>
        <v>5</v>
      </c>
      <c r="Z10" s="163" t="str">
        <f t="shared" si="0"/>
        <v>黃凱玲</v>
      </c>
      <c r="AA10" s="116" t="str">
        <f t="shared" si="1"/>
        <v>外場主任</v>
      </c>
      <c r="AB10" s="116" t="s">
        <v>39</v>
      </c>
      <c r="AD10" s="116" t="s">
        <v>40</v>
      </c>
    </row>
    <row r="11" spans="1:30" ht="18.75" customHeight="1">
      <c r="A11" s="434" t="str">
        <f>'0902-0908'!A11:B11</f>
        <v>晩上服務責任者</v>
      </c>
      <c r="B11" s="435"/>
      <c r="C11" s="426"/>
      <c r="D11" s="427"/>
      <c r="E11" s="428"/>
      <c r="F11" s="428"/>
      <c r="G11" s="426"/>
      <c r="H11" s="427"/>
      <c r="I11" s="428"/>
      <c r="J11" s="428"/>
      <c r="K11" s="426"/>
      <c r="L11" s="427"/>
      <c r="M11" s="426"/>
      <c r="N11" s="427"/>
      <c r="O11" s="428"/>
      <c r="P11" s="429"/>
      <c r="Q11" s="68"/>
      <c r="R11" s="69"/>
      <c r="S11" s="430"/>
      <c r="T11" s="431"/>
      <c r="Y11" s="162">
        <f t="shared" ref="Y11:Y44" si="2">Y10+3</f>
        <v>8</v>
      </c>
      <c r="Z11" s="163" t="str">
        <f t="shared" si="0"/>
        <v>吳珮如</v>
      </c>
      <c r="AA11" s="116" t="str">
        <f t="shared" si="1"/>
        <v>外場主任</v>
      </c>
      <c r="AB11" s="116" t="s">
        <v>42</v>
      </c>
      <c r="AD11" s="116" t="s">
        <v>43</v>
      </c>
    </row>
    <row r="12" spans="1:30" ht="11.25" customHeight="1" thickBot="1">
      <c r="A12" s="432" t="str">
        <f>'0902-0908'!A12:B12</f>
        <v>職位</v>
      </c>
      <c r="B12" s="433"/>
      <c r="C12" s="254" t="e">
        <f>VLOOKUP(C11,$Z$8:$AA$45,2,0)</f>
        <v>#N/A</v>
      </c>
      <c r="D12" s="255"/>
      <c r="E12" s="254" t="e">
        <f>VLOOKUP(E11,$Z$8:$AA$45,2,0)</f>
        <v>#N/A</v>
      </c>
      <c r="F12" s="255"/>
      <c r="G12" s="254" t="e">
        <f>VLOOKUP(G11,$Z$8:$AA$45,2,0)</f>
        <v>#N/A</v>
      </c>
      <c r="H12" s="255"/>
      <c r="I12" s="254" t="e">
        <f>VLOOKUP(I11,$Z$8:$AA$45,2,0)</f>
        <v>#N/A</v>
      </c>
      <c r="J12" s="255"/>
      <c r="K12" s="254" t="e">
        <f>VLOOKUP(K11,$Z$8:$AA$45,2,0)</f>
        <v>#N/A</v>
      </c>
      <c r="L12" s="255"/>
      <c r="M12" s="254" t="e">
        <f>VLOOKUP(M11,$Z$8:$AA$45,2,0)</f>
        <v>#N/A</v>
      </c>
      <c r="N12" s="255"/>
      <c r="O12" s="254" t="e">
        <f>VLOOKUP(O11,$Z$8:$AA$45,2,0)</f>
        <v>#N/A</v>
      </c>
      <c r="P12" s="255"/>
      <c r="Q12" s="55"/>
      <c r="R12" s="56"/>
      <c r="S12" s="422"/>
      <c r="T12" s="423"/>
      <c r="Y12" s="162">
        <f t="shared" si="2"/>
        <v>11</v>
      </c>
      <c r="Z12" s="163" t="str">
        <f t="shared" si="0"/>
        <v>曾智聖</v>
      </c>
      <c r="AA12" s="116" t="str">
        <f t="shared" si="1"/>
        <v>外場正職</v>
      </c>
      <c r="AB12" s="116" t="s">
        <v>44</v>
      </c>
      <c r="AD12" s="116" t="s">
        <v>45</v>
      </c>
    </row>
    <row r="13" spans="1:30" ht="15.75" customHeight="1">
      <c r="A13" s="490" t="str">
        <f>IF('0902-0908'!A13=0,"",'0902-0908'!A13)</f>
        <v>范庭瑋</v>
      </c>
      <c r="B13" s="491"/>
      <c r="C13" s="123"/>
      <c r="D13" s="124"/>
      <c r="E13" s="123"/>
      <c r="F13" s="124"/>
      <c r="G13" s="123"/>
      <c r="H13" s="124"/>
      <c r="I13" s="123"/>
      <c r="J13" s="124"/>
      <c r="K13" s="123"/>
      <c r="L13" s="124"/>
      <c r="M13" s="123"/>
      <c r="N13" s="124"/>
      <c r="O13" s="123"/>
      <c r="P13" s="124"/>
      <c r="Q13" s="375"/>
      <c r="R13" s="424">
        <f>D14+F14+H14+J14+L14+N14+P14</f>
        <v>0</v>
      </c>
      <c r="S13" s="381"/>
      <c r="T13" s="382"/>
      <c r="Y13" s="162">
        <f t="shared" si="2"/>
        <v>14</v>
      </c>
      <c r="Z13" s="163" t="str">
        <f t="shared" si="0"/>
        <v>支援</v>
      </c>
      <c r="AA13" s="116" t="str">
        <f t="shared" si="1"/>
        <v/>
      </c>
      <c r="AB13" s="116" t="s">
        <v>47</v>
      </c>
      <c r="AD13" s="116" t="s">
        <v>48</v>
      </c>
    </row>
    <row r="14" spans="1:30" ht="9" customHeight="1" thickBot="1">
      <c r="A14" s="480" t="str">
        <f>IF('0902-0908'!A14=0,"",'0902-0908'!A14)</f>
        <v>外場主任</v>
      </c>
      <c r="B14" s="481"/>
      <c r="C14" s="156"/>
      <c r="D14" s="58">
        <f>IF(C13="",0,IF(D13-C13&lt;=6,D13-C13,IF(D13-C13&gt;6,D13-C13-C14,0)))</f>
        <v>0</v>
      </c>
      <c r="E14" s="156"/>
      <c r="F14" s="58">
        <f>IF(E13="",0,IF(F13-E13&lt;=6,F13-E13,IF(F13-E13&gt;6,F13-E13-E14,0)))</f>
        <v>0</v>
      </c>
      <c r="G14" s="156"/>
      <c r="H14" s="58">
        <f>IF(G13="",0,IF(H13-G13&lt;=6,H13-G13,IF(H13-G13&gt;6,H13-G13-G14,0)))</f>
        <v>0</v>
      </c>
      <c r="I14" s="156"/>
      <c r="J14" s="58">
        <f>IF(I13="",0,IF(J13-I13&lt;=6,J13-I13,IF(J13-I13&gt;6,J13-I13-I14,0)))</f>
        <v>0</v>
      </c>
      <c r="K14" s="156"/>
      <c r="L14" s="58">
        <f>IF(K13="",0,IF(L13-K13&lt;=6,L13-K13,IF(L13-K13&gt;6,L13-K13-K14,0)))</f>
        <v>0</v>
      </c>
      <c r="M14" s="156"/>
      <c r="N14" s="58">
        <f>IF(M13="",0,IF(N13-M13&lt;=6,N13-M13,IF(N13-M13&gt;6,N13-M13-M14,0)))</f>
        <v>0</v>
      </c>
      <c r="O14" s="156"/>
      <c r="P14" s="58">
        <f>IF(O13="",0,IF(P13-O13&lt;=6,P13-O13,IF(P13-O13&gt;6,P13-O13-O14,0)))</f>
        <v>0</v>
      </c>
      <c r="Q14" s="376"/>
      <c r="R14" s="425"/>
      <c r="S14" s="394"/>
      <c r="T14" s="395"/>
      <c r="Y14" s="162">
        <f t="shared" si="2"/>
        <v>17</v>
      </c>
      <c r="Z14" s="163" t="str">
        <f t="shared" si="0"/>
        <v>支援</v>
      </c>
      <c r="AA14" s="116" t="str">
        <f t="shared" si="1"/>
        <v/>
      </c>
      <c r="AB14" s="116" t="s">
        <v>49</v>
      </c>
      <c r="AD14" s="116" t="s">
        <v>50</v>
      </c>
    </row>
    <row r="15" spans="1:30" ht="9" customHeight="1" thickTop="1" thickBot="1">
      <c r="A15" s="482" t="str">
        <f>IF('0902-0908'!A15=0,"",'0902-0908'!A15)</f>
        <v/>
      </c>
      <c r="B15" s="483"/>
      <c r="C15" s="559"/>
      <c r="D15" s="560"/>
      <c r="E15" s="559"/>
      <c r="F15" s="560"/>
      <c r="G15" s="559"/>
      <c r="H15" s="560"/>
      <c r="I15" s="559"/>
      <c r="J15" s="560"/>
      <c r="K15" s="559"/>
      <c r="L15" s="560"/>
      <c r="M15" s="559"/>
      <c r="N15" s="560"/>
      <c r="O15" s="559"/>
      <c r="P15" s="560"/>
      <c r="Q15" s="377"/>
      <c r="R15" s="308"/>
      <c r="S15" s="396"/>
      <c r="T15" s="397"/>
      <c r="Y15" s="162">
        <f t="shared" si="2"/>
        <v>20</v>
      </c>
      <c r="Z15" s="163" t="str">
        <f t="shared" si="0"/>
        <v/>
      </c>
      <c r="AA15" s="116" t="str">
        <f t="shared" si="1"/>
        <v/>
      </c>
      <c r="AB15" s="116" t="s">
        <v>51</v>
      </c>
      <c r="AD15" s="116" t="s">
        <v>52</v>
      </c>
    </row>
    <row r="16" spans="1:30" ht="15.75" customHeight="1">
      <c r="A16" s="490" t="str">
        <f>IF('0902-0908'!A16=0,"",'0902-0908'!A16)</f>
        <v>黃凱玲</v>
      </c>
      <c r="B16" s="491"/>
      <c r="C16" s="123"/>
      <c r="D16" s="124"/>
      <c r="E16" s="123"/>
      <c r="F16" s="124"/>
      <c r="G16" s="123"/>
      <c r="H16" s="124"/>
      <c r="I16" s="123"/>
      <c r="J16" s="124"/>
      <c r="K16" s="123"/>
      <c r="L16" s="124"/>
      <c r="M16" s="123"/>
      <c r="N16" s="124"/>
      <c r="O16" s="123"/>
      <c r="P16" s="124"/>
      <c r="Q16" s="375"/>
      <c r="R16" s="410">
        <f>D17+F17+H17+J17+L17+N17+P17</f>
        <v>0</v>
      </c>
      <c r="S16" s="381"/>
      <c r="T16" s="382"/>
      <c r="Y16" s="162">
        <f t="shared" si="2"/>
        <v>23</v>
      </c>
      <c r="Z16" s="163" t="str">
        <f t="shared" si="0"/>
        <v/>
      </c>
      <c r="AA16" s="116" t="str">
        <f t="shared" si="1"/>
        <v/>
      </c>
      <c r="AB16" s="116" t="s">
        <v>54</v>
      </c>
      <c r="AD16" s="116" t="s">
        <v>55</v>
      </c>
    </row>
    <row r="17" spans="1:30" ht="9" customHeight="1" thickBot="1">
      <c r="A17" s="480" t="str">
        <f>IF('0902-0908'!A17=0,"",'0902-0908'!A17)</f>
        <v>外場主任</v>
      </c>
      <c r="B17" s="481"/>
      <c r="C17" s="156"/>
      <c r="D17" s="58">
        <f>IF(C16="",0,IF(D16-C16&lt;=6,D16-C16,IF(D16-C16&gt;6,D16-C16-C17,0)))</f>
        <v>0</v>
      </c>
      <c r="E17" s="156"/>
      <c r="F17" s="58">
        <f>IF(E16="",0,IF(F16-E16&lt;=6,F16-E16,IF(F16-E16&gt;6,F16-E16-E17,0)))</f>
        <v>0</v>
      </c>
      <c r="G17" s="156"/>
      <c r="H17" s="58">
        <f>IF(G16="",0,IF(H16-G16&lt;=6,H16-G16,IF(H16-G16&gt;6,H16-G16-G17,0)))</f>
        <v>0</v>
      </c>
      <c r="I17" s="156"/>
      <c r="J17" s="58">
        <f>IF(I16="",0,IF(J16-I16&lt;=6,J16-I16,IF(J16-I16&gt;6,J16-I16-I17,0)))</f>
        <v>0</v>
      </c>
      <c r="K17" s="156"/>
      <c r="L17" s="58">
        <f>IF(K16="",0,IF(L16-K16&lt;=6,L16-K16,IF(L16-K16&gt;6,L16-K16-K17,0)))</f>
        <v>0</v>
      </c>
      <c r="M17" s="156"/>
      <c r="N17" s="58">
        <f>IF(M16="",0,IF(N16-M16&lt;=6,N16-M16,IF(N16-M16&gt;6,N16-M16-M17,0)))</f>
        <v>0</v>
      </c>
      <c r="O17" s="156"/>
      <c r="P17" s="58">
        <f>IF(O16="",0,IF(P16-O16&lt;=6,P16-O16,IF(P16-O16&gt;6,P16-O16-O17,0)))</f>
        <v>0</v>
      </c>
      <c r="Q17" s="376"/>
      <c r="R17" s="411"/>
      <c r="S17" s="387"/>
      <c r="T17" s="388"/>
      <c r="Y17" s="162">
        <f t="shared" si="2"/>
        <v>26</v>
      </c>
      <c r="Z17" s="163" t="str">
        <f t="shared" si="0"/>
        <v/>
      </c>
      <c r="AA17" s="116" t="str">
        <f t="shared" si="1"/>
        <v/>
      </c>
      <c r="AB17" s="116" t="s">
        <v>56</v>
      </c>
      <c r="AD17" s="116" t="s">
        <v>57</v>
      </c>
    </row>
    <row r="18" spans="1:30" ht="9" customHeight="1" thickTop="1" thickBot="1">
      <c r="A18" s="482" t="str">
        <f>IF('0902-0908'!A18=0,"",'0902-0908'!A18)</f>
        <v/>
      </c>
      <c r="B18" s="483"/>
      <c r="C18" s="559"/>
      <c r="D18" s="560"/>
      <c r="E18" s="559"/>
      <c r="F18" s="560"/>
      <c r="G18" s="559"/>
      <c r="H18" s="560"/>
      <c r="I18" s="559"/>
      <c r="J18" s="560"/>
      <c r="K18" s="559"/>
      <c r="L18" s="560"/>
      <c r="M18" s="559"/>
      <c r="N18" s="560"/>
      <c r="O18" s="559"/>
      <c r="P18" s="560"/>
      <c r="Q18" s="377"/>
      <c r="R18" s="412"/>
      <c r="S18" s="389"/>
      <c r="T18" s="390"/>
      <c r="Y18" s="162">
        <f t="shared" si="2"/>
        <v>29</v>
      </c>
      <c r="Z18" s="165" t="str">
        <f t="shared" si="0"/>
        <v/>
      </c>
      <c r="AA18" s="116" t="str">
        <f t="shared" si="1"/>
        <v/>
      </c>
      <c r="AB18" s="116" t="s">
        <v>58</v>
      </c>
      <c r="AD18" s="116" t="s">
        <v>59</v>
      </c>
    </row>
    <row r="19" spans="1:30" ht="15.75" customHeight="1">
      <c r="A19" s="490" t="str">
        <f>IF('0902-0908'!A19=0,"",'0902-0908'!A19)</f>
        <v>吳珮如</v>
      </c>
      <c r="B19" s="491"/>
      <c r="C19" s="123"/>
      <c r="D19" s="124"/>
      <c r="E19" s="123"/>
      <c r="F19" s="124"/>
      <c r="G19" s="123"/>
      <c r="H19" s="124"/>
      <c r="I19" s="123"/>
      <c r="J19" s="124"/>
      <c r="K19" s="123"/>
      <c r="L19" s="124"/>
      <c r="M19" s="123"/>
      <c r="N19" s="124"/>
      <c r="O19" s="123"/>
      <c r="P19" s="124"/>
      <c r="Q19" s="375"/>
      <c r="R19" s="410">
        <f>D20+F20+H20+J20+L20+N20+P20</f>
        <v>0</v>
      </c>
      <c r="S19" s="381"/>
      <c r="T19" s="382"/>
      <c r="Y19" s="162">
        <f t="shared" si="2"/>
        <v>32</v>
      </c>
      <c r="Z19" s="161" t="str">
        <f t="shared" si="0"/>
        <v/>
      </c>
      <c r="AA19" s="116" t="str">
        <f t="shared" si="1"/>
        <v/>
      </c>
      <c r="AB19" s="116" t="s">
        <v>61</v>
      </c>
      <c r="AD19" s="116" t="s">
        <v>62</v>
      </c>
    </row>
    <row r="20" spans="1:30" ht="9" customHeight="1" thickBot="1">
      <c r="A20" s="480" t="str">
        <f>IF('0902-0908'!A20=0,"",'0902-0908'!A20)</f>
        <v>外場主任</v>
      </c>
      <c r="B20" s="481"/>
      <c r="C20" s="156"/>
      <c r="D20" s="58">
        <f>IF(C19="",0,IF(D19-C19&lt;=6,D19-C19,IF(D19-C19&gt;6,D19-C19-C20,0)))</f>
        <v>0</v>
      </c>
      <c r="E20" s="156"/>
      <c r="F20" s="58">
        <f>IF(E19="",0,IF(F19-E19&lt;=6,F19-E19,IF(F19-E19&gt;6,F19-E19-E20,0)))</f>
        <v>0</v>
      </c>
      <c r="G20" s="156"/>
      <c r="H20" s="58">
        <f>IF(G19="",0,IF(H19-G19&lt;=6,H19-G19,IF(H19-G19&gt;6,H19-G19-G20,0)))</f>
        <v>0</v>
      </c>
      <c r="I20" s="156"/>
      <c r="J20" s="58">
        <f>IF(I19="",0,IF(J19-I19&lt;=6,J19-I19,IF(J19-I19&gt;6,J19-I19-I20,0)))</f>
        <v>0</v>
      </c>
      <c r="K20" s="156"/>
      <c r="L20" s="58">
        <f>IF(K19="",0,IF(L19-K19&lt;=6,L19-K19,IF(L19-K19&gt;6,L19-K19-K20,0)))</f>
        <v>0</v>
      </c>
      <c r="M20" s="156"/>
      <c r="N20" s="58">
        <f>IF(M19="",0,IF(N19-M19&lt;=6,N19-M19,IF(N19-M19&gt;6,N19-M19-M20,0)))</f>
        <v>0</v>
      </c>
      <c r="O20" s="156"/>
      <c r="P20" s="58">
        <f>IF(O19="",0,IF(P19-O19&lt;=6,P19-O19,IF(P19-O19&gt;6,P19-O19-O20,0)))</f>
        <v>0</v>
      </c>
      <c r="Q20" s="376"/>
      <c r="R20" s="411"/>
      <c r="S20" s="387"/>
      <c r="T20" s="388"/>
      <c r="Y20" s="162">
        <f t="shared" si="2"/>
        <v>35</v>
      </c>
      <c r="Z20" s="163" t="str">
        <f t="shared" si="0"/>
        <v/>
      </c>
      <c r="AA20" s="116" t="str">
        <f t="shared" si="1"/>
        <v/>
      </c>
      <c r="AB20" s="116" t="s">
        <v>63</v>
      </c>
      <c r="AD20" s="116" t="s">
        <v>64</v>
      </c>
    </row>
    <row r="21" spans="1:30" ht="9" customHeight="1" thickTop="1" thickBot="1">
      <c r="A21" s="482" t="str">
        <f>IF('0902-0908'!A21=0,"",'0902-0908'!A21)</f>
        <v/>
      </c>
      <c r="B21" s="483"/>
      <c r="C21" s="559"/>
      <c r="D21" s="560"/>
      <c r="E21" s="559"/>
      <c r="F21" s="560"/>
      <c r="G21" s="559"/>
      <c r="H21" s="560"/>
      <c r="I21" s="559"/>
      <c r="J21" s="560"/>
      <c r="K21" s="559"/>
      <c r="L21" s="560"/>
      <c r="M21" s="559"/>
      <c r="N21" s="560"/>
      <c r="O21" s="559"/>
      <c r="P21" s="560"/>
      <c r="Q21" s="377"/>
      <c r="R21" s="412"/>
      <c r="S21" s="389"/>
      <c r="T21" s="390"/>
      <c r="Y21" s="162">
        <f t="shared" si="2"/>
        <v>38</v>
      </c>
      <c r="Z21" s="163" t="str">
        <f t="shared" si="0"/>
        <v/>
      </c>
      <c r="AA21" s="116" t="str">
        <f t="shared" si="1"/>
        <v/>
      </c>
      <c r="AB21" s="116" t="s">
        <v>65</v>
      </c>
      <c r="AD21" s="116" t="s">
        <v>66</v>
      </c>
    </row>
    <row r="22" spans="1:30" ht="15.75" customHeight="1">
      <c r="A22" s="490" t="str">
        <f>IF('0902-0908'!A22=0,"",'0902-0908'!A22)</f>
        <v>曾智聖</v>
      </c>
      <c r="B22" s="491"/>
      <c r="C22" s="123"/>
      <c r="D22" s="124"/>
      <c r="E22" s="123"/>
      <c r="F22" s="124"/>
      <c r="G22" s="123"/>
      <c r="H22" s="124"/>
      <c r="I22" s="123"/>
      <c r="J22" s="124"/>
      <c r="K22" s="123"/>
      <c r="L22" s="124"/>
      <c r="M22" s="123"/>
      <c r="N22" s="124"/>
      <c r="O22" s="123"/>
      <c r="P22" s="124"/>
      <c r="Q22" s="375"/>
      <c r="R22" s="410">
        <f>D23+F23+H23+J23+L23+N23+P23</f>
        <v>0</v>
      </c>
      <c r="S22" s="381"/>
      <c r="T22" s="382"/>
      <c r="Y22" s="162">
        <f t="shared" si="2"/>
        <v>41</v>
      </c>
      <c r="Z22" s="163" t="str">
        <f t="shared" si="0"/>
        <v/>
      </c>
      <c r="AA22" s="116" t="str">
        <f t="shared" si="1"/>
        <v/>
      </c>
      <c r="AB22" s="116" t="s">
        <v>68</v>
      </c>
    </row>
    <row r="23" spans="1:30" ht="9" customHeight="1" thickBot="1">
      <c r="A23" s="480" t="str">
        <f>IF('0902-0908'!A23=0,"",'0902-0908'!A23)</f>
        <v>外場正職</v>
      </c>
      <c r="B23" s="481"/>
      <c r="C23" s="156"/>
      <c r="D23" s="58">
        <f>IF(C22="",0,IF(D22-C22&lt;=6,D22-C22,IF(D22-C22&gt;6,D22-C22-C23,0)))</f>
        <v>0</v>
      </c>
      <c r="E23" s="156"/>
      <c r="F23" s="58">
        <f>IF(E22="",0,IF(F22-E22&lt;=6,F22-E22,IF(F22-E22&gt;6,F22-E22-E23,0)))</f>
        <v>0</v>
      </c>
      <c r="G23" s="156"/>
      <c r="H23" s="58">
        <f>IF(G22="",0,IF(H22-G22&lt;=6,H22-G22,IF(H22-G22&gt;6,H22-G22-G23,0)))</f>
        <v>0</v>
      </c>
      <c r="I23" s="156"/>
      <c r="J23" s="58">
        <f>IF(I22="",0,IF(J22-I22&lt;=6,J22-I22,IF(J22-I22&gt;6,J22-I22-I23,0)))</f>
        <v>0</v>
      </c>
      <c r="K23" s="156"/>
      <c r="L23" s="58">
        <f>IF(K22="",0,IF(L22-K22&lt;=6,L22-K22,IF(L22-K22&gt;6,L22-K22-K23,0)))</f>
        <v>0</v>
      </c>
      <c r="M23" s="156"/>
      <c r="N23" s="58">
        <f>IF(M22="",0,IF(N22-M22&lt;=6,N22-M22,IF(N22-M22&gt;6,N22-M22-M23,0)))</f>
        <v>0</v>
      </c>
      <c r="O23" s="156"/>
      <c r="P23" s="58">
        <f>IF(O22="",0,IF(P22-O22&lt;=6,P22-O22,IF(P22-O22&gt;6,P22-O22-O23,0)))</f>
        <v>0</v>
      </c>
      <c r="Q23" s="376"/>
      <c r="R23" s="411"/>
      <c r="S23" s="387"/>
      <c r="T23" s="388"/>
      <c r="Y23" s="162">
        <f t="shared" si="2"/>
        <v>44</v>
      </c>
      <c r="Z23" s="163" t="str">
        <f t="shared" si="0"/>
        <v/>
      </c>
      <c r="AA23" s="116" t="str">
        <f t="shared" si="1"/>
        <v/>
      </c>
      <c r="AB23" s="116" t="s">
        <v>69</v>
      </c>
    </row>
    <row r="24" spans="1:30" ht="9" customHeight="1" thickTop="1" thickBot="1">
      <c r="A24" s="482" t="str">
        <f>IF('0902-0908'!A24=0,"",'0902-0908'!A24)</f>
        <v/>
      </c>
      <c r="B24" s="483"/>
      <c r="C24" s="559"/>
      <c r="D24" s="560"/>
      <c r="E24" s="559"/>
      <c r="F24" s="560"/>
      <c r="G24" s="559"/>
      <c r="H24" s="560"/>
      <c r="I24" s="559"/>
      <c r="J24" s="560"/>
      <c r="K24" s="559"/>
      <c r="L24" s="560"/>
      <c r="M24" s="559"/>
      <c r="N24" s="560"/>
      <c r="O24" s="559"/>
      <c r="P24" s="560"/>
      <c r="Q24" s="377"/>
      <c r="R24" s="412"/>
      <c r="S24" s="389"/>
      <c r="T24" s="390"/>
      <c r="Y24" s="162">
        <v>48</v>
      </c>
      <c r="Z24" s="165" t="str">
        <f t="shared" si="0"/>
        <v/>
      </c>
      <c r="AA24" s="116" t="str">
        <f t="shared" si="1"/>
        <v/>
      </c>
      <c r="AB24" s="116" t="s">
        <v>70</v>
      </c>
    </row>
    <row r="25" spans="1:30" ht="15.75" customHeight="1">
      <c r="A25" s="490" t="str">
        <f>IF('0902-0908'!A25=0,"",'0902-0908'!A25)</f>
        <v>支援</v>
      </c>
      <c r="B25" s="491"/>
      <c r="C25" s="123"/>
      <c r="D25" s="124"/>
      <c r="E25" s="123"/>
      <c r="F25" s="124"/>
      <c r="G25" s="123"/>
      <c r="H25" s="124"/>
      <c r="I25" s="123"/>
      <c r="J25" s="124"/>
      <c r="K25" s="123"/>
      <c r="L25" s="124"/>
      <c r="M25" s="123"/>
      <c r="N25" s="124"/>
      <c r="O25" s="123"/>
      <c r="P25" s="124"/>
      <c r="Q25" s="375"/>
      <c r="R25" s="410">
        <f>D26+F26+H26+J26+L26+N26+P26</f>
        <v>0</v>
      </c>
      <c r="S25" s="381"/>
      <c r="T25" s="382"/>
      <c r="Y25" s="162">
        <f t="shared" si="2"/>
        <v>51</v>
      </c>
      <c r="Z25" s="116" t="str">
        <f t="shared" si="0"/>
        <v/>
      </c>
      <c r="AA25" s="116" t="str">
        <f t="shared" si="1"/>
        <v/>
      </c>
      <c r="AB25" s="116" t="s">
        <v>71</v>
      </c>
    </row>
    <row r="26" spans="1:30" ht="9" customHeight="1" thickBot="1">
      <c r="A26" s="480" t="str">
        <f>IF('0902-0908'!A26=0,"",'0902-0908'!A26)</f>
        <v/>
      </c>
      <c r="B26" s="481"/>
      <c r="C26" s="156"/>
      <c r="D26" s="58">
        <f>IF(C25="",0,IF(D25-C25&lt;=6,D25-C25,IF(D25-C25&gt;6,D25-C25-C26,0)))</f>
        <v>0</v>
      </c>
      <c r="E26" s="156"/>
      <c r="F26" s="58">
        <f>IF(E25="",0,IF(F25-E25&lt;=6,F25-E25,IF(F25-E25&gt;6,F25-E25-E26,0)))</f>
        <v>0</v>
      </c>
      <c r="G26" s="156"/>
      <c r="H26" s="58">
        <f>IF(G25="",0,IF(H25-G25&lt;=6,H25-G25,IF(H25-G25&gt;6,H25-G25-G26,0)))</f>
        <v>0</v>
      </c>
      <c r="I26" s="156"/>
      <c r="J26" s="58">
        <f>IF(I25="",0,IF(J25-I25&lt;=6,J25-I25,IF(J25-I25&gt;6,J25-I25-I26,0)))</f>
        <v>0</v>
      </c>
      <c r="K26" s="156"/>
      <c r="L26" s="58">
        <f>IF(K25="",0,IF(L25-K25&lt;=6,L25-K25,IF(L25-K25&gt;6,L25-K25-K26,0)))</f>
        <v>0</v>
      </c>
      <c r="M26" s="156"/>
      <c r="N26" s="58">
        <f>IF(M25="",0,IF(N25-M25&lt;=6,N25-M25,IF(N25-M25&gt;6,N25-M25-M26,0)))</f>
        <v>0</v>
      </c>
      <c r="O26" s="156"/>
      <c r="P26" s="58">
        <f>IF(O25="",0,IF(P25-O25&lt;=6,P25-O25,IF(P25-O25&gt;6,P25-O25-O26,0)))</f>
        <v>0</v>
      </c>
      <c r="Q26" s="376"/>
      <c r="R26" s="411"/>
      <c r="S26" s="387"/>
      <c r="T26" s="388"/>
      <c r="Y26" s="162">
        <f t="shared" si="2"/>
        <v>54</v>
      </c>
      <c r="Z26" s="116" t="str">
        <f t="shared" si="0"/>
        <v/>
      </c>
      <c r="AA26" s="116" t="str">
        <f t="shared" si="1"/>
        <v/>
      </c>
      <c r="AB26" s="116" t="s">
        <v>72</v>
      </c>
    </row>
    <row r="27" spans="1:30" ht="9" customHeight="1" thickTop="1" thickBot="1">
      <c r="A27" s="482" t="str">
        <f>IF('0902-0908'!A27=0,"",'0902-0908'!A27)</f>
        <v/>
      </c>
      <c r="B27" s="483"/>
      <c r="C27" s="559"/>
      <c r="D27" s="560"/>
      <c r="E27" s="559"/>
      <c r="F27" s="560"/>
      <c r="G27" s="559"/>
      <c r="H27" s="560"/>
      <c r="I27" s="559"/>
      <c r="J27" s="560"/>
      <c r="K27" s="559"/>
      <c r="L27" s="560"/>
      <c r="M27" s="559"/>
      <c r="N27" s="560"/>
      <c r="O27" s="559"/>
      <c r="P27" s="560"/>
      <c r="Q27" s="377"/>
      <c r="R27" s="412"/>
      <c r="S27" s="389"/>
      <c r="T27" s="390"/>
      <c r="Y27" s="162">
        <f t="shared" si="2"/>
        <v>57</v>
      </c>
      <c r="Z27" s="116" t="str">
        <f t="shared" si="0"/>
        <v/>
      </c>
      <c r="AA27" s="116" t="str">
        <f t="shared" si="1"/>
        <v/>
      </c>
      <c r="AB27" s="116" t="s">
        <v>73</v>
      </c>
    </row>
    <row r="28" spans="1:30" ht="15.75" customHeight="1">
      <c r="A28" s="490" t="str">
        <f>IF('0902-0908'!A28=0,"",'0902-0908'!A28)</f>
        <v>支援</v>
      </c>
      <c r="B28" s="491"/>
      <c r="C28" s="123"/>
      <c r="D28" s="124"/>
      <c r="E28" s="123"/>
      <c r="F28" s="124"/>
      <c r="G28" s="123"/>
      <c r="H28" s="124"/>
      <c r="I28" s="123"/>
      <c r="J28" s="124"/>
      <c r="K28" s="123"/>
      <c r="L28" s="124"/>
      <c r="M28" s="123"/>
      <c r="N28" s="124"/>
      <c r="O28" s="123"/>
      <c r="P28" s="124"/>
      <c r="Q28" s="375"/>
      <c r="R28" s="410">
        <f>D29+F29+H29+J29+L29+N29+P29</f>
        <v>0</v>
      </c>
      <c r="S28" s="381"/>
      <c r="T28" s="382"/>
      <c r="Y28" s="162">
        <f t="shared" si="2"/>
        <v>60</v>
      </c>
      <c r="Z28" s="116" t="str">
        <f t="shared" si="0"/>
        <v/>
      </c>
      <c r="AA28" s="116" t="str">
        <f t="shared" si="1"/>
        <v/>
      </c>
      <c r="AB28" s="116" t="s">
        <v>10</v>
      </c>
    </row>
    <row r="29" spans="1:30" ht="9" customHeight="1" thickBot="1">
      <c r="A29" s="480" t="str">
        <f>IF('0902-0908'!A29=0,"",'0902-0908'!A29)</f>
        <v/>
      </c>
      <c r="B29" s="481"/>
      <c r="C29" s="156"/>
      <c r="D29" s="58">
        <f>IF(C28="",0,IF(D28-C28&lt;=6,D28-C28,IF(D28-C28&gt;6,D28-C28-C29,0)))</f>
        <v>0</v>
      </c>
      <c r="E29" s="156"/>
      <c r="F29" s="58">
        <f>IF(E28="",0,IF(F28-E28&lt;=6,F28-E28,IF(F28-E28&gt;6,F28-E28-E29,0)))</f>
        <v>0</v>
      </c>
      <c r="G29" s="156"/>
      <c r="H29" s="58">
        <f>IF(G28="",0,IF(H28-G28&lt;=6,H28-G28,IF(H28-G28&gt;6,H28-G28-G29,0)))</f>
        <v>0</v>
      </c>
      <c r="I29" s="156"/>
      <c r="J29" s="58">
        <f>IF(I28="",0,IF(J28-I28&lt;=6,J28-I28,IF(J28-I28&gt;6,J28-I28-I29,0)))</f>
        <v>0</v>
      </c>
      <c r="K29" s="156"/>
      <c r="L29" s="58">
        <f>IF(K28="",0,IF(L28-K28&lt;=6,L28-K28,IF(L28-K28&gt;6,L28-K28-K29,0)))</f>
        <v>0</v>
      </c>
      <c r="M29" s="156"/>
      <c r="N29" s="58">
        <f>IF(M28="",0,IF(N28-M28&lt;=6,N28-M28,IF(N28-M28&gt;6,N28-M28-M29,0)))</f>
        <v>0</v>
      </c>
      <c r="O29" s="156"/>
      <c r="P29" s="58">
        <f>IF(O28="",0,IF(P28-O28&lt;=6,P28-O28,IF(P28-O28&gt;6,P28-O28-O29,0)))</f>
        <v>0</v>
      </c>
      <c r="Q29" s="376"/>
      <c r="R29" s="411"/>
      <c r="S29" s="387"/>
      <c r="T29" s="388"/>
      <c r="Y29" s="162">
        <f t="shared" si="2"/>
        <v>63</v>
      </c>
      <c r="Z29" s="116" t="str">
        <f t="shared" si="0"/>
        <v/>
      </c>
      <c r="AA29" s="116" t="str">
        <f t="shared" si="1"/>
        <v/>
      </c>
      <c r="AB29" s="116" t="s">
        <v>74</v>
      </c>
    </row>
    <row r="30" spans="1:30" ht="9" customHeight="1" thickTop="1" thickBot="1">
      <c r="A30" s="482" t="str">
        <f>IF('0902-0908'!A30=0,"",'0902-0908'!A30)</f>
        <v/>
      </c>
      <c r="B30" s="483"/>
      <c r="C30" s="559"/>
      <c r="D30" s="560"/>
      <c r="E30" s="559"/>
      <c r="F30" s="560"/>
      <c r="G30" s="559"/>
      <c r="H30" s="560"/>
      <c r="I30" s="559"/>
      <c r="J30" s="560"/>
      <c r="K30" s="559"/>
      <c r="L30" s="560"/>
      <c r="M30" s="559"/>
      <c r="N30" s="560"/>
      <c r="O30" s="559"/>
      <c r="P30" s="560"/>
      <c r="Q30" s="377"/>
      <c r="R30" s="412"/>
      <c r="S30" s="389"/>
      <c r="T30" s="390"/>
      <c r="Y30" s="162">
        <f t="shared" si="2"/>
        <v>66</v>
      </c>
      <c r="Z30" s="116" t="str">
        <f t="shared" si="0"/>
        <v/>
      </c>
      <c r="AA30" s="116" t="str">
        <f t="shared" si="1"/>
        <v/>
      </c>
      <c r="AB30" s="116" t="s">
        <v>75</v>
      </c>
    </row>
    <row r="31" spans="1:30" ht="15.75" customHeight="1">
      <c r="A31" s="490" t="str">
        <f>IF('0902-0908'!A31=0,"",'0902-0908'!A31)</f>
        <v/>
      </c>
      <c r="B31" s="491"/>
      <c r="C31" s="123"/>
      <c r="D31" s="124"/>
      <c r="E31" s="123"/>
      <c r="F31" s="124"/>
      <c r="G31" s="123"/>
      <c r="H31" s="124"/>
      <c r="I31" s="123"/>
      <c r="J31" s="124"/>
      <c r="K31" s="123"/>
      <c r="L31" s="124"/>
      <c r="M31" s="123"/>
      <c r="N31" s="124"/>
      <c r="O31" s="123"/>
      <c r="P31" s="124"/>
      <c r="Q31" s="375"/>
      <c r="R31" s="410">
        <f>D32+F32+H32+J32+L32+N32+P32</f>
        <v>0</v>
      </c>
      <c r="S31" s="381"/>
      <c r="T31" s="382"/>
      <c r="Y31" s="162">
        <f t="shared" si="2"/>
        <v>69</v>
      </c>
      <c r="Z31" s="116" t="str">
        <f t="shared" si="0"/>
        <v/>
      </c>
      <c r="AA31" s="116" t="str">
        <f t="shared" si="1"/>
        <v/>
      </c>
      <c r="AB31" s="116" t="s">
        <v>10</v>
      </c>
    </row>
    <row r="32" spans="1:30" ht="9" customHeight="1" thickBot="1">
      <c r="A32" s="480" t="str">
        <f>IF('0902-0908'!A32=0,"",'0902-0908'!A32)</f>
        <v/>
      </c>
      <c r="B32" s="481"/>
      <c r="C32" s="156"/>
      <c r="D32" s="58">
        <f>IF(C31="",0,IF(D31-C31&lt;=6,D31-C31,IF(D31-C31&gt;6,D31-C31-C32,0)))</f>
        <v>0</v>
      </c>
      <c r="E32" s="156"/>
      <c r="F32" s="58">
        <f>IF(E31="",0,IF(F31-E31&lt;=6,F31-E31,IF(F31-E31&gt;6,F31-E31-E32,0)))</f>
        <v>0</v>
      </c>
      <c r="G32" s="156"/>
      <c r="H32" s="58">
        <f>IF(G31="",0,IF(H31-G31&lt;=6,H31-G31,IF(H31-G31&gt;6,H31-G31-G32,0)))</f>
        <v>0</v>
      </c>
      <c r="I32" s="156"/>
      <c r="J32" s="58">
        <f>IF(I31="",0,IF(J31-I31&lt;=6,J31-I31,IF(J31-I31&gt;6,J31-I31-I32,0)))</f>
        <v>0</v>
      </c>
      <c r="K32" s="156"/>
      <c r="L32" s="58">
        <f>IF(K31="",0,IF(L31-K31&lt;=6,L31-K31,IF(L31-K31&gt;6,L31-K31-K32,0)))</f>
        <v>0</v>
      </c>
      <c r="M32" s="156"/>
      <c r="N32" s="58">
        <f>IF(M31="",0,IF(N31-M31&lt;=6,N31-M31,IF(N31-M31&gt;6,N31-M31-M32,0)))</f>
        <v>0</v>
      </c>
      <c r="O32" s="156"/>
      <c r="P32" s="58">
        <f>IF(O31="",0,IF(P31-O31&lt;=6,P31-O31,IF(P31-O31&gt;6,P31-O31-O32,0)))</f>
        <v>0</v>
      </c>
      <c r="Q32" s="376"/>
      <c r="R32" s="411"/>
      <c r="S32" s="387"/>
      <c r="T32" s="388"/>
      <c r="Y32" s="162">
        <f t="shared" si="2"/>
        <v>72</v>
      </c>
      <c r="Z32" s="116" t="str">
        <f t="shared" si="0"/>
        <v/>
      </c>
      <c r="AA32" s="116" t="str">
        <f t="shared" si="1"/>
        <v/>
      </c>
      <c r="AB32" s="116" t="s">
        <v>74</v>
      </c>
    </row>
    <row r="33" spans="1:28" ht="9" customHeight="1" thickTop="1" thickBot="1">
      <c r="A33" s="482" t="str">
        <f>IF('0902-0908'!A33=0,"",'0902-0908'!A33)</f>
        <v/>
      </c>
      <c r="B33" s="483"/>
      <c r="C33" s="559"/>
      <c r="D33" s="560"/>
      <c r="E33" s="559"/>
      <c r="F33" s="560"/>
      <c r="G33" s="559"/>
      <c r="H33" s="560"/>
      <c r="I33" s="559"/>
      <c r="J33" s="560"/>
      <c r="K33" s="559"/>
      <c r="L33" s="560"/>
      <c r="M33" s="559"/>
      <c r="N33" s="560"/>
      <c r="O33" s="559"/>
      <c r="P33" s="560"/>
      <c r="Q33" s="377"/>
      <c r="R33" s="412"/>
      <c r="S33" s="389"/>
      <c r="T33" s="390"/>
      <c r="Y33" s="162">
        <f t="shared" si="2"/>
        <v>75</v>
      </c>
      <c r="Z33" s="116" t="str">
        <f t="shared" si="0"/>
        <v/>
      </c>
      <c r="AA33" s="116" t="str">
        <f t="shared" si="1"/>
        <v/>
      </c>
      <c r="AB33" s="116" t="s">
        <v>75</v>
      </c>
    </row>
    <row r="34" spans="1:28" ht="15.75" customHeight="1">
      <c r="A34" s="490" t="str">
        <f>IF('0902-0908'!A34=0,"",'0902-0908'!A34)</f>
        <v/>
      </c>
      <c r="B34" s="491"/>
      <c r="C34" s="123"/>
      <c r="D34" s="124"/>
      <c r="E34" s="123"/>
      <c r="F34" s="124"/>
      <c r="G34" s="123"/>
      <c r="H34" s="124"/>
      <c r="I34" s="123"/>
      <c r="J34" s="124"/>
      <c r="K34" s="123"/>
      <c r="L34" s="124"/>
      <c r="M34" s="123"/>
      <c r="N34" s="124"/>
      <c r="O34" s="123"/>
      <c r="P34" s="124"/>
      <c r="Q34" s="375"/>
      <c r="R34" s="410">
        <f>D35+F35+H35+J35+L35+N35+P35</f>
        <v>0</v>
      </c>
      <c r="S34" s="381"/>
      <c r="T34" s="382"/>
      <c r="Y34" s="162">
        <v>79</v>
      </c>
      <c r="Z34" s="116" t="str">
        <f t="shared" si="0"/>
        <v>黃世耀</v>
      </c>
      <c r="AA34" s="116" t="str">
        <f t="shared" si="1"/>
        <v>外場假日工讀</v>
      </c>
      <c r="AB34" s="116" t="s">
        <v>10</v>
      </c>
    </row>
    <row r="35" spans="1:28" ht="9" customHeight="1" thickBot="1">
      <c r="A35" s="480" t="str">
        <f>IF('0902-0908'!A35=0,"",'0902-0908'!A35)</f>
        <v/>
      </c>
      <c r="B35" s="481"/>
      <c r="C35" s="156"/>
      <c r="D35" s="58">
        <f>IF(C34="",0,IF(D34-C34&lt;=6,D34-C34,IF(D34-C34&gt;6,D34-C34-C35,0)))</f>
        <v>0</v>
      </c>
      <c r="E35" s="156"/>
      <c r="F35" s="58">
        <f>IF(E34="",0,IF(F34-E34&lt;=6,F34-E34,IF(F34-E34&gt;6,F34-E34-E35,0)))</f>
        <v>0</v>
      </c>
      <c r="G35" s="156"/>
      <c r="H35" s="58">
        <f>IF(G34="",0,IF(H34-G34&lt;=6,H34-G34,IF(H34-G34&gt;6,H34-G34-G35,0)))</f>
        <v>0</v>
      </c>
      <c r="I35" s="156"/>
      <c r="J35" s="58">
        <f>IF(I34="",0,IF(J34-I34&lt;=6,J34-I34,IF(J34-I34&gt;6,J34-I34-I35,0)))</f>
        <v>0</v>
      </c>
      <c r="K35" s="156"/>
      <c r="L35" s="58">
        <f>IF(K34="",0,IF(L34-K34&lt;=6,L34-K34,IF(L34-K34&gt;6,L34-K34-K35,0)))</f>
        <v>0</v>
      </c>
      <c r="M35" s="156"/>
      <c r="N35" s="58">
        <f>IF(M34="",0,IF(N34-M34&lt;=6,N34-M34,IF(N34-M34&gt;6,N34-M34-M35,0)))</f>
        <v>0</v>
      </c>
      <c r="O35" s="156"/>
      <c r="P35" s="58">
        <f>IF(O34="",0,IF(P34-O34&lt;=6,P34-O34,IF(P34-O34&gt;6,P34-O34-O35,0)))</f>
        <v>0</v>
      </c>
      <c r="Q35" s="376"/>
      <c r="R35" s="411"/>
      <c r="S35" s="387"/>
      <c r="T35" s="388"/>
      <c r="Y35" s="162">
        <f t="shared" si="2"/>
        <v>82</v>
      </c>
      <c r="Z35" s="116" t="str">
        <f t="shared" si="0"/>
        <v>張子柔</v>
      </c>
      <c r="AA35" s="116" t="str">
        <f t="shared" si="1"/>
        <v>外場晚班工讀</v>
      </c>
      <c r="AB35" s="116" t="s">
        <v>74</v>
      </c>
    </row>
    <row r="36" spans="1:28" ht="9" customHeight="1" thickTop="1" thickBot="1">
      <c r="A36" s="482" t="str">
        <f>IF('0902-0908'!A36=0,"",'0902-0908'!A36)</f>
        <v/>
      </c>
      <c r="B36" s="483"/>
      <c r="C36" s="559"/>
      <c r="D36" s="560"/>
      <c r="E36" s="559"/>
      <c r="F36" s="560"/>
      <c r="G36" s="559"/>
      <c r="H36" s="560"/>
      <c r="I36" s="559"/>
      <c r="J36" s="560"/>
      <c r="K36" s="559"/>
      <c r="L36" s="560"/>
      <c r="M36" s="559"/>
      <c r="N36" s="560"/>
      <c r="O36" s="559"/>
      <c r="P36" s="560"/>
      <c r="Q36" s="377"/>
      <c r="R36" s="412"/>
      <c r="S36" s="389"/>
      <c r="T36" s="390"/>
      <c r="Y36" s="162">
        <f t="shared" si="2"/>
        <v>85</v>
      </c>
      <c r="Z36" s="116" t="str">
        <f t="shared" si="0"/>
        <v>蔡昀軒</v>
      </c>
      <c r="AA36" s="116" t="str">
        <f t="shared" si="1"/>
        <v>外場晚班工讀</v>
      </c>
      <c r="AB36" s="116" t="s">
        <v>75</v>
      </c>
    </row>
    <row r="37" spans="1:28" ht="15.75" customHeight="1">
      <c r="A37" s="490" t="str">
        <f>IF('0902-0908'!A37=0,"",'0902-0908'!A37)</f>
        <v/>
      </c>
      <c r="B37" s="491"/>
      <c r="C37" s="123"/>
      <c r="D37" s="124"/>
      <c r="E37" s="123"/>
      <c r="F37" s="124"/>
      <c r="G37" s="123"/>
      <c r="H37" s="124"/>
      <c r="I37" s="123"/>
      <c r="J37" s="124"/>
      <c r="K37" s="123"/>
      <c r="L37" s="124"/>
      <c r="M37" s="123"/>
      <c r="N37" s="124"/>
      <c r="O37" s="123"/>
      <c r="P37" s="124"/>
      <c r="Q37" s="375"/>
      <c r="R37" s="410">
        <f>D38+F38+H38+J38+L38+N38+P38</f>
        <v>0</v>
      </c>
      <c r="S37" s="381"/>
      <c r="T37" s="382"/>
      <c r="Y37" s="162">
        <f t="shared" si="2"/>
        <v>88</v>
      </c>
      <c r="Z37" s="116" t="str">
        <f t="shared" si="0"/>
        <v>陳怡伶</v>
      </c>
      <c r="AA37" s="116" t="str">
        <f t="shared" si="1"/>
        <v>外場晚班工讀</v>
      </c>
      <c r="AB37" s="116" t="s">
        <v>10</v>
      </c>
    </row>
    <row r="38" spans="1:28" ht="9" customHeight="1" thickBot="1">
      <c r="A38" s="480" t="str">
        <f>IF('0902-0908'!A38=0,"",'0902-0908'!A38)</f>
        <v/>
      </c>
      <c r="B38" s="481"/>
      <c r="C38" s="156"/>
      <c r="D38" s="58">
        <f>IF(C37="",0,IF(D37-C37&lt;=6,D37-C37,IF(D37-C37&gt;6,D37-C37-C38,0)))</f>
        <v>0</v>
      </c>
      <c r="E38" s="156"/>
      <c r="F38" s="58">
        <f>IF(E37="",0,IF(F37-E37&lt;=6,F37-E37,IF(F37-E37&gt;6,F37-E37-E38,0)))</f>
        <v>0</v>
      </c>
      <c r="G38" s="156"/>
      <c r="H38" s="58">
        <f>IF(G37="",0,IF(H37-G37&lt;=6,H37-G37,IF(H37-G37&gt;6,H37-G37-G38,0)))</f>
        <v>0</v>
      </c>
      <c r="I38" s="156"/>
      <c r="J38" s="58">
        <f>IF(I37="",0,IF(J37-I37&lt;=6,J37-I37,IF(J37-I37&gt;6,J37-I37-I38,0)))</f>
        <v>0</v>
      </c>
      <c r="K38" s="156"/>
      <c r="L38" s="58">
        <f>IF(K37="",0,IF(L37-K37&lt;=6,L37-K37,IF(L37-K37&gt;6,L37-K37-K38,0)))</f>
        <v>0</v>
      </c>
      <c r="M38" s="156"/>
      <c r="N38" s="58">
        <f>IF(M37="",0,IF(N37-M37&lt;=6,N37-M37,IF(N37-M37&gt;6,N37-M37-M38,0)))</f>
        <v>0</v>
      </c>
      <c r="O38" s="156"/>
      <c r="P38" s="58">
        <f>IF(O37="",0,IF(P37-O37&lt;=6,P37-O37,IF(P37-O37&gt;6,P37-O37-O38,0)))</f>
        <v>0</v>
      </c>
      <c r="Q38" s="376"/>
      <c r="R38" s="411"/>
      <c r="S38" s="387"/>
      <c r="T38" s="388"/>
      <c r="Y38" s="162">
        <f t="shared" si="2"/>
        <v>91</v>
      </c>
      <c r="Z38" s="116" t="e">
        <f t="shared" si="0"/>
        <v>#REF!</v>
      </c>
      <c r="AA38" s="116" t="e">
        <f t="shared" si="1"/>
        <v>#REF!</v>
      </c>
      <c r="AB38" s="116" t="s">
        <v>74</v>
      </c>
    </row>
    <row r="39" spans="1:28" ht="9" customHeight="1" thickTop="1" thickBot="1">
      <c r="A39" s="482" t="str">
        <f>IF('0902-0908'!A39=0,"",'0902-0908'!A39)</f>
        <v/>
      </c>
      <c r="B39" s="483"/>
      <c r="C39" s="559"/>
      <c r="D39" s="560"/>
      <c r="E39" s="559"/>
      <c r="F39" s="560"/>
      <c r="G39" s="559"/>
      <c r="H39" s="560"/>
      <c r="I39" s="559"/>
      <c r="J39" s="560"/>
      <c r="K39" s="559"/>
      <c r="L39" s="560"/>
      <c r="M39" s="559"/>
      <c r="N39" s="560"/>
      <c r="O39" s="559"/>
      <c r="P39" s="560"/>
      <c r="Q39" s="377"/>
      <c r="R39" s="412"/>
      <c r="S39" s="389"/>
      <c r="T39" s="390"/>
      <c r="Y39" s="162">
        <f t="shared" si="2"/>
        <v>94</v>
      </c>
      <c r="Z39" s="116" t="str">
        <f t="shared" si="0"/>
        <v>蔡佾玲</v>
      </c>
      <c r="AA39" s="116" t="str">
        <f t="shared" si="1"/>
        <v>外場假日工讀</v>
      </c>
      <c r="AB39" s="116" t="s">
        <v>75</v>
      </c>
    </row>
    <row r="40" spans="1:28" ht="15.75" customHeight="1">
      <c r="A40" s="490" t="str">
        <f>IF('0902-0908'!A40=0,"",'0902-0908'!A40)</f>
        <v/>
      </c>
      <c r="B40" s="491"/>
      <c r="C40" s="123"/>
      <c r="D40" s="124"/>
      <c r="E40" s="123"/>
      <c r="F40" s="124"/>
      <c r="G40" s="123"/>
      <c r="H40" s="124"/>
      <c r="I40" s="123"/>
      <c r="J40" s="124"/>
      <c r="K40" s="123"/>
      <c r="L40" s="124"/>
      <c r="M40" s="123"/>
      <c r="N40" s="124"/>
      <c r="O40" s="123"/>
      <c r="P40" s="124"/>
      <c r="Q40" s="375"/>
      <c r="R40" s="410">
        <f>D41+F41+H41+J41+L41+N41+P41</f>
        <v>0</v>
      </c>
      <c r="S40" s="381"/>
      <c r="T40" s="382"/>
      <c r="Y40" s="162">
        <f t="shared" si="2"/>
        <v>97</v>
      </c>
      <c r="Z40" s="116" t="str">
        <f t="shared" si="0"/>
        <v>許哲崎</v>
      </c>
      <c r="AA40" s="116" t="str">
        <f t="shared" si="1"/>
        <v>外場假日工讀</v>
      </c>
      <c r="AB40" s="116" t="s">
        <v>10</v>
      </c>
    </row>
    <row r="41" spans="1:28" ht="9" customHeight="1" thickBot="1">
      <c r="A41" s="480" t="str">
        <f>IF('0902-0908'!A41=0,"",'0902-0908'!A41)</f>
        <v/>
      </c>
      <c r="B41" s="481"/>
      <c r="C41" s="156"/>
      <c r="D41" s="58">
        <f>IF(C40="",0,IF(D40-C40&lt;=6,D40-C40,IF(D40-C40&gt;6,D40-C40-C41,0)))</f>
        <v>0</v>
      </c>
      <c r="E41" s="156"/>
      <c r="F41" s="58">
        <f>IF(E40="",0,IF(F40-E40&lt;=6,F40-E40,IF(F40-E40&gt;6,F40-E40-E41,0)))</f>
        <v>0</v>
      </c>
      <c r="G41" s="156"/>
      <c r="H41" s="58">
        <f>IF(G40="",0,IF(H40-G40&lt;=6,H40-G40,IF(H40-G40&gt;6,H40-G40-G41,0)))</f>
        <v>0</v>
      </c>
      <c r="I41" s="156"/>
      <c r="J41" s="58">
        <f>IF(I40="",0,IF(J40-I40&lt;=6,J40-I40,IF(J40-I40&gt;6,J40-I40-I41,0)))</f>
        <v>0</v>
      </c>
      <c r="K41" s="156"/>
      <c r="L41" s="58">
        <f>IF(K40="",0,IF(L40-K40&lt;=6,L40-K40,IF(L40-K40&gt;6,L40-K40-K41,0)))</f>
        <v>0</v>
      </c>
      <c r="M41" s="156"/>
      <c r="N41" s="58">
        <f>IF(M40="",0,IF(N40-M40&lt;=6,N40-M40,IF(N40-M40&gt;6,N40-M40-M41,0)))</f>
        <v>0</v>
      </c>
      <c r="O41" s="156"/>
      <c r="P41" s="58">
        <f>IF(O40="",0,IF(P40-O40&lt;=6,P40-O40,IF(P40-O40&gt;6,P40-O40-O41,0)))</f>
        <v>0</v>
      </c>
      <c r="Q41" s="376"/>
      <c r="R41" s="411"/>
      <c r="S41" s="387"/>
      <c r="T41" s="388"/>
      <c r="Y41" s="162">
        <f t="shared" si="2"/>
        <v>100</v>
      </c>
      <c r="Z41" s="116" t="str">
        <f t="shared" si="0"/>
        <v/>
      </c>
      <c r="AA41" s="116" t="str">
        <f t="shared" si="1"/>
        <v/>
      </c>
      <c r="AB41" s="116" t="s">
        <v>74</v>
      </c>
    </row>
    <row r="42" spans="1:28" ht="9" customHeight="1" thickTop="1" thickBot="1">
      <c r="A42" s="482" t="str">
        <f>IF('0902-0908'!A42=0,"",'0902-0908'!A42)</f>
        <v/>
      </c>
      <c r="B42" s="483"/>
      <c r="C42" s="559"/>
      <c r="D42" s="560"/>
      <c r="E42" s="559"/>
      <c r="F42" s="560"/>
      <c r="G42" s="559"/>
      <c r="H42" s="560"/>
      <c r="I42" s="559"/>
      <c r="J42" s="560"/>
      <c r="K42" s="559"/>
      <c r="L42" s="560"/>
      <c r="M42" s="559"/>
      <c r="N42" s="560"/>
      <c r="O42" s="559"/>
      <c r="P42" s="560"/>
      <c r="Q42" s="377"/>
      <c r="R42" s="412"/>
      <c r="S42" s="389"/>
      <c r="T42" s="390"/>
      <c r="Y42" s="162">
        <f t="shared" si="2"/>
        <v>103</v>
      </c>
      <c r="Z42" s="116" t="str">
        <f t="shared" si="0"/>
        <v/>
      </c>
      <c r="AA42" s="116" t="str">
        <f t="shared" si="1"/>
        <v/>
      </c>
      <c r="AB42" s="116" t="s">
        <v>75</v>
      </c>
    </row>
    <row r="43" spans="1:28" ht="15.75" customHeight="1">
      <c r="A43" s="490" t="str">
        <f>IF('0902-0908'!A43=0,"",'0902-0908'!A43)</f>
        <v/>
      </c>
      <c r="B43" s="491"/>
      <c r="C43" s="123"/>
      <c r="D43" s="124"/>
      <c r="E43" s="123"/>
      <c r="F43" s="124"/>
      <c r="G43" s="123"/>
      <c r="H43" s="124"/>
      <c r="I43" s="123"/>
      <c r="J43" s="124"/>
      <c r="K43" s="123"/>
      <c r="L43" s="124"/>
      <c r="M43" s="123"/>
      <c r="N43" s="124"/>
      <c r="O43" s="123"/>
      <c r="P43" s="124"/>
      <c r="Q43" s="375"/>
      <c r="R43" s="410">
        <f>D44+F44+H44+J44+L44+N44+P44</f>
        <v>0</v>
      </c>
      <c r="S43" s="381"/>
      <c r="T43" s="382"/>
      <c r="Y43" s="162">
        <f t="shared" si="2"/>
        <v>106</v>
      </c>
      <c r="Z43" s="116" t="str">
        <f t="shared" si="0"/>
        <v/>
      </c>
      <c r="AA43" s="116" t="str">
        <f t="shared" si="1"/>
        <v/>
      </c>
      <c r="AB43" s="116" t="s">
        <v>10</v>
      </c>
    </row>
    <row r="44" spans="1:28" ht="9" customHeight="1" thickBot="1">
      <c r="A44" s="480" t="str">
        <f>IF('0902-0908'!A44=0,"",'0902-0908'!A44)</f>
        <v/>
      </c>
      <c r="B44" s="481"/>
      <c r="C44" s="156"/>
      <c r="D44" s="58">
        <f>IF(C43="",0,IF(D43-C43&lt;=6,D43-C43,IF(D43-C43&gt;6,D43-C43-C44,0)))</f>
        <v>0</v>
      </c>
      <c r="E44" s="156"/>
      <c r="F44" s="58">
        <f>IF(E43="",0,IF(F43-E43&lt;=6,F43-E43,IF(F43-E43&gt;6,F43-E43-E44,0)))</f>
        <v>0</v>
      </c>
      <c r="G44" s="156"/>
      <c r="H44" s="58">
        <f>IF(G43="",0,IF(H43-G43&lt;=6,H43-G43,IF(H43-G43&gt;6,H43-G43-G44,0)))</f>
        <v>0</v>
      </c>
      <c r="I44" s="156"/>
      <c r="J44" s="58">
        <f>IF(I43="",0,IF(J43-I43&lt;=6,J43-I43,IF(J43-I43&gt;6,J43-I43-I44,0)))</f>
        <v>0</v>
      </c>
      <c r="K44" s="156"/>
      <c r="L44" s="58">
        <f>IF(K43="",0,IF(L43-K43&lt;=6,L43-K43,IF(L43-K43&gt;6,L43-K43-K44,0)))</f>
        <v>0</v>
      </c>
      <c r="M44" s="156"/>
      <c r="N44" s="58">
        <f>IF(M43="",0,IF(N43-M43&lt;=6,N43-M43,IF(N43-M43&gt;6,N43-M43-M44,0)))</f>
        <v>0</v>
      </c>
      <c r="O44" s="156"/>
      <c r="P44" s="58">
        <f>IF(O43="",0,IF(P43-O43&lt;=6,P43-O43,IF(P43-O43&gt;6,P43-O43-O44,0)))</f>
        <v>0</v>
      </c>
      <c r="Q44" s="376"/>
      <c r="R44" s="411"/>
      <c r="S44" s="387"/>
      <c r="T44" s="388"/>
      <c r="Y44" s="162">
        <f t="shared" si="2"/>
        <v>109</v>
      </c>
      <c r="Z44" s="116" t="e">
        <f t="shared" si="0"/>
        <v>#REF!</v>
      </c>
      <c r="AA44" s="116" t="e">
        <f t="shared" si="1"/>
        <v>#REF!</v>
      </c>
      <c r="AB44" s="116" t="s">
        <v>74</v>
      </c>
    </row>
    <row r="45" spans="1:28" ht="9" customHeight="1" thickTop="1" thickBot="1">
      <c r="A45" s="482" t="str">
        <f>IF('0902-0908'!A45=0,"",'0902-0908'!A45)</f>
        <v/>
      </c>
      <c r="B45" s="483"/>
      <c r="C45" s="559"/>
      <c r="D45" s="560"/>
      <c r="E45" s="559"/>
      <c r="F45" s="560"/>
      <c r="G45" s="559"/>
      <c r="H45" s="560"/>
      <c r="I45" s="559"/>
      <c r="J45" s="560"/>
      <c r="K45" s="559"/>
      <c r="L45" s="560"/>
      <c r="M45" s="559"/>
      <c r="N45" s="560"/>
      <c r="O45" s="559"/>
      <c r="P45" s="560"/>
      <c r="Q45" s="377"/>
      <c r="R45" s="412"/>
      <c r="S45" s="389"/>
      <c r="T45" s="390"/>
      <c r="AB45" s="116" t="s">
        <v>75</v>
      </c>
    </row>
    <row r="46" spans="1:28" ht="15.75" customHeight="1">
      <c r="A46" s="490" t="str">
        <f>IF('0902-0908'!A46=0,"",'0902-0908'!A46)</f>
        <v/>
      </c>
      <c r="B46" s="491"/>
      <c r="C46" s="123"/>
      <c r="D46" s="124"/>
      <c r="E46" s="123"/>
      <c r="F46" s="124"/>
      <c r="G46" s="123"/>
      <c r="H46" s="124"/>
      <c r="I46" s="123"/>
      <c r="J46" s="124"/>
      <c r="K46" s="123"/>
      <c r="L46" s="124"/>
      <c r="M46" s="123"/>
      <c r="N46" s="124"/>
      <c r="O46" s="123"/>
      <c r="P46" s="124"/>
      <c r="Q46" s="375"/>
      <c r="R46" s="410">
        <f>D47+F47+H47+J47+L47+N47+P47</f>
        <v>0</v>
      </c>
      <c r="S46" s="381"/>
      <c r="T46" s="382"/>
      <c r="AB46" s="116" t="s">
        <v>76</v>
      </c>
    </row>
    <row r="47" spans="1:28" ht="9" customHeight="1" thickBot="1">
      <c r="A47" s="480" t="str">
        <f>IF('0902-0908'!A47=0,"",'0902-0908'!A47)</f>
        <v/>
      </c>
      <c r="B47" s="481"/>
      <c r="C47" s="156"/>
      <c r="D47" s="58">
        <f>IF(C46="",0,IF(D46-C46&lt;=6,D46-C46,IF(D46-C46&gt;6,D46-C46-C47,0)))</f>
        <v>0</v>
      </c>
      <c r="E47" s="156"/>
      <c r="F47" s="58">
        <f>IF(E46="",0,IF(F46-E46&lt;=6,F46-E46,IF(F46-E46&gt;6,F46-E46-E47,0)))</f>
        <v>0</v>
      </c>
      <c r="G47" s="156"/>
      <c r="H47" s="58">
        <f>IF(G46="",0,IF(H46-G46&lt;=6,H46-G46,IF(H46-G46&gt;6,H46-G46-G47,0)))</f>
        <v>0</v>
      </c>
      <c r="I47" s="156"/>
      <c r="J47" s="58">
        <f>IF(I46="",0,IF(J46-I46&lt;=6,J46-I46,IF(J46-I46&gt;6,J46-I46-I47,0)))</f>
        <v>0</v>
      </c>
      <c r="K47" s="156"/>
      <c r="L47" s="58">
        <f>IF(K46="",0,IF(L46-K46&lt;=6,L46-K46,IF(L46-K46&gt;6,L46-K46-K47,0)))</f>
        <v>0</v>
      </c>
      <c r="M47" s="156"/>
      <c r="N47" s="58">
        <f>IF(M46="",0,IF(N46-M46&lt;=6,N46-M46,IF(N46-M46&gt;6,N46-M46-M47,0)))</f>
        <v>0</v>
      </c>
      <c r="O47" s="156"/>
      <c r="P47" s="58">
        <f>IF(O46="",0,IF(P46-O46&lt;=6,P46-O46,IF(P46-O46&gt;6,P46-O46-O47,0)))</f>
        <v>0</v>
      </c>
      <c r="Q47" s="376"/>
      <c r="R47" s="411"/>
      <c r="S47" s="394"/>
      <c r="T47" s="395"/>
      <c r="AB47" s="116" t="s">
        <v>77</v>
      </c>
    </row>
    <row r="48" spans="1:28" ht="9" customHeight="1" thickTop="1" thickBot="1">
      <c r="A48" s="482" t="str">
        <f>IF('0902-0908'!A48=0,"",'0902-0908'!A48)</f>
        <v/>
      </c>
      <c r="B48" s="483"/>
      <c r="C48" s="559"/>
      <c r="D48" s="560"/>
      <c r="E48" s="559"/>
      <c r="F48" s="560"/>
      <c r="G48" s="559"/>
      <c r="H48" s="560"/>
      <c r="I48" s="559"/>
      <c r="J48" s="560"/>
      <c r="K48" s="559"/>
      <c r="L48" s="560"/>
      <c r="M48" s="559"/>
      <c r="N48" s="560"/>
      <c r="O48" s="559"/>
      <c r="P48" s="560"/>
      <c r="Q48" s="377"/>
      <c r="R48" s="412"/>
      <c r="S48" s="396"/>
      <c r="T48" s="397"/>
      <c r="AB48" s="116" t="s">
        <v>78</v>
      </c>
    </row>
    <row r="49" spans="1:28" ht="15.75" customHeight="1">
      <c r="A49" s="490" t="str">
        <f>IF('0902-0908'!A49=0,"",'0902-0908'!A49)</f>
        <v/>
      </c>
      <c r="B49" s="491"/>
      <c r="C49" s="123"/>
      <c r="D49" s="124"/>
      <c r="E49" s="123"/>
      <c r="F49" s="124"/>
      <c r="G49" s="123"/>
      <c r="H49" s="124"/>
      <c r="I49" s="123"/>
      <c r="J49" s="124"/>
      <c r="K49" s="123"/>
      <c r="L49" s="124"/>
      <c r="M49" s="123"/>
      <c r="N49" s="124"/>
      <c r="O49" s="123"/>
      <c r="P49" s="124"/>
      <c r="Q49" s="375"/>
      <c r="R49" s="410">
        <f>D50+F50+H50+J50+L50+N50+P50</f>
        <v>0</v>
      </c>
      <c r="S49" s="381"/>
      <c r="T49" s="382"/>
      <c r="AB49" s="116" t="s">
        <v>79</v>
      </c>
    </row>
    <row r="50" spans="1:28" ht="9" customHeight="1" thickBot="1">
      <c r="A50" s="480" t="str">
        <f>IF('0902-0908'!A50=0,"",'0902-0908'!A50)</f>
        <v/>
      </c>
      <c r="B50" s="481"/>
      <c r="C50" s="156"/>
      <c r="D50" s="58">
        <f>IF(C49="",0,IF(D49-C49&lt;=6,D49-C49,IF(D49-C49&gt;6,D49-C49-C50,0)))</f>
        <v>0</v>
      </c>
      <c r="E50" s="156"/>
      <c r="F50" s="58">
        <f>IF(E49="",0,IF(F49-E49&lt;=6,F49-E49,IF(F49-E49&gt;6,F49-E49-E50,0)))</f>
        <v>0</v>
      </c>
      <c r="G50" s="156"/>
      <c r="H50" s="58">
        <f>IF(G49="",0,IF(H49-G49&lt;=6,H49-G49,IF(H49-G49&gt;6,H49-G49-G50,0)))</f>
        <v>0</v>
      </c>
      <c r="I50" s="156"/>
      <c r="J50" s="58">
        <f>IF(I49="",0,IF(J49-I49&lt;=6,J49-I49,IF(J49-I49&gt;6,J49-I49-I50,0)))</f>
        <v>0</v>
      </c>
      <c r="K50" s="156"/>
      <c r="L50" s="58">
        <f>IF(K49="",0,IF(L49-K49&lt;=6,L49-K49,IF(L49-K49&gt;6,L49-K49-K50,0)))</f>
        <v>0</v>
      </c>
      <c r="M50" s="156"/>
      <c r="N50" s="58">
        <f>IF(M49="",0,IF(N49-M49&lt;=6,N49-M49,IF(N49-M49&gt;6,N49-M49-M50,0)))</f>
        <v>0</v>
      </c>
      <c r="O50" s="156"/>
      <c r="P50" s="58">
        <f>IF(O49="",0,IF(P49-O49&lt;=6,P49-O49,IF(P49-O49&gt;6,P49-O49-O50,0)))</f>
        <v>0</v>
      </c>
      <c r="Q50" s="376"/>
      <c r="R50" s="411"/>
      <c r="S50" s="394"/>
      <c r="T50" s="395"/>
    </row>
    <row r="51" spans="1:28" ht="9" customHeight="1" thickTop="1" thickBot="1">
      <c r="A51" s="482" t="str">
        <f>IF('0902-0908'!A51=0,"",'0902-0908'!A51)</f>
        <v/>
      </c>
      <c r="B51" s="483"/>
      <c r="C51" s="559"/>
      <c r="D51" s="560"/>
      <c r="E51" s="559"/>
      <c r="F51" s="560"/>
      <c r="G51" s="559"/>
      <c r="H51" s="560"/>
      <c r="I51" s="559"/>
      <c r="J51" s="560"/>
      <c r="K51" s="559"/>
      <c r="L51" s="560"/>
      <c r="M51" s="559"/>
      <c r="N51" s="560"/>
      <c r="O51" s="559"/>
      <c r="P51" s="560"/>
      <c r="Q51" s="377"/>
      <c r="R51" s="412"/>
      <c r="S51" s="396"/>
      <c r="T51" s="397"/>
    </row>
    <row r="52" spans="1:28" ht="15.75" customHeight="1">
      <c r="A52" s="490" t="str">
        <f>IF('0902-0908'!A52=0,"",'0902-0908'!A52)</f>
        <v/>
      </c>
      <c r="B52" s="491"/>
      <c r="C52" s="123"/>
      <c r="D52" s="124"/>
      <c r="E52" s="123"/>
      <c r="F52" s="124"/>
      <c r="G52" s="123"/>
      <c r="H52" s="124"/>
      <c r="I52" s="123"/>
      <c r="J52" s="124"/>
      <c r="K52" s="123"/>
      <c r="L52" s="124"/>
      <c r="M52" s="123"/>
      <c r="N52" s="124"/>
      <c r="O52" s="123"/>
      <c r="P52" s="124"/>
      <c r="Q52" s="375"/>
      <c r="R52" s="410">
        <f>D53+F53+H53+J53+L53+N53+P53</f>
        <v>0</v>
      </c>
      <c r="S52" s="381"/>
      <c r="T52" s="382"/>
    </row>
    <row r="53" spans="1:28" ht="9" customHeight="1" thickBot="1">
      <c r="A53" s="480" t="str">
        <f>IF('0902-0908'!A53=0,"",'0902-0908'!A53)</f>
        <v/>
      </c>
      <c r="B53" s="481"/>
      <c r="C53" s="156"/>
      <c r="D53" s="58">
        <f>IF(C52="",0,IF(D52-C52&lt;=6,D52-C52,IF(D52-C52&gt;6,D52-C52-C53,0)))</f>
        <v>0</v>
      </c>
      <c r="E53" s="156"/>
      <c r="F53" s="58">
        <f>IF(E52="",0,IF(F52-E52&lt;=6,F52-E52,IF(F52-E52&gt;6,F52-E52-E53,0)))</f>
        <v>0</v>
      </c>
      <c r="G53" s="156"/>
      <c r="H53" s="58">
        <f>IF(G52="",0,IF(H52-G52&lt;=6,H52-G52,IF(H52-G52&gt;6,H52-G52-G53,0)))</f>
        <v>0</v>
      </c>
      <c r="I53" s="156"/>
      <c r="J53" s="58">
        <f>IF(I52="",0,IF(J52-I52&lt;=6,J52-I52,IF(J52-I52&gt;6,J52-I52-I53,0)))</f>
        <v>0</v>
      </c>
      <c r="K53" s="156"/>
      <c r="L53" s="58">
        <f>IF(K52="",0,IF(L52-K52&lt;=6,L52-K52,IF(L52-K52&gt;6,L52-K52-K53,0)))</f>
        <v>0</v>
      </c>
      <c r="M53" s="156"/>
      <c r="N53" s="58">
        <f>IF(M52="",0,IF(N52-M52&lt;=6,N52-M52,IF(N52-M52&gt;6,N52-M52-M53,0)))</f>
        <v>0</v>
      </c>
      <c r="O53" s="156"/>
      <c r="P53" s="58">
        <f>IF(O52="",0,IF(P52-O52&lt;=6,P52-O52,IF(P52-O52&gt;6,P52-O52-O53,0)))</f>
        <v>0</v>
      </c>
      <c r="Q53" s="376"/>
      <c r="R53" s="411"/>
      <c r="S53" s="394"/>
      <c r="T53" s="395"/>
    </row>
    <row r="54" spans="1:28" ht="9" customHeight="1" thickTop="1" thickBot="1">
      <c r="A54" s="482" t="str">
        <f>IF('0902-0908'!A54=0,"",'0902-0908'!A54)</f>
        <v/>
      </c>
      <c r="B54" s="483"/>
      <c r="C54" s="559"/>
      <c r="D54" s="560"/>
      <c r="E54" s="559"/>
      <c r="F54" s="560"/>
      <c r="G54" s="559"/>
      <c r="H54" s="560"/>
      <c r="I54" s="559"/>
      <c r="J54" s="560"/>
      <c r="K54" s="559"/>
      <c r="L54" s="560"/>
      <c r="M54" s="559"/>
      <c r="N54" s="560"/>
      <c r="O54" s="559"/>
      <c r="P54" s="560"/>
      <c r="Q54" s="377"/>
      <c r="R54" s="412"/>
      <c r="S54" s="396"/>
      <c r="T54" s="397"/>
    </row>
    <row r="55" spans="1:28" ht="15.75" customHeight="1">
      <c r="A55" s="490" t="str">
        <f>IF('0902-0908'!A55=0,"",'0902-0908'!A55)</f>
        <v/>
      </c>
      <c r="B55" s="491"/>
      <c r="C55" s="123"/>
      <c r="D55" s="124"/>
      <c r="E55" s="123"/>
      <c r="F55" s="124"/>
      <c r="G55" s="123"/>
      <c r="H55" s="124"/>
      <c r="I55" s="123"/>
      <c r="J55" s="124"/>
      <c r="K55" s="123"/>
      <c r="L55" s="124"/>
      <c r="M55" s="123"/>
      <c r="N55" s="124"/>
      <c r="O55" s="123"/>
      <c r="P55" s="124"/>
      <c r="Q55" s="375"/>
      <c r="R55" s="410">
        <f>D56+F56+H56+J56+L56+N56+P56</f>
        <v>0</v>
      </c>
      <c r="S55" s="381"/>
      <c r="T55" s="382"/>
    </row>
    <row r="56" spans="1:28" ht="9" customHeight="1" thickBot="1">
      <c r="A56" s="480" t="str">
        <f>IF('0902-0908'!A56=0,"",'0902-0908'!A56)</f>
        <v/>
      </c>
      <c r="B56" s="481"/>
      <c r="C56" s="156"/>
      <c r="D56" s="58">
        <f>IF(C55="",0,IF(D55-C55&lt;=6,D55-C55,IF(D55-C55&gt;6,D55-C55-C56,0)))</f>
        <v>0</v>
      </c>
      <c r="E56" s="156"/>
      <c r="F56" s="58">
        <f>IF(E55="",0,IF(F55-E55&lt;=6,F55-E55,IF(F55-E55&gt;6,F55-E55-E56,0)))</f>
        <v>0</v>
      </c>
      <c r="G56" s="156"/>
      <c r="H56" s="58">
        <f>IF(G55="",0,IF(H55-G55&lt;=6,H55-G55,IF(H55-G55&gt;6,H55-G55-G56,0)))</f>
        <v>0</v>
      </c>
      <c r="I56" s="156"/>
      <c r="J56" s="58">
        <f>IF(I55="",0,IF(J55-I55&lt;=6,J55-I55,IF(J55-I55&gt;6,J55-I55-I56,0)))</f>
        <v>0</v>
      </c>
      <c r="K56" s="156"/>
      <c r="L56" s="58">
        <f>IF(K55="",0,IF(L55-K55&lt;=6,L55-K55,IF(L55-K55&gt;6,L55-K55-K56,0)))</f>
        <v>0</v>
      </c>
      <c r="M56" s="156"/>
      <c r="N56" s="58">
        <f>IF(M55="",0,IF(N55-M55&lt;=6,N55-M55,IF(N55-M55&gt;6,N55-M55-M56,0)))</f>
        <v>0</v>
      </c>
      <c r="O56" s="156"/>
      <c r="P56" s="58">
        <f>IF(O55="",0,IF(P55-O55&lt;=6,P55-O55,IF(P55-O55&gt;6,P55-O55-O56,0)))</f>
        <v>0</v>
      </c>
      <c r="Q56" s="376"/>
      <c r="R56" s="411"/>
      <c r="S56" s="394"/>
      <c r="T56" s="395"/>
    </row>
    <row r="57" spans="1:28" ht="9" customHeight="1" thickTop="1" thickBot="1">
      <c r="A57" s="482" t="str">
        <f>IF('0902-0908'!A57=0,"",'0902-0908'!A57)</f>
        <v/>
      </c>
      <c r="B57" s="483"/>
      <c r="C57" s="559"/>
      <c r="D57" s="560"/>
      <c r="E57" s="559"/>
      <c r="F57" s="560"/>
      <c r="G57" s="559"/>
      <c r="H57" s="560"/>
      <c r="I57" s="559"/>
      <c r="J57" s="560"/>
      <c r="K57" s="559"/>
      <c r="L57" s="560"/>
      <c r="M57" s="559"/>
      <c r="N57" s="560"/>
      <c r="O57" s="559"/>
      <c r="P57" s="560"/>
      <c r="Q57" s="377"/>
      <c r="R57" s="412"/>
      <c r="S57" s="396"/>
      <c r="T57" s="397"/>
    </row>
    <row r="58" spans="1:28" ht="11.25" customHeight="1" thickBot="1">
      <c r="A58" s="417" t="s">
        <v>80</v>
      </c>
      <c r="B58" s="418"/>
      <c r="C58" s="419"/>
      <c r="D58" s="420"/>
      <c r="E58" s="420"/>
      <c r="F58" s="420"/>
      <c r="G58" s="420"/>
      <c r="H58" s="420"/>
      <c r="I58" s="420"/>
      <c r="J58" s="420"/>
      <c r="K58" s="420"/>
      <c r="L58" s="420"/>
      <c r="M58" s="420"/>
      <c r="N58" s="420"/>
      <c r="O58" s="420"/>
      <c r="P58" s="418"/>
      <c r="Q58" s="80" t="s">
        <v>81</v>
      </c>
      <c r="R58" s="80" t="s">
        <v>82</v>
      </c>
      <c r="S58" s="419"/>
      <c r="T58" s="421"/>
    </row>
    <row r="59" spans="1:28" ht="15.75" customHeight="1">
      <c r="A59" s="373" t="str">
        <f>IF('0902-0908'!A59=0,"",'0902-0908'!A59)</f>
        <v/>
      </c>
      <c r="B59" s="374"/>
      <c r="C59" s="123"/>
      <c r="D59" s="124"/>
      <c r="E59" s="123"/>
      <c r="F59" s="124"/>
      <c r="G59" s="123"/>
      <c r="H59" s="124"/>
      <c r="I59" s="123"/>
      <c r="J59" s="124"/>
      <c r="K59" s="123"/>
      <c r="L59" s="124"/>
      <c r="M59" s="123"/>
      <c r="N59" s="124"/>
      <c r="O59" s="123"/>
      <c r="P59" s="124"/>
      <c r="Q59" s="376"/>
      <c r="R59" s="379">
        <f>D60+F60+H60+J60+L60+N60+P60</f>
        <v>0</v>
      </c>
      <c r="S59" s="398"/>
      <c r="T59" s="399"/>
    </row>
    <row r="60" spans="1:28" ht="9" customHeight="1" thickBot="1">
      <c r="A60" s="383" t="str">
        <f>IF('0902-0908'!A60=0,"",'0902-0908'!A60)</f>
        <v/>
      </c>
      <c r="B60" s="384"/>
      <c r="C60" s="156"/>
      <c r="D60" s="58">
        <f>IF(C59="",0,D59-C59-C60)</f>
        <v>0</v>
      </c>
      <c r="E60" s="156"/>
      <c r="F60" s="58">
        <f>IF(E59="",0,F59-E59-E60)</f>
        <v>0</v>
      </c>
      <c r="G60" s="156"/>
      <c r="H60" s="58">
        <f>IF(G59="",0,H59-G59-G60)</f>
        <v>0</v>
      </c>
      <c r="I60" s="156"/>
      <c r="J60" s="58">
        <f>IF(I59="",0,J59-I59-I60)</f>
        <v>0</v>
      </c>
      <c r="K60" s="156"/>
      <c r="L60" s="58">
        <f>IF(K59="",0,L59-K59-K60)</f>
        <v>0</v>
      </c>
      <c r="M60" s="156"/>
      <c r="N60" s="58">
        <f>IF(M59="",0,N59-M59-M60)</f>
        <v>0</v>
      </c>
      <c r="O60" s="156"/>
      <c r="P60" s="58">
        <f>IF(O59="",0,P59-O59-O60)</f>
        <v>0</v>
      </c>
      <c r="Q60" s="376"/>
      <c r="R60" s="379"/>
      <c r="S60" s="387"/>
      <c r="T60" s="388"/>
    </row>
    <row r="61" spans="1:28" ht="9" customHeight="1" thickTop="1" thickBot="1">
      <c r="A61" s="385" t="str">
        <f>IF('0902-0908'!A61=0,"",'0902-0908'!A61)</f>
        <v/>
      </c>
      <c r="B61" s="386"/>
      <c r="C61" s="559"/>
      <c r="D61" s="560"/>
      <c r="E61" s="559"/>
      <c r="F61" s="560"/>
      <c r="G61" s="559"/>
      <c r="H61" s="560"/>
      <c r="I61" s="559"/>
      <c r="J61" s="560"/>
      <c r="K61" s="559"/>
      <c r="L61" s="560"/>
      <c r="M61" s="559"/>
      <c r="N61" s="560"/>
      <c r="O61" s="559"/>
      <c r="P61" s="560"/>
      <c r="Q61" s="376"/>
      <c r="R61" s="379"/>
      <c r="S61" s="389"/>
      <c r="T61" s="390"/>
    </row>
    <row r="62" spans="1:28" ht="15.75" customHeight="1">
      <c r="A62" s="373" t="str">
        <f>IF('0902-0908'!A62=0,"",'0902-0908'!A62)</f>
        <v/>
      </c>
      <c r="B62" s="374"/>
      <c r="C62" s="123"/>
      <c r="D62" s="124"/>
      <c r="E62" s="123"/>
      <c r="F62" s="124"/>
      <c r="G62" s="123"/>
      <c r="H62" s="124"/>
      <c r="I62" s="123"/>
      <c r="J62" s="124"/>
      <c r="K62" s="123"/>
      <c r="L62" s="124"/>
      <c r="M62" s="123"/>
      <c r="N62" s="124"/>
      <c r="O62" s="123"/>
      <c r="P62" s="124"/>
      <c r="Q62" s="375"/>
      <c r="R62" s="378">
        <f>D63+F63+H63+J63+L63+N63+P63</f>
        <v>0</v>
      </c>
      <c r="S62" s="393"/>
      <c r="T62" s="382"/>
    </row>
    <row r="63" spans="1:28" ht="9" customHeight="1" thickBot="1">
      <c r="A63" s="383" t="str">
        <f>IF('0902-0908'!A63=0,"",'0902-0908'!A63)</f>
        <v/>
      </c>
      <c r="B63" s="384"/>
      <c r="C63" s="156"/>
      <c r="D63" s="58">
        <f>IF(C62="",0,D62-C62-C63)</f>
        <v>0</v>
      </c>
      <c r="E63" s="156"/>
      <c r="F63" s="58">
        <f>IF(E62="",0,F62-E62-E63)</f>
        <v>0</v>
      </c>
      <c r="G63" s="156"/>
      <c r="H63" s="58">
        <f>IF(G62="",0,H62-G62-G63)</f>
        <v>0</v>
      </c>
      <c r="I63" s="156"/>
      <c r="J63" s="58">
        <f>IF(I62="",0,J62-I62-I63)</f>
        <v>0</v>
      </c>
      <c r="K63" s="156"/>
      <c r="L63" s="58">
        <f>IF(K62="",0,L62-K62-K63)</f>
        <v>0</v>
      </c>
      <c r="M63" s="156"/>
      <c r="N63" s="58">
        <f>IF(M62="",0,N62-M62-M63)</f>
        <v>0</v>
      </c>
      <c r="O63" s="156"/>
      <c r="P63" s="58">
        <f>IF(O62="",0,P62-O62-O63)</f>
        <v>0</v>
      </c>
      <c r="Q63" s="376"/>
      <c r="R63" s="379"/>
      <c r="S63" s="387"/>
      <c r="T63" s="388"/>
    </row>
    <row r="64" spans="1:28" ht="9" customHeight="1" thickTop="1" thickBot="1">
      <c r="A64" s="385" t="str">
        <f>IF('0902-0908'!A64=0,"",'0902-0908'!A64)</f>
        <v/>
      </c>
      <c r="B64" s="386"/>
      <c r="C64" s="559"/>
      <c r="D64" s="560"/>
      <c r="E64" s="559"/>
      <c r="F64" s="560"/>
      <c r="G64" s="559"/>
      <c r="H64" s="560"/>
      <c r="I64" s="559"/>
      <c r="J64" s="560"/>
      <c r="K64" s="559"/>
      <c r="L64" s="560"/>
      <c r="M64" s="559"/>
      <c r="N64" s="560"/>
      <c r="O64" s="559"/>
      <c r="P64" s="560"/>
      <c r="Q64" s="377"/>
      <c r="R64" s="380"/>
      <c r="S64" s="389"/>
      <c r="T64" s="390"/>
    </row>
    <row r="65" spans="1:29" ht="15.75" customHeight="1">
      <c r="A65" s="373" t="str">
        <f>IF('0902-0908'!A65=0,"",'0902-0908'!A65)</f>
        <v/>
      </c>
      <c r="B65" s="374"/>
      <c r="C65" s="123"/>
      <c r="D65" s="124"/>
      <c r="E65" s="123"/>
      <c r="F65" s="124"/>
      <c r="G65" s="123"/>
      <c r="H65" s="124"/>
      <c r="I65" s="123"/>
      <c r="J65" s="124"/>
      <c r="K65" s="123"/>
      <c r="L65" s="124"/>
      <c r="M65" s="123"/>
      <c r="N65" s="124"/>
      <c r="O65" s="123"/>
      <c r="P65" s="124"/>
      <c r="Q65" s="375"/>
      <c r="R65" s="378">
        <f>D66+F66+H66+J66+L66+N66+P66</f>
        <v>0</v>
      </c>
      <c r="S65" s="393"/>
      <c r="T65" s="382"/>
    </row>
    <row r="66" spans="1:29" ht="9" customHeight="1" thickBot="1">
      <c r="A66" s="383" t="str">
        <f>IF('0902-0908'!A66=0,"",'0902-0908'!A66)</f>
        <v/>
      </c>
      <c r="B66" s="384"/>
      <c r="C66" s="156"/>
      <c r="D66" s="58">
        <f>IF(C65="",0,D65-C65-C66)</f>
        <v>0</v>
      </c>
      <c r="E66" s="156"/>
      <c r="F66" s="58">
        <f>IF(E65="",0,F65-E65-E66)</f>
        <v>0</v>
      </c>
      <c r="G66" s="156"/>
      <c r="H66" s="58">
        <f>IF(G65="",0,H65-G65-G66)</f>
        <v>0</v>
      </c>
      <c r="I66" s="156"/>
      <c r="J66" s="58">
        <f>IF(I65="",0,J65-I65-I66)</f>
        <v>0</v>
      </c>
      <c r="K66" s="156"/>
      <c r="L66" s="58">
        <f>IF(K65="",0,L65-K65-K66)</f>
        <v>0</v>
      </c>
      <c r="M66" s="156"/>
      <c r="N66" s="58">
        <f>IF(M65="",0,N65-M65-M66)</f>
        <v>0</v>
      </c>
      <c r="O66" s="156"/>
      <c r="P66" s="58">
        <f>IF(O65="",0,P65-O65-O66)</f>
        <v>0</v>
      </c>
      <c r="Q66" s="376"/>
      <c r="R66" s="379"/>
      <c r="S66" s="387"/>
      <c r="T66" s="388"/>
    </row>
    <row r="67" spans="1:29" ht="9" customHeight="1" thickTop="1" thickBot="1">
      <c r="A67" s="385" t="str">
        <f>IF('0902-0908'!A67=0,"",'0902-0908'!A67)</f>
        <v/>
      </c>
      <c r="B67" s="386"/>
      <c r="C67" s="559"/>
      <c r="D67" s="560"/>
      <c r="E67" s="559"/>
      <c r="F67" s="560"/>
      <c r="G67" s="559"/>
      <c r="H67" s="560"/>
      <c r="I67" s="559"/>
      <c r="J67" s="560"/>
      <c r="K67" s="559"/>
      <c r="L67" s="560"/>
      <c r="M67" s="559"/>
      <c r="N67" s="560"/>
      <c r="O67" s="559"/>
      <c r="P67" s="560"/>
      <c r="Q67" s="377"/>
      <c r="R67" s="380"/>
      <c r="S67" s="389"/>
      <c r="T67" s="390"/>
    </row>
    <row r="68" spans="1:29" ht="15.75" customHeight="1">
      <c r="A68" s="373" t="str">
        <f>IF('0902-0908'!A68=0,"",'0902-0908'!A68)</f>
        <v/>
      </c>
      <c r="B68" s="374"/>
      <c r="C68" s="123"/>
      <c r="D68" s="124"/>
      <c r="E68" s="123"/>
      <c r="F68" s="124"/>
      <c r="G68" s="123"/>
      <c r="H68" s="124"/>
      <c r="I68" s="123"/>
      <c r="J68" s="124"/>
      <c r="K68" s="123"/>
      <c r="L68" s="124"/>
      <c r="M68" s="123"/>
      <c r="N68" s="124"/>
      <c r="O68" s="123"/>
      <c r="P68" s="124"/>
      <c r="Q68" s="375"/>
      <c r="R68" s="378">
        <f>D69+F69+H69+J69+L69+N69+P69</f>
        <v>0</v>
      </c>
      <c r="S68" s="393"/>
      <c r="T68" s="382"/>
    </row>
    <row r="69" spans="1:29" ht="9" customHeight="1" thickBot="1">
      <c r="A69" s="383" t="str">
        <f>IF('0902-0908'!A69=0,"",'0902-0908'!A69)</f>
        <v/>
      </c>
      <c r="B69" s="384"/>
      <c r="C69" s="156"/>
      <c r="D69" s="58">
        <f>IF(C68="",0,D68-C68-C69)</f>
        <v>0</v>
      </c>
      <c r="E69" s="156"/>
      <c r="F69" s="58">
        <f>IF(E68="",0,F68-E68-E69)</f>
        <v>0</v>
      </c>
      <c r="G69" s="156"/>
      <c r="H69" s="58">
        <f>IF(G68="",0,H68-G68-G69)</f>
        <v>0</v>
      </c>
      <c r="I69" s="156"/>
      <c r="J69" s="58">
        <f>IF(I68="",0,J68-I68-I69)</f>
        <v>0</v>
      </c>
      <c r="K69" s="156"/>
      <c r="L69" s="58">
        <f>IF(K68="",0,L68-K68-K69)</f>
        <v>0</v>
      </c>
      <c r="M69" s="156"/>
      <c r="N69" s="58">
        <f>IF(M68="",0,N68-M68-M69)</f>
        <v>0</v>
      </c>
      <c r="O69" s="156"/>
      <c r="P69" s="58">
        <f>IF(O68="",0,P68-O68-O69)</f>
        <v>0</v>
      </c>
      <c r="Q69" s="376"/>
      <c r="R69" s="379"/>
      <c r="S69" s="387"/>
      <c r="T69" s="388"/>
    </row>
    <row r="70" spans="1:29" ht="9" customHeight="1" thickTop="1" thickBot="1">
      <c r="A70" s="385" t="str">
        <f>IF('0902-0908'!A70=0,"",'0902-0908'!A70)</f>
        <v/>
      </c>
      <c r="B70" s="386"/>
      <c r="C70" s="559"/>
      <c r="D70" s="560"/>
      <c r="E70" s="559"/>
      <c r="F70" s="560"/>
      <c r="G70" s="559"/>
      <c r="H70" s="560"/>
      <c r="I70" s="559"/>
      <c r="J70" s="560"/>
      <c r="K70" s="559"/>
      <c r="L70" s="560"/>
      <c r="M70" s="559"/>
      <c r="N70" s="560"/>
      <c r="O70" s="559"/>
      <c r="P70" s="560"/>
      <c r="Q70" s="377"/>
      <c r="R70" s="380"/>
      <c r="S70" s="389"/>
      <c r="T70" s="390"/>
    </row>
    <row r="71" spans="1:29" ht="15.75" customHeight="1">
      <c r="A71" s="373" t="str">
        <f>IF('0902-0908'!A71=0,"",'0902-0908'!A71)</f>
        <v/>
      </c>
      <c r="B71" s="374"/>
      <c r="C71" s="123"/>
      <c r="D71" s="124"/>
      <c r="E71" s="123"/>
      <c r="F71" s="124"/>
      <c r="G71" s="123"/>
      <c r="H71" s="124"/>
      <c r="I71" s="123"/>
      <c r="J71" s="124"/>
      <c r="K71" s="123"/>
      <c r="L71" s="124"/>
      <c r="M71" s="123"/>
      <c r="N71" s="124"/>
      <c r="O71" s="123"/>
      <c r="P71" s="124"/>
      <c r="Q71" s="375"/>
      <c r="R71" s="378">
        <f>D72+F72+H72+J72+L72+N72+P72</f>
        <v>0</v>
      </c>
      <c r="S71" s="393"/>
      <c r="T71" s="382"/>
    </row>
    <row r="72" spans="1:29" ht="9" customHeight="1" thickBot="1">
      <c r="A72" s="383" t="str">
        <f>IF('0902-0908'!A72=0,"",'0902-0908'!A72)</f>
        <v/>
      </c>
      <c r="B72" s="384"/>
      <c r="C72" s="156"/>
      <c r="D72" s="58">
        <f>IF(C71="",0,D71-C71-C72)</f>
        <v>0</v>
      </c>
      <c r="E72" s="156"/>
      <c r="F72" s="58">
        <f>IF(E71="",0,F71-E71-E72)</f>
        <v>0</v>
      </c>
      <c r="G72" s="156"/>
      <c r="H72" s="58">
        <f>IF(G71="",0,H71-G71-G72)</f>
        <v>0</v>
      </c>
      <c r="I72" s="156"/>
      <c r="J72" s="58">
        <f>IF(I71="",0,J71-I71-I72)</f>
        <v>0</v>
      </c>
      <c r="K72" s="156"/>
      <c r="L72" s="58">
        <f>IF(K71="",0,L71-K71-K72)</f>
        <v>0</v>
      </c>
      <c r="M72" s="156"/>
      <c r="N72" s="58">
        <f>IF(M71="",0,N71-M71-M72)</f>
        <v>0</v>
      </c>
      <c r="O72" s="156"/>
      <c r="P72" s="58">
        <f>IF(O71="",0,P71-O71-O72)</f>
        <v>0</v>
      </c>
      <c r="Q72" s="376"/>
      <c r="R72" s="379"/>
      <c r="S72" s="387"/>
      <c r="T72" s="388"/>
    </row>
    <row r="73" spans="1:29" ht="9" customHeight="1" thickTop="1" thickBot="1">
      <c r="A73" s="385" t="str">
        <f>IF('0902-0908'!A73=0,"",'0902-0908'!A73)</f>
        <v/>
      </c>
      <c r="B73" s="386"/>
      <c r="C73" s="559"/>
      <c r="D73" s="560"/>
      <c r="E73" s="559"/>
      <c r="F73" s="560"/>
      <c r="G73" s="559"/>
      <c r="H73" s="560"/>
      <c r="I73" s="559"/>
      <c r="J73" s="560"/>
      <c r="K73" s="559"/>
      <c r="L73" s="560"/>
      <c r="M73" s="559"/>
      <c r="N73" s="560"/>
      <c r="O73" s="559"/>
      <c r="P73" s="560"/>
      <c r="Q73" s="377"/>
      <c r="R73" s="380"/>
      <c r="S73" s="389"/>
      <c r="T73" s="390"/>
    </row>
    <row r="74" spans="1:29" ht="15.75" customHeight="1">
      <c r="A74" s="373" t="str">
        <f>IF('0902-0908'!A74=0,"",'0902-0908'!A74)</f>
        <v/>
      </c>
      <c r="B74" s="374"/>
      <c r="C74" s="123"/>
      <c r="D74" s="124"/>
      <c r="E74" s="123"/>
      <c r="F74" s="124"/>
      <c r="G74" s="123"/>
      <c r="H74" s="124"/>
      <c r="I74" s="123"/>
      <c r="J74" s="124"/>
      <c r="K74" s="123"/>
      <c r="L74" s="124"/>
      <c r="M74" s="123"/>
      <c r="N74" s="124"/>
      <c r="O74" s="123"/>
      <c r="P74" s="124"/>
      <c r="Q74" s="375"/>
      <c r="R74" s="378">
        <f>D75+F75+H75+J75+L75+N75+P75</f>
        <v>0</v>
      </c>
      <c r="S74" s="393"/>
      <c r="T74" s="382"/>
    </row>
    <row r="75" spans="1:29" ht="9" customHeight="1" thickBot="1">
      <c r="A75" s="383" t="str">
        <f>IF('0902-0908'!A75=0,"",'0902-0908'!A75)</f>
        <v/>
      </c>
      <c r="B75" s="384"/>
      <c r="C75" s="156"/>
      <c r="D75" s="58">
        <f>IF(C74="",0,D74-C74-C75)</f>
        <v>0</v>
      </c>
      <c r="E75" s="156"/>
      <c r="F75" s="58">
        <f>IF(E74="",0,F74-E74-E75)</f>
        <v>0</v>
      </c>
      <c r="G75" s="156"/>
      <c r="H75" s="58">
        <f>IF(G74="",0,H74-G74-G75)</f>
        <v>0</v>
      </c>
      <c r="I75" s="156"/>
      <c r="J75" s="58">
        <f>IF(I74="",0,J74-I74-I75)</f>
        <v>0</v>
      </c>
      <c r="K75" s="156"/>
      <c r="L75" s="58">
        <f>IF(K74="",0,L74-K74-K75)</f>
        <v>0</v>
      </c>
      <c r="M75" s="156"/>
      <c r="N75" s="58">
        <f>IF(M74="",0,N74-M74-M75)</f>
        <v>0</v>
      </c>
      <c r="O75" s="156"/>
      <c r="P75" s="58">
        <f>IF(O74="",0,P74-O74-O75)</f>
        <v>0</v>
      </c>
      <c r="Q75" s="376"/>
      <c r="R75" s="379"/>
      <c r="S75" s="387"/>
      <c r="T75" s="388"/>
    </row>
    <row r="76" spans="1:29" ht="9" customHeight="1" thickTop="1" thickBot="1">
      <c r="A76" s="385" t="str">
        <f>IF('0902-0908'!A76=0,"",'0902-0908'!A76)</f>
        <v/>
      </c>
      <c r="B76" s="386"/>
      <c r="C76" s="559"/>
      <c r="D76" s="560"/>
      <c r="E76" s="559"/>
      <c r="F76" s="560"/>
      <c r="G76" s="559"/>
      <c r="H76" s="560"/>
      <c r="I76" s="559"/>
      <c r="J76" s="560"/>
      <c r="K76" s="559"/>
      <c r="L76" s="560"/>
      <c r="M76" s="559"/>
      <c r="N76" s="560"/>
      <c r="O76" s="559"/>
      <c r="P76" s="560"/>
      <c r="Q76" s="377"/>
      <c r="R76" s="380"/>
      <c r="S76" s="389"/>
      <c r="T76" s="390"/>
    </row>
    <row r="77" spans="1:29" ht="15.75" customHeight="1">
      <c r="A77" s="373" t="str">
        <f>IF('0902-0908'!A77=0,"",'0902-0908'!A77)</f>
        <v/>
      </c>
      <c r="B77" s="374"/>
      <c r="C77" s="123"/>
      <c r="D77" s="124"/>
      <c r="E77" s="123"/>
      <c r="F77" s="124"/>
      <c r="G77" s="123"/>
      <c r="H77" s="124"/>
      <c r="I77" s="123"/>
      <c r="J77" s="124"/>
      <c r="K77" s="123"/>
      <c r="L77" s="124"/>
      <c r="M77" s="123"/>
      <c r="N77" s="124"/>
      <c r="O77" s="123"/>
      <c r="P77" s="124"/>
      <c r="Q77" s="375"/>
      <c r="R77" s="378">
        <f>D78+F78+H78+J78+L78+N78+P78</f>
        <v>0</v>
      </c>
      <c r="S77" s="381"/>
      <c r="T77" s="382"/>
    </row>
    <row r="78" spans="1:29" ht="9" customHeight="1" thickBot="1">
      <c r="A78" s="383" t="str">
        <f>IF('0902-0908'!A78=0,"",'0902-0908'!A78)</f>
        <v/>
      </c>
      <c r="B78" s="384"/>
      <c r="C78" s="156"/>
      <c r="D78" s="58">
        <f>IF(C77="",0,D77-C77-C78)</f>
        <v>0</v>
      </c>
      <c r="E78" s="156"/>
      <c r="F78" s="58">
        <f>IF(E77="",0,F77-E77-E78)</f>
        <v>0</v>
      </c>
      <c r="G78" s="156"/>
      <c r="H78" s="58">
        <f>IF(G77="",0,H77-G77-G78)</f>
        <v>0</v>
      </c>
      <c r="I78" s="156"/>
      <c r="J78" s="58">
        <f>IF(I77="",0,J77-I77-I78)</f>
        <v>0</v>
      </c>
      <c r="K78" s="156"/>
      <c r="L78" s="58">
        <f>IF(K77="",0,L77-K77-K78)</f>
        <v>0</v>
      </c>
      <c r="M78" s="156"/>
      <c r="N78" s="58">
        <f>IF(M77="",0,N77-M77-M78)</f>
        <v>0</v>
      </c>
      <c r="O78" s="156"/>
      <c r="P78" s="58">
        <f>IF(O77="",0,P77-O77-O78)</f>
        <v>0</v>
      </c>
      <c r="Q78" s="376"/>
      <c r="R78" s="379"/>
      <c r="S78" s="387"/>
      <c r="T78" s="388"/>
    </row>
    <row r="79" spans="1:29" ht="9" customHeight="1" thickTop="1" thickBot="1">
      <c r="A79" s="385" t="str">
        <f>IF('0902-0908'!A79=0,"",'0902-0908'!A79)</f>
        <v/>
      </c>
      <c r="B79" s="386"/>
      <c r="C79" s="559"/>
      <c r="D79" s="560"/>
      <c r="E79" s="559"/>
      <c r="F79" s="560"/>
      <c r="G79" s="559"/>
      <c r="H79" s="560"/>
      <c r="I79" s="559"/>
      <c r="J79" s="560"/>
      <c r="K79" s="559"/>
      <c r="L79" s="560"/>
      <c r="M79" s="559"/>
      <c r="N79" s="560"/>
      <c r="O79" s="559"/>
      <c r="P79" s="560"/>
      <c r="Q79" s="377"/>
      <c r="R79" s="380"/>
      <c r="S79" s="389"/>
      <c r="T79" s="390"/>
      <c r="AC79" s="349"/>
    </row>
    <row r="80" spans="1:29" ht="15.75" customHeight="1">
      <c r="A80" s="373" t="str">
        <f>IF('0902-0908'!A80=0,"",'0902-0908'!A80)</f>
        <v/>
      </c>
      <c r="B80" s="374"/>
      <c r="C80" s="123"/>
      <c r="D80" s="124"/>
      <c r="E80" s="123"/>
      <c r="F80" s="124"/>
      <c r="G80" s="123"/>
      <c r="H80" s="124"/>
      <c r="I80" s="123"/>
      <c r="J80" s="124"/>
      <c r="K80" s="123"/>
      <c r="L80" s="124"/>
      <c r="M80" s="123"/>
      <c r="N80" s="124"/>
      <c r="O80" s="123"/>
      <c r="P80" s="124"/>
      <c r="Q80" s="375"/>
      <c r="R80" s="378">
        <f>D81+F81+H81+J81+L81+N81+P81</f>
        <v>0</v>
      </c>
      <c r="S80" s="381"/>
      <c r="T80" s="382"/>
      <c r="AC80" s="349"/>
    </row>
    <row r="81" spans="1:31" ht="9" customHeight="1" thickBot="1">
      <c r="A81" s="383" t="str">
        <f>IF('0902-0908'!A81=0,"",'0902-0908'!A81)</f>
        <v/>
      </c>
      <c r="B81" s="384"/>
      <c r="C81" s="156"/>
      <c r="D81" s="58">
        <f>IF(C80="",0,D80-C80-C81)</f>
        <v>0</v>
      </c>
      <c r="E81" s="156"/>
      <c r="F81" s="58">
        <f>IF(E80="",0,F80-E80-E81)</f>
        <v>0</v>
      </c>
      <c r="G81" s="156"/>
      <c r="H81" s="58">
        <f>IF(G80="",0,H80-G80-G81)</f>
        <v>0</v>
      </c>
      <c r="I81" s="156"/>
      <c r="J81" s="58">
        <f>IF(I80="",0,J80-I80-I81)</f>
        <v>0</v>
      </c>
      <c r="K81" s="156"/>
      <c r="L81" s="58">
        <f>IF(K80="",0,L80-K80-K81)</f>
        <v>0</v>
      </c>
      <c r="M81" s="156"/>
      <c r="N81" s="58">
        <f>IF(M80="",0,N80-M80-M81)</f>
        <v>0</v>
      </c>
      <c r="O81" s="156"/>
      <c r="P81" s="58">
        <f>IF(O80="",0,P80-O80-O81)</f>
        <v>0</v>
      </c>
      <c r="Q81" s="376"/>
      <c r="R81" s="379"/>
      <c r="S81" s="387"/>
      <c r="T81" s="388"/>
    </row>
    <row r="82" spans="1:31" ht="9" customHeight="1" thickTop="1" thickBot="1">
      <c r="A82" s="385" t="str">
        <f>IF('0902-0908'!A82=0,"",'0902-0908'!A82)</f>
        <v/>
      </c>
      <c r="B82" s="386"/>
      <c r="C82" s="559"/>
      <c r="D82" s="560"/>
      <c r="E82" s="559"/>
      <c r="F82" s="560"/>
      <c r="G82" s="559"/>
      <c r="H82" s="560"/>
      <c r="I82" s="559"/>
      <c r="J82" s="560"/>
      <c r="K82" s="559"/>
      <c r="L82" s="560"/>
      <c r="M82" s="559"/>
      <c r="N82" s="560"/>
      <c r="O82" s="559"/>
      <c r="P82" s="560"/>
      <c r="Q82" s="377"/>
      <c r="R82" s="380"/>
      <c r="S82" s="389"/>
      <c r="T82" s="390"/>
    </row>
    <row r="83" spans="1:31" ht="15.75" customHeight="1">
      <c r="A83" s="373" t="str">
        <f>IF('0902-0908'!A83=0,"",'0902-0908'!A83)</f>
        <v/>
      </c>
      <c r="B83" s="374"/>
      <c r="C83" s="123"/>
      <c r="D83" s="124"/>
      <c r="E83" s="123"/>
      <c r="F83" s="124"/>
      <c r="G83" s="123"/>
      <c r="H83" s="124"/>
      <c r="I83" s="123"/>
      <c r="J83" s="124"/>
      <c r="K83" s="123"/>
      <c r="L83" s="124"/>
      <c r="M83" s="123"/>
      <c r="N83" s="124"/>
      <c r="O83" s="123"/>
      <c r="P83" s="124"/>
      <c r="Q83" s="375"/>
      <c r="R83" s="378">
        <f>D84+F84+H84+J84+L84+N84+P84</f>
        <v>0</v>
      </c>
      <c r="S83" s="381"/>
      <c r="T83" s="382"/>
    </row>
    <row r="84" spans="1:31" ht="9" customHeight="1" thickBot="1">
      <c r="A84" s="383" t="str">
        <f>IF('0902-0908'!A84=0,"",'0902-0908'!A84)</f>
        <v/>
      </c>
      <c r="B84" s="384"/>
      <c r="C84" s="156"/>
      <c r="D84" s="58">
        <f>IF(C83="",0,D83-C83-C84)</f>
        <v>0</v>
      </c>
      <c r="E84" s="156"/>
      <c r="F84" s="58">
        <f>IF(E83="",0,F83-E83-E84)</f>
        <v>0</v>
      </c>
      <c r="G84" s="156"/>
      <c r="H84" s="58">
        <f>IF(G83="",0,H83-G83-G84)</f>
        <v>0</v>
      </c>
      <c r="I84" s="156"/>
      <c r="J84" s="58">
        <f>IF(I83="",0,J83-I83-I84)</f>
        <v>0</v>
      </c>
      <c r="K84" s="156"/>
      <c r="L84" s="58">
        <f>IF(K83="",0,L83-K83-K84)</f>
        <v>0</v>
      </c>
      <c r="M84" s="156"/>
      <c r="N84" s="58">
        <f>IF(M83="",0,N83-M83-M84)</f>
        <v>0</v>
      </c>
      <c r="O84" s="156"/>
      <c r="P84" s="58">
        <f>IF(O83="",0,P83-O83-O84)</f>
        <v>0</v>
      </c>
      <c r="Q84" s="376"/>
      <c r="R84" s="379"/>
      <c r="S84" s="387"/>
      <c r="T84" s="388"/>
    </row>
    <row r="85" spans="1:31" ht="9" customHeight="1" thickTop="1" thickBot="1">
      <c r="A85" s="385" t="str">
        <f>IF('0902-0908'!A85=0,"",'0902-0908'!A85)</f>
        <v/>
      </c>
      <c r="B85" s="386"/>
      <c r="C85" s="559"/>
      <c r="D85" s="560"/>
      <c r="E85" s="559"/>
      <c r="F85" s="560"/>
      <c r="G85" s="559"/>
      <c r="H85" s="560"/>
      <c r="I85" s="559"/>
      <c r="J85" s="560"/>
      <c r="K85" s="559"/>
      <c r="L85" s="560"/>
      <c r="M85" s="559"/>
      <c r="N85" s="560"/>
      <c r="O85" s="559"/>
      <c r="P85" s="560"/>
      <c r="Q85" s="377"/>
      <c r="R85" s="380"/>
      <c r="S85" s="389"/>
      <c r="T85" s="390"/>
    </row>
    <row r="86" spans="1:31" ht="15.75" customHeight="1">
      <c r="A86" s="373" t="str">
        <f>IF('0902-0908'!A86=0,"",'0902-0908'!A86)</f>
        <v/>
      </c>
      <c r="B86" s="374"/>
      <c r="C86" s="123"/>
      <c r="D86" s="124"/>
      <c r="E86" s="123"/>
      <c r="F86" s="124"/>
      <c r="G86" s="123"/>
      <c r="H86" s="124"/>
      <c r="I86" s="123"/>
      <c r="J86" s="124"/>
      <c r="K86" s="123"/>
      <c r="L86" s="124"/>
      <c r="M86" s="123"/>
      <c r="N86" s="124"/>
      <c r="O86" s="123"/>
      <c r="P86" s="124"/>
      <c r="Q86" s="375"/>
      <c r="R86" s="378">
        <f>D87+F87+H87+J87+L87+N87+P87</f>
        <v>0</v>
      </c>
      <c r="S86" s="381"/>
      <c r="T86" s="382"/>
    </row>
    <row r="87" spans="1:31" ht="9" customHeight="1" thickBot="1">
      <c r="A87" s="383" t="str">
        <f>IF('0902-0908'!A87=0,"",'0902-0908'!A87)</f>
        <v/>
      </c>
      <c r="B87" s="384"/>
      <c r="C87" s="156"/>
      <c r="D87" s="58">
        <f>IF(C86="",0,D86-C86-C87)</f>
        <v>0</v>
      </c>
      <c r="E87" s="156"/>
      <c r="F87" s="58">
        <f>IF(E86="",0,F86-E86-E87)</f>
        <v>0</v>
      </c>
      <c r="G87" s="156"/>
      <c r="H87" s="58">
        <f>IF(G86="",0,H86-G86-G87)</f>
        <v>0</v>
      </c>
      <c r="I87" s="156"/>
      <c r="J87" s="58">
        <f>IF(I86="",0,J86-I86-I87)</f>
        <v>0</v>
      </c>
      <c r="K87" s="156"/>
      <c r="L87" s="58">
        <f>IF(K86="",0,L86-K86-K87)</f>
        <v>0</v>
      </c>
      <c r="M87" s="156"/>
      <c r="N87" s="58">
        <f>IF(M86="",0,N86-M86-M87)</f>
        <v>0</v>
      </c>
      <c r="O87" s="156"/>
      <c r="P87" s="58">
        <f>IF(O86="",0,P86-O86-O87)</f>
        <v>0</v>
      </c>
      <c r="Q87" s="376"/>
      <c r="R87" s="379"/>
      <c r="S87" s="387"/>
      <c r="T87" s="388"/>
    </row>
    <row r="88" spans="1:31" ht="15.75" customHeight="1" thickTop="1" thickBot="1">
      <c r="A88" s="385" t="str">
        <f>IF('0902-0908'!A88=0,"",'0902-0908'!A88)</f>
        <v/>
      </c>
      <c r="B88" s="386"/>
      <c r="C88" s="559"/>
      <c r="D88" s="560"/>
      <c r="E88" s="559"/>
      <c r="F88" s="560"/>
      <c r="G88" s="559"/>
      <c r="H88" s="560"/>
      <c r="I88" s="559"/>
      <c r="J88" s="560"/>
      <c r="K88" s="559"/>
      <c r="L88" s="560"/>
      <c r="M88" s="559"/>
      <c r="N88" s="560"/>
      <c r="O88" s="559"/>
      <c r="P88" s="560"/>
      <c r="Q88" s="376"/>
      <c r="R88" s="379"/>
      <c r="S88" s="387"/>
      <c r="T88" s="388"/>
    </row>
    <row r="89" spans="1:31" ht="11.25" customHeight="1" thickBot="1">
      <c r="A89" s="404" t="s">
        <v>83</v>
      </c>
      <c r="B89" s="405"/>
      <c r="C89" s="406"/>
      <c r="D89" s="407"/>
      <c r="E89" s="407"/>
      <c r="F89" s="407"/>
      <c r="G89" s="407"/>
      <c r="H89" s="407"/>
      <c r="I89" s="407"/>
      <c r="J89" s="407"/>
      <c r="K89" s="407"/>
      <c r="L89" s="407"/>
      <c r="M89" s="407"/>
      <c r="N89" s="407"/>
      <c r="O89" s="407"/>
      <c r="P89" s="408"/>
      <c r="Q89" s="158" t="s">
        <v>84</v>
      </c>
      <c r="R89" s="158" t="s">
        <v>85</v>
      </c>
      <c r="S89" s="406"/>
      <c r="T89" s="409"/>
    </row>
    <row r="90" spans="1:31" ht="15.75" customHeight="1">
      <c r="A90" s="373" t="str">
        <f>IF('0902-0908'!A90=0,"",'0902-0908'!A90)</f>
        <v>黃世耀</v>
      </c>
      <c r="B90" s="374"/>
      <c r="C90" s="189"/>
      <c r="D90" s="181"/>
      <c r="E90" s="189"/>
      <c r="F90" s="181"/>
      <c r="G90" s="189"/>
      <c r="H90" s="181"/>
      <c r="I90" s="189"/>
      <c r="J90" s="181"/>
      <c r="K90" s="189"/>
      <c r="L90" s="181"/>
      <c r="M90" s="189"/>
      <c r="N90" s="181"/>
      <c r="O90" s="189"/>
      <c r="P90" s="181"/>
      <c r="Q90" s="376"/>
      <c r="R90" s="379">
        <f>D91+F91+H91+J91+L91+N91+P91</f>
        <v>0</v>
      </c>
      <c r="S90" s="398"/>
      <c r="T90" s="399"/>
    </row>
    <row r="91" spans="1:31" ht="9" customHeight="1" thickBot="1">
      <c r="A91" s="383" t="str">
        <f>IF('0902-0908'!A91=0,"",'0902-0908'!A91)</f>
        <v>外場假日工讀</v>
      </c>
      <c r="B91" s="384"/>
      <c r="C91" s="182"/>
      <c r="D91" s="183">
        <f>D90-C90-C91</f>
        <v>0</v>
      </c>
      <c r="E91" s="182"/>
      <c r="F91" s="183">
        <f>F90-E90-E91</f>
        <v>0</v>
      </c>
      <c r="G91" s="182"/>
      <c r="H91" s="183">
        <f>H90-G90-G91</f>
        <v>0</v>
      </c>
      <c r="I91" s="182"/>
      <c r="J91" s="183">
        <f>J90-I90-I91</f>
        <v>0</v>
      </c>
      <c r="K91" s="182"/>
      <c r="L91" s="183">
        <f>L90-K90-K91</f>
        <v>0</v>
      </c>
      <c r="M91" s="182"/>
      <c r="N91" s="183">
        <f>N90-M90-M91</f>
        <v>0</v>
      </c>
      <c r="O91" s="182"/>
      <c r="P91" s="183">
        <f>P90-O90-O91</f>
        <v>0</v>
      </c>
      <c r="Q91" s="376"/>
      <c r="R91" s="379"/>
      <c r="S91" s="394"/>
      <c r="T91" s="395"/>
    </row>
    <row r="92" spans="1:31" ht="9" customHeight="1" thickTop="1" thickBot="1">
      <c r="A92" s="385" t="str">
        <f>IF('0902-0908'!A92=0,"",'0902-0908'!A92)</f>
        <v/>
      </c>
      <c r="B92" s="386"/>
      <c r="C92" s="559"/>
      <c r="D92" s="560"/>
      <c r="E92" s="559"/>
      <c r="F92" s="560"/>
      <c r="G92" s="559"/>
      <c r="H92" s="560"/>
      <c r="I92" s="559"/>
      <c r="J92" s="560"/>
      <c r="K92" s="559"/>
      <c r="L92" s="560"/>
      <c r="M92" s="559"/>
      <c r="N92" s="560"/>
      <c r="O92" s="559"/>
      <c r="P92" s="560"/>
      <c r="Q92" s="376"/>
      <c r="R92" s="379"/>
      <c r="S92" s="396"/>
      <c r="T92" s="397"/>
    </row>
    <row r="93" spans="1:31" ht="15.75" customHeight="1">
      <c r="A93" s="373" t="str">
        <f>IF('0902-0908'!A93=0,"",'0902-0908'!A93)</f>
        <v>張子柔</v>
      </c>
      <c r="B93" s="374"/>
      <c r="C93" s="189"/>
      <c r="D93" s="181"/>
      <c r="E93" s="189"/>
      <c r="F93" s="181"/>
      <c r="G93" s="189"/>
      <c r="H93" s="181"/>
      <c r="I93" s="189"/>
      <c r="J93" s="181"/>
      <c r="K93" s="189"/>
      <c r="L93" s="181"/>
      <c r="M93" s="189"/>
      <c r="N93" s="181"/>
      <c r="O93" s="189"/>
      <c r="P93" s="181"/>
      <c r="Q93" s="375"/>
      <c r="R93" s="378">
        <f>D94+F94+H94+J94+L94+N94+P94</f>
        <v>0</v>
      </c>
      <c r="S93" s="393"/>
      <c r="T93" s="382"/>
    </row>
    <row r="94" spans="1:31" ht="9" customHeight="1" thickBot="1">
      <c r="A94" s="383" t="str">
        <f>IF('0902-0908'!A94=0,"",'0902-0908'!A94)</f>
        <v>外場晚班工讀</v>
      </c>
      <c r="B94" s="384"/>
      <c r="C94" s="182"/>
      <c r="D94" s="183">
        <f>D93-C93-C94</f>
        <v>0</v>
      </c>
      <c r="E94" s="182"/>
      <c r="F94" s="183">
        <f>F93-E93-E94</f>
        <v>0</v>
      </c>
      <c r="G94" s="182"/>
      <c r="H94" s="183">
        <f>H93-G93-G94</f>
        <v>0</v>
      </c>
      <c r="I94" s="182"/>
      <c r="J94" s="183">
        <f>J93-I93-I94</f>
        <v>0</v>
      </c>
      <c r="K94" s="182"/>
      <c r="L94" s="183">
        <f>L93-K93-K94</f>
        <v>0</v>
      </c>
      <c r="M94" s="182"/>
      <c r="N94" s="183">
        <f>N93-M93-M94</f>
        <v>0</v>
      </c>
      <c r="O94" s="182"/>
      <c r="P94" s="183">
        <f>P93-O93-O94</f>
        <v>0</v>
      </c>
      <c r="Q94" s="376"/>
      <c r="R94" s="379"/>
      <c r="S94" s="387"/>
      <c r="T94" s="388"/>
      <c r="AC94" s="125"/>
      <c r="AD94" s="125"/>
      <c r="AE94" s="125"/>
    </row>
    <row r="95" spans="1:31" ht="9" customHeight="1" thickTop="1" thickBot="1">
      <c r="A95" s="385" t="str">
        <f>IF('0902-0908'!A95=0,"",'0902-0908'!A95)</f>
        <v/>
      </c>
      <c r="B95" s="386"/>
      <c r="C95" s="559"/>
      <c r="D95" s="560"/>
      <c r="E95" s="559"/>
      <c r="F95" s="560"/>
      <c r="G95" s="559"/>
      <c r="H95" s="560"/>
      <c r="I95" s="559"/>
      <c r="J95" s="560"/>
      <c r="K95" s="559"/>
      <c r="L95" s="560"/>
      <c r="M95" s="559"/>
      <c r="N95" s="560"/>
      <c r="O95" s="559"/>
      <c r="P95" s="560"/>
      <c r="Q95" s="377"/>
      <c r="R95" s="380"/>
      <c r="S95" s="389"/>
      <c r="T95" s="390"/>
    </row>
    <row r="96" spans="1:31" ht="15.75" customHeight="1">
      <c r="A96" s="373" t="str">
        <f>IF('0902-0908'!A96=0,"",'0902-0908'!A96)</f>
        <v>蔡昀軒</v>
      </c>
      <c r="B96" s="374"/>
      <c r="C96" s="189"/>
      <c r="D96" s="181"/>
      <c r="E96" s="189"/>
      <c r="F96" s="181"/>
      <c r="G96" s="189"/>
      <c r="H96" s="181"/>
      <c r="I96" s="189"/>
      <c r="J96" s="181"/>
      <c r="K96" s="189"/>
      <c r="L96" s="181"/>
      <c r="M96" s="189"/>
      <c r="N96" s="181"/>
      <c r="O96" s="189"/>
      <c r="P96" s="181"/>
      <c r="Q96" s="375"/>
      <c r="R96" s="378">
        <f>D97+F97+H97+J97+L97+N97+P97</f>
        <v>0</v>
      </c>
      <c r="S96" s="393"/>
      <c r="T96" s="382"/>
    </row>
    <row r="97" spans="1:31" ht="9" customHeight="1" thickBot="1">
      <c r="A97" s="383" t="str">
        <f>IF('0902-0908'!A97=0,"",'0902-0908'!A97)</f>
        <v>外場晚班工讀</v>
      </c>
      <c r="B97" s="384"/>
      <c r="C97" s="182"/>
      <c r="D97" s="183">
        <f>D96-C96-C97</f>
        <v>0</v>
      </c>
      <c r="E97" s="182"/>
      <c r="F97" s="183">
        <f>F96-E96-E97</f>
        <v>0</v>
      </c>
      <c r="G97" s="182"/>
      <c r="H97" s="183">
        <f>H96-G96-G97</f>
        <v>0</v>
      </c>
      <c r="I97" s="182"/>
      <c r="J97" s="183">
        <f>J96-I96-I97</f>
        <v>0</v>
      </c>
      <c r="K97" s="182"/>
      <c r="L97" s="183">
        <f>L96-K96-K97</f>
        <v>0</v>
      </c>
      <c r="M97" s="182"/>
      <c r="N97" s="183">
        <f>N96-M96-M97</f>
        <v>0</v>
      </c>
      <c r="O97" s="182"/>
      <c r="P97" s="183">
        <f>P96-O96-O97</f>
        <v>0</v>
      </c>
      <c r="Q97" s="376"/>
      <c r="R97" s="379"/>
      <c r="S97" s="387"/>
      <c r="T97" s="388"/>
      <c r="AC97" s="125"/>
      <c r="AD97" s="125"/>
      <c r="AE97" s="125"/>
    </row>
    <row r="98" spans="1:31" ht="9" customHeight="1" thickTop="1" thickBot="1">
      <c r="A98" s="385" t="str">
        <f>IF('0902-0908'!A98=0,"",'0902-0908'!A98)</f>
        <v/>
      </c>
      <c r="B98" s="386"/>
      <c r="C98" s="559"/>
      <c r="D98" s="560"/>
      <c r="E98" s="559"/>
      <c r="F98" s="560"/>
      <c r="G98" s="559"/>
      <c r="H98" s="560"/>
      <c r="I98" s="559"/>
      <c r="J98" s="560"/>
      <c r="K98" s="559"/>
      <c r="L98" s="560"/>
      <c r="M98" s="559"/>
      <c r="N98" s="560"/>
      <c r="O98" s="559"/>
      <c r="P98" s="560"/>
      <c r="Q98" s="377"/>
      <c r="R98" s="380"/>
      <c r="S98" s="389"/>
      <c r="T98" s="390"/>
    </row>
    <row r="99" spans="1:31" ht="15.75" customHeight="1">
      <c r="A99" s="373" t="str">
        <f>IF('0902-0908'!A99=0,"",'0902-0908'!A99)</f>
        <v>陳怡伶</v>
      </c>
      <c r="B99" s="374"/>
      <c r="C99" s="189"/>
      <c r="D99" s="181"/>
      <c r="E99" s="189"/>
      <c r="F99" s="181"/>
      <c r="G99" s="189"/>
      <c r="H99" s="181"/>
      <c r="I99" s="189"/>
      <c r="J99" s="181"/>
      <c r="K99" s="189"/>
      <c r="L99" s="181"/>
      <c r="M99" s="189"/>
      <c r="N99" s="181"/>
      <c r="O99" s="189"/>
      <c r="P99" s="181"/>
      <c r="Q99" s="375"/>
      <c r="R99" s="378">
        <f>D100+F100+H100+J100+L100+N100+P100</f>
        <v>0</v>
      </c>
      <c r="S99" s="393"/>
      <c r="T99" s="382"/>
    </row>
    <row r="100" spans="1:31" ht="9" customHeight="1" thickBot="1">
      <c r="A100" s="383" t="str">
        <f>IF('0902-0908'!A100=0,"",'0902-0908'!A100)</f>
        <v>外場晚班工讀</v>
      </c>
      <c r="B100" s="384"/>
      <c r="C100" s="182"/>
      <c r="D100" s="183">
        <f>D99-C99-C100</f>
        <v>0</v>
      </c>
      <c r="E100" s="182"/>
      <c r="F100" s="183">
        <f>F99-E99-E100</f>
        <v>0</v>
      </c>
      <c r="G100" s="182"/>
      <c r="H100" s="183">
        <f>H99-G99-G100</f>
        <v>0</v>
      </c>
      <c r="I100" s="182"/>
      <c r="J100" s="183">
        <f>J99-I99-I100</f>
        <v>0</v>
      </c>
      <c r="K100" s="182"/>
      <c r="L100" s="183">
        <f>L99-K99-K100</f>
        <v>0</v>
      </c>
      <c r="M100" s="182"/>
      <c r="N100" s="183">
        <f>N99-M99-M100</f>
        <v>0</v>
      </c>
      <c r="O100" s="182"/>
      <c r="P100" s="183">
        <f>P99-O99-O100</f>
        <v>0</v>
      </c>
      <c r="Q100" s="376"/>
      <c r="R100" s="379"/>
      <c r="S100" s="387"/>
      <c r="T100" s="388"/>
      <c r="AC100" s="125"/>
      <c r="AD100" s="125"/>
      <c r="AE100" s="125"/>
    </row>
    <row r="101" spans="1:31" ht="9" customHeight="1" thickTop="1" thickBot="1">
      <c r="A101" s="385" t="str">
        <f>IF('0902-0908'!A101=0,"",'0902-0908'!A101)</f>
        <v/>
      </c>
      <c r="B101" s="386"/>
      <c r="C101" s="559"/>
      <c r="D101" s="560"/>
      <c r="E101" s="559"/>
      <c r="F101" s="560"/>
      <c r="G101" s="559"/>
      <c r="H101" s="560"/>
      <c r="I101" s="559"/>
      <c r="J101" s="560"/>
      <c r="K101" s="559"/>
      <c r="L101" s="560"/>
      <c r="M101" s="559"/>
      <c r="N101" s="560"/>
      <c r="O101" s="559"/>
      <c r="P101" s="560"/>
      <c r="Q101" s="377"/>
      <c r="R101" s="380"/>
      <c r="S101" s="389"/>
      <c r="T101" s="390"/>
    </row>
    <row r="102" spans="1:31" ht="15.75" customHeight="1">
      <c r="A102" s="373" t="e">
        <f>IF('0902-0908'!#REF!=0,"",'0902-0908'!#REF!)</f>
        <v>#REF!</v>
      </c>
      <c r="B102" s="374"/>
      <c r="C102" s="189"/>
      <c r="D102" s="181"/>
      <c r="E102" s="189"/>
      <c r="F102" s="181"/>
      <c r="G102" s="189"/>
      <c r="H102" s="181"/>
      <c r="I102" s="189"/>
      <c r="J102" s="181"/>
      <c r="K102" s="189"/>
      <c r="L102" s="181"/>
      <c r="M102" s="189"/>
      <c r="N102" s="181"/>
      <c r="O102" s="189"/>
      <c r="P102" s="181"/>
      <c r="Q102" s="375"/>
      <c r="R102" s="378">
        <f>D103+F103+H103+J103+L103+N103+P103</f>
        <v>0</v>
      </c>
      <c r="S102" s="393"/>
      <c r="T102" s="382"/>
    </row>
    <row r="103" spans="1:31" ht="9" customHeight="1" thickBot="1">
      <c r="A103" s="383" t="e">
        <f>IF('0902-0908'!#REF!=0,"",'0902-0908'!#REF!)</f>
        <v>#REF!</v>
      </c>
      <c r="B103" s="384"/>
      <c r="C103" s="182"/>
      <c r="D103" s="183">
        <f>D102-C102-C103</f>
        <v>0</v>
      </c>
      <c r="E103" s="182"/>
      <c r="F103" s="183">
        <f>F102-E102-E103</f>
        <v>0</v>
      </c>
      <c r="G103" s="182"/>
      <c r="H103" s="183">
        <f>H102-G102-G103</f>
        <v>0</v>
      </c>
      <c r="I103" s="182"/>
      <c r="J103" s="183">
        <f>J102-I102-I103</f>
        <v>0</v>
      </c>
      <c r="K103" s="182"/>
      <c r="L103" s="183">
        <f>L102-K102-K103</f>
        <v>0</v>
      </c>
      <c r="M103" s="182"/>
      <c r="N103" s="183">
        <f>N102-M102-M103</f>
        <v>0</v>
      </c>
      <c r="O103" s="182"/>
      <c r="P103" s="183">
        <f>P102-O102-O103</f>
        <v>0</v>
      </c>
      <c r="Q103" s="376"/>
      <c r="R103" s="379"/>
      <c r="S103" s="387"/>
      <c r="T103" s="388"/>
      <c r="AC103" s="125"/>
      <c r="AD103" s="125"/>
      <c r="AE103" s="125"/>
    </row>
    <row r="104" spans="1:31" ht="9" customHeight="1" thickTop="1" thickBot="1">
      <c r="A104" s="385" t="e">
        <f>IF('0902-0908'!#REF!=0,"",'0902-0908'!#REF!)</f>
        <v>#REF!</v>
      </c>
      <c r="B104" s="386"/>
      <c r="C104" s="559"/>
      <c r="D104" s="560"/>
      <c r="E104" s="559"/>
      <c r="F104" s="560"/>
      <c r="G104" s="559"/>
      <c r="H104" s="560"/>
      <c r="I104" s="559"/>
      <c r="J104" s="560"/>
      <c r="K104" s="559"/>
      <c r="L104" s="560"/>
      <c r="M104" s="559"/>
      <c r="N104" s="560"/>
      <c r="O104" s="559"/>
      <c r="P104" s="560"/>
      <c r="Q104" s="377"/>
      <c r="R104" s="380"/>
      <c r="S104" s="389"/>
      <c r="T104" s="390"/>
    </row>
    <row r="105" spans="1:31" ht="15.75" customHeight="1">
      <c r="A105" s="373" t="str">
        <f>IF('0902-0908'!A102=0,"",'0902-0908'!A102)</f>
        <v>蔡佾玲</v>
      </c>
      <c r="B105" s="374"/>
      <c r="C105" s="189"/>
      <c r="D105" s="181"/>
      <c r="E105" s="189"/>
      <c r="F105" s="181"/>
      <c r="G105" s="189"/>
      <c r="H105" s="181"/>
      <c r="I105" s="189"/>
      <c r="J105" s="181"/>
      <c r="K105" s="189"/>
      <c r="L105" s="181"/>
      <c r="M105" s="189"/>
      <c r="N105" s="181"/>
      <c r="O105" s="189"/>
      <c r="P105" s="181"/>
      <c r="Q105" s="375"/>
      <c r="R105" s="378">
        <f>D106+F106+H106+J106+L106+N106+P106</f>
        <v>0</v>
      </c>
      <c r="S105" s="381"/>
      <c r="T105" s="382"/>
    </row>
    <row r="106" spans="1:31" ht="9" customHeight="1" thickBot="1">
      <c r="A106" s="383" t="str">
        <f>IF('0902-0908'!A103=0,"",'0902-0908'!A103)</f>
        <v>外場假日工讀</v>
      </c>
      <c r="B106" s="384"/>
      <c r="C106" s="182"/>
      <c r="D106" s="183">
        <f>D105-C105-C106</f>
        <v>0</v>
      </c>
      <c r="E106" s="182"/>
      <c r="F106" s="183">
        <f>F105-E105-E106</f>
        <v>0</v>
      </c>
      <c r="G106" s="182"/>
      <c r="H106" s="183">
        <f>H105-G105-G106</f>
        <v>0</v>
      </c>
      <c r="I106" s="182"/>
      <c r="J106" s="183">
        <f>J105-I105-I106</f>
        <v>0</v>
      </c>
      <c r="K106" s="182"/>
      <c r="L106" s="183">
        <f>L105-K105-K106</f>
        <v>0</v>
      </c>
      <c r="M106" s="182"/>
      <c r="N106" s="183">
        <f>N105-M105-M106</f>
        <v>0</v>
      </c>
      <c r="O106" s="182"/>
      <c r="P106" s="183">
        <f>P105-O105-O106</f>
        <v>0</v>
      </c>
      <c r="Q106" s="376"/>
      <c r="R106" s="379"/>
      <c r="S106" s="394"/>
      <c r="T106" s="395"/>
    </row>
    <row r="107" spans="1:31" ht="9" customHeight="1" thickTop="1" thickBot="1">
      <c r="A107" s="385" t="str">
        <f>IF('0902-0908'!A104=0,"",'0902-0908'!A104)</f>
        <v/>
      </c>
      <c r="B107" s="386"/>
      <c r="C107" s="559"/>
      <c r="D107" s="560"/>
      <c r="E107" s="559"/>
      <c r="F107" s="560"/>
      <c r="G107" s="559"/>
      <c r="H107" s="560"/>
      <c r="I107" s="559"/>
      <c r="J107" s="560"/>
      <c r="K107" s="559"/>
      <c r="L107" s="560"/>
      <c r="M107" s="559"/>
      <c r="N107" s="560"/>
      <c r="O107" s="559"/>
      <c r="P107" s="560"/>
      <c r="Q107" s="377"/>
      <c r="R107" s="380"/>
      <c r="S107" s="396"/>
      <c r="T107" s="397"/>
    </row>
    <row r="108" spans="1:31" ht="15.75" customHeight="1">
      <c r="A108" s="373" t="str">
        <f>IF('0902-0908'!A105=0,"",'0902-0908'!A105)</f>
        <v>許哲崎</v>
      </c>
      <c r="B108" s="374"/>
      <c r="C108" s="189"/>
      <c r="D108" s="181"/>
      <c r="E108" s="189"/>
      <c r="F108" s="181"/>
      <c r="G108" s="189"/>
      <c r="H108" s="181"/>
      <c r="I108" s="189"/>
      <c r="J108" s="181"/>
      <c r="K108" s="189"/>
      <c r="L108" s="181"/>
      <c r="M108" s="189"/>
      <c r="N108" s="181"/>
      <c r="O108" s="189"/>
      <c r="P108" s="181"/>
      <c r="Q108" s="375"/>
      <c r="R108" s="378">
        <f>D109+F109+H109+J109+L109+N109+P109</f>
        <v>0</v>
      </c>
      <c r="S108" s="381"/>
      <c r="T108" s="382"/>
    </row>
    <row r="109" spans="1:31" ht="9" customHeight="1" thickBot="1">
      <c r="A109" s="383" t="str">
        <f>IF('0902-0908'!A106=0,"",'0902-0908'!A106)</f>
        <v>外場假日工讀</v>
      </c>
      <c r="B109" s="384"/>
      <c r="C109" s="182"/>
      <c r="D109" s="183">
        <f>D108-C108-C109</f>
        <v>0</v>
      </c>
      <c r="E109" s="182"/>
      <c r="F109" s="183">
        <f>F108-E108-E109</f>
        <v>0</v>
      </c>
      <c r="G109" s="182"/>
      <c r="H109" s="183">
        <f>H108-G108-G109</f>
        <v>0</v>
      </c>
      <c r="I109" s="182"/>
      <c r="J109" s="183">
        <f>J108-I108-I109</f>
        <v>0</v>
      </c>
      <c r="K109" s="182"/>
      <c r="L109" s="183">
        <f>L108-K108-K109</f>
        <v>0</v>
      </c>
      <c r="M109" s="182"/>
      <c r="N109" s="183">
        <f>N108-M108-M109</f>
        <v>0</v>
      </c>
      <c r="O109" s="182"/>
      <c r="P109" s="183">
        <f>P108-O108-O109</f>
        <v>0</v>
      </c>
      <c r="Q109" s="376"/>
      <c r="R109" s="379"/>
      <c r="S109" s="394"/>
      <c r="T109" s="395"/>
    </row>
    <row r="110" spans="1:31" ht="9" customHeight="1" thickTop="1" thickBot="1">
      <c r="A110" s="385" t="str">
        <f>IF('0902-0908'!A107=0,"",'0902-0908'!A107)</f>
        <v/>
      </c>
      <c r="B110" s="386"/>
      <c r="C110" s="559"/>
      <c r="D110" s="560"/>
      <c r="E110" s="559"/>
      <c r="F110" s="560"/>
      <c r="G110" s="559"/>
      <c r="H110" s="560"/>
      <c r="I110" s="559"/>
      <c r="J110" s="560"/>
      <c r="K110" s="559"/>
      <c r="L110" s="560"/>
      <c r="M110" s="559"/>
      <c r="N110" s="560"/>
      <c r="O110" s="559"/>
      <c r="P110" s="560"/>
      <c r="Q110" s="377"/>
      <c r="R110" s="380"/>
      <c r="S110" s="396"/>
      <c r="T110" s="397"/>
    </row>
    <row r="111" spans="1:31" ht="15.75" customHeight="1">
      <c r="A111" s="373" t="str">
        <f>IF('0902-0908'!A108=0,"",'0902-0908'!A108)</f>
        <v/>
      </c>
      <c r="B111" s="374"/>
      <c r="C111" s="189"/>
      <c r="D111" s="181"/>
      <c r="E111" s="189"/>
      <c r="F111" s="181"/>
      <c r="G111" s="189"/>
      <c r="H111" s="181"/>
      <c r="I111" s="189"/>
      <c r="J111" s="181"/>
      <c r="K111" s="189"/>
      <c r="L111" s="181"/>
      <c r="M111" s="189"/>
      <c r="N111" s="181"/>
      <c r="O111" s="189"/>
      <c r="P111" s="181"/>
      <c r="Q111" s="375"/>
      <c r="R111" s="378">
        <f>D112+F112+H112+J112+L112+N112+P112</f>
        <v>0</v>
      </c>
      <c r="S111" s="381"/>
      <c r="T111" s="382"/>
    </row>
    <row r="112" spans="1:31" ht="9" customHeight="1" thickBot="1">
      <c r="A112" s="383" t="str">
        <f>IF('0902-0908'!A109=0,"",'0902-0908'!A109)</f>
        <v/>
      </c>
      <c r="B112" s="384"/>
      <c r="C112" s="182"/>
      <c r="D112" s="183">
        <f>D111-C111-C112</f>
        <v>0</v>
      </c>
      <c r="E112" s="182"/>
      <c r="F112" s="183">
        <f>F111-E111-E112</f>
        <v>0</v>
      </c>
      <c r="G112" s="182"/>
      <c r="H112" s="183">
        <f>H111-G111-G112</f>
        <v>0</v>
      </c>
      <c r="I112" s="182"/>
      <c r="J112" s="183">
        <f>J111-I111-I112</f>
        <v>0</v>
      </c>
      <c r="K112" s="182"/>
      <c r="L112" s="183">
        <f>L111-K111-K112</f>
        <v>0</v>
      </c>
      <c r="M112" s="182"/>
      <c r="N112" s="183">
        <f>N111-M111-M112</f>
        <v>0</v>
      </c>
      <c r="O112" s="182"/>
      <c r="P112" s="183">
        <f>P111-O111-O112</f>
        <v>0</v>
      </c>
      <c r="Q112" s="376"/>
      <c r="R112" s="379"/>
      <c r="S112" s="394"/>
      <c r="T112" s="395"/>
    </row>
    <row r="113" spans="1:31" ht="9" customHeight="1" thickTop="1" thickBot="1">
      <c r="A113" s="385" t="str">
        <f>IF('0902-0908'!A110=0,"",'0902-0908'!A110)</f>
        <v/>
      </c>
      <c r="B113" s="386"/>
      <c r="C113" s="559"/>
      <c r="D113" s="560"/>
      <c r="E113" s="559"/>
      <c r="F113" s="560"/>
      <c r="G113" s="559"/>
      <c r="H113" s="560"/>
      <c r="I113" s="559"/>
      <c r="J113" s="560"/>
      <c r="K113" s="559"/>
      <c r="L113" s="560"/>
      <c r="M113" s="559"/>
      <c r="N113" s="560"/>
      <c r="O113" s="559"/>
      <c r="P113" s="560"/>
      <c r="Q113" s="377"/>
      <c r="R113" s="380"/>
      <c r="S113" s="396"/>
      <c r="T113" s="397"/>
    </row>
    <row r="114" spans="1:31" ht="15.75" customHeight="1">
      <c r="A114" s="373" t="str">
        <f>IF('0902-0908'!A111=0,"",'0902-0908'!A111)</f>
        <v/>
      </c>
      <c r="B114" s="374"/>
      <c r="C114" s="189"/>
      <c r="D114" s="181"/>
      <c r="E114" s="189"/>
      <c r="F114" s="181"/>
      <c r="G114" s="189"/>
      <c r="H114" s="181"/>
      <c r="I114" s="189"/>
      <c r="J114" s="181"/>
      <c r="K114" s="189"/>
      <c r="L114" s="181"/>
      <c r="M114" s="189"/>
      <c r="N114" s="181"/>
      <c r="O114" s="189"/>
      <c r="P114" s="181"/>
      <c r="Q114" s="375"/>
      <c r="R114" s="378">
        <f>D115+F115+H115+J115+L115+N115+P115</f>
        <v>0</v>
      </c>
      <c r="S114" s="381"/>
      <c r="T114" s="382"/>
    </row>
    <row r="115" spans="1:31" ht="9" customHeight="1" thickBot="1">
      <c r="A115" s="383" t="str">
        <f>IF('0902-0908'!A112=0,"",'0902-0908'!A112)</f>
        <v/>
      </c>
      <c r="B115" s="384"/>
      <c r="C115" s="182"/>
      <c r="D115" s="183">
        <f>D114-C114-C115</f>
        <v>0</v>
      </c>
      <c r="E115" s="182"/>
      <c r="F115" s="183">
        <f>F114-E114-E115</f>
        <v>0</v>
      </c>
      <c r="G115" s="182"/>
      <c r="H115" s="183">
        <f>H114-G114-G115</f>
        <v>0</v>
      </c>
      <c r="I115" s="182"/>
      <c r="J115" s="183">
        <f>J114-I114-I115</f>
        <v>0</v>
      </c>
      <c r="K115" s="182"/>
      <c r="L115" s="183">
        <f>L114-K114-K115</f>
        <v>0</v>
      </c>
      <c r="M115" s="182"/>
      <c r="N115" s="183">
        <f>N114-M114-M115</f>
        <v>0</v>
      </c>
      <c r="O115" s="182"/>
      <c r="P115" s="183">
        <f>P114-O114-O115</f>
        <v>0</v>
      </c>
      <c r="Q115" s="376"/>
      <c r="R115" s="379"/>
      <c r="S115" s="387"/>
      <c r="T115" s="388"/>
    </row>
    <row r="116" spans="1:31" ht="9" customHeight="1" thickTop="1" thickBot="1">
      <c r="A116" s="385" t="str">
        <f>IF('0902-0908'!A113=0,"",'0902-0908'!A113)</f>
        <v/>
      </c>
      <c r="B116" s="386"/>
      <c r="C116" s="559"/>
      <c r="D116" s="560"/>
      <c r="E116" s="559"/>
      <c r="F116" s="560"/>
      <c r="G116" s="559"/>
      <c r="H116" s="560"/>
      <c r="I116" s="559"/>
      <c r="J116" s="560"/>
      <c r="K116" s="559"/>
      <c r="L116" s="560"/>
      <c r="M116" s="559"/>
      <c r="N116" s="560"/>
      <c r="O116" s="559"/>
      <c r="P116" s="560"/>
      <c r="Q116" s="377"/>
      <c r="R116" s="380"/>
      <c r="S116" s="389"/>
      <c r="T116" s="390"/>
    </row>
    <row r="117" spans="1:31" ht="15.75" customHeight="1">
      <c r="A117" s="373" t="str">
        <f>IF('0902-0908'!A114=0,"",'0902-0908'!A114)</f>
        <v/>
      </c>
      <c r="B117" s="374"/>
      <c r="C117" s="189"/>
      <c r="D117" s="181"/>
      <c r="E117" s="189"/>
      <c r="F117" s="181"/>
      <c r="G117" s="189"/>
      <c r="H117" s="181"/>
      <c r="I117" s="189"/>
      <c r="J117" s="181"/>
      <c r="K117" s="189"/>
      <c r="L117" s="181"/>
      <c r="M117" s="189"/>
      <c r="N117" s="181"/>
      <c r="O117" s="189"/>
      <c r="P117" s="181"/>
      <c r="Q117" s="375"/>
      <c r="R117" s="378">
        <f>D118+F118+H118+J118+L118+N118+P118</f>
        <v>0</v>
      </c>
      <c r="S117" s="393"/>
      <c r="T117" s="382"/>
    </row>
    <row r="118" spans="1:31" ht="9" customHeight="1" thickBot="1">
      <c r="A118" s="383" t="str">
        <f>IF('0902-0908'!A115=0,"",'0902-0908'!A115)</f>
        <v/>
      </c>
      <c r="B118" s="384"/>
      <c r="C118" s="182"/>
      <c r="D118" s="183">
        <f>D117-C117-C118</f>
        <v>0</v>
      </c>
      <c r="E118" s="182"/>
      <c r="F118" s="183">
        <f>F117-E117-E118</f>
        <v>0</v>
      </c>
      <c r="G118" s="182"/>
      <c r="H118" s="183">
        <f>H117-G117-G118</f>
        <v>0</v>
      </c>
      <c r="I118" s="182"/>
      <c r="J118" s="183">
        <f>J117-I117-I118</f>
        <v>0</v>
      </c>
      <c r="K118" s="182"/>
      <c r="L118" s="183">
        <f>L117-K117-K118</f>
        <v>0</v>
      </c>
      <c r="M118" s="182"/>
      <c r="N118" s="183">
        <f>N117-M117-M118</f>
        <v>0</v>
      </c>
      <c r="O118" s="182"/>
      <c r="P118" s="183">
        <f>P117-O117-O118</f>
        <v>0</v>
      </c>
      <c r="Q118" s="376"/>
      <c r="R118" s="379"/>
      <c r="S118" s="387"/>
      <c r="T118" s="388"/>
      <c r="AC118" s="125"/>
      <c r="AD118" s="125"/>
      <c r="AE118" s="125"/>
    </row>
    <row r="119" spans="1:31" ht="9" customHeight="1" thickTop="1" thickBot="1">
      <c r="A119" s="385" t="str">
        <f>IF('0902-0908'!A116=0,"",'0902-0908'!A116)</f>
        <v/>
      </c>
      <c r="B119" s="386"/>
      <c r="C119" s="559"/>
      <c r="D119" s="560"/>
      <c r="E119" s="559"/>
      <c r="F119" s="560"/>
      <c r="G119" s="559"/>
      <c r="H119" s="560"/>
      <c r="I119" s="559"/>
      <c r="J119" s="560"/>
      <c r="K119" s="559"/>
      <c r="L119" s="560"/>
      <c r="M119" s="559"/>
      <c r="N119" s="560"/>
      <c r="O119" s="559"/>
      <c r="P119" s="560"/>
      <c r="Q119" s="377"/>
      <c r="R119" s="380"/>
      <c r="S119" s="389"/>
      <c r="T119" s="390"/>
    </row>
    <row r="120" spans="1:31" ht="11.25" customHeight="1">
      <c r="A120" s="126"/>
      <c r="B120" s="166"/>
      <c r="C120" s="357" t="s">
        <v>21</v>
      </c>
      <c r="D120" s="358"/>
      <c r="E120" s="357" t="s">
        <v>22</v>
      </c>
      <c r="F120" s="358"/>
      <c r="G120" s="357" t="s">
        <v>23</v>
      </c>
      <c r="H120" s="358"/>
      <c r="I120" s="357" t="s">
        <v>24</v>
      </c>
      <c r="J120" s="358"/>
      <c r="K120" s="357" t="s">
        <v>25</v>
      </c>
      <c r="L120" s="358"/>
      <c r="M120" s="359" t="s">
        <v>26</v>
      </c>
      <c r="N120" s="360"/>
      <c r="O120" s="359" t="s">
        <v>27</v>
      </c>
      <c r="P120" s="360"/>
      <c r="Q120" s="361" t="s">
        <v>93</v>
      </c>
      <c r="R120" s="362"/>
      <c r="S120" s="362"/>
      <c r="T120" s="363"/>
    </row>
    <row r="121" spans="1:31" ht="11.25" customHeight="1">
      <c r="A121" s="364" t="s">
        <v>94</v>
      </c>
      <c r="B121" s="167" t="s">
        <v>95</v>
      </c>
      <c r="C121" s="367">
        <f>COUNTIFS(C$169:C$203,"&gt;0",C$169:C$203,"&lt;11")</f>
        <v>0</v>
      </c>
      <c r="D121" s="368"/>
      <c r="E121" s="367">
        <f>COUNTIFS(E$169:E$203,"&gt;0",E$169:E$203,"&lt;11")</f>
        <v>0</v>
      </c>
      <c r="F121" s="368"/>
      <c r="G121" s="367">
        <f>COUNTIFS(G$169:G$203,"&gt;0",G$169:G$203,"&lt;11")</f>
        <v>0</v>
      </c>
      <c r="H121" s="368"/>
      <c r="I121" s="367">
        <f>COUNTIFS(I$169:I$203,"&gt;0",I$169:I$203,"&lt;11")</f>
        <v>0</v>
      </c>
      <c r="J121" s="368"/>
      <c r="K121" s="367">
        <f>COUNTIFS(K$169:K$203,"&gt;0",K$169:K$203,"&lt;11")</f>
        <v>0</v>
      </c>
      <c r="L121" s="368"/>
      <c r="M121" s="367">
        <f>COUNTIFS(M$169:M$203,"&gt;0",M$169:M$203,"&lt;11")</f>
        <v>0</v>
      </c>
      <c r="N121" s="368"/>
      <c r="O121" s="367">
        <f>COUNTIFS(O$169:O$203,"&gt;0",O$169:O$203,"&lt;11")</f>
        <v>0</v>
      </c>
      <c r="P121" s="368"/>
      <c r="Q121" s="369" t="s">
        <v>96</v>
      </c>
      <c r="R121" s="370"/>
      <c r="S121" s="371" t="s">
        <v>97</v>
      </c>
      <c r="T121" s="372"/>
    </row>
    <row r="122" spans="1:31" ht="11.25" customHeight="1" thickBot="1">
      <c r="A122" s="365"/>
      <c r="B122" s="168" t="s">
        <v>98</v>
      </c>
      <c r="C122" s="345">
        <f>COUNTIFS(C$169:C$203,"&gt;0",C$169:C$203,"&lt;11.5")</f>
        <v>0</v>
      </c>
      <c r="D122" s="345"/>
      <c r="E122" s="345">
        <f>COUNTIFS(E$169:E$203,"&gt;0",E$169:E$203,"&lt;11.5")</f>
        <v>0</v>
      </c>
      <c r="F122" s="345"/>
      <c r="G122" s="345">
        <f>COUNTIFS(G$169:G$203,"&gt;0",G$169:G$203,"&lt;11.5")</f>
        <v>0</v>
      </c>
      <c r="H122" s="345"/>
      <c r="I122" s="345">
        <f>COUNTIFS(I$169:I$203,"&gt;0",I$169:I$203,"&lt;11.5")</f>
        <v>0</v>
      </c>
      <c r="J122" s="345"/>
      <c r="K122" s="345">
        <f>COUNTIFS(K$169:K$203,"&gt;0",K$169:K$203,"&lt;11.5")</f>
        <v>0</v>
      </c>
      <c r="L122" s="345"/>
      <c r="M122" s="345">
        <f>COUNTIFS(M$169:M$203,"&gt;0",M$169:M$203,"&lt;11.5")</f>
        <v>0</v>
      </c>
      <c r="N122" s="345"/>
      <c r="O122" s="345">
        <f>COUNTIFS(O$169:O$203,"&gt;0",O$169:O$203,"&lt;11.5")</f>
        <v>0</v>
      </c>
      <c r="P122" s="345"/>
      <c r="Q122" s="346" t="s">
        <v>99</v>
      </c>
      <c r="R122" s="347"/>
      <c r="S122" s="348" t="s">
        <v>100</v>
      </c>
      <c r="T122" s="349"/>
    </row>
    <row r="123" spans="1:31" ht="11.25" customHeight="1">
      <c r="A123" s="365"/>
      <c r="B123" s="170" t="s">
        <v>101</v>
      </c>
      <c r="C123" s="350">
        <f>COUNTIFS(C$169:C$203,"&gt;0",C$169:C$203,"&lt;12")</f>
        <v>0</v>
      </c>
      <c r="D123" s="350"/>
      <c r="E123" s="350">
        <f>COUNTIFS(E$169:E$203,"&gt;0",E$169:E$203,"&lt;12")</f>
        <v>0</v>
      </c>
      <c r="F123" s="350"/>
      <c r="G123" s="350">
        <f>COUNTIFS(G$169:G$203,"&gt;0",G$169:G$203,"&lt;12")</f>
        <v>0</v>
      </c>
      <c r="H123" s="350"/>
      <c r="I123" s="350">
        <f>COUNTIFS(I$169:I$203,"&gt;0",I$169:I$203,"&lt;12")</f>
        <v>0</v>
      </c>
      <c r="J123" s="350"/>
      <c r="K123" s="350">
        <f>COUNTIFS(K$169:K$203,"&gt;0",K$169:K$203,"&lt;12")</f>
        <v>0</v>
      </c>
      <c r="L123" s="350"/>
      <c r="M123" s="350">
        <f>COUNTIFS(M$169:M$203,"&gt;0",M$169:M$203,"&lt;12")</f>
        <v>0</v>
      </c>
      <c r="N123" s="350"/>
      <c r="O123" s="350">
        <f>COUNTIFS(O$169:O$203,"&gt;0",O$169:O$203,"&lt;12")</f>
        <v>0</v>
      </c>
      <c r="P123" s="351"/>
      <c r="Q123" s="352" t="s">
        <v>102</v>
      </c>
      <c r="R123" s="347"/>
      <c r="S123" s="348" t="s">
        <v>103</v>
      </c>
      <c r="T123" s="349"/>
    </row>
    <row r="124" spans="1:31" ht="11.25" customHeight="1" thickBot="1">
      <c r="A124" s="365"/>
      <c r="B124" s="171" t="s">
        <v>104</v>
      </c>
      <c r="C124" s="353">
        <f>COUNTIFS(C$169:C$203,"&gt;0",C$169:C$203,"&lt;=12")</f>
        <v>0</v>
      </c>
      <c r="D124" s="353"/>
      <c r="E124" s="353">
        <f>COUNTIFS(E$169:E$203,"&gt;0",E$169:E$203,"&lt;=12")</f>
        <v>0</v>
      </c>
      <c r="F124" s="353"/>
      <c r="G124" s="353">
        <f>COUNTIFS(G$169:G$203,"&gt;0",G$169:G$203,"&lt;=12")</f>
        <v>0</v>
      </c>
      <c r="H124" s="353"/>
      <c r="I124" s="353">
        <f>COUNTIFS(I$169:I$203,"&gt;0",I$169:I$203,"&lt;=12")</f>
        <v>0</v>
      </c>
      <c r="J124" s="353"/>
      <c r="K124" s="353">
        <f>COUNTIFS(K$169:K$203,"&gt;0",K$169:K$203,"&lt;=12")</f>
        <v>0</v>
      </c>
      <c r="L124" s="353"/>
      <c r="M124" s="353">
        <f>COUNTIFS(M$169:M$203,"&gt;0",M$169:M$203,"&lt;=12")</f>
        <v>0</v>
      </c>
      <c r="N124" s="353"/>
      <c r="O124" s="353">
        <f>COUNTIFS(O$169:O$203,"&gt;0",O$169:O$203,"&lt;=12")</f>
        <v>0</v>
      </c>
      <c r="P124" s="354"/>
      <c r="Q124" s="352" t="s">
        <v>105</v>
      </c>
      <c r="R124" s="347"/>
      <c r="S124" s="355" t="s">
        <v>106</v>
      </c>
      <c r="T124" s="356"/>
    </row>
    <row r="125" spans="1:31" ht="11.25" customHeight="1" thickBot="1">
      <c r="A125" s="365"/>
      <c r="B125" s="173" t="s">
        <v>107</v>
      </c>
      <c r="C125" s="338">
        <f>COUNTIFS(C$169:C$203,"&gt;0",C$169:C$203,"&lt;=17",D$169:D$203,"&gt;=18")</f>
        <v>0</v>
      </c>
      <c r="D125" s="338"/>
      <c r="E125" s="338">
        <f>COUNTIFS(E$169:E$203,"&gt;0",E$169:E$203,"&lt;=17",F$169:F$203,"&gt;=18")</f>
        <v>0</v>
      </c>
      <c r="F125" s="338"/>
      <c r="G125" s="338">
        <f>COUNTIFS(G$169:G$203,"&gt;0",G$169:G$203,"&lt;=17",H$169:H$203,"&gt;=18")</f>
        <v>0</v>
      </c>
      <c r="H125" s="338"/>
      <c r="I125" s="338">
        <f>COUNTIFS(I$169:I$203,"&gt;0",I$169:I$203,"&lt;=17",J$169:J$203,"&gt;=18")</f>
        <v>0</v>
      </c>
      <c r="J125" s="338"/>
      <c r="K125" s="338">
        <f>COUNTIFS(K$169:K$203,"&gt;0",K$169:K$203,"&lt;=17",L$169:L$203,"&gt;=18")</f>
        <v>0</v>
      </c>
      <c r="L125" s="338"/>
      <c r="M125" s="338">
        <f>COUNTIFS(M$169:M$203,"&gt;0",M$169:M$203,"&lt;=17",N$169:N$203,"&gt;=18")</f>
        <v>0</v>
      </c>
      <c r="N125" s="338"/>
      <c r="O125" s="338">
        <f>COUNTIFS(O$169:O$203,"&gt;0",O$169:O$203,"&lt;=17",P$169:P$203,"&gt;=18")</f>
        <v>0</v>
      </c>
      <c r="P125" s="338"/>
      <c r="Q125" s="339" t="s">
        <v>108</v>
      </c>
      <c r="R125" s="340"/>
      <c r="S125" s="340"/>
      <c r="T125" s="340"/>
    </row>
    <row r="126" spans="1:31" ht="11.25" customHeight="1">
      <c r="A126" s="365"/>
      <c r="B126" s="170" t="s">
        <v>109</v>
      </c>
      <c r="C126" s="337">
        <f>COUNTIFS(C$169:C$203,"&gt;0",D$169:D$203,"&gt;18")</f>
        <v>0</v>
      </c>
      <c r="D126" s="337"/>
      <c r="E126" s="337">
        <f>COUNTIFS(E$169:E$203,"&gt;0",F$169:F$203,"&gt;18")</f>
        <v>0</v>
      </c>
      <c r="F126" s="337"/>
      <c r="G126" s="337">
        <f>COUNTIFS(G$169:G$203,"&gt;0",H$169:H$203,"&gt;18")</f>
        <v>0</v>
      </c>
      <c r="H126" s="337"/>
      <c r="I126" s="337">
        <f>COUNTIFS(I$169:I$203,"&gt;0",J$169:J$203,"&gt;18")</f>
        <v>0</v>
      </c>
      <c r="J126" s="337"/>
      <c r="K126" s="337">
        <f>COUNTIFS(K$169:K$203,"&gt;0",L$169:L$203,"&gt;18")</f>
        <v>0</v>
      </c>
      <c r="L126" s="337"/>
      <c r="M126" s="337">
        <f>COUNTIFS(M$169:M$203,"&gt;0",N$169:N$203,"&gt;18")</f>
        <v>0</v>
      </c>
      <c r="N126" s="337"/>
      <c r="O126" s="337">
        <f>COUNTIFS(O$169:O$203,"&gt;0",P$169:P$203,"&gt;18")</f>
        <v>0</v>
      </c>
      <c r="P126" s="341"/>
      <c r="Q126" s="342" t="s">
        <v>110</v>
      </c>
      <c r="R126" s="343"/>
      <c r="S126" s="343"/>
      <c r="T126" s="344"/>
    </row>
    <row r="127" spans="1:31" ht="11.25" customHeight="1" thickBot="1">
      <c r="A127" s="365"/>
      <c r="B127" s="174" t="s">
        <v>111</v>
      </c>
      <c r="C127" s="335">
        <f>COUNTIFS(C$169:C$203,"&gt;0",D$169:D$203,"&gt;20")</f>
        <v>0</v>
      </c>
      <c r="D127" s="335"/>
      <c r="E127" s="335">
        <f>COUNTIFS(E$169:E$203,"&gt;0",F$169:F$203,"&gt;20")</f>
        <v>0</v>
      </c>
      <c r="F127" s="335"/>
      <c r="G127" s="335">
        <f>COUNTIFS(G$169:G$203,"&gt;0",H$169:H$203,"&gt;20")</f>
        <v>0</v>
      </c>
      <c r="H127" s="335"/>
      <c r="I127" s="335">
        <f>COUNTIFS(I$169:I$203,"&gt;0",J$169:J$203,"&gt;20")</f>
        <v>0</v>
      </c>
      <c r="J127" s="335"/>
      <c r="K127" s="335">
        <f>COUNTIFS(K$169:K$203,"&gt;0",L$169:L$203,"&gt;20")</f>
        <v>0</v>
      </c>
      <c r="L127" s="335"/>
      <c r="M127" s="335">
        <f>COUNTIFS(M$169:M$203,"&gt;0",N$169:N$203,"&gt;20")</f>
        <v>0</v>
      </c>
      <c r="N127" s="335"/>
      <c r="O127" s="335">
        <f>COUNTIFS(O$169:O$203,"&gt;0",P$169:P$203,"&gt;20")</f>
        <v>0</v>
      </c>
      <c r="P127" s="336"/>
      <c r="Q127" s="172"/>
      <c r="R127" s="169"/>
      <c r="S127" s="169"/>
      <c r="T127" s="175"/>
    </row>
    <row r="128" spans="1:31" ht="11.25" customHeight="1" thickBot="1">
      <c r="A128" s="366"/>
      <c r="B128" s="176" t="s">
        <v>112</v>
      </c>
      <c r="C128" s="274">
        <f>COUNTIF(D$169:D$203,"&gt;=22")</f>
        <v>0</v>
      </c>
      <c r="D128" s="275"/>
      <c r="E128" s="274">
        <f>COUNTIF(F$169:F$203,"&gt;=22")</f>
        <v>0</v>
      </c>
      <c r="F128" s="275"/>
      <c r="G128" s="274">
        <f>COUNTIF(H$169:H$203,"&gt;=22")</f>
        <v>0</v>
      </c>
      <c r="H128" s="275"/>
      <c r="I128" s="274">
        <f>COUNTIF(J$169:J$203,"&gt;=22")</f>
        <v>0</v>
      </c>
      <c r="J128" s="275"/>
      <c r="K128" s="274">
        <f>COUNTIF(L$169:L$203,"&gt;=22")</f>
        <v>0</v>
      </c>
      <c r="L128" s="275"/>
      <c r="M128" s="274">
        <f>COUNTIF(N$169:N$203,"&gt;=22")</f>
        <v>0</v>
      </c>
      <c r="N128" s="275"/>
      <c r="O128" s="274">
        <f>COUNTIF(P$169:P$203,"&gt;=22")</f>
        <v>0</v>
      </c>
      <c r="P128" s="275"/>
      <c r="Q128" s="177"/>
      <c r="R128" s="178"/>
      <c r="S128" s="178"/>
      <c r="T128" s="179"/>
    </row>
    <row r="129" spans="1:20" ht="11.25" customHeight="1" thickTop="1">
      <c r="A129" s="321" t="s">
        <v>113</v>
      </c>
      <c r="B129" s="322"/>
      <c r="C129" s="323"/>
      <c r="D129" s="324"/>
      <c r="E129" s="324"/>
      <c r="F129" s="324"/>
      <c r="G129" s="324"/>
      <c r="H129" s="324"/>
      <c r="I129" s="324"/>
      <c r="J129" s="324"/>
      <c r="K129" s="324"/>
      <c r="L129" s="324"/>
      <c r="M129" s="324"/>
      <c r="N129" s="324"/>
      <c r="O129" s="324"/>
      <c r="P129" s="324"/>
      <c r="Q129" s="324"/>
      <c r="R129" s="324"/>
      <c r="S129" s="324"/>
      <c r="T129" s="325"/>
    </row>
    <row r="130" spans="1:20" ht="11.25" customHeight="1">
      <c r="A130" s="326"/>
      <c r="B130" s="327"/>
      <c r="C130" s="327"/>
      <c r="D130" s="327"/>
      <c r="E130" s="327"/>
      <c r="F130" s="327"/>
      <c r="G130" s="327"/>
      <c r="H130" s="327"/>
      <c r="I130" s="327"/>
      <c r="J130" s="327"/>
      <c r="K130" s="327"/>
      <c r="L130" s="327"/>
      <c r="M130" s="327"/>
      <c r="N130" s="327"/>
      <c r="O130" s="327"/>
      <c r="P130" s="327"/>
      <c r="Q130" s="327"/>
      <c r="R130" s="327"/>
      <c r="S130" s="327"/>
      <c r="T130" s="328"/>
    </row>
    <row r="131" spans="1:20" ht="11.25" customHeight="1">
      <c r="A131" s="329"/>
      <c r="B131" s="330"/>
      <c r="C131" s="330"/>
      <c r="D131" s="330"/>
      <c r="E131" s="330"/>
      <c r="F131" s="330"/>
      <c r="G131" s="330"/>
      <c r="H131" s="330"/>
      <c r="I131" s="330"/>
      <c r="J131" s="330"/>
      <c r="K131" s="330"/>
      <c r="L131" s="330"/>
      <c r="M131" s="330"/>
      <c r="N131" s="330"/>
      <c r="O131" s="330"/>
      <c r="P131" s="330"/>
      <c r="Q131" s="330"/>
      <c r="R131" s="330"/>
      <c r="S131" s="330"/>
      <c r="T131" s="331"/>
    </row>
    <row r="132" spans="1:20" ht="11.25" customHeight="1">
      <c r="A132" s="332"/>
      <c r="B132" s="333"/>
      <c r="C132" s="333"/>
      <c r="D132" s="333"/>
      <c r="E132" s="333"/>
      <c r="F132" s="333"/>
      <c r="G132" s="333"/>
      <c r="H132" s="333"/>
      <c r="I132" s="333"/>
      <c r="J132" s="333"/>
      <c r="K132" s="333"/>
      <c r="L132" s="333"/>
      <c r="M132" s="333"/>
      <c r="N132" s="333"/>
      <c r="O132" s="333"/>
      <c r="P132" s="333"/>
      <c r="Q132" s="333"/>
      <c r="R132" s="333"/>
      <c r="S132" s="333"/>
      <c r="T132" s="334"/>
    </row>
    <row r="133" spans="1:20" ht="11.25" customHeight="1">
      <c r="A133" s="310"/>
      <c r="B133" s="311"/>
      <c r="C133" s="311"/>
      <c r="D133" s="311"/>
      <c r="E133" s="311"/>
      <c r="F133" s="311"/>
      <c r="G133" s="311"/>
      <c r="H133" s="311"/>
      <c r="I133" s="311"/>
      <c r="J133" s="311"/>
      <c r="K133" s="311"/>
      <c r="L133" s="311"/>
      <c r="M133" s="311"/>
      <c r="N133" s="311"/>
      <c r="O133" s="311"/>
      <c r="P133" s="311"/>
      <c r="Q133" s="311"/>
      <c r="R133" s="311"/>
      <c r="S133" s="311"/>
      <c r="T133" s="312"/>
    </row>
    <row r="134" spans="1:20" ht="11.25" customHeight="1" thickBot="1">
      <c r="A134" s="188" t="s">
        <v>114</v>
      </c>
      <c r="B134" s="313"/>
      <c r="C134" s="314"/>
      <c r="D134" s="314"/>
      <c r="E134" s="314"/>
      <c r="F134" s="314"/>
      <c r="G134" s="314"/>
      <c r="H134" s="314"/>
      <c r="I134" s="315"/>
      <c r="J134" s="186" t="s">
        <v>115</v>
      </c>
      <c r="K134" s="316"/>
      <c r="L134" s="316"/>
      <c r="M134" s="316"/>
      <c r="N134" s="316"/>
      <c r="O134" s="317" t="s">
        <v>116</v>
      </c>
      <c r="P134" s="317"/>
      <c r="Q134" s="317"/>
      <c r="R134" s="317"/>
      <c r="S134" s="317"/>
      <c r="T134" s="318"/>
    </row>
    <row r="135" spans="1:20" s="116" customFormat="1" ht="11.25" customHeight="1">
      <c r="A135" s="127"/>
      <c r="B135" s="127"/>
      <c r="C135" s="127"/>
      <c r="J135" s="128"/>
      <c r="K135" s="128"/>
    </row>
    <row r="136" spans="1:20" s="116" customFormat="1" ht="11.25" customHeight="1">
      <c r="A136" s="272" t="s">
        <v>17</v>
      </c>
      <c r="B136" s="273"/>
      <c r="C136" s="319">
        <f>C3</f>
        <v>45586</v>
      </c>
      <c r="D136" s="320"/>
      <c r="E136" s="319">
        <f>E3</f>
        <v>45587</v>
      </c>
      <c r="F136" s="320"/>
      <c r="G136" s="319">
        <f>G3</f>
        <v>45588</v>
      </c>
      <c r="H136" s="320"/>
      <c r="I136" s="319">
        <f>I3</f>
        <v>45589</v>
      </c>
      <c r="J136" s="320"/>
      <c r="K136" s="319">
        <f>K3</f>
        <v>45590</v>
      </c>
      <c r="L136" s="320"/>
      <c r="M136" s="319">
        <f>M3</f>
        <v>45591</v>
      </c>
      <c r="N136" s="320"/>
      <c r="O136" s="319">
        <f>O3</f>
        <v>45592</v>
      </c>
      <c r="P136" s="320"/>
      <c r="Q136" s="117"/>
      <c r="R136" s="117"/>
      <c r="S136" s="117"/>
      <c r="T136" s="117"/>
    </row>
    <row r="137" spans="1:20" s="116" customFormat="1" ht="11.25" customHeight="1" thickBot="1">
      <c r="A137" s="304" t="s">
        <v>20</v>
      </c>
      <c r="B137" s="305"/>
      <c r="C137" s="254" t="str">
        <f>C4</f>
        <v>一</v>
      </c>
      <c r="D137" s="255"/>
      <c r="E137" s="254" t="str">
        <f>E4</f>
        <v>二</v>
      </c>
      <c r="F137" s="255"/>
      <c r="G137" s="254" t="str">
        <f>G4</f>
        <v>三</v>
      </c>
      <c r="H137" s="255"/>
      <c r="I137" s="254" t="str">
        <f>I4</f>
        <v>四</v>
      </c>
      <c r="J137" s="255"/>
      <c r="K137" s="254" t="str">
        <f>K4</f>
        <v>五</v>
      </c>
      <c r="L137" s="255"/>
      <c r="M137" s="306" t="str">
        <f>M4</f>
        <v>六</v>
      </c>
      <c r="N137" s="307"/>
      <c r="O137" s="306" t="str">
        <f>O4</f>
        <v>日</v>
      </c>
      <c r="P137" s="307"/>
    </row>
    <row r="138" spans="1:20" s="116" customFormat="1" ht="11.25" customHeight="1">
      <c r="A138" s="129" t="s">
        <v>117</v>
      </c>
      <c r="B138" s="130"/>
      <c r="C138" s="131"/>
      <c r="D138" s="132"/>
      <c r="E138" s="131"/>
      <c r="F138" s="132"/>
      <c r="G138" s="131"/>
      <c r="H138" s="132"/>
      <c r="I138" s="131"/>
      <c r="J138" s="132"/>
      <c r="K138" s="131"/>
      <c r="L138" s="132"/>
      <c r="M138" s="131"/>
      <c r="N138" s="132"/>
      <c r="O138" s="131"/>
      <c r="P138" s="133"/>
      <c r="Q138" s="134">
        <f>SUM(C138,E138,G138,I138,K138,M138,O138)</f>
        <v>0</v>
      </c>
      <c r="R138" s="135"/>
      <c r="S138" s="136" t="s">
        <v>118</v>
      </c>
      <c r="T138" s="137"/>
    </row>
    <row r="139" spans="1:20" s="116" customFormat="1" ht="11.25" customHeight="1" thickBot="1">
      <c r="A139" s="138"/>
      <c r="B139" s="139" t="s">
        <v>119</v>
      </c>
      <c r="C139" s="140"/>
      <c r="D139" s="141"/>
      <c r="E139" s="140"/>
      <c r="F139" s="141"/>
      <c r="G139" s="140"/>
      <c r="H139" s="141"/>
      <c r="I139" s="140"/>
      <c r="J139" s="141"/>
      <c r="K139" s="140"/>
      <c r="L139" s="141"/>
      <c r="M139" s="140"/>
      <c r="N139" s="141"/>
      <c r="O139" s="140"/>
      <c r="P139" s="141"/>
      <c r="Q139" s="142" t="s">
        <v>120</v>
      </c>
      <c r="R139" s="308">
        <f>SUM(D139,F139,H139,J139,L139,N139,P139)</f>
        <v>0</v>
      </c>
      <c r="S139" s="309"/>
      <c r="T139" s="143"/>
    </row>
    <row r="140" spans="1:20" s="116" customFormat="1" ht="11.25" customHeight="1">
      <c r="A140" s="284" t="s">
        <v>121</v>
      </c>
      <c r="B140" s="273"/>
      <c r="C140" s="298">
        <f>D14+D17+D20+D23+D26+D29+D32+D35+D38+D41+D44+D47+D50+D53+D56</f>
        <v>0</v>
      </c>
      <c r="D140" s="299"/>
      <c r="E140" s="298">
        <f t="shared" ref="E140" si="3">F14+F17+F20+F23+F26+F29+F32+F35+F38+F41+F44+F47+F50+F53+F56</f>
        <v>0</v>
      </c>
      <c r="F140" s="299"/>
      <c r="G140" s="298">
        <f t="shared" ref="G140" si="4">H14+H17+H20+H23+H26+H29+H32+H35+H38+H41+H44+H47+H50+H53+H56</f>
        <v>0</v>
      </c>
      <c r="H140" s="299"/>
      <c r="I140" s="298">
        <f t="shared" ref="I140" si="5">J14+J17+J20+J23+J26+J29+J32+J35+J38+J41+J44+J47+J50+J53+J56</f>
        <v>0</v>
      </c>
      <c r="J140" s="299"/>
      <c r="K140" s="298">
        <f t="shared" ref="K140" si="6">L14+L17+L20+L23+L26+L29+L32+L35+L38+L41+L44+L47+L50+L53+L56</f>
        <v>0</v>
      </c>
      <c r="L140" s="299"/>
      <c r="M140" s="298">
        <f t="shared" ref="M140" si="7">N14+N17+N20+N23+N26+N29+N32+N35+N38+N41+N44+N47+N50+N53+N56</f>
        <v>0</v>
      </c>
      <c r="N140" s="299"/>
      <c r="O140" s="298">
        <f t="shared" ref="O140" si="8">P14+P17+P20+P23+P26+P29+P32+P35+P38+P41+P44+P47+P50+P53+P56</f>
        <v>0</v>
      </c>
      <c r="P140" s="299"/>
      <c r="Q140" s="302">
        <f>SUM(C140:P141)</f>
        <v>0</v>
      </c>
      <c r="R140" s="303"/>
      <c r="S140" s="276"/>
      <c r="T140" s="144"/>
    </row>
    <row r="141" spans="1:20" s="116" customFormat="1" ht="11.25" customHeight="1" thickBot="1">
      <c r="A141" s="285"/>
      <c r="B141" s="275"/>
      <c r="C141" s="300"/>
      <c r="D141" s="301"/>
      <c r="E141" s="300"/>
      <c r="F141" s="301"/>
      <c r="G141" s="300"/>
      <c r="H141" s="301"/>
      <c r="I141" s="300"/>
      <c r="J141" s="301"/>
      <c r="K141" s="300"/>
      <c r="L141" s="301"/>
      <c r="M141" s="300"/>
      <c r="N141" s="301"/>
      <c r="O141" s="300"/>
      <c r="P141" s="301"/>
      <c r="Q141" s="297"/>
      <c r="R141" s="283"/>
      <c r="S141" s="277"/>
      <c r="T141" s="145"/>
    </row>
    <row r="142" spans="1:20" s="116" customFormat="1" ht="11.25" customHeight="1" thickTop="1">
      <c r="A142" s="284" t="s">
        <v>122</v>
      </c>
      <c r="B142" s="273"/>
      <c r="C142" s="272">
        <f>D60+D63+D66+D69+D72+D75+D78+D81+D84+D87+D91+D94+D97+D100+D103+D106+D109+D112+D115+D118</f>
        <v>0</v>
      </c>
      <c r="D142" s="273"/>
      <c r="E142" s="272">
        <f t="shared" ref="E142" si="9">F60+F63+F66+F69+F72+F75+F78+F81+F84+F87+F91+F94+F97+F100+F103+F106+F109+F112+F115+F118</f>
        <v>0</v>
      </c>
      <c r="F142" s="273"/>
      <c r="G142" s="272">
        <f t="shared" ref="G142" si="10">H60+H63+H66+H69+H72+H75+H78+H81+H84+H87+H91+H94+H97+H100+H103+H106+H109+H112+H115+H118</f>
        <v>0</v>
      </c>
      <c r="H142" s="273"/>
      <c r="I142" s="272">
        <f t="shared" ref="I142" si="11">J60+J63+J66+J69+J72+J75+J78+J81+J84+J87+J91+J94+J97+J100+J103+J106+J109+J112+J115+J118</f>
        <v>0</v>
      </c>
      <c r="J142" s="273"/>
      <c r="K142" s="272">
        <f t="shared" ref="K142" si="12">L60+L63+L66+L69+L72+L75+L78+L81+L84+L87+L91+L94+L97+L100+L103+L106+L109+L112+L115+L118</f>
        <v>0</v>
      </c>
      <c r="L142" s="273"/>
      <c r="M142" s="272">
        <f t="shared" ref="M142" si="13">N60+N63+N66+N69+N72+N75+N78+N81+N84+N87+N91+N94+N97+N100+N103+N106+N109+N112+N115+N118</f>
        <v>0</v>
      </c>
      <c r="N142" s="273"/>
      <c r="O142" s="272">
        <f t="shared" ref="O142" si="14">P60+P63+P66+P69+P72+P75+P78+P81+P84+P87+P91+P94+P97+P100+P103+P106+P109+P112+P115+P118</f>
        <v>0</v>
      </c>
      <c r="P142" s="273"/>
      <c r="Q142" s="296">
        <f>SUM(C142:P143)</f>
        <v>0</v>
      </c>
      <c r="R142" s="281"/>
      <c r="S142" s="276"/>
      <c r="T142" s="144"/>
    </row>
    <row r="143" spans="1:20" s="116" customFormat="1" ht="11.25" customHeight="1" thickBot="1">
      <c r="A143" s="285"/>
      <c r="B143" s="275"/>
      <c r="C143" s="274"/>
      <c r="D143" s="275"/>
      <c r="E143" s="274"/>
      <c r="F143" s="275"/>
      <c r="G143" s="274"/>
      <c r="H143" s="275"/>
      <c r="I143" s="274"/>
      <c r="J143" s="275"/>
      <c r="K143" s="274"/>
      <c r="L143" s="275"/>
      <c r="M143" s="274"/>
      <c r="N143" s="275"/>
      <c r="O143" s="274"/>
      <c r="P143" s="275"/>
      <c r="Q143" s="297"/>
      <c r="R143" s="283"/>
      <c r="S143" s="277"/>
      <c r="T143" s="145"/>
    </row>
    <row r="144" spans="1:20" s="116" customFormat="1" ht="11.25" customHeight="1" thickTop="1">
      <c r="A144" s="284" t="s">
        <v>123</v>
      </c>
      <c r="B144" s="273"/>
      <c r="C144" s="272">
        <f>C140+C142</f>
        <v>0</v>
      </c>
      <c r="D144" s="273"/>
      <c r="E144" s="272">
        <f>E140+E142</f>
        <v>0</v>
      </c>
      <c r="F144" s="273"/>
      <c r="G144" s="272">
        <f>G140+G142</f>
        <v>0</v>
      </c>
      <c r="H144" s="273"/>
      <c r="I144" s="272">
        <f>I140+I142</f>
        <v>0</v>
      </c>
      <c r="J144" s="273"/>
      <c r="K144" s="272">
        <f>K140+K142</f>
        <v>0</v>
      </c>
      <c r="L144" s="273"/>
      <c r="M144" s="272">
        <f>M140+M142</f>
        <v>0</v>
      </c>
      <c r="N144" s="273"/>
      <c r="O144" s="272">
        <f>O140+O142</f>
        <v>0</v>
      </c>
      <c r="P144" s="273"/>
      <c r="Q144" s="296">
        <f>SUM(C144:P145)</f>
        <v>0</v>
      </c>
      <c r="R144" s="281"/>
      <c r="S144" s="276"/>
      <c r="T144" s="144"/>
    </row>
    <row r="145" spans="1:20" s="116" customFormat="1" ht="11.25" customHeight="1" thickBot="1">
      <c r="A145" s="285"/>
      <c r="B145" s="275"/>
      <c r="C145" s="272"/>
      <c r="D145" s="273"/>
      <c r="E145" s="272"/>
      <c r="F145" s="273"/>
      <c r="G145" s="272"/>
      <c r="H145" s="273"/>
      <c r="I145" s="272"/>
      <c r="J145" s="273"/>
      <c r="K145" s="272"/>
      <c r="L145" s="273"/>
      <c r="M145" s="272"/>
      <c r="N145" s="273"/>
      <c r="O145" s="272"/>
      <c r="P145" s="273"/>
      <c r="Q145" s="297"/>
      <c r="R145" s="283"/>
      <c r="S145" s="277"/>
      <c r="T145" s="145"/>
    </row>
    <row r="146" spans="1:20" s="116" customFormat="1" ht="11.25" customHeight="1" thickTop="1">
      <c r="A146" s="284" t="s">
        <v>124</v>
      </c>
      <c r="B146" s="286"/>
      <c r="C146" s="288">
        <f>$Q$152</f>
        <v>0</v>
      </c>
      <c r="D146" s="289"/>
      <c r="E146" s="288">
        <f>$Q$152</f>
        <v>0</v>
      </c>
      <c r="F146" s="289"/>
      <c r="G146" s="288">
        <f>$Q$152</f>
        <v>0</v>
      </c>
      <c r="H146" s="289"/>
      <c r="I146" s="288">
        <f>$Q$152</f>
        <v>0</v>
      </c>
      <c r="J146" s="289"/>
      <c r="K146" s="292">
        <f>Q154</f>
        <v>0</v>
      </c>
      <c r="L146" s="289"/>
      <c r="M146" s="292">
        <f>Q156</f>
        <v>0</v>
      </c>
      <c r="N146" s="289"/>
      <c r="O146" s="292">
        <f>Q156</f>
        <v>0</v>
      </c>
      <c r="P146" s="294"/>
      <c r="Q146" s="280">
        <f>SUM(C146:P147)</f>
        <v>0</v>
      </c>
      <c r="R146" s="281"/>
      <c r="S146" s="276"/>
      <c r="T146" s="144"/>
    </row>
    <row r="147" spans="1:20" s="116" customFormat="1" ht="11.25" customHeight="1" thickBot="1">
      <c r="A147" s="285"/>
      <c r="B147" s="287"/>
      <c r="C147" s="290"/>
      <c r="D147" s="291"/>
      <c r="E147" s="290"/>
      <c r="F147" s="291"/>
      <c r="G147" s="290"/>
      <c r="H147" s="291"/>
      <c r="I147" s="290"/>
      <c r="J147" s="291"/>
      <c r="K147" s="293"/>
      <c r="L147" s="291"/>
      <c r="M147" s="293"/>
      <c r="N147" s="291"/>
      <c r="O147" s="293"/>
      <c r="P147" s="295"/>
      <c r="Q147" s="282"/>
      <c r="R147" s="283"/>
      <c r="S147" s="277"/>
      <c r="T147" s="145"/>
    </row>
    <row r="148" spans="1:20" s="116" customFormat="1" ht="11.25" customHeight="1" thickTop="1">
      <c r="A148" s="284" t="s">
        <v>125</v>
      </c>
      <c r="B148" s="273"/>
      <c r="C148" s="272">
        <f>C144-C146</f>
        <v>0</v>
      </c>
      <c r="D148" s="273"/>
      <c r="E148" s="272">
        <f>E144-E146</f>
        <v>0</v>
      </c>
      <c r="F148" s="273"/>
      <c r="G148" s="272">
        <f>G144-G146</f>
        <v>0</v>
      </c>
      <c r="H148" s="273"/>
      <c r="I148" s="272">
        <f>I144-I146</f>
        <v>0</v>
      </c>
      <c r="J148" s="273"/>
      <c r="K148" s="272">
        <f>K144-K146</f>
        <v>0</v>
      </c>
      <c r="L148" s="273"/>
      <c r="M148" s="272">
        <f>M144-M146</f>
        <v>0</v>
      </c>
      <c r="N148" s="273"/>
      <c r="O148" s="272">
        <f>O144-O146</f>
        <v>0</v>
      </c>
      <c r="P148" s="273"/>
      <c r="Q148" s="272">
        <f>Q144-Q146</f>
        <v>0</v>
      </c>
      <c r="R148" s="273"/>
      <c r="S148" s="276"/>
      <c r="T148" s="144"/>
    </row>
    <row r="149" spans="1:20" s="116" customFormat="1" ht="11.25" customHeight="1" thickBot="1">
      <c r="A149" s="285"/>
      <c r="B149" s="275"/>
      <c r="C149" s="274"/>
      <c r="D149" s="275"/>
      <c r="E149" s="274"/>
      <c r="F149" s="275"/>
      <c r="G149" s="274"/>
      <c r="H149" s="275"/>
      <c r="I149" s="274"/>
      <c r="J149" s="275"/>
      <c r="K149" s="274"/>
      <c r="L149" s="275"/>
      <c r="M149" s="274"/>
      <c r="N149" s="275"/>
      <c r="O149" s="274"/>
      <c r="P149" s="275"/>
      <c r="Q149" s="274"/>
      <c r="R149" s="275"/>
      <c r="S149" s="277"/>
      <c r="T149" s="145"/>
    </row>
    <row r="150" spans="1:20" s="116" customFormat="1" ht="11.25" customHeight="1" thickTop="1" thickBot="1">
      <c r="J150" s="128"/>
      <c r="K150" s="128"/>
    </row>
    <row r="151" spans="1:20" s="116" customFormat="1" ht="11.25" customHeight="1">
      <c r="J151" s="128"/>
      <c r="K151" s="128"/>
      <c r="O151" s="256" t="s">
        <v>126</v>
      </c>
      <c r="P151" s="257"/>
      <c r="Q151" s="278"/>
      <c r="R151" s="279"/>
    </row>
    <row r="152" spans="1:20" s="116" customFormat="1" ht="11.25" customHeight="1">
      <c r="A152" s="259" t="s">
        <v>127</v>
      </c>
      <c r="B152" s="259"/>
      <c r="C152" s="184" t="s">
        <v>128</v>
      </c>
      <c r="D152" s="185" t="s">
        <v>129</v>
      </c>
      <c r="E152" s="184" t="s">
        <v>130</v>
      </c>
      <c r="G152" s="146" t="s">
        <v>131</v>
      </c>
      <c r="H152" s="184" t="s">
        <v>128</v>
      </c>
      <c r="I152" s="185" t="s">
        <v>129</v>
      </c>
      <c r="J152" s="184" t="s">
        <v>130</v>
      </c>
      <c r="K152" s="128"/>
      <c r="O152" s="258" t="s">
        <v>132</v>
      </c>
      <c r="P152" s="259"/>
      <c r="Q152" s="266"/>
      <c r="R152" s="267"/>
    </row>
    <row r="153" spans="1:20" s="116" customFormat="1" ht="11.25" customHeight="1">
      <c r="A153" s="147" t="str">
        <f>'0902-0908'!A150</f>
        <v>店長</v>
      </c>
      <c r="B153" s="148"/>
      <c r="C153" s="149">
        <f t="shared" ref="C153:C164" si="15">COUNTIF($A$13:$B$133,A153)</f>
        <v>0</v>
      </c>
      <c r="D153" s="150"/>
      <c r="E153" s="149">
        <f>C153-D153</f>
        <v>0</v>
      </c>
      <c r="G153" s="149" t="s">
        <v>133</v>
      </c>
      <c r="H153" s="149">
        <f>SUM(C153:C160)+C163+C164</f>
        <v>0</v>
      </c>
      <c r="I153" s="151"/>
      <c r="J153" s="149">
        <f>H153-I153</f>
        <v>0</v>
      </c>
      <c r="K153" s="128"/>
      <c r="O153" s="258"/>
      <c r="P153" s="259"/>
      <c r="Q153" s="266"/>
      <c r="R153" s="267"/>
    </row>
    <row r="154" spans="1:20" s="116" customFormat="1" ht="11.25" customHeight="1">
      <c r="A154" s="147" t="str">
        <f>'0902-0908'!A151</f>
        <v>副店長</v>
      </c>
      <c r="B154" s="148"/>
      <c r="C154" s="149">
        <f t="shared" si="15"/>
        <v>0</v>
      </c>
      <c r="D154" s="150"/>
      <c r="E154" s="149">
        <f t="shared" ref="E154:E164" si="16">C154-D154</f>
        <v>0</v>
      </c>
      <c r="G154" s="149" t="s">
        <v>134</v>
      </c>
      <c r="H154" s="149">
        <f>SUM(C153:C159)+C161+C163+C164</f>
        <v>0</v>
      </c>
      <c r="I154" s="151"/>
      <c r="J154" s="149">
        <f>H154-I154</f>
        <v>0</v>
      </c>
      <c r="K154" s="128"/>
      <c r="O154" s="258" t="s">
        <v>135</v>
      </c>
      <c r="P154" s="259"/>
      <c r="Q154" s="266"/>
      <c r="R154" s="267"/>
    </row>
    <row r="155" spans="1:20" s="116" customFormat="1" ht="11.25" customHeight="1">
      <c r="A155" s="147" t="str">
        <f>'0902-0908'!A152</f>
        <v>廚房主任</v>
      </c>
      <c r="B155" s="148"/>
      <c r="C155" s="149">
        <f t="shared" si="15"/>
        <v>0</v>
      </c>
      <c r="D155" s="150"/>
      <c r="E155" s="149">
        <f t="shared" si="16"/>
        <v>0</v>
      </c>
      <c r="G155" s="149" t="s">
        <v>137</v>
      </c>
      <c r="H155" s="149">
        <f>SUM(C153:C164)</f>
        <v>0</v>
      </c>
      <c r="I155" s="151"/>
      <c r="J155" s="149">
        <f>H155-I155</f>
        <v>0</v>
      </c>
      <c r="K155" s="128"/>
      <c r="O155" s="258"/>
      <c r="P155" s="259"/>
      <c r="Q155" s="266"/>
      <c r="R155" s="267"/>
    </row>
    <row r="156" spans="1:20" s="116" customFormat="1" ht="11.25" customHeight="1">
      <c r="A156" s="147" t="str">
        <f>'0902-0908'!A153</f>
        <v>廚房正職</v>
      </c>
      <c r="B156" s="148"/>
      <c r="C156" s="149">
        <f t="shared" si="15"/>
        <v>0</v>
      </c>
      <c r="D156" s="150"/>
      <c r="E156" s="149">
        <f t="shared" si="16"/>
        <v>0</v>
      </c>
      <c r="J156" s="128"/>
      <c r="K156" s="128"/>
      <c r="O156" s="258" t="s">
        <v>139</v>
      </c>
      <c r="P156" s="259"/>
      <c r="Q156" s="266"/>
      <c r="R156" s="267"/>
    </row>
    <row r="157" spans="1:20" s="116" customFormat="1" ht="11.25" customHeight="1">
      <c r="A157" s="147" t="str">
        <f>'0902-0908'!A154</f>
        <v>廚房試用期</v>
      </c>
      <c r="B157" s="148"/>
      <c r="C157" s="149">
        <f t="shared" si="15"/>
        <v>0</v>
      </c>
      <c r="D157" s="150"/>
      <c r="E157" s="149">
        <f t="shared" si="16"/>
        <v>0</v>
      </c>
      <c r="J157" s="128"/>
      <c r="K157" s="128"/>
      <c r="O157" s="258"/>
      <c r="P157" s="259"/>
      <c r="Q157" s="266"/>
      <c r="R157" s="267"/>
    </row>
    <row r="158" spans="1:20" s="116" customFormat="1" ht="11.25" customHeight="1">
      <c r="A158" s="147" t="str">
        <f>'0902-0908'!A155</f>
        <v>內場建教生</v>
      </c>
      <c r="B158" s="148"/>
      <c r="C158" s="149">
        <f t="shared" si="15"/>
        <v>0</v>
      </c>
      <c r="D158" s="150"/>
      <c r="E158" s="149">
        <f t="shared" si="16"/>
        <v>0</v>
      </c>
      <c r="J158" s="128"/>
      <c r="K158" s="128"/>
      <c r="O158" s="258" t="s">
        <v>142</v>
      </c>
      <c r="P158" s="259"/>
      <c r="Q158" s="268"/>
      <c r="R158" s="269"/>
    </row>
    <row r="159" spans="1:20" s="116" customFormat="1" ht="11.25" customHeight="1" thickBot="1">
      <c r="A159" s="147" t="str">
        <f>'0902-0908'!A156</f>
        <v>內場實習生</v>
      </c>
      <c r="B159" s="148"/>
      <c r="C159" s="149">
        <f t="shared" si="15"/>
        <v>0</v>
      </c>
      <c r="D159" s="150"/>
      <c r="E159" s="149">
        <f t="shared" si="16"/>
        <v>0</v>
      </c>
      <c r="J159" s="128"/>
      <c r="K159" s="128"/>
      <c r="O159" s="260"/>
      <c r="P159" s="261"/>
      <c r="Q159" s="270"/>
      <c r="R159" s="271"/>
    </row>
    <row r="160" spans="1:20" s="116" customFormat="1" ht="11.25" customHeight="1">
      <c r="A160" s="147" t="str">
        <f>'0902-0908'!A157</f>
        <v>內場早班工讀</v>
      </c>
      <c r="B160" s="148"/>
      <c r="C160" s="149">
        <f t="shared" si="15"/>
        <v>0</v>
      </c>
      <c r="D160" s="150"/>
      <c r="E160" s="149">
        <f t="shared" si="16"/>
        <v>0</v>
      </c>
      <c r="J160" s="128"/>
      <c r="K160" s="128"/>
      <c r="O160" s="256" t="s">
        <v>145</v>
      </c>
      <c r="P160" s="257"/>
      <c r="Q160" s="152"/>
      <c r="R160" s="153"/>
    </row>
    <row r="161" spans="1:18" s="116" customFormat="1" ht="11.25" customHeight="1">
      <c r="A161" s="147" t="str">
        <f>'0902-0908'!A158</f>
        <v>內場晚班工讀</v>
      </c>
      <c r="B161" s="148"/>
      <c r="C161" s="149">
        <f t="shared" si="15"/>
        <v>0</v>
      </c>
      <c r="D161" s="151"/>
      <c r="E161" s="149">
        <f t="shared" si="16"/>
        <v>0</v>
      </c>
      <c r="J161" s="128"/>
      <c r="K161" s="128"/>
      <c r="O161" s="258" t="s">
        <v>147</v>
      </c>
      <c r="P161" s="259"/>
      <c r="Q161" s="259">
        <f>Q152*4+Q154+Q156*2</f>
        <v>0</v>
      </c>
      <c r="R161" s="262"/>
    </row>
    <row r="162" spans="1:18" s="116" customFormat="1" ht="11.25" customHeight="1" thickBot="1">
      <c r="A162" s="147" t="str">
        <f>'0902-0908'!A159</f>
        <v>內場假日工讀</v>
      </c>
      <c r="B162" s="148"/>
      <c r="C162" s="149">
        <f t="shared" si="15"/>
        <v>0</v>
      </c>
      <c r="D162" s="151"/>
      <c r="E162" s="149">
        <f t="shared" si="16"/>
        <v>0</v>
      </c>
      <c r="J162" s="128"/>
      <c r="K162" s="128"/>
      <c r="O162" s="260"/>
      <c r="P162" s="261"/>
      <c r="Q162" s="261"/>
      <c r="R162" s="263"/>
    </row>
    <row r="163" spans="1:18" s="116" customFormat="1" ht="11.25" customHeight="1">
      <c r="A163" s="147" t="str">
        <f>'0902-0908'!A160</f>
        <v>內場全天工讀</v>
      </c>
      <c r="B163" s="148"/>
      <c r="C163" s="149">
        <f t="shared" si="15"/>
        <v>0</v>
      </c>
      <c r="D163" s="151"/>
      <c r="E163" s="149">
        <f t="shared" si="16"/>
        <v>0</v>
      </c>
      <c r="J163" s="128"/>
      <c r="K163" s="128"/>
    </row>
    <row r="164" spans="1:18" s="116" customFormat="1" ht="11.25" customHeight="1">
      <c r="A164" s="147" t="str">
        <f>'0902-0908'!A161</f>
        <v>內場暑假工讀</v>
      </c>
      <c r="B164" s="148"/>
      <c r="C164" s="149">
        <f t="shared" si="15"/>
        <v>0</v>
      </c>
      <c r="D164" s="151"/>
      <c r="E164" s="149">
        <f t="shared" si="16"/>
        <v>0</v>
      </c>
      <c r="J164" s="128"/>
      <c r="K164" s="128"/>
    </row>
    <row r="165" spans="1:18" s="116" customFormat="1" ht="11.25" customHeight="1">
      <c r="J165" s="128"/>
      <c r="K165" s="128"/>
    </row>
    <row r="166" spans="1:18" s="116" customFormat="1" ht="11.25" customHeight="1">
      <c r="C166" s="264">
        <f>C136</f>
        <v>45586</v>
      </c>
      <c r="D166" s="265"/>
      <c r="E166" s="264">
        <f>E136</f>
        <v>45587</v>
      </c>
      <c r="F166" s="265"/>
      <c r="G166" s="264">
        <f>G136</f>
        <v>45588</v>
      </c>
      <c r="H166" s="265"/>
      <c r="I166" s="264">
        <f>I136</f>
        <v>45589</v>
      </c>
      <c r="J166" s="265"/>
      <c r="K166" s="264">
        <f>K136</f>
        <v>45590</v>
      </c>
      <c r="L166" s="265"/>
      <c r="M166" s="264">
        <f>M136</f>
        <v>45591</v>
      </c>
      <c r="N166" s="265"/>
      <c r="O166" s="264">
        <f>O136</f>
        <v>45592</v>
      </c>
      <c r="P166" s="265"/>
    </row>
    <row r="167" spans="1:18" s="116" customFormat="1" ht="11.25" customHeight="1">
      <c r="C167" s="254" t="str">
        <f>C137</f>
        <v>一</v>
      </c>
      <c r="D167" s="255"/>
      <c r="E167" s="254" t="str">
        <f>E137</f>
        <v>二</v>
      </c>
      <c r="F167" s="255"/>
      <c r="G167" s="254" t="str">
        <f>G137</f>
        <v>三</v>
      </c>
      <c r="H167" s="255"/>
      <c r="I167" s="254" t="str">
        <f>I137</f>
        <v>四</v>
      </c>
      <c r="J167" s="255"/>
      <c r="K167" s="254" t="str">
        <f>K137</f>
        <v>五</v>
      </c>
      <c r="L167" s="255"/>
      <c r="M167" s="254" t="str">
        <f>M137</f>
        <v>六</v>
      </c>
      <c r="N167" s="255"/>
      <c r="O167" s="254" t="str">
        <f>O137</f>
        <v>日</v>
      </c>
      <c r="P167" s="255"/>
    </row>
    <row r="168" spans="1:18" s="116" customFormat="1" ht="11.25" customHeight="1">
      <c r="C168" s="154" t="s">
        <v>151</v>
      </c>
      <c r="D168" s="154" t="s">
        <v>152</v>
      </c>
      <c r="E168" s="154" t="s">
        <v>151</v>
      </c>
      <c r="F168" s="154" t="s">
        <v>152</v>
      </c>
      <c r="G168" s="154" t="s">
        <v>151</v>
      </c>
      <c r="H168" s="154" t="s">
        <v>152</v>
      </c>
      <c r="I168" s="154" t="s">
        <v>151</v>
      </c>
      <c r="J168" s="154" t="s">
        <v>152</v>
      </c>
      <c r="K168" s="154" t="s">
        <v>151</v>
      </c>
      <c r="L168" s="154" t="s">
        <v>152</v>
      </c>
      <c r="M168" s="154" t="s">
        <v>151</v>
      </c>
      <c r="N168" s="154" t="s">
        <v>152</v>
      </c>
      <c r="O168" s="154" t="s">
        <v>151</v>
      </c>
      <c r="P168" s="154" t="s">
        <v>152</v>
      </c>
    </row>
    <row r="169" spans="1:18" s="116" customFormat="1" ht="11.25" customHeight="1">
      <c r="C169" s="116">
        <f t="shared" ref="C169:P169" si="17">C13</f>
        <v>0</v>
      </c>
      <c r="D169" s="116">
        <f t="shared" si="17"/>
        <v>0</v>
      </c>
      <c r="E169" s="116">
        <f t="shared" si="17"/>
        <v>0</v>
      </c>
      <c r="F169" s="116">
        <f t="shared" si="17"/>
        <v>0</v>
      </c>
      <c r="G169" s="116">
        <f t="shared" si="17"/>
        <v>0</v>
      </c>
      <c r="H169" s="116">
        <f t="shared" si="17"/>
        <v>0</v>
      </c>
      <c r="I169" s="116">
        <f t="shared" si="17"/>
        <v>0</v>
      </c>
      <c r="J169" s="116">
        <f t="shared" si="17"/>
        <v>0</v>
      </c>
      <c r="K169" s="116">
        <f t="shared" si="17"/>
        <v>0</v>
      </c>
      <c r="L169" s="116">
        <f t="shared" si="17"/>
        <v>0</v>
      </c>
      <c r="M169" s="116">
        <f t="shared" si="17"/>
        <v>0</v>
      </c>
      <c r="N169" s="116">
        <f t="shared" si="17"/>
        <v>0</v>
      </c>
      <c r="O169" s="116">
        <f t="shared" si="17"/>
        <v>0</v>
      </c>
      <c r="P169" s="116">
        <f t="shared" si="17"/>
        <v>0</v>
      </c>
    </row>
    <row r="170" spans="1:18" s="116" customFormat="1" ht="11.25" customHeight="1">
      <c r="C170" s="116">
        <f t="shared" ref="C170:P170" si="18">C16</f>
        <v>0</v>
      </c>
      <c r="D170" s="116">
        <f t="shared" si="18"/>
        <v>0</v>
      </c>
      <c r="E170" s="116">
        <f t="shared" si="18"/>
        <v>0</v>
      </c>
      <c r="F170" s="116">
        <f t="shared" si="18"/>
        <v>0</v>
      </c>
      <c r="G170" s="116">
        <f t="shared" si="18"/>
        <v>0</v>
      </c>
      <c r="H170" s="116">
        <f t="shared" si="18"/>
        <v>0</v>
      </c>
      <c r="I170" s="116">
        <f t="shared" si="18"/>
        <v>0</v>
      </c>
      <c r="J170" s="116">
        <f t="shared" si="18"/>
        <v>0</v>
      </c>
      <c r="K170" s="116">
        <f t="shared" si="18"/>
        <v>0</v>
      </c>
      <c r="L170" s="116">
        <f t="shared" si="18"/>
        <v>0</v>
      </c>
      <c r="M170" s="116">
        <f t="shared" si="18"/>
        <v>0</v>
      </c>
      <c r="N170" s="116">
        <f t="shared" si="18"/>
        <v>0</v>
      </c>
      <c r="O170" s="116">
        <f t="shared" si="18"/>
        <v>0</v>
      </c>
      <c r="P170" s="116">
        <f t="shared" si="18"/>
        <v>0</v>
      </c>
    </row>
    <row r="171" spans="1:18" s="116" customFormat="1" ht="11.25" customHeight="1">
      <c r="C171" s="116">
        <f t="shared" ref="C171:P171" si="19">C19</f>
        <v>0</v>
      </c>
      <c r="D171" s="116">
        <f t="shared" si="19"/>
        <v>0</v>
      </c>
      <c r="E171" s="116">
        <f t="shared" si="19"/>
        <v>0</v>
      </c>
      <c r="F171" s="116">
        <f t="shared" si="19"/>
        <v>0</v>
      </c>
      <c r="G171" s="116">
        <f t="shared" si="19"/>
        <v>0</v>
      </c>
      <c r="H171" s="116">
        <f t="shared" si="19"/>
        <v>0</v>
      </c>
      <c r="I171" s="116">
        <f t="shared" si="19"/>
        <v>0</v>
      </c>
      <c r="J171" s="116">
        <f t="shared" si="19"/>
        <v>0</v>
      </c>
      <c r="K171" s="116">
        <f t="shared" si="19"/>
        <v>0</v>
      </c>
      <c r="L171" s="116">
        <f t="shared" si="19"/>
        <v>0</v>
      </c>
      <c r="M171" s="116">
        <f t="shared" si="19"/>
        <v>0</v>
      </c>
      <c r="N171" s="116">
        <f t="shared" si="19"/>
        <v>0</v>
      </c>
      <c r="O171" s="116">
        <f t="shared" si="19"/>
        <v>0</v>
      </c>
      <c r="P171" s="116">
        <f t="shared" si="19"/>
        <v>0</v>
      </c>
    </row>
    <row r="172" spans="1:18" s="116" customFormat="1" ht="11.25" customHeight="1">
      <c r="C172" s="116">
        <f t="shared" ref="C172:P172" si="20">C22</f>
        <v>0</v>
      </c>
      <c r="D172" s="116">
        <f t="shared" si="20"/>
        <v>0</v>
      </c>
      <c r="E172" s="116">
        <f t="shared" si="20"/>
        <v>0</v>
      </c>
      <c r="F172" s="116">
        <f t="shared" si="20"/>
        <v>0</v>
      </c>
      <c r="G172" s="116">
        <f t="shared" si="20"/>
        <v>0</v>
      </c>
      <c r="H172" s="116">
        <f t="shared" si="20"/>
        <v>0</v>
      </c>
      <c r="I172" s="116">
        <f t="shared" si="20"/>
        <v>0</v>
      </c>
      <c r="J172" s="116">
        <f t="shared" si="20"/>
        <v>0</v>
      </c>
      <c r="K172" s="116">
        <f t="shared" si="20"/>
        <v>0</v>
      </c>
      <c r="L172" s="116">
        <f t="shared" si="20"/>
        <v>0</v>
      </c>
      <c r="M172" s="116">
        <f t="shared" si="20"/>
        <v>0</v>
      </c>
      <c r="N172" s="116">
        <f t="shared" si="20"/>
        <v>0</v>
      </c>
      <c r="O172" s="116">
        <f t="shared" si="20"/>
        <v>0</v>
      </c>
      <c r="P172" s="116">
        <f t="shared" si="20"/>
        <v>0</v>
      </c>
    </row>
    <row r="173" spans="1:18" s="116" customFormat="1" ht="11.25" customHeight="1">
      <c r="C173" s="116">
        <f t="shared" ref="C173:P173" si="21">C25</f>
        <v>0</v>
      </c>
      <c r="D173" s="116">
        <f t="shared" si="21"/>
        <v>0</v>
      </c>
      <c r="E173" s="116">
        <f t="shared" si="21"/>
        <v>0</v>
      </c>
      <c r="F173" s="116">
        <f t="shared" si="21"/>
        <v>0</v>
      </c>
      <c r="G173" s="116">
        <f t="shared" si="21"/>
        <v>0</v>
      </c>
      <c r="H173" s="116">
        <f t="shared" si="21"/>
        <v>0</v>
      </c>
      <c r="I173" s="116">
        <f t="shared" si="21"/>
        <v>0</v>
      </c>
      <c r="J173" s="116">
        <f t="shared" si="21"/>
        <v>0</v>
      </c>
      <c r="K173" s="116">
        <f t="shared" si="21"/>
        <v>0</v>
      </c>
      <c r="L173" s="116">
        <f t="shared" si="21"/>
        <v>0</v>
      </c>
      <c r="M173" s="116">
        <f t="shared" si="21"/>
        <v>0</v>
      </c>
      <c r="N173" s="116">
        <f t="shared" si="21"/>
        <v>0</v>
      </c>
      <c r="O173" s="116">
        <f t="shared" si="21"/>
        <v>0</v>
      </c>
      <c r="P173" s="116">
        <f t="shared" si="21"/>
        <v>0</v>
      </c>
    </row>
    <row r="174" spans="1:18" s="116" customFormat="1" ht="11.25" customHeight="1">
      <c r="C174" s="116">
        <f>C28</f>
        <v>0</v>
      </c>
      <c r="D174" s="116">
        <f t="shared" ref="D174:P174" si="22">D28</f>
        <v>0</v>
      </c>
      <c r="E174" s="116">
        <f t="shared" si="22"/>
        <v>0</v>
      </c>
      <c r="F174" s="116">
        <f t="shared" si="22"/>
        <v>0</v>
      </c>
      <c r="G174" s="116">
        <f t="shared" si="22"/>
        <v>0</v>
      </c>
      <c r="H174" s="116">
        <f t="shared" si="22"/>
        <v>0</v>
      </c>
      <c r="I174" s="116">
        <f t="shared" si="22"/>
        <v>0</v>
      </c>
      <c r="J174" s="116">
        <f t="shared" si="22"/>
        <v>0</v>
      </c>
      <c r="K174" s="116">
        <f t="shared" si="22"/>
        <v>0</v>
      </c>
      <c r="L174" s="116">
        <f t="shared" si="22"/>
        <v>0</v>
      </c>
      <c r="M174" s="116">
        <f t="shared" si="22"/>
        <v>0</v>
      </c>
      <c r="N174" s="116">
        <f t="shared" si="22"/>
        <v>0</v>
      </c>
      <c r="O174" s="116">
        <f t="shared" si="22"/>
        <v>0</v>
      </c>
      <c r="P174" s="116">
        <f t="shared" si="22"/>
        <v>0</v>
      </c>
    </row>
    <row r="175" spans="1:18" s="116" customFormat="1" ht="11.25" customHeight="1">
      <c r="C175" s="116">
        <f>C31</f>
        <v>0</v>
      </c>
      <c r="D175" s="116">
        <f t="shared" ref="D175:P175" si="23">D31</f>
        <v>0</v>
      </c>
      <c r="E175" s="116">
        <f t="shared" si="23"/>
        <v>0</v>
      </c>
      <c r="F175" s="116">
        <f t="shared" si="23"/>
        <v>0</v>
      </c>
      <c r="G175" s="116">
        <f t="shared" si="23"/>
        <v>0</v>
      </c>
      <c r="H175" s="116">
        <f t="shared" si="23"/>
        <v>0</v>
      </c>
      <c r="I175" s="116">
        <f t="shared" si="23"/>
        <v>0</v>
      </c>
      <c r="J175" s="116">
        <f t="shared" si="23"/>
        <v>0</v>
      </c>
      <c r="K175" s="116">
        <f t="shared" si="23"/>
        <v>0</v>
      </c>
      <c r="L175" s="116">
        <f t="shared" si="23"/>
        <v>0</v>
      </c>
      <c r="M175" s="116">
        <f t="shared" si="23"/>
        <v>0</v>
      </c>
      <c r="N175" s="116">
        <f t="shared" si="23"/>
        <v>0</v>
      </c>
      <c r="O175" s="116">
        <f t="shared" si="23"/>
        <v>0</v>
      </c>
      <c r="P175" s="116">
        <f t="shared" si="23"/>
        <v>0</v>
      </c>
    </row>
    <row r="176" spans="1:18" s="116" customFormat="1" ht="11.25" customHeight="1">
      <c r="C176" s="116">
        <f>C34</f>
        <v>0</v>
      </c>
      <c r="D176" s="116">
        <f t="shared" ref="D176:P176" si="24">D34</f>
        <v>0</v>
      </c>
      <c r="E176" s="116">
        <f t="shared" si="24"/>
        <v>0</v>
      </c>
      <c r="F176" s="116">
        <f t="shared" si="24"/>
        <v>0</v>
      </c>
      <c r="G176" s="116">
        <f t="shared" si="24"/>
        <v>0</v>
      </c>
      <c r="H176" s="116">
        <f t="shared" si="24"/>
        <v>0</v>
      </c>
      <c r="I176" s="116">
        <f t="shared" si="24"/>
        <v>0</v>
      </c>
      <c r="J176" s="116">
        <f t="shared" si="24"/>
        <v>0</v>
      </c>
      <c r="K176" s="116">
        <f t="shared" si="24"/>
        <v>0</v>
      </c>
      <c r="L176" s="116">
        <f t="shared" si="24"/>
        <v>0</v>
      </c>
      <c r="M176" s="116">
        <f t="shared" si="24"/>
        <v>0</v>
      </c>
      <c r="N176" s="116">
        <f t="shared" si="24"/>
        <v>0</v>
      </c>
      <c r="O176" s="116">
        <f t="shared" si="24"/>
        <v>0</v>
      </c>
      <c r="P176" s="116">
        <f t="shared" si="24"/>
        <v>0</v>
      </c>
    </row>
    <row r="177" spans="3:16" s="116" customFormat="1" ht="11.25" customHeight="1">
      <c r="C177" s="116">
        <f>C37</f>
        <v>0</v>
      </c>
      <c r="D177" s="116">
        <f t="shared" ref="D177:P177" si="25">D37</f>
        <v>0</v>
      </c>
      <c r="E177" s="116">
        <f t="shared" si="25"/>
        <v>0</v>
      </c>
      <c r="F177" s="116">
        <f t="shared" si="25"/>
        <v>0</v>
      </c>
      <c r="G177" s="116">
        <f t="shared" si="25"/>
        <v>0</v>
      </c>
      <c r="H177" s="116">
        <f t="shared" si="25"/>
        <v>0</v>
      </c>
      <c r="I177" s="116">
        <f t="shared" si="25"/>
        <v>0</v>
      </c>
      <c r="J177" s="116">
        <f t="shared" si="25"/>
        <v>0</v>
      </c>
      <c r="K177" s="116">
        <f t="shared" si="25"/>
        <v>0</v>
      </c>
      <c r="L177" s="116">
        <f t="shared" si="25"/>
        <v>0</v>
      </c>
      <c r="M177" s="116">
        <f t="shared" si="25"/>
        <v>0</v>
      </c>
      <c r="N177" s="116">
        <f t="shared" si="25"/>
        <v>0</v>
      </c>
      <c r="O177" s="116">
        <f t="shared" si="25"/>
        <v>0</v>
      </c>
      <c r="P177" s="116">
        <f t="shared" si="25"/>
        <v>0</v>
      </c>
    </row>
    <row r="178" spans="3:16" s="116" customFormat="1" ht="11.25" customHeight="1">
      <c r="C178" s="116">
        <f>C40</f>
        <v>0</v>
      </c>
      <c r="D178" s="116">
        <f t="shared" ref="D178:P178" si="26">D40</f>
        <v>0</v>
      </c>
      <c r="E178" s="116">
        <f t="shared" si="26"/>
        <v>0</v>
      </c>
      <c r="F178" s="116">
        <f t="shared" si="26"/>
        <v>0</v>
      </c>
      <c r="G178" s="116">
        <f t="shared" si="26"/>
        <v>0</v>
      </c>
      <c r="H178" s="116">
        <f t="shared" si="26"/>
        <v>0</v>
      </c>
      <c r="I178" s="116">
        <f t="shared" si="26"/>
        <v>0</v>
      </c>
      <c r="J178" s="116">
        <f t="shared" si="26"/>
        <v>0</v>
      </c>
      <c r="K178" s="116">
        <f t="shared" si="26"/>
        <v>0</v>
      </c>
      <c r="L178" s="116">
        <f t="shared" si="26"/>
        <v>0</v>
      </c>
      <c r="M178" s="116">
        <f t="shared" si="26"/>
        <v>0</v>
      </c>
      <c r="N178" s="116">
        <f t="shared" si="26"/>
        <v>0</v>
      </c>
      <c r="O178" s="116">
        <f t="shared" si="26"/>
        <v>0</v>
      </c>
      <c r="P178" s="116">
        <f t="shared" si="26"/>
        <v>0</v>
      </c>
    </row>
    <row r="179" spans="3:16" s="116" customFormat="1" ht="11.25" customHeight="1">
      <c r="C179" s="116">
        <f>C43</f>
        <v>0</v>
      </c>
      <c r="D179" s="116">
        <f t="shared" ref="D179:P179" si="27">D43</f>
        <v>0</v>
      </c>
      <c r="E179" s="116">
        <f t="shared" si="27"/>
        <v>0</v>
      </c>
      <c r="F179" s="116">
        <f t="shared" si="27"/>
        <v>0</v>
      </c>
      <c r="G179" s="116">
        <f t="shared" si="27"/>
        <v>0</v>
      </c>
      <c r="H179" s="116">
        <f t="shared" si="27"/>
        <v>0</v>
      </c>
      <c r="I179" s="116">
        <f t="shared" si="27"/>
        <v>0</v>
      </c>
      <c r="J179" s="116">
        <f t="shared" si="27"/>
        <v>0</v>
      </c>
      <c r="K179" s="116">
        <f t="shared" si="27"/>
        <v>0</v>
      </c>
      <c r="L179" s="116">
        <f t="shared" si="27"/>
        <v>0</v>
      </c>
      <c r="M179" s="116">
        <f t="shared" si="27"/>
        <v>0</v>
      </c>
      <c r="N179" s="116">
        <f t="shared" si="27"/>
        <v>0</v>
      </c>
      <c r="O179" s="116">
        <f t="shared" si="27"/>
        <v>0</v>
      </c>
      <c r="P179" s="116">
        <f t="shared" si="27"/>
        <v>0</v>
      </c>
    </row>
    <row r="180" spans="3:16" s="116" customFormat="1" ht="11.25" customHeight="1">
      <c r="C180" s="116">
        <f>C46</f>
        <v>0</v>
      </c>
      <c r="D180" s="116">
        <f t="shared" ref="D180:P180" si="28">D46</f>
        <v>0</v>
      </c>
      <c r="E180" s="116">
        <f t="shared" si="28"/>
        <v>0</v>
      </c>
      <c r="F180" s="116">
        <f t="shared" si="28"/>
        <v>0</v>
      </c>
      <c r="G180" s="116">
        <f t="shared" si="28"/>
        <v>0</v>
      </c>
      <c r="H180" s="116">
        <f t="shared" si="28"/>
        <v>0</v>
      </c>
      <c r="I180" s="116">
        <f t="shared" si="28"/>
        <v>0</v>
      </c>
      <c r="J180" s="116">
        <f t="shared" si="28"/>
        <v>0</v>
      </c>
      <c r="K180" s="116">
        <f t="shared" si="28"/>
        <v>0</v>
      </c>
      <c r="L180" s="116">
        <f t="shared" si="28"/>
        <v>0</v>
      </c>
      <c r="M180" s="116">
        <f t="shared" si="28"/>
        <v>0</v>
      </c>
      <c r="N180" s="116">
        <f t="shared" si="28"/>
        <v>0</v>
      </c>
      <c r="O180" s="116">
        <f t="shared" si="28"/>
        <v>0</v>
      </c>
      <c r="P180" s="116">
        <f t="shared" si="28"/>
        <v>0</v>
      </c>
    </row>
    <row r="181" spans="3:16" s="116" customFormat="1" ht="11.25" customHeight="1">
      <c r="C181" s="116">
        <f>C49</f>
        <v>0</v>
      </c>
      <c r="D181" s="116">
        <f t="shared" ref="D181:P181" si="29">D49</f>
        <v>0</v>
      </c>
      <c r="E181" s="116">
        <f t="shared" si="29"/>
        <v>0</v>
      </c>
      <c r="F181" s="116">
        <f t="shared" si="29"/>
        <v>0</v>
      </c>
      <c r="G181" s="116">
        <f t="shared" si="29"/>
        <v>0</v>
      </c>
      <c r="H181" s="116">
        <f t="shared" si="29"/>
        <v>0</v>
      </c>
      <c r="I181" s="116">
        <f t="shared" si="29"/>
        <v>0</v>
      </c>
      <c r="J181" s="116">
        <f t="shared" si="29"/>
        <v>0</v>
      </c>
      <c r="K181" s="116">
        <f t="shared" si="29"/>
        <v>0</v>
      </c>
      <c r="L181" s="116">
        <f t="shared" si="29"/>
        <v>0</v>
      </c>
      <c r="M181" s="116">
        <f t="shared" si="29"/>
        <v>0</v>
      </c>
      <c r="N181" s="116">
        <f t="shared" si="29"/>
        <v>0</v>
      </c>
      <c r="O181" s="116">
        <f t="shared" si="29"/>
        <v>0</v>
      </c>
      <c r="P181" s="116">
        <f t="shared" si="29"/>
        <v>0</v>
      </c>
    </row>
    <row r="182" spans="3:16" s="116" customFormat="1" ht="11.25" customHeight="1">
      <c r="C182" s="116">
        <f>C52</f>
        <v>0</v>
      </c>
      <c r="D182" s="116">
        <f t="shared" ref="D182:P182" si="30">D52</f>
        <v>0</v>
      </c>
      <c r="E182" s="116">
        <f t="shared" si="30"/>
        <v>0</v>
      </c>
      <c r="F182" s="116">
        <f t="shared" si="30"/>
        <v>0</v>
      </c>
      <c r="G182" s="116">
        <f t="shared" si="30"/>
        <v>0</v>
      </c>
      <c r="H182" s="116">
        <f t="shared" si="30"/>
        <v>0</v>
      </c>
      <c r="I182" s="116">
        <f t="shared" si="30"/>
        <v>0</v>
      </c>
      <c r="J182" s="116">
        <f t="shared" si="30"/>
        <v>0</v>
      </c>
      <c r="K182" s="116">
        <f t="shared" si="30"/>
        <v>0</v>
      </c>
      <c r="L182" s="116">
        <f t="shared" si="30"/>
        <v>0</v>
      </c>
      <c r="M182" s="116">
        <f t="shared" si="30"/>
        <v>0</v>
      </c>
      <c r="N182" s="116">
        <f t="shared" si="30"/>
        <v>0</v>
      </c>
      <c r="O182" s="116">
        <f t="shared" si="30"/>
        <v>0</v>
      </c>
      <c r="P182" s="116">
        <f t="shared" si="30"/>
        <v>0</v>
      </c>
    </row>
    <row r="183" spans="3:16" s="116" customFormat="1" ht="11.25" customHeight="1">
      <c r="C183" s="116">
        <f>C55</f>
        <v>0</v>
      </c>
      <c r="D183" s="116">
        <f t="shared" ref="D183:P183" si="31">D55</f>
        <v>0</v>
      </c>
      <c r="E183" s="116">
        <f t="shared" si="31"/>
        <v>0</v>
      </c>
      <c r="F183" s="116">
        <f t="shared" si="31"/>
        <v>0</v>
      </c>
      <c r="G183" s="116">
        <f t="shared" si="31"/>
        <v>0</v>
      </c>
      <c r="H183" s="116">
        <f t="shared" si="31"/>
        <v>0</v>
      </c>
      <c r="I183" s="116">
        <f t="shared" si="31"/>
        <v>0</v>
      </c>
      <c r="J183" s="116">
        <f t="shared" si="31"/>
        <v>0</v>
      </c>
      <c r="K183" s="116">
        <f t="shared" si="31"/>
        <v>0</v>
      </c>
      <c r="L183" s="116">
        <f t="shared" si="31"/>
        <v>0</v>
      </c>
      <c r="M183" s="116">
        <f t="shared" si="31"/>
        <v>0</v>
      </c>
      <c r="N183" s="116">
        <f t="shared" si="31"/>
        <v>0</v>
      </c>
      <c r="O183" s="116">
        <f t="shared" si="31"/>
        <v>0</v>
      </c>
      <c r="P183" s="116">
        <f t="shared" si="31"/>
        <v>0</v>
      </c>
    </row>
    <row r="184" spans="3:16" s="116" customFormat="1" ht="11.25" customHeight="1">
      <c r="C184" s="116">
        <f>C59</f>
        <v>0</v>
      </c>
      <c r="D184" s="116">
        <f t="shared" ref="D184:P184" si="32">D59</f>
        <v>0</v>
      </c>
      <c r="E184" s="116">
        <f t="shared" si="32"/>
        <v>0</v>
      </c>
      <c r="F184" s="116">
        <f t="shared" si="32"/>
        <v>0</v>
      </c>
      <c r="G184" s="116">
        <f t="shared" si="32"/>
        <v>0</v>
      </c>
      <c r="H184" s="116">
        <f t="shared" si="32"/>
        <v>0</v>
      </c>
      <c r="I184" s="116">
        <f t="shared" si="32"/>
        <v>0</v>
      </c>
      <c r="J184" s="116">
        <f t="shared" si="32"/>
        <v>0</v>
      </c>
      <c r="K184" s="116">
        <f t="shared" si="32"/>
        <v>0</v>
      </c>
      <c r="L184" s="116">
        <f t="shared" si="32"/>
        <v>0</v>
      </c>
      <c r="M184" s="116">
        <f t="shared" si="32"/>
        <v>0</v>
      </c>
      <c r="N184" s="116">
        <f t="shared" si="32"/>
        <v>0</v>
      </c>
      <c r="O184" s="116">
        <f t="shared" si="32"/>
        <v>0</v>
      </c>
      <c r="P184" s="116">
        <f t="shared" si="32"/>
        <v>0</v>
      </c>
    </row>
    <row r="185" spans="3:16" s="116" customFormat="1" ht="11.25" customHeight="1">
      <c r="C185" s="116">
        <f>C62</f>
        <v>0</v>
      </c>
      <c r="D185" s="116">
        <f t="shared" ref="D185:P185" si="33">D62</f>
        <v>0</v>
      </c>
      <c r="E185" s="116">
        <f t="shared" si="33"/>
        <v>0</v>
      </c>
      <c r="F185" s="116">
        <f t="shared" si="33"/>
        <v>0</v>
      </c>
      <c r="G185" s="116">
        <f t="shared" si="33"/>
        <v>0</v>
      </c>
      <c r="H185" s="116">
        <f t="shared" si="33"/>
        <v>0</v>
      </c>
      <c r="I185" s="116">
        <f t="shared" si="33"/>
        <v>0</v>
      </c>
      <c r="J185" s="116">
        <f t="shared" si="33"/>
        <v>0</v>
      </c>
      <c r="K185" s="116">
        <f t="shared" si="33"/>
        <v>0</v>
      </c>
      <c r="L185" s="116">
        <f t="shared" si="33"/>
        <v>0</v>
      </c>
      <c r="M185" s="116">
        <f t="shared" si="33"/>
        <v>0</v>
      </c>
      <c r="N185" s="116">
        <f t="shared" si="33"/>
        <v>0</v>
      </c>
      <c r="O185" s="116">
        <f t="shared" si="33"/>
        <v>0</v>
      </c>
      <c r="P185" s="116">
        <f t="shared" si="33"/>
        <v>0</v>
      </c>
    </row>
    <row r="186" spans="3:16" s="116" customFormat="1" ht="11.25" customHeight="1">
      <c r="C186" s="116">
        <f>C65</f>
        <v>0</v>
      </c>
      <c r="D186" s="116">
        <f t="shared" ref="D186:P186" si="34">D65</f>
        <v>0</v>
      </c>
      <c r="E186" s="116">
        <f t="shared" si="34"/>
        <v>0</v>
      </c>
      <c r="F186" s="116">
        <f t="shared" si="34"/>
        <v>0</v>
      </c>
      <c r="G186" s="116">
        <f t="shared" si="34"/>
        <v>0</v>
      </c>
      <c r="H186" s="116">
        <f t="shared" si="34"/>
        <v>0</v>
      </c>
      <c r="I186" s="116">
        <f t="shared" si="34"/>
        <v>0</v>
      </c>
      <c r="J186" s="116">
        <f t="shared" si="34"/>
        <v>0</v>
      </c>
      <c r="K186" s="116">
        <f t="shared" si="34"/>
        <v>0</v>
      </c>
      <c r="L186" s="116">
        <f t="shared" si="34"/>
        <v>0</v>
      </c>
      <c r="M186" s="116">
        <f t="shared" si="34"/>
        <v>0</v>
      </c>
      <c r="N186" s="116">
        <f t="shared" si="34"/>
        <v>0</v>
      </c>
      <c r="O186" s="116">
        <f t="shared" si="34"/>
        <v>0</v>
      </c>
      <c r="P186" s="116">
        <f t="shared" si="34"/>
        <v>0</v>
      </c>
    </row>
    <row r="187" spans="3:16" s="116" customFormat="1" ht="11.25" customHeight="1">
      <c r="C187" s="116">
        <f>C68</f>
        <v>0</v>
      </c>
      <c r="D187" s="116">
        <f t="shared" ref="D187:P187" si="35">D68</f>
        <v>0</v>
      </c>
      <c r="E187" s="116">
        <f t="shared" si="35"/>
        <v>0</v>
      </c>
      <c r="F187" s="116">
        <f t="shared" si="35"/>
        <v>0</v>
      </c>
      <c r="G187" s="116">
        <f t="shared" si="35"/>
        <v>0</v>
      </c>
      <c r="H187" s="116">
        <f t="shared" si="35"/>
        <v>0</v>
      </c>
      <c r="I187" s="116">
        <f t="shared" si="35"/>
        <v>0</v>
      </c>
      <c r="J187" s="116">
        <f t="shared" si="35"/>
        <v>0</v>
      </c>
      <c r="K187" s="116">
        <f t="shared" si="35"/>
        <v>0</v>
      </c>
      <c r="L187" s="116">
        <f t="shared" si="35"/>
        <v>0</v>
      </c>
      <c r="M187" s="116">
        <f t="shared" si="35"/>
        <v>0</v>
      </c>
      <c r="N187" s="116">
        <f t="shared" si="35"/>
        <v>0</v>
      </c>
      <c r="O187" s="116">
        <f t="shared" si="35"/>
        <v>0</v>
      </c>
      <c r="P187" s="116">
        <f t="shared" si="35"/>
        <v>0</v>
      </c>
    </row>
    <row r="188" spans="3:16" s="116" customFormat="1" ht="11.25" customHeight="1">
      <c r="C188" s="116">
        <f>C71</f>
        <v>0</v>
      </c>
      <c r="D188" s="116">
        <f t="shared" ref="D188:P188" si="36">D71</f>
        <v>0</v>
      </c>
      <c r="E188" s="116">
        <f t="shared" si="36"/>
        <v>0</v>
      </c>
      <c r="F188" s="116">
        <f t="shared" si="36"/>
        <v>0</v>
      </c>
      <c r="G188" s="116">
        <f t="shared" si="36"/>
        <v>0</v>
      </c>
      <c r="H188" s="116">
        <f t="shared" si="36"/>
        <v>0</v>
      </c>
      <c r="I188" s="116">
        <f t="shared" si="36"/>
        <v>0</v>
      </c>
      <c r="J188" s="116">
        <f t="shared" si="36"/>
        <v>0</v>
      </c>
      <c r="K188" s="116">
        <f t="shared" si="36"/>
        <v>0</v>
      </c>
      <c r="L188" s="116">
        <f t="shared" si="36"/>
        <v>0</v>
      </c>
      <c r="M188" s="116">
        <f t="shared" si="36"/>
        <v>0</v>
      </c>
      <c r="N188" s="116">
        <f t="shared" si="36"/>
        <v>0</v>
      </c>
      <c r="O188" s="116">
        <f t="shared" si="36"/>
        <v>0</v>
      </c>
      <c r="P188" s="116">
        <f t="shared" si="36"/>
        <v>0</v>
      </c>
    </row>
    <row r="189" spans="3:16" s="116" customFormat="1" ht="11.25" customHeight="1">
      <c r="C189" s="116">
        <f>C74</f>
        <v>0</v>
      </c>
      <c r="D189" s="116">
        <f t="shared" ref="D189:P189" si="37">D74</f>
        <v>0</v>
      </c>
      <c r="E189" s="116">
        <f t="shared" si="37"/>
        <v>0</v>
      </c>
      <c r="F189" s="116">
        <f t="shared" si="37"/>
        <v>0</v>
      </c>
      <c r="G189" s="116">
        <f t="shared" si="37"/>
        <v>0</v>
      </c>
      <c r="H189" s="116">
        <f t="shared" si="37"/>
        <v>0</v>
      </c>
      <c r="I189" s="116">
        <f t="shared" si="37"/>
        <v>0</v>
      </c>
      <c r="J189" s="116">
        <f t="shared" si="37"/>
        <v>0</v>
      </c>
      <c r="K189" s="116">
        <f t="shared" si="37"/>
        <v>0</v>
      </c>
      <c r="L189" s="116">
        <f t="shared" si="37"/>
        <v>0</v>
      </c>
      <c r="M189" s="116">
        <f t="shared" si="37"/>
        <v>0</v>
      </c>
      <c r="N189" s="116">
        <f t="shared" si="37"/>
        <v>0</v>
      </c>
      <c r="O189" s="116">
        <f t="shared" si="37"/>
        <v>0</v>
      </c>
      <c r="P189" s="116">
        <f t="shared" si="37"/>
        <v>0</v>
      </c>
    </row>
    <row r="190" spans="3:16" s="116" customFormat="1" ht="11.25" customHeight="1">
      <c r="C190" s="116">
        <f>C77</f>
        <v>0</v>
      </c>
      <c r="D190" s="116">
        <f t="shared" ref="D190:P190" si="38">D77</f>
        <v>0</v>
      </c>
      <c r="E190" s="116">
        <f t="shared" si="38"/>
        <v>0</v>
      </c>
      <c r="F190" s="116">
        <f t="shared" si="38"/>
        <v>0</v>
      </c>
      <c r="G190" s="116">
        <f t="shared" si="38"/>
        <v>0</v>
      </c>
      <c r="H190" s="116">
        <f t="shared" si="38"/>
        <v>0</v>
      </c>
      <c r="I190" s="116">
        <f t="shared" si="38"/>
        <v>0</v>
      </c>
      <c r="J190" s="116">
        <f t="shared" si="38"/>
        <v>0</v>
      </c>
      <c r="K190" s="116">
        <f t="shared" si="38"/>
        <v>0</v>
      </c>
      <c r="L190" s="116">
        <f t="shared" si="38"/>
        <v>0</v>
      </c>
      <c r="M190" s="116">
        <f t="shared" si="38"/>
        <v>0</v>
      </c>
      <c r="N190" s="116">
        <f t="shared" si="38"/>
        <v>0</v>
      </c>
      <c r="O190" s="116">
        <f t="shared" si="38"/>
        <v>0</v>
      </c>
      <c r="P190" s="116">
        <f t="shared" si="38"/>
        <v>0</v>
      </c>
    </row>
    <row r="191" spans="3:16" s="116" customFormat="1" ht="11.25" customHeight="1">
      <c r="C191" s="116">
        <f>C80</f>
        <v>0</v>
      </c>
      <c r="D191" s="116">
        <f t="shared" ref="D191:P191" si="39">D80</f>
        <v>0</v>
      </c>
      <c r="E191" s="116">
        <f t="shared" si="39"/>
        <v>0</v>
      </c>
      <c r="F191" s="116">
        <f t="shared" si="39"/>
        <v>0</v>
      </c>
      <c r="G191" s="116">
        <f t="shared" si="39"/>
        <v>0</v>
      </c>
      <c r="H191" s="116">
        <f t="shared" si="39"/>
        <v>0</v>
      </c>
      <c r="I191" s="116">
        <f t="shared" si="39"/>
        <v>0</v>
      </c>
      <c r="J191" s="116">
        <f t="shared" si="39"/>
        <v>0</v>
      </c>
      <c r="K191" s="116">
        <f t="shared" si="39"/>
        <v>0</v>
      </c>
      <c r="L191" s="116">
        <f t="shared" si="39"/>
        <v>0</v>
      </c>
      <c r="M191" s="116">
        <f t="shared" si="39"/>
        <v>0</v>
      </c>
      <c r="N191" s="116">
        <f t="shared" si="39"/>
        <v>0</v>
      </c>
      <c r="O191" s="116">
        <f t="shared" si="39"/>
        <v>0</v>
      </c>
      <c r="P191" s="116">
        <f t="shared" si="39"/>
        <v>0</v>
      </c>
    </row>
    <row r="192" spans="3:16" s="116" customFormat="1" ht="11.25" customHeight="1">
      <c r="C192" s="116">
        <f>C83</f>
        <v>0</v>
      </c>
      <c r="D192" s="116">
        <f t="shared" ref="D192:P192" si="40">D83</f>
        <v>0</v>
      </c>
      <c r="E192" s="116">
        <f t="shared" si="40"/>
        <v>0</v>
      </c>
      <c r="F192" s="116">
        <f t="shared" si="40"/>
        <v>0</v>
      </c>
      <c r="G192" s="116">
        <f t="shared" si="40"/>
        <v>0</v>
      </c>
      <c r="H192" s="116">
        <f t="shared" si="40"/>
        <v>0</v>
      </c>
      <c r="I192" s="116">
        <f t="shared" si="40"/>
        <v>0</v>
      </c>
      <c r="J192" s="116">
        <f t="shared" si="40"/>
        <v>0</v>
      </c>
      <c r="K192" s="116">
        <f t="shared" si="40"/>
        <v>0</v>
      </c>
      <c r="L192" s="116">
        <f t="shared" si="40"/>
        <v>0</v>
      </c>
      <c r="M192" s="116">
        <f t="shared" si="40"/>
        <v>0</v>
      </c>
      <c r="N192" s="116">
        <f t="shared" si="40"/>
        <v>0</v>
      </c>
      <c r="O192" s="116">
        <f t="shared" si="40"/>
        <v>0</v>
      </c>
      <c r="P192" s="116">
        <f t="shared" si="40"/>
        <v>0</v>
      </c>
    </row>
    <row r="193" spans="3:16" s="116" customFormat="1" ht="18" customHeight="1">
      <c r="C193" s="116">
        <f>C86</f>
        <v>0</v>
      </c>
      <c r="D193" s="116">
        <f t="shared" ref="D193:P193" si="41">D86</f>
        <v>0</v>
      </c>
      <c r="E193" s="116">
        <f t="shared" si="41"/>
        <v>0</v>
      </c>
      <c r="F193" s="116">
        <f t="shared" si="41"/>
        <v>0</v>
      </c>
      <c r="G193" s="116">
        <f t="shared" si="41"/>
        <v>0</v>
      </c>
      <c r="H193" s="116">
        <f t="shared" si="41"/>
        <v>0</v>
      </c>
      <c r="I193" s="116">
        <f t="shared" si="41"/>
        <v>0</v>
      </c>
      <c r="J193" s="116">
        <f t="shared" si="41"/>
        <v>0</v>
      </c>
      <c r="K193" s="116">
        <f t="shared" si="41"/>
        <v>0</v>
      </c>
      <c r="L193" s="116">
        <f t="shared" si="41"/>
        <v>0</v>
      </c>
      <c r="M193" s="116">
        <f t="shared" si="41"/>
        <v>0</v>
      </c>
      <c r="N193" s="116">
        <f t="shared" si="41"/>
        <v>0</v>
      </c>
      <c r="O193" s="116">
        <f t="shared" si="41"/>
        <v>0</v>
      </c>
      <c r="P193" s="116">
        <f t="shared" si="41"/>
        <v>0</v>
      </c>
    </row>
    <row r="194" spans="3:16" s="116" customFormat="1" ht="18" customHeight="1">
      <c r="C194" s="116">
        <f>C90</f>
        <v>0</v>
      </c>
      <c r="D194" s="116">
        <f t="shared" ref="D194:P194" si="42">D90</f>
        <v>0</v>
      </c>
      <c r="E194" s="116">
        <f t="shared" si="42"/>
        <v>0</v>
      </c>
      <c r="F194" s="116">
        <f t="shared" si="42"/>
        <v>0</v>
      </c>
      <c r="G194" s="116">
        <f t="shared" si="42"/>
        <v>0</v>
      </c>
      <c r="H194" s="116">
        <f t="shared" si="42"/>
        <v>0</v>
      </c>
      <c r="I194" s="116">
        <f t="shared" si="42"/>
        <v>0</v>
      </c>
      <c r="J194" s="116">
        <f t="shared" si="42"/>
        <v>0</v>
      </c>
      <c r="K194" s="116">
        <f t="shared" si="42"/>
        <v>0</v>
      </c>
      <c r="L194" s="116">
        <f t="shared" si="42"/>
        <v>0</v>
      </c>
      <c r="M194" s="116">
        <f t="shared" si="42"/>
        <v>0</v>
      </c>
      <c r="N194" s="116">
        <f t="shared" si="42"/>
        <v>0</v>
      </c>
      <c r="O194" s="116">
        <f t="shared" si="42"/>
        <v>0</v>
      </c>
      <c r="P194" s="116">
        <f t="shared" si="42"/>
        <v>0</v>
      </c>
    </row>
    <row r="195" spans="3:16" ht="18" customHeight="1">
      <c r="C195" s="116">
        <f>C93</f>
        <v>0</v>
      </c>
      <c r="D195" s="116">
        <f t="shared" ref="D195:P195" si="43">D93</f>
        <v>0</v>
      </c>
      <c r="E195" s="116">
        <f t="shared" si="43"/>
        <v>0</v>
      </c>
      <c r="F195" s="116">
        <f t="shared" si="43"/>
        <v>0</v>
      </c>
      <c r="G195" s="116">
        <f t="shared" si="43"/>
        <v>0</v>
      </c>
      <c r="H195" s="116">
        <f t="shared" si="43"/>
        <v>0</v>
      </c>
      <c r="I195" s="116">
        <f t="shared" si="43"/>
        <v>0</v>
      </c>
      <c r="J195" s="116">
        <f t="shared" si="43"/>
        <v>0</v>
      </c>
      <c r="K195" s="116">
        <f t="shared" si="43"/>
        <v>0</v>
      </c>
      <c r="L195" s="116">
        <f t="shared" si="43"/>
        <v>0</v>
      </c>
      <c r="M195" s="116">
        <f t="shared" si="43"/>
        <v>0</v>
      </c>
      <c r="N195" s="116">
        <f t="shared" si="43"/>
        <v>0</v>
      </c>
      <c r="O195" s="116">
        <f t="shared" si="43"/>
        <v>0</v>
      </c>
      <c r="P195" s="116">
        <f t="shared" si="43"/>
        <v>0</v>
      </c>
    </row>
    <row r="196" spans="3:16" ht="18" customHeight="1">
      <c r="C196" s="116">
        <f>C96</f>
        <v>0</v>
      </c>
      <c r="D196" s="116">
        <f t="shared" ref="D196:P196" si="44">D96</f>
        <v>0</v>
      </c>
      <c r="E196" s="116">
        <f t="shared" si="44"/>
        <v>0</v>
      </c>
      <c r="F196" s="116">
        <f t="shared" si="44"/>
        <v>0</v>
      </c>
      <c r="G196" s="116">
        <f t="shared" si="44"/>
        <v>0</v>
      </c>
      <c r="H196" s="116">
        <f t="shared" si="44"/>
        <v>0</v>
      </c>
      <c r="I196" s="116">
        <f t="shared" si="44"/>
        <v>0</v>
      </c>
      <c r="J196" s="116">
        <f t="shared" si="44"/>
        <v>0</v>
      </c>
      <c r="K196" s="116">
        <f t="shared" si="44"/>
        <v>0</v>
      </c>
      <c r="L196" s="116">
        <f t="shared" si="44"/>
        <v>0</v>
      </c>
      <c r="M196" s="116">
        <f t="shared" si="44"/>
        <v>0</v>
      </c>
      <c r="N196" s="116">
        <f t="shared" si="44"/>
        <v>0</v>
      </c>
      <c r="O196" s="116">
        <f t="shared" si="44"/>
        <v>0</v>
      </c>
      <c r="P196" s="116">
        <f t="shared" si="44"/>
        <v>0</v>
      </c>
    </row>
    <row r="197" spans="3:16" ht="18" customHeight="1">
      <c r="C197" s="116">
        <f>C99</f>
        <v>0</v>
      </c>
      <c r="D197" s="116">
        <f t="shared" ref="D197:P197" si="45">D99</f>
        <v>0</v>
      </c>
      <c r="E197" s="116">
        <f t="shared" si="45"/>
        <v>0</v>
      </c>
      <c r="F197" s="116">
        <f t="shared" si="45"/>
        <v>0</v>
      </c>
      <c r="G197" s="116">
        <f t="shared" si="45"/>
        <v>0</v>
      </c>
      <c r="H197" s="116">
        <f t="shared" si="45"/>
        <v>0</v>
      </c>
      <c r="I197" s="116">
        <f t="shared" si="45"/>
        <v>0</v>
      </c>
      <c r="J197" s="116">
        <f t="shared" si="45"/>
        <v>0</v>
      </c>
      <c r="K197" s="116">
        <f t="shared" si="45"/>
        <v>0</v>
      </c>
      <c r="L197" s="116">
        <f t="shared" si="45"/>
        <v>0</v>
      </c>
      <c r="M197" s="116">
        <f t="shared" si="45"/>
        <v>0</v>
      </c>
      <c r="N197" s="116">
        <f t="shared" si="45"/>
        <v>0</v>
      </c>
      <c r="O197" s="116">
        <f t="shared" si="45"/>
        <v>0</v>
      </c>
      <c r="P197" s="116">
        <f t="shared" si="45"/>
        <v>0</v>
      </c>
    </row>
    <row r="198" spans="3:16" ht="18" customHeight="1">
      <c r="C198" s="116">
        <f>C102</f>
        <v>0</v>
      </c>
      <c r="D198" s="116">
        <f t="shared" ref="D198:P198" si="46">D102</f>
        <v>0</v>
      </c>
      <c r="E198" s="116">
        <f t="shared" si="46"/>
        <v>0</v>
      </c>
      <c r="F198" s="116">
        <f t="shared" si="46"/>
        <v>0</v>
      </c>
      <c r="G198" s="116">
        <f t="shared" si="46"/>
        <v>0</v>
      </c>
      <c r="H198" s="116">
        <f t="shared" si="46"/>
        <v>0</v>
      </c>
      <c r="I198" s="116">
        <f t="shared" si="46"/>
        <v>0</v>
      </c>
      <c r="J198" s="116">
        <f t="shared" si="46"/>
        <v>0</v>
      </c>
      <c r="K198" s="116">
        <f t="shared" si="46"/>
        <v>0</v>
      </c>
      <c r="L198" s="116">
        <f t="shared" si="46"/>
        <v>0</v>
      </c>
      <c r="M198" s="116">
        <f t="shared" si="46"/>
        <v>0</v>
      </c>
      <c r="N198" s="116">
        <f t="shared" si="46"/>
        <v>0</v>
      </c>
      <c r="O198" s="116">
        <f t="shared" si="46"/>
        <v>0</v>
      </c>
      <c r="P198" s="116">
        <f t="shared" si="46"/>
        <v>0</v>
      </c>
    </row>
    <row r="199" spans="3:16" ht="18" customHeight="1">
      <c r="C199" s="116">
        <f>C105</f>
        <v>0</v>
      </c>
      <c r="D199" s="116">
        <f t="shared" ref="D199:P199" si="47">D105</f>
        <v>0</v>
      </c>
      <c r="E199" s="116">
        <f t="shared" si="47"/>
        <v>0</v>
      </c>
      <c r="F199" s="116">
        <f t="shared" si="47"/>
        <v>0</v>
      </c>
      <c r="G199" s="116">
        <f t="shared" si="47"/>
        <v>0</v>
      </c>
      <c r="H199" s="116">
        <f t="shared" si="47"/>
        <v>0</v>
      </c>
      <c r="I199" s="116">
        <f t="shared" si="47"/>
        <v>0</v>
      </c>
      <c r="J199" s="116">
        <f t="shared" si="47"/>
        <v>0</v>
      </c>
      <c r="K199" s="116">
        <f t="shared" si="47"/>
        <v>0</v>
      </c>
      <c r="L199" s="116">
        <f t="shared" si="47"/>
        <v>0</v>
      </c>
      <c r="M199" s="116">
        <f t="shared" si="47"/>
        <v>0</v>
      </c>
      <c r="N199" s="116">
        <f t="shared" si="47"/>
        <v>0</v>
      </c>
      <c r="O199" s="116">
        <f t="shared" si="47"/>
        <v>0</v>
      </c>
      <c r="P199" s="116">
        <f t="shared" si="47"/>
        <v>0</v>
      </c>
    </row>
    <row r="200" spans="3:16" ht="18" customHeight="1">
      <c r="C200" s="116">
        <f>C108</f>
        <v>0</v>
      </c>
      <c r="D200" s="116">
        <f t="shared" ref="D200:P200" si="48">D108</f>
        <v>0</v>
      </c>
      <c r="E200" s="116">
        <f t="shared" si="48"/>
        <v>0</v>
      </c>
      <c r="F200" s="116">
        <f t="shared" si="48"/>
        <v>0</v>
      </c>
      <c r="G200" s="116">
        <f t="shared" si="48"/>
        <v>0</v>
      </c>
      <c r="H200" s="116">
        <f t="shared" si="48"/>
        <v>0</v>
      </c>
      <c r="I200" s="116">
        <f t="shared" si="48"/>
        <v>0</v>
      </c>
      <c r="J200" s="116">
        <f t="shared" si="48"/>
        <v>0</v>
      </c>
      <c r="K200" s="116">
        <f t="shared" si="48"/>
        <v>0</v>
      </c>
      <c r="L200" s="116">
        <f t="shared" si="48"/>
        <v>0</v>
      </c>
      <c r="M200" s="116">
        <f t="shared" si="48"/>
        <v>0</v>
      </c>
      <c r="N200" s="116">
        <f t="shared" si="48"/>
        <v>0</v>
      </c>
      <c r="O200" s="116">
        <f t="shared" si="48"/>
        <v>0</v>
      </c>
      <c r="P200" s="116">
        <f t="shared" si="48"/>
        <v>0</v>
      </c>
    </row>
    <row r="201" spans="3:16" ht="18" customHeight="1">
      <c r="C201" s="116">
        <f>C111</f>
        <v>0</v>
      </c>
      <c r="D201" s="116">
        <f t="shared" ref="D201:P201" si="49">D111</f>
        <v>0</v>
      </c>
      <c r="E201" s="116">
        <f t="shared" si="49"/>
        <v>0</v>
      </c>
      <c r="F201" s="116">
        <f t="shared" si="49"/>
        <v>0</v>
      </c>
      <c r="G201" s="116">
        <f t="shared" si="49"/>
        <v>0</v>
      </c>
      <c r="H201" s="116">
        <f t="shared" si="49"/>
        <v>0</v>
      </c>
      <c r="I201" s="116">
        <f t="shared" si="49"/>
        <v>0</v>
      </c>
      <c r="J201" s="116">
        <f t="shared" si="49"/>
        <v>0</v>
      </c>
      <c r="K201" s="116">
        <f t="shared" si="49"/>
        <v>0</v>
      </c>
      <c r="L201" s="116">
        <f t="shared" si="49"/>
        <v>0</v>
      </c>
      <c r="M201" s="116">
        <f t="shared" si="49"/>
        <v>0</v>
      </c>
      <c r="N201" s="116">
        <f t="shared" si="49"/>
        <v>0</v>
      </c>
      <c r="O201" s="116">
        <f t="shared" si="49"/>
        <v>0</v>
      </c>
      <c r="P201" s="116">
        <f t="shared" si="49"/>
        <v>0</v>
      </c>
    </row>
    <row r="202" spans="3:16" ht="18" customHeight="1">
      <c r="C202" s="116">
        <f>C114</f>
        <v>0</v>
      </c>
      <c r="D202" s="116">
        <f t="shared" ref="D202:P202" si="50">D114</f>
        <v>0</v>
      </c>
      <c r="E202" s="116">
        <f t="shared" si="50"/>
        <v>0</v>
      </c>
      <c r="F202" s="116">
        <f t="shared" si="50"/>
        <v>0</v>
      </c>
      <c r="G202" s="116">
        <f t="shared" si="50"/>
        <v>0</v>
      </c>
      <c r="H202" s="116">
        <f t="shared" si="50"/>
        <v>0</v>
      </c>
      <c r="I202" s="116">
        <f t="shared" si="50"/>
        <v>0</v>
      </c>
      <c r="J202" s="116">
        <f t="shared" si="50"/>
        <v>0</v>
      </c>
      <c r="K202" s="116">
        <f t="shared" si="50"/>
        <v>0</v>
      </c>
      <c r="L202" s="116">
        <f t="shared" si="50"/>
        <v>0</v>
      </c>
      <c r="M202" s="116">
        <f t="shared" si="50"/>
        <v>0</v>
      </c>
      <c r="N202" s="116">
        <f t="shared" si="50"/>
        <v>0</v>
      </c>
      <c r="O202" s="116">
        <f t="shared" si="50"/>
        <v>0</v>
      </c>
      <c r="P202" s="116">
        <f t="shared" si="50"/>
        <v>0</v>
      </c>
    </row>
    <row r="203" spans="3:16" ht="18" customHeight="1">
      <c r="C203" s="116">
        <f>C117</f>
        <v>0</v>
      </c>
      <c r="D203" s="116">
        <f t="shared" ref="D203:P203" si="51">D117</f>
        <v>0</v>
      </c>
      <c r="E203" s="116">
        <f t="shared" si="51"/>
        <v>0</v>
      </c>
      <c r="F203" s="116">
        <f t="shared" si="51"/>
        <v>0</v>
      </c>
      <c r="G203" s="116">
        <f t="shared" si="51"/>
        <v>0</v>
      </c>
      <c r="H203" s="116">
        <f t="shared" si="51"/>
        <v>0</v>
      </c>
      <c r="I203" s="116">
        <f t="shared" si="51"/>
        <v>0</v>
      </c>
      <c r="J203" s="116">
        <f t="shared" si="51"/>
        <v>0</v>
      </c>
      <c r="K203" s="116">
        <f t="shared" si="51"/>
        <v>0</v>
      </c>
      <c r="L203" s="116">
        <f t="shared" si="51"/>
        <v>0</v>
      </c>
      <c r="M203" s="116">
        <f t="shared" si="51"/>
        <v>0</v>
      </c>
      <c r="N203" s="116">
        <f t="shared" si="51"/>
        <v>0</v>
      </c>
      <c r="O203" s="116">
        <f t="shared" si="51"/>
        <v>0</v>
      </c>
      <c r="P203" s="116">
        <f t="shared" si="51"/>
        <v>0</v>
      </c>
    </row>
    <row r="204" spans="3:16" ht="18" customHeight="1">
      <c r="C204" s="116"/>
      <c r="D204" s="116"/>
      <c r="E204" s="116"/>
      <c r="F204" s="116"/>
      <c r="G204" s="116"/>
      <c r="H204" s="116"/>
      <c r="I204" s="116"/>
      <c r="J204" s="116"/>
      <c r="K204" s="116"/>
      <c r="L204" s="116"/>
      <c r="M204" s="116"/>
      <c r="N204" s="116"/>
      <c r="O204" s="116"/>
      <c r="P204" s="116"/>
    </row>
    <row r="205" spans="3:16" ht="18" customHeight="1">
      <c r="C205" s="116"/>
      <c r="D205" s="116"/>
      <c r="E205" s="116"/>
      <c r="F205" s="116"/>
      <c r="G205" s="116"/>
      <c r="H205" s="116"/>
      <c r="I205" s="116"/>
      <c r="J205" s="116"/>
      <c r="K205" s="116"/>
      <c r="L205" s="116"/>
      <c r="M205" s="116"/>
      <c r="N205" s="116"/>
      <c r="O205" s="116"/>
      <c r="P205" s="116"/>
    </row>
    <row r="206" spans="3:16" ht="18" customHeight="1">
      <c r="C206" s="116"/>
      <c r="D206" s="116"/>
      <c r="E206" s="116"/>
      <c r="F206" s="116"/>
      <c r="G206" s="116"/>
      <c r="H206" s="116"/>
      <c r="I206" s="116"/>
      <c r="J206" s="116"/>
      <c r="K206" s="116"/>
      <c r="L206" s="116"/>
      <c r="M206" s="116"/>
      <c r="N206" s="116"/>
      <c r="O206" s="116"/>
      <c r="P206" s="116"/>
    </row>
    <row r="207" spans="3:16" ht="18" customHeight="1">
      <c r="C207" s="116"/>
      <c r="D207" s="116"/>
      <c r="E207" s="116"/>
      <c r="F207" s="116"/>
      <c r="G207" s="116"/>
      <c r="H207" s="116"/>
      <c r="I207" s="116"/>
      <c r="J207" s="116"/>
      <c r="K207" s="116"/>
      <c r="L207" s="116"/>
      <c r="M207" s="116"/>
      <c r="N207" s="116"/>
      <c r="O207" s="116"/>
      <c r="P207" s="116"/>
    </row>
    <row r="208" spans="3:16" ht="18" customHeight="1">
      <c r="C208" s="116"/>
      <c r="D208" s="116"/>
      <c r="E208" s="116"/>
      <c r="F208" s="116"/>
      <c r="G208" s="116"/>
      <c r="H208" s="116"/>
      <c r="I208" s="116"/>
      <c r="J208" s="116"/>
      <c r="K208" s="116"/>
      <c r="L208" s="116"/>
      <c r="M208" s="116"/>
      <c r="N208" s="116"/>
      <c r="O208" s="116"/>
      <c r="P208" s="116"/>
    </row>
    <row r="209" spans="3:16" ht="18" customHeight="1">
      <c r="C209" s="116"/>
      <c r="D209" s="116"/>
      <c r="E209" s="116"/>
      <c r="F209" s="116"/>
      <c r="G209" s="116"/>
      <c r="H209" s="116"/>
      <c r="I209" s="116"/>
      <c r="J209" s="116"/>
      <c r="K209" s="116"/>
      <c r="L209" s="116"/>
      <c r="M209" s="116"/>
      <c r="N209" s="116"/>
      <c r="O209" s="116"/>
      <c r="P209" s="116"/>
    </row>
    <row r="210" spans="3:16" ht="18" customHeight="1">
      <c r="C210" s="116"/>
      <c r="D210" s="116"/>
      <c r="E210" s="116"/>
      <c r="F210" s="116"/>
      <c r="G210" s="116"/>
      <c r="H210" s="116"/>
      <c r="I210" s="116"/>
      <c r="J210" s="116"/>
      <c r="K210" s="116"/>
      <c r="L210" s="116"/>
      <c r="M210" s="116"/>
      <c r="N210" s="116"/>
      <c r="O210" s="116"/>
      <c r="P210" s="116"/>
    </row>
    <row r="211" spans="3:16" ht="18" customHeight="1">
      <c r="C211" s="116"/>
      <c r="D211" s="116"/>
      <c r="E211" s="116"/>
      <c r="F211" s="116"/>
      <c r="G211" s="116"/>
      <c r="H211" s="116"/>
      <c r="I211" s="116"/>
      <c r="J211" s="116"/>
      <c r="K211" s="116"/>
      <c r="L211" s="116"/>
      <c r="M211" s="116"/>
      <c r="N211" s="116"/>
      <c r="O211" s="116"/>
      <c r="P211" s="116"/>
    </row>
    <row r="212" spans="3:16" ht="18" customHeight="1">
      <c r="C212" s="116"/>
      <c r="D212" s="116"/>
      <c r="E212" s="116"/>
      <c r="F212" s="116"/>
      <c r="G212" s="116"/>
      <c r="H212" s="116"/>
      <c r="I212" s="116"/>
      <c r="J212" s="116"/>
      <c r="K212" s="116"/>
      <c r="L212" s="116"/>
      <c r="M212" s="116"/>
      <c r="N212" s="116"/>
      <c r="O212" s="116"/>
      <c r="P212" s="116"/>
    </row>
    <row r="213" spans="3:16" ht="18" customHeight="1">
      <c r="C213" s="116"/>
      <c r="D213" s="116"/>
      <c r="E213" s="116"/>
      <c r="F213" s="116"/>
      <c r="G213" s="116"/>
      <c r="H213" s="116"/>
      <c r="I213" s="116"/>
      <c r="J213" s="116"/>
      <c r="K213" s="116"/>
      <c r="L213" s="116"/>
      <c r="M213" s="116"/>
      <c r="N213" s="116"/>
      <c r="O213" s="116"/>
      <c r="P213" s="116"/>
    </row>
    <row r="214" spans="3:16" ht="18" customHeight="1">
      <c r="C214" s="116"/>
      <c r="D214" s="116"/>
      <c r="E214" s="116"/>
      <c r="F214" s="116"/>
      <c r="G214" s="116"/>
      <c r="H214" s="116"/>
      <c r="I214" s="116"/>
      <c r="J214" s="116"/>
      <c r="K214" s="116"/>
      <c r="L214" s="116"/>
      <c r="M214" s="116"/>
      <c r="N214" s="116"/>
      <c r="O214" s="116"/>
      <c r="P214" s="116"/>
    </row>
    <row r="215" spans="3:16" ht="18" customHeight="1">
      <c r="C215" s="116"/>
      <c r="D215" s="116"/>
      <c r="E215" s="116"/>
      <c r="F215" s="116"/>
      <c r="G215" s="116"/>
      <c r="H215" s="116"/>
      <c r="I215" s="116"/>
      <c r="J215" s="116"/>
      <c r="K215" s="116"/>
      <c r="L215" s="116"/>
      <c r="M215" s="116"/>
      <c r="N215" s="116"/>
      <c r="O215" s="116"/>
      <c r="P215" s="116"/>
    </row>
    <row r="216" spans="3:16" ht="18" customHeight="1">
      <c r="C216" s="116"/>
      <c r="D216" s="116"/>
      <c r="E216" s="116"/>
      <c r="F216" s="116"/>
      <c r="G216" s="116"/>
      <c r="H216" s="116"/>
      <c r="I216" s="116"/>
      <c r="J216" s="116"/>
      <c r="K216" s="116"/>
      <c r="L216" s="116"/>
      <c r="M216" s="116"/>
      <c r="N216" s="116"/>
      <c r="O216" s="116"/>
      <c r="P216" s="116"/>
    </row>
    <row r="217" spans="3:16" ht="18" customHeight="1">
      <c r="C217" s="116"/>
      <c r="D217" s="116"/>
      <c r="E217" s="116"/>
      <c r="F217" s="116"/>
      <c r="G217" s="116"/>
      <c r="H217" s="116"/>
      <c r="I217" s="116"/>
      <c r="J217" s="116"/>
      <c r="K217" s="116"/>
      <c r="L217" s="116"/>
      <c r="M217" s="116"/>
      <c r="N217" s="116"/>
      <c r="O217" s="116"/>
      <c r="P217" s="116"/>
    </row>
    <row r="218" spans="3:16" ht="18" customHeight="1">
      <c r="C218" s="116"/>
      <c r="D218" s="116"/>
      <c r="E218" s="116"/>
      <c r="F218" s="116"/>
      <c r="G218" s="116"/>
      <c r="H218" s="116"/>
      <c r="I218" s="116"/>
      <c r="J218" s="116"/>
      <c r="K218" s="116"/>
      <c r="L218" s="116"/>
      <c r="M218" s="116"/>
      <c r="N218" s="116"/>
      <c r="O218" s="116"/>
      <c r="P218" s="116"/>
    </row>
    <row r="219" spans="3:16" ht="18" customHeight="1">
      <c r="C219" s="116"/>
      <c r="D219" s="116"/>
      <c r="E219" s="116"/>
      <c r="F219" s="116"/>
      <c r="G219" s="116"/>
      <c r="H219" s="116"/>
      <c r="I219" s="116"/>
      <c r="J219" s="116"/>
      <c r="K219" s="116"/>
      <c r="L219" s="116"/>
      <c r="M219" s="116"/>
      <c r="N219" s="116"/>
      <c r="O219" s="116"/>
      <c r="P219" s="116"/>
    </row>
    <row r="220" spans="3:16" ht="18" customHeight="1">
      <c r="C220" s="116"/>
      <c r="D220" s="116"/>
      <c r="E220" s="116"/>
      <c r="F220" s="116"/>
      <c r="G220" s="116"/>
      <c r="H220" s="116"/>
      <c r="I220" s="116"/>
      <c r="J220" s="116"/>
      <c r="K220" s="116"/>
      <c r="L220" s="116"/>
      <c r="M220" s="116"/>
      <c r="N220" s="116"/>
      <c r="O220" s="116"/>
      <c r="P220" s="116"/>
    </row>
    <row r="221" spans="3:16" ht="18" customHeight="1">
      <c r="C221" s="116"/>
      <c r="D221" s="116"/>
      <c r="E221" s="116"/>
      <c r="F221" s="116"/>
      <c r="G221" s="116"/>
      <c r="H221" s="116"/>
      <c r="I221" s="116"/>
      <c r="J221" s="116"/>
      <c r="K221" s="116"/>
      <c r="L221" s="116"/>
      <c r="M221" s="116"/>
      <c r="N221" s="116"/>
      <c r="O221" s="116"/>
      <c r="P221" s="116"/>
    </row>
    <row r="222" spans="3:16" ht="18" customHeight="1">
      <c r="C222" s="116"/>
      <c r="D222" s="116"/>
      <c r="E222" s="116"/>
      <c r="F222" s="116"/>
      <c r="G222" s="116"/>
      <c r="H222" s="116"/>
      <c r="I222" s="116"/>
      <c r="J222" s="116"/>
      <c r="K222" s="116"/>
      <c r="L222" s="116"/>
      <c r="M222" s="116"/>
      <c r="N222" s="116"/>
      <c r="O222" s="116"/>
      <c r="P222" s="116"/>
    </row>
    <row r="223" spans="3:16" ht="18" customHeight="1">
      <c r="C223" s="116"/>
      <c r="D223" s="116"/>
      <c r="E223" s="116"/>
      <c r="F223" s="116"/>
      <c r="G223" s="116"/>
      <c r="H223" s="116"/>
      <c r="I223" s="116"/>
      <c r="J223" s="116"/>
      <c r="K223" s="116"/>
      <c r="L223" s="116"/>
      <c r="M223" s="116"/>
      <c r="N223" s="116"/>
      <c r="O223" s="116"/>
      <c r="P223" s="116"/>
    </row>
    <row r="224" spans="3:16" ht="18" customHeight="1">
      <c r="C224" s="116"/>
      <c r="D224" s="116"/>
      <c r="E224" s="116"/>
      <c r="F224" s="116"/>
      <c r="G224" s="116"/>
      <c r="H224" s="116"/>
      <c r="I224" s="116"/>
      <c r="J224" s="116"/>
      <c r="K224" s="116"/>
      <c r="L224" s="116"/>
      <c r="M224" s="116"/>
      <c r="N224" s="116"/>
      <c r="O224" s="116"/>
      <c r="P224" s="116"/>
    </row>
    <row r="225" spans="3:16" ht="18" customHeight="1">
      <c r="C225" s="116"/>
      <c r="D225" s="116"/>
      <c r="E225" s="116"/>
      <c r="F225" s="116"/>
      <c r="G225" s="116"/>
      <c r="H225" s="251"/>
      <c r="I225" s="116"/>
      <c r="J225" s="116"/>
      <c r="K225" s="116"/>
      <c r="L225" s="116"/>
      <c r="M225" s="116"/>
      <c r="N225" s="116"/>
      <c r="O225" s="116"/>
      <c r="P225" s="116"/>
    </row>
    <row r="226" spans="3:16" ht="18" customHeight="1">
      <c r="C226" s="116"/>
      <c r="D226" s="116"/>
      <c r="E226" s="116"/>
      <c r="F226" s="116"/>
      <c r="G226" s="116"/>
      <c r="H226" s="251"/>
      <c r="I226" s="116"/>
      <c r="J226" s="116"/>
      <c r="K226" s="116"/>
      <c r="L226" s="116"/>
      <c r="M226" s="116"/>
      <c r="N226" s="116"/>
      <c r="O226" s="116"/>
      <c r="P226" s="116"/>
    </row>
    <row r="227" spans="3:16" ht="18" customHeight="1">
      <c r="C227" s="116"/>
      <c r="D227" s="116"/>
      <c r="E227" s="116"/>
      <c r="F227" s="116"/>
      <c r="G227" s="116"/>
      <c r="H227" s="251"/>
      <c r="I227" s="116"/>
      <c r="J227" s="116"/>
      <c r="K227" s="116"/>
      <c r="L227" s="116"/>
      <c r="M227" s="116"/>
      <c r="N227" s="116"/>
      <c r="O227" s="116"/>
      <c r="P227" s="116"/>
    </row>
    <row r="228" spans="3:16" ht="18" customHeight="1">
      <c r="C228" s="116"/>
      <c r="D228" s="116"/>
      <c r="E228" s="116"/>
      <c r="F228" s="116"/>
      <c r="G228" s="116"/>
      <c r="H228" s="251"/>
      <c r="I228" s="116"/>
      <c r="J228" s="116"/>
      <c r="K228" s="116"/>
      <c r="L228" s="116"/>
      <c r="M228" s="116"/>
      <c r="N228" s="116"/>
      <c r="O228" s="116"/>
      <c r="P228" s="116"/>
    </row>
    <row r="229" spans="3:16" ht="18" customHeight="1">
      <c r="C229" s="116"/>
      <c r="D229" s="116"/>
      <c r="E229" s="116"/>
      <c r="F229" s="116"/>
      <c r="G229" s="116"/>
      <c r="H229" s="251"/>
      <c r="I229" s="116"/>
      <c r="J229" s="116"/>
      <c r="K229" s="116"/>
      <c r="L229" s="116"/>
      <c r="M229" s="116"/>
      <c r="N229" s="116"/>
      <c r="O229" s="116"/>
      <c r="P229" s="116"/>
    </row>
    <row r="230" spans="3:16" ht="18" customHeight="1">
      <c r="C230" s="116"/>
      <c r="D230" s="116"/>
      <c r="E230" s="116"/>
      <c r="F230" s="116"/>
      <c r="G230" s="116"/>
      <c r="H230" s="251"/>
      <c r="I230" s="116"/>
      <c r="J230" s="116"/>
      <c r="K230" s="116"/>
      <c r="L230" s="116"/>
      <c r="M230" s="116"/>
      <c r="N230" s="116"/>
      <c r="O230" s="116"/>
      <c r="P230" s="116"/>
    </row>
    <row r="231" spans="3:16" ht="18" customHeight="1">
      <c r="C231" s="116"/>
      <c r="D231" s="116"/>
      <c r="E231" s="116"/>
      <c r="F231" s="116"/>
      <c r="G231" s="116"/>
      <c r="H231" s="251"/>
      <c r="I231" s="116"/>
      <c r="J231" s="116"/>
      <c r="K231" s="116"/>
      <c r="L231" s="116"/>
      <c r="M231" s="116"/>
      <c r="N231" s="116"/>
      <c r="O231" s="116"/>
      <c r="P231" s="116"/>
    </row>
    <row r="232" spans="3:16" ht="18" customHeight="1">
      <c r="C232" s="116"/>
      <c r="D232" s="116"/>
      <c r="E232" s="116"/>
      <c r="F232" s="116"/>
      <c r="G232" s="116"/>
      <c r="H232" s="251"/>
      <c r="I232" s="116"/>
      <c r="J232" s="116"/>
      <c r="K232" s="116"/>
      <c r="L232" s="116"/>
      <c r="M232" s="116"/>
      <c r="N232" s="116"/>
      <c r="O232" s="116"/>
      <c r="P232" s="116"/>
    </row>
    <row r="233" spans="3:16" ht="18" customHeight="1">
      <c r="C233" s="116"/>
      <c r="D233" s="116"/>
      <c r="E233" s="116"/>
      <c r="F233" s="116"/>
      <c r="G233" s="116"/>
      <c r="H233" s="251"/>
      <c r="I233" s="116"/>
      <c r="J233" s="116"/>
      <c r="K233" s="116"/>
      <c r="L233" s="116"/>
      <c r="M233" s="116"/>
      <c r="N233" s="116"/>
      <c r="O233" s="116"/>
      <c r="P233" s="116"/>
    </row>
    <row r="234" spans="3:16" ht="18" customHeight="1">
      <c r="C234" s="116"/>
      <c r="D234" s="116"/>
      <c r="E234" s="116"/>
      <c r="F234" s="116"/>
      <c r="G234" s="116"/>
      <c r="H234" s="251"/>
      <c r="I234" s="116"/>
      <c r="J234" s="116"/>
      <c r="K234" s="116"/>
      <c r="L234" s="116"/>
      <c r="M234" s="116"/>
      <c r="N234" s="116"/>
      <c r="O234" s="116"/>
      <c r="P234" s="116"/>
    </row>
    <row r="235" spans="3:16" ht="18" customHeight="1">
      <c r="C235" s="116"/>
      <c r="D235" s="116"/>
      <c r="E235" s="116"/>
      <c r="F235" s="116"/>
      <c r="G235" s="116"/>
      <c r="H235" s="251"/>
      <c r="I235" s="116"/>
      <c r="J235" s="116"/>
      <c r="K235" s="116"/>
      <c r="L235" s="116"/>
      <c r="M235" s="116"/>
      <c r="N235" s="116"/>
      <c r="O235" s="116"/>
      <c r="P235" s="116"/>
    </row>
    <row r="236" spans="3:16" ht="18" customHeight="1">
      <c r="C236" s="116"/>
      <c r="D236" s="116"/>
      <c r="E236" s="116"/>
      <c r="F236" s="116"/>
      <c r="G236" s="116"/>
      <c r="H236" s="251"/>
      <c r="I236" s="116"/>
      <c r="J236" s="116"/>
      <c r="K236" s="116"/>
      <c r="L236" s="116"/>
      <c r="M236" s="116"/>
      <c r="N236" s="116"/>
      <c r="O236" s="116"/>
      <c r="P236" s="116"/>
    </row>
    <row r="237" spans="3:16" ht="18" customHeight="1">
      <c r="C237" s="116"/>
      <c r="D237" s="116"/>
      <c r="E237" s="116"/>
      <c r="F237" s="116"/>
      <c r="G237" s="116"/>
      <c r="H237" s="251"/>
      <c r="I237" s="116"/>
      <c r="J237" s="116"/>
      <c r="K237" s="116"/>
      <c r="L237" s="116"/>
      <c r="M237" s="116"/>
      <c r="N237" s="116"/>
      <c r="O237" s="116"/>
      <c r="P237" s="116"/>
    </row>
    <row r="238" spans="3:16" ht="18" customHeight="1">
      <c r="C238" s="116"/>
      <c r="D238" s="116"/>
      <c r="E238" s="116"/>
      <c r="F238" s="116"/>
      <c r="G238" s="116"/>
      <c r="H238" s="251"/>
      <c r="I238" s="116"/>
      <c r="J238" s="116"/>
      <c r="K238" s="116"/>
      <c r="L238" s="116"/>
      <c r="M238" s="116"/>
      <c r="N238" s="116"/>
      <c r="O238" s="116"/>
      <c r="P238" s="116"/>
    </row>
    <row r="239" spans="3:16" ht="18" customHeight="1">
      <c r="C239" s="116"/>
      <c r="D239" s="116"/>
      <c r="E239" s="116"/>
      <c r="F239" s="116"/>
      <c r="G239" s="116"/>
      <c r="H239" s="251"/>
      <c r="I239" s="116"/>
      <c r="J239" s="116"/>
      <c r="K239" s="116"/>
      <c r="L239" s="116"/>
      <c r="M239" s="116"/>
      <c r="N239" s="116"/>
      <c r="O239" s="116"/>
      <c r="P239" s="116"/>
    </row>
    <row r="240" spans="3:16" ht="18" customHeight="1">
      <c r="C240" s="116"/>
      <c r="D240" s="116"/>
      <c r="E240" s="116"/>
      <c r="F240" s="116"/>
      <c r="G240" s="116"/>
      <c r="H240" s="251"/>
      <c r="I240" s="116"/>
      <c r="J240" s="116"/>
      <c r="K240" s="116"/>
      <c r="L240" s="116"/>
      <c r="M240" s="116"/>
      <c r="N240" s="116"/>
      <c r="O240" s="116"/>
      <c r="P240" s="116"/>
    </row>
    <row r="241" spans="3:16" ht="18" customHeight="1">
      <c r="C241" s="116"/>
      <c r="D241" s="116"/>
      <c r="E241" s="116"/>
      <c r="F241" s="116"/>
      <c r="G241" s="116"/>
      <c r="H241" s="251"/>
      <c r="I241" s="116"/>
      <c r="J241" s="116"/>
      <c r="K241" s="116"/>
      <c r="L241" s="116"/>
      <c r="M241" s="116"/>
      <c r="N241" s="116"/>
      <c r="O241" s="116"/>
      <c r="P241" s="116"/>
    </row>
    <row r="242" spans="3:16" ht="18" customHeight="1">
      <c r="C242" s="116"/>
      <c r="D242" s="116"/>
      <c r="E242" s="116"/>
      <c r="F242" s="116"/>
      <c r="G242" s="116"/>
      <c r="H242" s="251"/>
      <c r="I242" s="116"/>
      <c r="J242" s="116"/>
      <c r="K242" s="116"/>
      <c r="L242" s="116"/>
      <c r="M242" s="116"/>
      <c r="N242" s="116"/>
      <c r="O242" s="116"/>
      <c r="P242" s="116"/>
    </row>
    <row r="243" spans="3:16" ht="18" customHeight="1">
      <c r="C243" s="116"/>
      <c r="D243" s="116"/>
      <c r="E243" s="116"/>
      <c r="F243" s="116"/>
      <c r="G243" s="116"/>
      <c r="H243" s="251"/>
      <c r="I243" s="116"/>
      <c r="J243" s="116"/>
      <c r="K243" s="116"/>
      <c r="L243" s="116"/>
      <c r="M243" s="116"/>
      <c r="N243" s="116"/>
      <c r="O243" s="116"/>
      <c r="P243" s="116"/>
    </row>
    <row r="244" spans="3:16" ht="18" customHeight="1">
      <c r="C244" s="116"/>
      <c r="D244" s="116"/>
      <c r="E244" s="116"/>
      <c r="F244" s="116"/>
      <c r="G244" s="116"/>
      <c r="H244" s="251"/>
      <c r="I244" s="116"/>
      <c r="J244" s="116"/>
      <c r="K244" s="116"/>
      <c r="L244" s="116"/>
      <c r="M244" s="116"/>
      <c r="N244" s="116"/>
      <c r="O244" s="116"/>
      <c r="P244" s="116"/>
    </row>
    <row r="245" spans="3:16" ht="18" customHeight="1">
      <c r="C245" s="116"/>
      <c r="D245" s="116"/>
      <c r="E245" s="116"/>
      <c r="F245" s="116"/>
      <c r="G245" s="116"/>
      <c r="H245" s="251"/>
      <c r="I245" s="116"/>
      <c r="J245" s="116"/>
      <c r="K245" s="116"/>
      <c r="L245" s="116"/>
      <c r="M245" s="116"/>
      <c r="N245" s="116"/>
      <c r="O245" s="116"/>
      <c r="P245" s="116"/>
    </row>
    <row r="246" spans="3:16" ht="18" customHeight="1">
      <c r="C246" s="116"/>
      <c r="D246" s="116"/>
      <c r="E246" s="116"/>
      <c r="F246" s="116"/>
      <c r="G246" s="116"/>
      <c r="H246" s="251"/>
      <c r="I246" s="116"/>
      <c r="J246" s="116"/>
      <c r="K246" s="116"/>
      <c r="L246" s="116"/>
      <c r="M246" s="116"/>
      <c r="N246" s="116"/>
      <c r="O246" s="116"/>
      <c r="P246" s="116"/>
    </row>
    <row r="247" spans="3:16" ht="18" customHeight="1">
      <c r="C247" s="116"/>
      <c r="D247" s="116"/>
      <c r="E247" s="116"/>
      <c r="F247" s="116"/>
      <c r="G247" s="116"/>
      <c r="H247" s="251"/>
      <c r="I247" s="116"/>
      <c r="J247" s="116"/>
      <c r="K247" s="116"/>
      <c r="L247" s="116"/>
      <c r="M247" s="116"/>
      <c r="N247" s="116"/>
      <c r="O247" s="116"/>
      <c r="P247" s="116"/>
    </row>
    <row r="248" spans="3:16" ht="18" customHeight="1">
      <c r="C248" s="116"/>
      <c r="D248" s="116"/>
      <c r="E248" s="116"/>
      <c r="F248" s="116"/>
      <c r="G248" s="116"/>
      <c r="H248" s="251"/>
      <c r="I248" s="116"/>
      <c r="J248" s="116"/>
      <c r="K248" s="116"/>
      <c r="L248" s="116"/>
      <c r="M248" s="116"/>
      <c r="N248" s="116"/>
      <c r="O248" s="116"/>
      <c r="P248" s="116"/>
    </row>
    <row r="249" spans="3:16" ht="18" customHeight="1">
      <c r="C249" s="116"/>
      <c r="D249" s="116"/>
      <c r="E249" s="116"/>
      <c r="F249" s="116"/>
      <c r="G249" s="116"/>
      <c r="H249" s="251"/>
      <c r="I249" s="116"/>
      <c r="J249" s="116"/>
      <c r="K249" s="116"/>
      <c r="L249" s="116"/>
      <c r="M249" s="116"/>
      <c r="N249" s="116"/>
      <c r="O249" s="116"/>
      <c r="P249" s="116"/>
    </row>
    <row r="250" spans="3:16" ht="18" customHeight="1">
      <c r="C250" s="116"/>
      <c r="D250" s="116"/>
      <c r="E250" s="116"/>
      <c r="F250" s="116"/>
      <c r="G250" s="116"/>
      <c r="H250" s="251"/>
      <c r="I250" s="116"/>
      <c r="J250" s="116"/>
      <c r="K250" s="116"/>
      <c r="L250" s="116"/>
      <c r="M250" s="116"/>
      <c r="N250" s="116"/>
      <c r="O250" s="116"/>
      <c r="P250" s="116"/>
    </row>
    <row r="251" spans="3:16" ht="18" customHeight="1">
      <c r="C251" s="116"/>
      <c r="D251" s="116"/>
      <c r="E251" s="116"/>
      <c r="F251" s="116"/>
      <c r="G251" s="116"/>
      <c r="H251" s="251"/>
      <c r="I251" s="116"/>
      <c r="J251" s="116"/>
      <c r="K251" s="116"/>
      <c r="L251" s="116"/>
      <c r="M251" s="116"/>
      <c r="N251" s="116"/>
      <c r="O251" s="116"/>
      <c r="P251" s="116"/>
    </row>
    <row r="252" spans="3:16" ht="18" customHeight="1">
      <c r="C252" s="116"/>
      <c r="D252" s="116"/>
      <c r="E252" s="116"/>
      <c r="F252" s="116"/>
      <c r="G252" s="116"/>
      <c r="H252" s="251"/>
      <c r="I252" s="116"/>
      <c r="J252" s="116"/>
      <c r="K252" s="116"/>
      <c r="L252" s="116"/>
      <c r="M252" s="116"/>
      <c r="N252" s="116"/>
      <c r="O252" s="116"/>
      <c r="P252" s="116"/>
    </row>
    <row r="253" spans="3:16" ht="18" customHeight="1">
      <c r="C253" s="116"/>
      <c r="D253" s="116"/>
      <c r="E253" s="116"/>
      <c r="F253" s="116"/>
      <c r="G253" s="116"/>
      <c r="H253" s="251"/>
      <c r="I253" s="116"/>
      <c r="J253" s="116"/>
      <c r="K253" s="116"/>
      <c r="L253" s="116"/>
      <c r="M253" s="116"/>
      <c r="N253" s="116"/>
      <c r="O253" s="116"/>
      <c r="P253" s="116"/>
    </row>
    <row r="254" spans="3:16" ht="18" customHeight="1">
      <c r="C254" s="116"/>
      <c r="D254" s="116"/>
      <c r="E254" s="116"/>
      <c r="F254" s="116"/>
      <c r="G254" s="116"/>
      <c r="H254" s="251"/>
      <c r="I254" s="116"/>
      <c r="J254" s="116"/>
      <c r="K254" s="116"/>
      <c r="L254" s="116"/>
      <c r="M254" s="116"/>
      <c r="N254" s="116"/>
      <c r="O254" s="116"/>
      <c r="P254" s="116"/>
    </row>
    <row r="255" spans="3:16" ht="18" customHeight="1">
      <c r="C255" s="116"/>
      <c r="D255" s="116"/>
      <c r="E255" s="116"/>
      <c r="F255" s="116"/>
      <c r="G255" s="116"/>
      <c r="H255" s="251"/>
      <c r="I255" s="116"/>
      <c r="J255" s="116"/>
      <c r="K255" s="116"/>
      <c r="L255" s="116"/>
      <c r="M255" s="116"/>
      <c r="N255" s="116"/>
      <c r="O255" s="116"/>
      <c r="P255" s="116"/>
    </row>
    <row r="256" spans="3:16" ht="18" customHeight="1">
      <c r="C256" s="116"/>
      <c r="D256" s="116"/>
      <c r="E256" s="116"/>
      <c r="F256" s="116"/>
      <c r="G256" s="116"/>
      <c r="H256" s="251"/>
      <c r="I256" s="116"/>
      <c r="J256" s="116"/>
      <c r="K256" s="116"/>
      <c r="L256" s="116"/>
      <c r="M256" s="116"/>
      <c r="N256" s="116"/>
      <c r="O256" s="116"/>
      <c r="P256" s="116"/>
    </row>
    <row r="257" spans="3:16" ht="18" customHeight="1">
      <c r="C257" s="116"/>
      <c r="D257" s="116"/>
      <c r="E257" s="116"/>
      <c r="F257" s="116"/>
      <c r="G257" s="116"/>
      <c r="H257" s="251"/>
      <c r="I257" s="116"/>
      <c r="J257" s="116"/>
      <c r="K257" s="116"/>
      <c r="L257" s="116"/>
      <c r="M257" s="116"/>
      <c r="N257" s="116"/>
      <c r="O257" s="116"/>
      <c r="P257" s="116"/>
    </row>
    <row r="258" spans="3:16" ht="18" customHeight="1">
      <c r="C258" s="116"/>
      <c r="D258" s="116"/>
      <c r="E258" s="116"/>
      <c r="F258" s="116"/>
      <c r="G258" s="116"/>
      <c r="H258" s="251"/>
      <c r="I258" s="116"/>
      <c r="J258" s="116"/>
      <c r="K258" s="116"/>
      <c r="L258" s="116"/>
      <c r="M258" s="116"/>
      <c r="N258" s="116"/>
      <c r="O258" s="116"/>
      <c r="P258" s="116"/>
    </row>
    <row r="259" spans="3:16" ht="18" customHeight="1">
      <c r="C259" s="116"/>
      <c r="D259" s="116"/>
      <c r="E259" s="116"/>
      <c r="F259" s="116"/>
      <c r="G259" s="116"/>
      <c r="H259" s="251"/>
      <c r="I259" s="116"/>
      <c r="J259" s="116"/>
      <c r="K259" s="116"/>
      <c r="L259" s="116"/>
      <c r="M259" s="116"/>
      <c r="N259" s="116"/>
      <c r="O259" s="116"/>
      <c r="P259" s="116"/>
    </row>
    <row r="260" spans="3:16" ht="18" customHeight="1">
      <c r="C260" s="116"/>
      <c r="D260" s="116"/>
      <c r="E260" s="116"/>
      <c r="F260" s="116"/>
      <c r="G260" s="116"/>
      <c r="H260" s="251"/>
      <c r="I260" s="116"/>
      <c r="J260" s="116"/>
      <c r="K260" s="116"/>
      <c r="L260" s="116"/>
      <c r="M260" s="116"/>
      <c r="N260" s="116"/>
      <c r="O260" s="116"/>
      <c r="P260" s="116"/>
    </row>
    <row r="261" spans="3:16" ht="18" customHeight="1">
      <c r="C261" s="116"/>
      <c r="D261" s="116"/>
      <c r="E261" s="116"/>
      <c r="F261" s="116"/>
      <c r="G261" s="116"/>
      <c r="H261" s="251"/>
      <c r="I261" s="116"/>
      <c r="J261" s="116"/>
      <c r="K261" s="116"/>
      <c r="L261" s="116"/>
      <c r="M261" s="116"/>
      <c r="N261" s="116"/>
      <c r="O261" s="116"/>
      <c r="P261" s="116"/>
    </row>
    <row r="262" spans="3:16" ht="18" customHeight="1">
      <c r="C262" s="116"/>
      <c r="D262" s="116"/>
      <c r="E262" s="116"/>
      <c r="F262" s="116"/>
      <c r="G262" s="116"/>
      <c r="H262" s="251"/>
      <c r="I262" s="116"/>
      <c r="J262" s="116"/>
      <c r="K262" s="116"/>
      <c r="L262" s="116"/>
      <c r="M262" s="116"/>
      <c r="N262" s="116"/>
      <c r="O262" s="116"/>
      <c r="P262" s="116"/>
    </row>
    <row r="263" spans="3:16" ht="18" customHeight="1">
      <c r="C263" s="116"/>
      <c r="D263" s="116"/>
      <c r="E263" s="116"/>
      <c r="F263" s="116"/>
      <c r="G263" s="116"/>
      <c r="H263" s="251"/>
      <c r="I263" s="116"/>
      <c r="J263" s="116"/>
      <c r="K263" s="116"/>
      <c r="L263" s="116"/>
      <c r="M263" s="116"/>
      <c r="N263" s="116"/>
      <c r="O263" s="116"/>
      <c r="P263" s="116"/>
    </row>
    <row r="264" spans="3:16" ht="18" customHeight="1">
      <c r="C264" s="116"/>
      <c r="D264" s="116"/>
      <c r="E264" s="116"/>
      <c r="F264" s="116"/>
      <c r="G264" s="116"/>
      <c r="H264" s="251"/>
      <c r="I264" s="116"/>
      <c r="J264" s="116"/>
      <c r="K264" s="116"/>
      <c r="L264" s="116"/>
      <c r="M264" s="116"/>
      <c r="N264" s="116"/>
      <c r="O264" s="116"/>
      <c r="P264" s="116"/>
    </row>
    <row r="265" spans="3:16" ht="18" customHeight="1">
      <c r="C265" s="116"/>
      <c r="D265" s="116"/>
      <c r="E265" s="116"/>
      <c r="F265" s="116"/>
      <c r="G265" s="116"/>
      <c r="H265" s="251"/>
      <c r="I265" s="116"/>
      <c r="J265" s="116"/>
      <c r="K265" s="116"/>
      <c r="L265" s="116"/>
      <c r="M265" s="116"/>
      <c r="N265" s="116"/>
      <c r="O265" s="116"/>
      <c r="P265" s="116"/>
    </row>
    <row r="266" spans="3:16" ht="18" customHeight="1">
      <c r="C266" s="116"/>
      <c r="D266" s="116"/>
      <c r="E266" s="116"/>
      <c r="F266" s="116"/>
      <c r="G266" s="116"/>
      <c r="H266" s="251"/>
      <c r="I266" s="116"/>
      <c r="J266" s="116"/>
      <c r="K266" s="116"/>
      <c r="L266" s="116"/>
      <c r="M266" s="116"/>
      <c r="N266" s="116"/>
      <c r="O266" s="116"/>
      <c r="P266" s="116"/>
    </row>
    <row r="267" spans="3:16" ht="18" customHeight="1">
      <c r="C267" s="116"/>
      <c r="D267" s="116"/>
      <c r="E267" s="116"/>
      <c r="F267" s="116"/>
      <c r="G267" s="116"/>
      <c r="H267" s="251"/>
      <c r="I267" s="116"/>
      <c r="J267" s="116"/>
      <c r="K267" s="116"/>
      <c r="L267" s="116"/>
      <c r="M267" s="116"/>
      <c r="N267" s="116"/>
      <c r="O267" s="116"/>
      <c r="P267" s="116"/>
    </row>
    <row r="268" spans="3:16" ht="18" customHeight="1">
      <c r="C268" s="116"/>
      <c r="D268" s="116"/>
      <c r="E268" s="116"/>
      <c r="F268" s="116"/>
      <c r="G268" s="116"/>
      <c r="H268" s="251"/>
      <c r="I268" s="116"/>
      <c r="J268" s="116"/>
      <c r="K268" s="116"/>
      <c r="L268" s="116"/>
      <c r="M268" s="116"/>
      <c r="N268" s="116"/>
      <c r="O268" s="116"/>
      <c r="P268" s="116"/>
    </row>
    <row r="269" spans="3:16" ht="18" customHeight="1">
      <c r="C269" s="116"/>
      <c r="D269" s="116"/>
      <c r="E269" s="116"/>
      <c r="F269" s="116"/>
      <c r="G269" s="116"/>
      <c r="H269" s="251"/>
      <c r="I269" s="116"/>
      <c r="J269" s="116"/>
      <c r="K269" s="116"/>
      <c r="L269" s="116"/>
      <c r="M269" s="116"/>
      <c r="N269" s="116"/>
      <c r="O269" s="116"/>
      <c r="P269" s="116"/>
    </row>
    <row r="270" spans="3:16" ht="18" customHeight="1">
      <c r="C270" s="116"/>
      <c r="D270" s="116"/>
      <c r="E270" s="116"/>
      <c r="F270" s="116"/>
      <c r="G270" s="116"/>
      <c r="H270" s="251"/>
      <c r="I270" s="116"/>
      <c r="J270" s="116"/>
      <c r="K270" s="116"/>
      <c r="L270" s="116"/>
      <c r="M270" s="116"/>
      <c r="N270" s="116"/>
      <c r="O270" s="116"/>
      <c r="P270" s="116"/>
    </row>
    <row r="271" spans="3:16" ht="18" customHeight="1">
      <c r="C271" s="116"/>
      <c r="D271" s="116"/>
      <c r="E271" s="116"/>
      <c r="F271" s="116"/>
      <c r="G271" s="116"/>
      <c r="H271" s="251"/>
      <c r="I271" s="116"/>
      <c r="J271" s="116"/>
      <c r="K271" s="116"/>
      <c r="L271" s="116"/>
      <c r="M271" s="116"/>
      <c r="N271" s="116"/>
      <c r="O271" s="116"/>
      <c r="P271" s="116"/>
    </row>
    <row r="272" spans="3:16" ht="18" customHeight="1">
      <c r="C272" s="116"/>
      <c r="D272" s="116"/>
      <c r="E272" s="116"/>
      <c r="F272" s="116"/>
      <c r="G272" s="116"/>
      <c r="H272" s="251"/>
      <c r="I272" s="116"/>
      <c r="J272" s="116"/>
      <c r="K272" s="116"/>
      <c r="L272" s="116"/>
      <c r="M272" s="116"/>
      <c r="N272" s="116"/>
      <c r="O272" s="116"/>
      <c r="P272" s="116"/>
    </row>
    <row r="273" spans="3:16" ht="18" customHeight="1">
      <c r="C273" s="116"/>
      <c r="D273" s="116"/>
      <c r="E273" s="116"/>
      <c r="F273" s="116"/>
      <c r="G273" s="116"/>
      <c r="H273" s="251"/>
      <c r="I273" s="116"/>
      <c r="J273" s="116"/>
      <c r="K273" s="116"/>
      <c r="L273" s="116"/>
      <c r="M273" s="116"/>
      <c r="N273" s="116"/>
      <c r="O273" s="116"/>
      <c r="P273" s="116"/>
    </row>
    <row r="274" spans="3:16" ht="18" customHeight="1">
      <c r="C274" s="116"/>
      <c r="D274" s="116"/>
      <c r="E274" s="116"/>
      <c r="F274" s="116"/>
      <c r="G274" s="116"/>
      <c r="H274" s="251"/>
      <c r="I274" s="116"/>
      <c r="J274" s="116"/>
      <c r="K274" s="116"/>
      <c r="L274" s="116"/>
      <c r="M274" s="116"/>
      <c r="N274" s="116"/>
      <c r="O274" s="116"/>
      <c r="P274" s="116"/>
    </row>
    <row r="275" spans="3:16" ht="18" customHeight="1">
      <c r="C275" s="116"/>
      <c r="D275" s="116"/>
      <c r="E275" s="116"/>
      <c r="F275" s="116"/>
      <c r="G275" s="116"/>
      <c r="H275" s="251"/>
      <c r="I275" s="116"/>
      <c r="J275" s="116"/>
      <c r="K275" s="116"/>
      <c r="L275" s="116"/>
      <c r="M275" s="116"/>
      <c r="N275" s="116"/>
      <c r="O275" s="116"/>
      <c r="P275" s="116"/>
    </row>
    <row r="276" spans="3:16" ht="18" customHeight="1">
      <c r="C276" s="116"/>
      <c r="D276" s="116"/>
      <c r="E276" s="116"/>
      <c r="F276" s="116"/>
      <c r="G276" s="116"/>
      <c r="H276" s="251"/>
      <c r="I276" s="116"/>
      <c r="J276" s="116"/>
      <c r="K276" s="116"/>
      <c r="L276" s="116"/>
      <c r="M276" s="116"/>
      <c r="N276" s="116"/>
      <c r="O276" s="116"/>
      <c r="P276" s="116"/>
    </row>
    <row r="277" spans="3:16" ht="18" customHeight="1">
      <c r="C277" s="116"/>
      <c r="D277" s="116"/>
      <c r="E277" s="116"/>
      <c r="F277" s="116"/>
      <c r="G277" s="116"/>
      <c r="H277" s="251"/>
      <c r="I277" s="116"/>
      <c r="J277" s="116"/>
      <c r="K277" s="116"/>
      <c r="L277" s="116"/>
      <c r="M277" s="116"/>
      <c r="N277" s="116"/>
      <c r="O277" s="116"/>
      <c r="P277" s="116"/>
    </row>
    <row r="278" spans="3:16" ht="18" customHeight="1">
      <c r="C278" s="116"/>
      <c r="D278" s="116"/>
      <c r="E278" s="116"/>
      <c r="F278" s="116"/>
      <c r="G278" s="116"/>
      <c r="H278" s="251"/>
      <c r="I278" s="116"/>
      <c r="J278" s="116"/>
      <c r="K278" s="116"/>
      <c r="L278" s="116"/>
      <c r="M278" s="116"/>
      <c r="N278" s="116"/>
      <c r="O278" s="116"/>
      <c r="P278" s="116"/>
    </row>
    <row r="279" spans="3:16" ht="18" customHeight="1">
      <c r="C279" s="116"/>
      <c r="D279" s="116"/>
      <c r="E279" s="116"/>
      <c r="F279" s="116"/>
      <c r="G279" s="116"/>
      <c r="H279" s="251"/>
      <c r="I279" s="116"/>
      <c r="J279" s="116"/>
      <c r="K279" s="116"/>
      <c r="L279" s="116"/>
      <c r="M279" s="116"/>
      <c r="N279" s="116"/>
      <c r="O279" s="116"/>
      <c r="P279" s="116"/>
    </row>
    <row r="280" spans="3:16" ht="18" customHeight="1">
      <c r="C280" s="116"/>
      <c r="D280" s="116"/>
      <c r="E280" s="116"/>
      <c r="F280" s="116"/>
      <c r="G280" s="116"/>
      <c r="H280" s="251"/>
      <c r="I280" s="116"/>
      <c r="J280" s="116"/>
      <c r="K280" s="116"/>
      <c r="L280" s="116"/>
      <c r="M280" s="116"/>
      <c r="N280" s="116"/>
      <c r="O280" s="116"/>
      <c r="P280" s="116"/>
    </row>
    <row r="281" spans="3:16" ht="18" customHeight="1">
      <c r="C281" s="116"/>
      <c r="D281" s="116"/>
      <c r="E281" s="116"/>
      <c r="F281" s="116"/>
      <c r="G281" s="116"/>
      <c r="H281" s="251"/>
      <c r="I281" s="116"/>
      <c r="J281" s="116"/>
      <c r="K281" s="116"/>
      <c r="L281" s="116"/>
      <c r="M281" s="116"/>
      <c r="N281" s="116"/>
      <c r="O281" s="116"/>
      <c r="P281" s="116"/>
    </row>
    <row r="282" spans="3:16" ht="18" customHeight="1">
      <c r="C282" s="116"/>
      <c r="D282" s="116"/>
      <c r="E282" s="116"/>
      <c r="F282" s="116"/>
      <c r="G282" s="116"/>
      <c r="H282" s="251"/>
      <c r="I282" s="116"/>
      <c r="J282" s="116"/>
      <c r="K282" s="116"/>
      <c r="L282" s="116"/>
      <c r="M282" s="116"/>
      <c r="N282" s="116"/>
      <c r="O282" s="116"/>
      <c r="P282" s="116"/>
    </row>
    <row r="283" spans="3:16" ht="18" customHeight="1">
      <c r="C283" s="116"/>
      <c r="D283" s="116"/>
      <c r="E283" s="116"/>
      <c r="F283" s="116"/>
      <c r="G283" s="116"/>
      <c r="H283" s="251"/>
      <c r="I283" s="116"/>
      <c r="J283" s="116"/>
      <c r="K283" s="116"/>
      <c r="L283" s="116"/>
      <c r="M283" s="116"/>
      <c r="N283" s="116"/>
      <c r="O283" s="116"/>
      <c r="P283" s="116"/>
    </row>
    <row r="284" spans="3:16" ht="18" customHeight="1">
      <c r="C284" s="116"/>
      <c r="D284" s="116"/>
      <c r="E284" s="116"/>
      <c r="F284" s="116"/>
      <c r="G284" s="116"/>
      <c r="H284" s="251"/>
      <c r="I284" s="116"/>
      <c r="J284" s="116"/>
      <c r="K284" s="116"/>
      <c r="L284" s="116"/>
      <c r="M284" s="116"/>
      <c r="N284" s="116"/>
      <c r="O284" s="116"/>
      <c r="P284" s="116"/>
    </row>
    <row r="285" spans="3:16" ht="18" customHeight="1">
      <c r="C285" s="116"/>
      <c r="D285" s="116"/>
      <c r="E285" s="116"/>
      <c r="F285" s="116"/>
      <c r="G285" s="116"/>
      <c r="H285" s="251"/>
      <c r="I285" s="116"/>
      <c r="J285" s="116"/>
      <c r="K285" s="116"/>
      <c r="L285" s="116"/>
      <c r="M285" s="116"/>
      <c r="N285" s="116"/>
      <c r="O285" s="116"/>
      <c r="P285" s="116"/>
    </row>
    <row r="286" spans="3:16" ht="18" customHeight="1">
      <c r="C286" s="116"/>
      <c r="D286" s="116"/>
      <c r="E286" s="116"/>
      <c r="F286" s="116"/>
      <c r="G286" s="116"/>
      <c r="H286" s="251"/>
      <c r="I286" s="116"/>
      <c r="J286" s="116"/>
      <c r="K286" s="116"/>
      <c r="L286" s="116"/>
      <c r="M286" s="116"/>
      <c r="N286" s="116"/>
      <c r="O286" s="116"/>
      <c r="P286" s="116"/>
    </row>
    <row r="287" spans="3:16" ht="18" customHeight="1">
      <c r="C287" s="116"/>
      <c r="D287" s="116"/>
      <c r="E287" s="116"/>
      <c r="F287" s="116"/>
      <c r="G287" s="116"/>
      <c r="H287" s="251"/>
      <c r="I287" s="116"/>
      <c r="J287" s="116"/>
      <c r="K287" s="116"/>
      <c r="L287" s="116"/>
      <c r="M287" s="116"/>
      <c r="N287" s="116"/>
      <c r="O287" s="116"/>
      <c r="P287" s="116"/>
    </row>
    <row r="288" spans="3:16" ht="18" customHeight="1">
      <c r="C288" s="116"/>
      <c r="D288" s="116"/>
      <c r="E288" s="116"/>
      <c r="F288" s="116"/>
      <c r="G288" s="116"/>
      <c r="H288" s="251"/>
      <c r="I288" s="116"/>
      <c r="J288" s="116"/>
      <c r="K288" s="116"/>
      <c r="L288" s="116"/>
      <c r="M288" s="116"/>
      <c r="N288" s="116"/>
      <c r="O288" s="116"/>
      <c r="P288" s="116"/>
    </row>
    <row r="289" spans="3:16" ht="18" customHeight="1">
      <c r="C289" s="116"/>
      <c r="D289" s="116"/>
      <c r="E289" s="116"/>
      <c r="F289" s="116"/>
      <c r="G289" s="116"/>
      <c r="H289" s="251"/>
      <c r="I289" s="116"/>
      <c r="J289" s="116"/>
      <c r="K289" s="116"/>
      <c r="L289" s="116"/>
      <c r="M289" s="116"/>
      <c r="N289" s="116"/>
      <c r="O289" s="116"/>
      <c r="P289" s="116"/>
    </row>
    <row r="290" spans="3:16" ht="18" customHeight="1">
      <c r="C290" s="116"/>
      <c r="D290" s="116"/>
      <c r="E290" s="116"/>
      <c r="F290" s="116"/>
      <c r="G290" s="116"/>
      <c r="H290" s="251"/>
      <c r="I290" s="116"/>
      <c r="J290" s="116"/>
      <c r="K290" s="116"/>
      <c r="L290" s="116"/>
      <c r="M290" s="116"/>
      <c r="N290" s="116"/>
      <c r="O290" s="116"/>
      <c r="P290" s="116"/>
    </row>
    <row r="291" spans="3:16" ht="18" customHeight="1">
      <c r="C291" s="116"/>
      <c r="D291" s="116"/>
      <c r="E291" s="116"/>
      <c r="F291" s="116"/>
      <c r="G291" s="116"/>
      <c r="H291" s="251"/>
      <c r="I291" s="116"/>
      <c r="J291" s="116"/>
      <c r="K291" s="116"/>
      <c r="L291" s="116"/>
      <c r="M291" s="116"/>
      <c r="N291" s="116"/>
      <c r="O291" s="116"/>
      <c r="P291" s="116"/>
    </row>
    <row r="292" spans="3:16" ht="18" customHeight="1">
      <c r="C292" s="116"/>
      <c r="D292" s="116"/>
      <c r="E292" s="116"/>
      <c r="F292" s="116"/>
      <c r="G292" s="116"/>
      <c r="H292" s="251"/>
      <c r="I292" s="116"/>
      <c r="J292" s="116"/>
      <c r="K292" s="116"/>
      <c r="L292" s="116"/>
      <c r="M292" s="116"/>
      <c r="N292" s="116"/>
      <c r="O292" s="116"/>
      <c r="P292" s="116"/>
    </row>
    <row r="293" spans="3:16" ht="18" customHeight="1">
      <c r="C293" s="116"/>
      <c r="D293" s="116"/>
      <c r="E293" s="116"/>
      <c r="F293" s="116"/>
      <c r="G293" s="116"/>
      <c r="H293" s="251"/>
      <c r="I293" s="116"/>
      <c r="J293" s="116"/>
      <c r="K293" s="116"/>
      <c r="L293" s="116"/>
      <c r="M293" s="116"/>
      <c r="N293" s="116"/>
      <c r="O293" s="116"/>
      <c r="P293" s="116"/>
    </row>
    <row r="294" spans="3:16" ht="18" customHeight="1">
      <c r="C294" s="116"/>
      <c r="D294" s="116"/>
      <c r="E294" s="116"/>
      <c r="F294" s="116"/>
      <c r="G294" s="116"/>
      <c r="H294" s="251"/>
      <c r="I294" s="116"/>
      <c r="J294" s="116"/>
      <c r="K294" s="116"/>
      <c r="L294" s="116"/>
      <c r="M294" s="116"/>
      <c r="N294" s="116"/>
      <c r="O294" s="116"/>
      <c r="P294" s="116"/>
    </row>
  </sheetData>
  <sheetProtection algorithmName="SHA-512" hashValue="1bBOHlDXFwNQoLewXJ1z8XPr1HXtYsjjjnxI8vPQE824hfqeHKCEVsfjYsbgpcVsK2ZWW3X0uXChBh/r7/Q8dw==" saltValue="RWZz80H2JE50tu5pPSnSBg==" spinCount="100000" sheet="1" objects="1" scenarios="1" formatCells="0" formatColumns="0" formatRows="0"/>
  <mergeCells count="736">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 ref="A5:B5"/>
    <mergeCell ref="C5:D5"/>
    <mergeCell ref="E5:F5"/>
    <mergeCell ref="G5:H5"/>
    <mergeCell ref="I5:J5"/>
    <mergeCell ref="K5:L5"/>
    <mergeCell ref="M5:N5"/>
    <mergeCell ref="O5:P5"/>
    <mergeCell ref="S5:T5"/>
    <mergeCell ref="A6:B6"/>
    <mergeCell ref="C6:D6"/>
    <mergeCell ref="E6:F6"/>
    <mergeCell ref="G6:H6"/>
    <mergeCell ref="I6:J6"/>
    <mergeCell ref="K6:L6"/>
    <mergeCell ref="M6:N6"/>
    <mergeCell ref="O6:P6"/>
    <mergeCell ref="S6:T6"/>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9:B9"/>
    <mergeCell ref="C9:D9"/>
    <mergeCell ref="E9:F9"/>
    <mergeCell ref="G9:H9"/>
    <mergeCell ref="I9:J9"/>
    <mergeCell ref="K9:L9"/>
    <mergeCell ref="M9:N9"/>
    <mergeCell ref="O9:P9"/>
    <mergeCell ref="S9:T9"/>
    <mergeCell ref="A10:B10"/>
    <mergeCell ref="C10:D10"/>
    <mergeCell ref="E10:F10"/>
    <mergeCell ref="G10:H10"/>
    <mergeCell ref="I10:J10"/>
    <mergeCell ref="K10:L10"/>
    <mergeCell ref="M10:N10"/>
    <mergeCell ref="O10:P10"/>
    <mergeCell ref="S10:T10"/>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M27:N27"/>
    <mergeCell ref="O27:P27"/>
    <mergeCell ref="A28:B28"/>
    <mergeCell ref="M24:N24"/>
    <mergeCell ref="O24:P24"/>
    <mergeCell ref="A25:B25"/>
    <mergeCell ref="Q31:Q33"/>
    <mergeCell ref="R31:R33"/>
    <mergeCell ref="S31:T31"/>
    <mergeCell ref="A32:B33"/>
    <mergeCell ref="S32:T33"/>
    <mergeCell ref="C33:D33"/>
    <mergeCell ref="E33:F33"/>
    <mergeCell ref="Q28:Q30"/>
    <mergeCell ref="R28:R30"/>
    <mergeCell ref="S28:T28"/>
    <mergeCell ref="A29:B30"/>
    <mergeCell ref="S29:T30"/>
    <mergeCell ref="C30:D30"/>
    <mergeCell ref="E30:F30"/>
    <mergeCell ref="G30:H30"/>
    <mergeCell ref="I30:J30"/>
    <mergeCell ref="K30:L30"/>
    <mergeCell ref="G33:H33"/>
    <mergeCell ref="I33:J33"/>
    <mergeCell ref="K33:L33"/>
    <mergeCell ref="M33:N33"/>
    <mergeCell ref="O33:P33"/>
    <mergeCell ref="A34:B34"/>
    <mergeCell ref="M30:N30"/>
    <mergeCell ref="O30:P30"/>
    <mergeCell ref="A31:B31"/>
    <mergeCell ref="Q37:Q39"/>
    <mergeCell ref="R37:R39"/>
    <mergeCell ref="S37:T37"/>
    <mergeCell ref="A38:B39"/>
    <mergeCell ref="S38:T39"/>
    <mergeCell ref="C39:D39"/>
    <mergeCell ref="E39:F39"/>
    <mergeCell ref="Q34:Q36"/>
    <mergeCell ref="R34:R36"/>
    <mergeCell ref="S34:T34"/>
    <mergeCell ref="A35:B36"/>
    <mergeCell ref="S35:T36"/>
    <mergeCell ref="C36:D36"/>
    <mergeCell ref="E36:F36"/>
    <mergeCell ref="G36:H36"/>
    <mergeCell ref="I36:J36"/>
    <mergeCell ref="K36:L36"/>
    <mergeCell ref="G39:H39"/>
    <mergeCell ref="I39:J39"/>
    <mergeCell ref="K39:L39"/>
    <mergeCell ref="M39:N39"/>
    <mergeCell ref="O39:P39"/>
    <mergeCell ref="A40:B40"/>
    <mergeCell ref="M36:N36"/>
    <mergeCell ref="O36:P36"/>
    <mergeCell ref="A37:B37"/>
    <mergeCell ref="Q43:Q45"/>
    <mergeCell ref="R43:R45"/>
    <mergeCell ref="S43:T43"/>
    <mergeCell ref="A44:B45"/>
    <mergeCell ref="S44:T45"/>
    <mergeCell ref="C45:D45"/>
    <mergeCell ref="E45:F45"/>
    <mergeCell ref="Q40:Q42"/>
    <mergeCell ref="R40:R42"/>
    <mergeCell ref="S40:T40"/>
    <mergeCell ref="A41:B42"/>
    <mergeCell ref="S41:T42"/>
    <mergeCell ref="C42:D42"/>
    <mergeCell ref="E42:F42"/>
    <mergeCell ref="G42:H42"/>
    <mergeCell ref="I42:J42"/>
    <mergeCell ref="K42:L42"/>
    <mergeCell ref="G45:H45"/>
    <mergeCell ref="I45:J45"/>
    <mergeCell ref="K45:L45"/>
    <mergeCell ref="R49:R51"/>
    <mergeCell ref="S49:T49"/>
    <mergeCell ref="A50:B51"/>
    <mergeCell ref="S50:T51"/>
    <mergeCell ref="C51:D51"/>
    <mergeCell ref="E51:F51"/>
    <mergeCell ref="Q46:Q48"/>
    <mergeCell ref="R46:R48"/>
    <mergeCell ref="S46:T46"/>
    <mergeCell ref="A47:B48"/>
    <mergeCell ref="S47:T48"/>
    <mergeCell ref="C48:D48"/>
    <mergeCell ref="E48:F48"/>
    <mergeCell ref="G48:H48"/>
    <mergeCell ref="I48:J48"/>
    <mergeCell ref="K48:L48"/>
    <mergeCell ref="G51:H51"/>
    <mergeCell ref="M48:N48"/>
    <mergeCell ref="O48:P48"/>
    <mergeCell ref="A49:B49"/>
    <mergeCell ref="M45:N45"/>
    <mergeCell ref="O45:P45"/>
    <mergeCell ref="A46:B46"/>
    <mergeCell ref="M42:N42"/>
    <mergeCell ref="O42:P42"/>
    <mergeCell ref="A43:B43"/>
    <mergeCell ref="Q49:Q51"/>
    <mergeCell ref="I57:J57"/>
    <mergeCell ref="K57:L57"/>
    <mergeCell ref="M57:N57"/>
    <mergeCell ref="O57:P57"/>
    <mergeCell ref="I51:J51"/>
    <mergeCell ref="K51:L51"/>
    <mergeCell ref="M51:N51"/>
    <mergeCell ref="O51:P51"/>
    <mergeCell ref="A52:B52"/>
    <mergeCell ref="M54:N54"/>
    <mergeCell ref="O54:P54"/>
    <mergeCell ref="A55:B55"/>
    <mergeCell ref="Q52:Q54"/>
    <mergeCell ref="I61:J61"/>
    <mergeCell ref="K61:L61"/>
    <mergeCell ref="M61:N61"/>
    <mergeCell ref="O61:P61"/>
    <mergeCell ref="R55:R57"/>
    <mergeCell ref="S55:T55"/>
    <mergeCell ref="A56:B57"/>
    <mergeCell ref="S56:T57"/>
    <mergeCell ref="C57:D57"/>
    <mergeCell ref="E57:F57"/>
    <mergeCell ref="G57:H57"/>
    <mergeCell ref="S58:T58"/>
    <mergeCell ref="A59:B59"/>
    <mergeCell ref="Q59:Q61"/>
    <mergeCell ref="R59:R61"/>
    <mergeCell ref="S59:T59"/>
    <mergeCell ref="A60:B61"/>
    <mergeCell ref="S60:T61"/>
    <mergeCell ref="C61:D61"/>
    <mergeCell ref="E61:F61"/>
    <mergeCell ref="G61:H61"/>
    <mergeCell ref="A58:B58"/>
    <mergeCell ref="C58:P58"/>
    <mergeCell ref="Q55:Q57"/>
    <mergeCell ref="R52:R54"/>
    <mergeCell ref="S52:T52"/>
    <mergeCell ref="A53:B54"/>
    <mergeCell ref="S53:T54"/>
    <mergeCell ref="C54:D54"/>
    <mergeCell ref="E54:F54"/>
    <mergeCell ref="G54:H54"/>
    <mergeCell ref="I54:J54"/>
    <mergeCell ref="K54:L54"/>
    <mergeCell ref="S65:T65"/>
    <mergeCell ref="A66:B67"/>
    <mergeCell ref="S66:T67"/>
    <mergeCell ref="C67:D67"/>
    <mergeCell ref="E67:F67"/>
    <mergeCell ref="G67:H67"/>
    <mergeCell ref="I67:J67"/>
    <mergeCell ref="R62:R64"/>
    <mergeCell ref="S62:T62"/>
    <mergeCell ref="A63:B64"/>
    <mergeCell ref="S63:T64"/>
    <mergeCell ref="C64:D64"/>
    <mergeCell ref="E64:F64"/>
    <mergeCell ref="G64:H64"/>
    <mergeCell ref="I64:J64"/>
    <mergeCell ref="K64:L64"/>
    <mergeCell ref="M64:N64"/>
    <mergeCell ref="K67:L67"/>
    <mergeCell ref="M67:N67"/>
    <mergeCell ref="O67:P67"/>
    <mergeCell ref="A62:B62"/>
    <mergeCell ref="Q62:Q64"/>
    <mergeCell ref="O64:P64"/>
    <mergeCell ref="A68:B68"/>
    <mergeCell ref="Q68:Q70"/>
    <mergeCell ref="R68:R70"/>
    <mergeCell ref="A65:B65"/>
    <mergeCell ref="Q65:Q67"/>
    <mergeCell ref="R65:R67"/>
    <mergeCell ref="S71:T71"/>
    <mergeCell ref="A72:B73"/>
    <mergeCell ref="S72:T73"/>
    <mergeCell ref="C73:D73"/>
    <mergeCell ref="E73:F73"/>
    <mergeCell ref="G73:H73"/>
    <mergeCell ref="I73:J73"/>
    <mergeCell ref="S68:T68"/>
    <mergeCell ref="A69:B70"/>
    <mergeCell ref="S69:T70"/>
    <mergeCell ref="C70:D70"/>
    <mergeCell ref="E70:F70"/>
    <mergeCell ref="G70:H70"/>
    <mergeCell ref="I70:J70"/>
    <mergeCell ref="K70:L70"/>
    <mergeCell ref="M70:N70"/>
    <mergeCell ref="O70:P70"/>
    <mergeCell ref="K73:L73"/>
    <mergeCell ref="M73:N73"/>
    <mergeCell ref="O73:P73"/>
    <mergeCell ref="A74:B74"/>
    <mergeCell ref="Q74:Q76"/>
    <mergeCell ref="R74:R76"/>
    <mergeCell ref="A71:B71"/>
    <mergeCell ref="Q71:Q73"/>
    <mergeCell ref="R71:R73"/>
    <mergeCell ref="S74:T74"/>
    <mergeCell ref="A75:B76"/>
    <mergeCell ref="S75:T76"/>
    <mergeCell ref="C76:D76"/>
    <mergeCell ref="E76:F76"/>
    <mergeCell ref="G76:H76"/>
    <mergeCell ref="I76:J76"/>
    <mergeCell ref="K76:L76"/>
    <mergeCell ref="M76:N76"/>
    <mergeCell ref="O76:P76"/>
    <mergeCell ref="A77:B77"/>
    <mergeCell ref="Q77:Q79"/>
    <mergeCell ref="R77:R79"/>
    <mergeCell ref="S77:T77"/>
    <mergeCell ref="A78:B79"/>
    <mergeCell ref="S78:T79"/>
    <mergeCell ref="C79:D79"/>
    <mergeCell ref="E79:F79"/>
    <mergeCell ref="G79:H79"/>
    <mergeCell ref="I79:J79"/>
    <mergeCell ref="K79:L79"/>
    <mergeCell ref="M79:N79"/>
    <mergeCell ref="O79:P79"/>
    <mergeCell ref="AC79:AC80"/>
    <mergeCell ref="A80:B80"/>
    <mergeCell ref="Q80:Q82"/>
    <mergeCell ref="R80:R82"/>
    <mergeCell ref="S80:T80"/>
    <mergeCell ref="A81:B82"/>
    <mergeCell ref="S81:T82"/>
    <mergeCell ref="R83:R85"/>
    <mergeCell ref="S83:T83"/>
    <mergeCell ref="A84:B85"/>
    <mergeCell ref="S84:T85"/>
    <mergeCell ref="C85:D85"/>
    <mergeCell ref="E85:F85"/>
    <mergeCell ref="G85:H85"/>
    <mergeCell ref="C82:D82"/>
    <mergeCell ref="E82:F82"/>
    <mergeCell ref="G82:H82"/>
    <mergeCell ref="I82:J82"/>
    <mergeCell ref="K82:L82"/>
    <mergeCell ref="M82:N82"/>
    <mergeCell ref="I85:J85"/>
    <mergeCell ref="K85:L85"/>
    <mergeCell ref="M85:N85"/>
    <mergeCell ref="O85:P85"/>
    <mergeCell ref="A86:B86"/>
    <mergeCell ref="Q86:Q88"/>
    <mergeCell ref="O88:P88"/>
    <mergeCell ref="O82:P82"/>
    <mergeCell ref="A83:B83"/>
    <mergeCell ref="Q83:Q85"/>
    <mergeCell ref="R86:R88"/>
    <mergeCell ref="S86:T86"/>
    <mergeCell ref="A87:B88"/>
    <mergeCell ref="S87:T88"/>
    <mergeCell ref="C88:D88"/>
    <mergeCell ref="E88:F88"/>
    <mergeCell ref="G88:H88"/>
    <mergeCell ref="I88:J88"/>
    <mergeCell ref="K88:L88"/>
    <mergeCell ref="M88:N88"/>
    <mergeCell ref="A89:B89"/>
    <mergeCell ref="C89:P89"/>
    <mergeCell ref="S89:T89"/>
    <mergeCell ref="A90:B90"/>
    <mergeCell ref="Q90:Q92"/>
    <mergeCell ref="R90:R92"/>
    <mergeCell ref="S90:T90"/>
    <mergeCell ref="A91:B92"/>
    <mergeCell ref="S91:T92"/>
    <mergeCell ref="C92:D92"/>
    <mergeCell ref="S93:T93"/>
    <mergeCell ref="A94:B95"/>
    <mergeCell ref="S94:T95"/>
    <mergeCell ref="C95:D95"/>
    <mergeCell ref="E95:F95"/>
    <mergeCell ref="G95:H95"/>
    <mergeCell ref="I95:J95"/>
    <mergeCell ref="E92:F92"/>
    <mergeCell ref="G92:H92"/>
    <mergeCell ref="I92:J92"/>
    <mergeCell ref="K92:L92"/>
    <mergeCell ref="M92:N92"/>
    <mergeCell ref="O92:P92"/>
    <mergeCell ref="K95:L95"/>
    <mergeCell ref="M95:N95"/>
    <mergeCell ref="O95:P95"/>
    <mergeCell ref="A96:B96"/>
    <mergeCell ref="Q96:Q98"/>
    <mergeCell ref="R96:R98"/>
    <mergeCell ref="A93:B93"/>
    <mergeCell ref="Q93:Q95"/>
    <mergeCell ref="R93:R95"/>
    <mergeCell ref="S99:T99"/>
    <mergeCell ref="A100:B101"/>
    <mergeCell ref="S100:T101"/>
    <mergeCell ref="C101:D101"/>
    <mergeCell ref="E101:F101"/>
    <mergeCell ref="G101:H101"/>
    <mergeCell ref="I101:J101"/>
    <mergeCell ref="S96:T96"/>
    <mergeCell ref="A97:B98"/>
    <mergeCell ref="S97:T98"/>
    <mergeCell ref="C98:D98"/>
    <mergeCell ref="E98:F98"/>
    <mergeCell ref="G98:H98"/>
    <mergeCell ref="I98:J98"/>
    <mergeCell ref="K98:L98"/>
    <mergeCell ref="M98:N98"/>
    <mergeCell ref="O98:P98"/>
    <mergeCell ref="K101:L101"/>
    <mergeCell ref="M101:N101"/>
    <mergeCell ref="O101:P101"/>
    <mergeCell ref="A102:B102"/>
    <mergeCell ref="Q102:Q104"/>
    <mergeCell ref="R102:R104"/>
    <mergeCell ref="A99:B99"/>
    <mergeCell ref="Q99:Q101"/>
    <mergeCell ref="R99:R101"/>
    <mergeCell ref="S105:T105"/>
    <mergeCell ref="A106:B107"/>
    <mergeCell ref="S106:T107"/>
    <mergeCell ref="C107:D107"/>
    <mergeCell ref="E107:F107"/>
    <mergeCell ref="G107:H107"/>
    <mergeCell ref="I107:J107"/>
    <mergeCell ref="S102:T102"/>
    <mergeCell ref="A103:B104"/>
    <mergeCell ref="S103:T104"/>
    <mergeCell ref="C104:D104"/>
    <mergeCell ref="E104:F104"/>
    <mergeCell ref="G104:H104"/>
    <mergeCell ref="I104:J104"/>
    <mergeCell ref="K104:L104"/>
    <mergeCell ref="M104:N104"/>
    <mergeCell ref="O104:P104"/>
    <mergeCell ref="K107:L107"/>
    <mergeCell ref="M107:N107"/>
    <mergeCell ref="O107:P107"/>
    <mergeCell ref="A108:B108"/>
    <mergeCell ref="Q108:Q110"/>
    <mergeCell ref="R108:R110"/>
    <mergeCell ref="A105:B105"/>
    <mergeCell ref="Q105:Q107"/>
    <mergeCell ref="R105:R107"/>
    <mergeCell ref="S111:T111"/>
    <mergeCell ref="A112:B113"/>
    <mergeCell ref="S112:T113"/>
    <mergeCell ref="C113:D113"/>
    <mergeCell ref="E113:F113"/>
    <mergeCell ref="G113:H113"/>
    <mergeCell ref="I113:J113"/>
    <mergeCell ref="S108:T108"/>
    <mergeCell ref="A109:B110"/>
    <mergeCell ref="S109:T110"/>
    <mergeCell ref="C110:D110"/>
    <mergeCell ref="E110:F110"/>
    <mergeCell ref="G110:H110"/>
    <mergeCell ref="I110:J110"/>
    <mergeCell ref="K110:L110"/>
    <mergeCell ref="M110:N110"/>
    <mergeCell ref="O110:P110"/>
    <mergeCell ref="K113:L113"/>
    <mergeCell ref="M113:N113"/>
    <mergeCell ref="O113:P113"/>
    <mergeCell ref="A114:B114"/>
    <mergeCell ref="Q114:Q116"/>
    <mergeCell ref="R114:R116"/>
    <mergeCell ref="A111:B111"/>
    <mergeCell ref="Q111:Q113"/>
    <mergeCell ref="R111:R113"/>
    <mergeCell ref="S114:T114"/>
    <mergeCell ref="A115:B116"/>
    <mergeCell ref="S115:T116"/>
    <mergeCell ref="C116:D116"/>
    <mergeCell ref="E116:F116"/>
    <mergeCell ref="G116:H116"/>
    <mergeCell ref="I116:J116"/>
    <mergeCell ref="K116:L116"/>
    <mergeCell ref="M116:N116"/>
    <mergeCell ref="O116:P116"/>
    <mergeCell ref="A117:B117"/>
    <mergeCell ref="Q117:Q119"/>
    <mergeCell ref="R117:R119"/>
    <mergeCell ref="S117:T117"/>
    <mergeCell ref="A118:B119"/>
    <mergeCell ref="S118:T119"/>
    <mergeCell ref="C119:D119"/>
    <mergeCell ref="E119:F119"/>
    <mergeCell ref="G119:H119"/>
    <mergeCell ref="I119:J119"/>
    <mergeCell ref="K119:L119"/>
    <mergeCell ref="M119:N119"/>
    <mergeCell ref="O119:P119"/>
    <mergeCell ref="C120:D120"/>
    <mergeCell ref="E120:F120"/>
    <mergeCell ref="G120:H120"/>
    <mergeCell ref="I120:J120"/>
    <mergeCell ref="K120:L120"/>
    <mergeCell ref="M120:N120"/>
    <mergeCell ref="O120:P120"/>
    <mergeCell ref="Q120:T120"/>
    <mergeCell ref="A121:A128"/>
    <mergeCell ref="C121:D121"/>
    <mergeCell ref="E121:F121"/>
    <mergeCell ref="G121:H121"/>
    <mergeCell ref="I121:J121"/>
    <mergeCell ref="K121:L121"/>
    <mergeCell ref="M121:N121"/>
    <mergeCell ref="O121:P121"/>
    <mergeCell ref="Q121:R121"/>
    <mergeCell ref="S121:T121"/>
    <mergeCell ref="C122:D122"/>
    <mergeCell ref="E122:F122"/>
    <mergeCell ref="G122:H122"/>
    <mergeCell ref="I122:J122"/>
    <mergeCell ref="K122:L122"/>
    <mergeCell ref="M122:N122"/>
    <mergeCell ref="O122:P122"/>
    <mergeCell ref="Q122:R122"/>
    <mergeCell ref="S122:T122"/>
    <mergeCell ref="O123:P123"/>
    <mergeCell ref="Q123:R123"/>
    <mergeCell ref="S123:T123"/>
    <mergeCell ref="C124:D124"/>
    <mergeCell ref="E124:F124"/>
    <mergeCell ref="G124:H124"/>
    <mergeCell ref="I124:J124"/>
    <mergeCell ref="K124:L124"/>
    <mergeCell ref="M124:N124"/>
    <mergeCell ref="O124:P124"/>
    <mergeCell ref="C123:D123"/>
    <mergeCell ref="E123:F123"/>
    <mergeCell ref="G123:H123"/>
    <mergeCell ref="I123:J123"/>
    <mergeCell ref="K123:L123"/>
    <mergeCell ref="M123:N123"/>
    <mergeCell ref="Q124:R124"/>
    <mergeCell ref="S124:T124"/>
    <mergeCell ref="C125:D125"/>
    <mergeCell ref="E125:F125"/>
    <mergeCell ref="G125:H125"/>
    <mergeCell ref="I125:J125"/>
    <mergeCell ref="K125:L125"/>
    <mergeCell ref="M125:N125"/>
    <mergeCell ref="O125:P125"/>
    <mergeCell ref="Q125:T125"/>
    <mergeCell ref="O126:P126"/>
    <mergeCell ref="Q126:T126"/>
    <mergeCell ref="C127:D127"/>
    <mergeCell ref="E127:F127"/>
    <mergeCell ref="G127:H127"/>
    <mergeCell ref="I127:J127"/>
    <mergeCell ref="K127:L127"/>
    <mergeCell ref="M127:N127"/>
    <mergeCell ref="O127:P127"/>
    <mergeCell ref="C126:D126"/>
    <mergeCell ref="E126:F126"/>
    <mergeCell ref="G126:H126"/>
    <mergeCell ref="I126:J126"/>
    <mergeCell ref="K126:L126"/>
    <mergeCell ref="M126:N126"/>
    <mergeCell ref="O128:P128"/>
    <mergeCell ref="A129:B129"/>
    <mergeCell ref="C129:T129"/>
    <mergeCell ref="A130:T130"/>
    <mergeCell ref="A131:T131"/>
    <mergeCell ref="A132:T132"/>
    <mergeCell ref="C128:D128"/>
    <mergeCell ref="E128:F128"/>
    <mergeCell ref="G128:H128"/>
    <mergeCell ref="I128:J128"/>
    <mergeCell ref="K128:L128"/>
    <mergeCell ref="M128:N128"/>
    <mergeCell ref="A133:T133"/>
    <mergeCell ref="B134:I134"/>
    <mergeCell ref="K134:N134"/>
    <mergeCell ref="O134:P134"/>
    <mergeCell ref="Q134:T134"/>
    <mergeCell ref="A136:B136"/>
    <mergeCell ref="C136:D136"/>
    <mergeCell ref="E136:F136"/>
    <mergeCell ref="G136:H136"/>
    <mergeCell ref="I136:J136"/>
    <mergeCell ref="K136:L136"/>
    <mergeCell ref="M136:N136"/>
    <mergeCell ref="O136:P136"/>
    <mergeCell ref="A137:B137"/>
    <mergeCell ref="C137:D137"/>
    <mergeCell ref="E137:F137"/>
    <mergeCell ref="G137:H137"/>
    <mergeCell ref="I137:J137"/>
    <mergeCell ref="K137:L137"/>
    <mergeCell ref="M137:N137"/>
    <mergeCell ref="O137:P137"/>
    <mergeCell ref="R139:S139"/>
    <mergeCell ref="S140:S141"/>
    <mergeCell ref="A142:B143"/>
    <mergeCell ref="C142:D143"/>
    <mergeCell ref="E142:F143"/>
    <mergeCell ref="G142:H143"/>
    <mergeCell ref="I142:J143"/>
    <mergeCell ref="K142:L143"/>
    <mergeCell ref="M142:N143"/>
    <mergeCell ref="O142:P143"/>
    <mergeCell ref="Q142:R143"/>
    <mergeCell ref="S142:S143"/>
    <mergeCell ref="A140:B141"/>
    <mergeCell ref="C140:D141"/>
    <mergeCell ref="E140:F141"/>
    <mergeCell ref="G140:H141"/>
    <mergeCell ref="I140:J141"/>
    <mergeCell ref="K140:L141"/>
    <mergeCell ref="M140:N141"/>
    <mergeCell ref="O140:P141"/>
    <mergeCell ref="Q140:R141"/>
    <mergeCell ref="S144:S145"/>
    <mergeCell ref="A146:B147"/>
    <mergeCell ref="C146:D147"/>
    <mergeCell ref="E146:F147"/>
    <mergeCell ref="G146:H147"/>
    <mergeCell ref="I146:J147"/>
    <mergeCell ref="K146:L147"/>
    <mergeCell ref="M146:N147"/>
    <mergeCell ref="O146:P147"/>
    <mergeCell ref="A144:B145"/>
    <mergeCell ref="C144:D145"/>
    <mergeCell ref="E144:F145"/>
    <mergeCell ref="G144:H145"/>
    <mergeCell ref="I144:J145"/>
    <mergeCell ref="K144:L145"/>
    <mergeCell ref="M144:N145"/>
    <mergeCell ref="O144:P145"/>
    <mergeCell ref="Q144:R145"/>
    <mergeCell ref="Q148:R149"/>
    <mergeCell ref="S148:S149"/>
    <mergeCell ref="O151:P151"/>
    <mergeCell ref="Q151:R151"/>
    <mergeCell ref="A152:B152"/>
    <mergeCell ref="O152:P153"/>
    <mergeCell ref="Q152:R153"/>
    <mergeCell ref="Q146:R147"/>
    <mergeCell ref="S146:S147"/>
    <mergeCell ref="A148:B149"/>
    <mergeCell ref="C148:D149"/>
    <mergeCell ref="E148:F149"/>
    <mergeCell ref="G148:H149"/>
    <mergeCell ref="I148:J149"/>
    <mergeCell ref="K148:L149"/>
    <mergeCell ref="M148:N149"/>
    <mergeCell ref="O148:P149"/>
    <mergeCell ref="Q161:R162"/>
    <mergeCell ref="C166:D166"/>
    <mergeCell ref="E166:F166"/>
    <mergeCell ref="G166:H166"/>
    <mergeCell ref="I166:J166"/>
    <mergeCell ref="K166:L166"/>
    <mergeCell ref="M166:N166"/>
    <mergeCell ref="O166:P166"/>
    <mergeCell ref="O154:P155"/>
    <mergeCell ref="Q154:R155"/>
    <mergeCell ref="O156:P157"/>
    <mergeCell ref="Q156:R157"/>
    <mergeCell ref="O158:P159"/>
    <mergeCell ref="Q158:R159"/>
    <mergeCell ref="O167:P167"/>
    <mergeCell ref="C167:D167"/>
    <mergeCell ref="E167:F167"/>
    <mergeCell ref="G167:H167"/>
    <mergeCell ref="I167:J167"/>
    <mergeCell ref="K167:L167"/>
    <mergeCell ref="M167:N167"/>
    <mergeCell ref="O160:P160"/>
    <mergeCell ref="O161:P162"/>
  </mergeCells>
  <phoneticPr fontId="16" type="noConversion"/>
  <dataValidations count="8">
    <dataValidation type="decimal" errorStyle="warning" showErrorMessage="1" errorTitle="填入數字範圍有誤" error="數字介於 0~23.5" sqref="C58:P58 C14:P14 C17:P17 C112:P112 C78:P78 C106:P106 C60:P60 C89:P89 C56:P56 C75:P75 C103:P103 C26:P26 C47:P47 C115:P115 C20:P20 C53:P53 C50:P50 C44:P44 C91:P91 C118:P118 C109:P109 C87:P87 C81:P81 C84:P84 C29:P29 C32:P32 C35:P35 C38:P38 C41:P41 C63:P63 C66:P66 C69:P69 C72:P72 C94:P94 C97:P97 C100:P100 C23:P23" xr:uid="{00000000-0002-0000-0D00-000000000000}">
      <formula1>0</formula1>
      <formula2>23.5</formula2>
    </dataValidation>
    <dataValidation errorStyle="warning" showErrorMessage="1" errorTitle="填入數字範圍有誤" error="數字介於 0~23.5" sqref="C42:P43 C57:P57 C85:P86 C54:P55 C51:P52 C45:P46 C48:P49 C21:P22 C24:P25 C76:P77 C13:P13 C15:P16 C59:P59 C18:P19 C82:P83 C79:P80 C88:P88 C73:P74 C107:P107 C110:P110 C113:P113 C116:P116 C119:P119 C27:P28 C30:P31 C33:P34 C36:P37 C39:P40 C61:P62 C64:P65 C67:P68 C70:P71 C92:P92 C95:P95 C98:P98 C101:P101 C104:P104" xr:uid="{00000000-0002-0000-0D00-000001000000}"/>
    <dataValidation type="list" allowBlank="1" showInputMessage="1" showErrorMessage="1" sqref="E2:F2" xr:uid="{00000000-0002-0000-0D00-000002000000}">
      <formula1>$AB$1:$AB$2</formula1>
    </dataValidation>
    <dataValidation type="list" allowBlank="1" showInputMessage="1" showErrorMessage="1" sqref="C7:P7 E5:P5 C9:P9 C11:P11" xr:uid="{00000000-0002-0000-0D00-000003000000}">
      <formula1>$Z$8:$Z$47</formula1>
    </dataValidation>
    <dataValidation type="list" allowBlank="1" showInputMessage="1" showErrorMessage="1" sqref="A2:D2" xr:uid="{00000000-0002-0000-0D00-000004000000}">
      <formula1>$AB$8:$AB$52</formula1>
    </dataValidation>
    <dataValidation type="list" allowBlank="1" showInputMessage="1" showErrorMessage="1" sqref="C5:D5" xr:uid="{00000000-0002-0000-0D00-000005000000}">
      <formula1>$Z$8:$Z$45</formula1>
    </dataValidation>
    <dataValidation type="list" allowBlank="1" showInputMessage="1" showErrorMessage="1" sqref="A38:B39 A75:B76 A41:B42 A103:B104 A23:B24 A78:B79 A81:B82 A60:B61 A63:B64 A26:B27 A44:B45 A47:B48 A66:B67 A87:B88 A69:B70 A84:B85 A72:B73 A50:B51 A53:B54 A56:B57 A14:B15 A17:B18 A29:B30 A32:B33 A35:B36 A106:B107 A109:B110 A112:B113 A91:B92 A94:B95 A97:B98 A118:B119 A100:B101 A115:B116 A20:B21" xr:uid="{00000000-0002-0000-0D00-000006000000}">
      <formula1>$AD$8:$AD$22</formula1>
    </dataValidation>
    <dataValidation type="decimal" errorStyle="warning" showErrorMessage="1" errorTitle="填入數字範圍有誤" error="數字介於 0~24" sqref="C117:P117 C111:P111 C90:P90 C108:P108 C105:P105 C114:P114 C93:P93 C96:P96 C99:P99 C102:P102" xr:uid="{00000000-0002-0000-0D00-000007000000}">
      <formula1>7</formula1>
      <formula2>24</formula2>
    </dataValidation>
  </dataValidations>
  <printOptions horizontalCentered="1" verticalCentered="1"/>
  <pageMargins left="0" right="0" top="0.19685039370078741" bottom="0.19685039370078741" header="0.51181102362204722" footer="0.51181102362204722"/>
  <pageSetup paperSize="9" scale="76" fitToHeight="0" orientation="portrait" horizontalDpi="4294967293" vertic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10" id="{08D38960-B25F-4A52-A89A-62386559A490}">
            <xm:f>月排班!DY7=月排班!$FV$6</xm:f>
            <x14:dxf>
              <font>
                <color theme="0"/>
              </font>
              <fill>
                <patternFill>
                  <bgColor rgb="FFFF0000"/>
                </patternFill>
              </fill>
            </x14:dxf>
          </x14:cfRule>
          <x14:cfRule type="expression" priority="15" id="{87EC3A42-BAAF-4C14-A2BD-5CAEA54676A7}">
            <xm:f>月排班!DY7=月排班!$FV$5</xm:f>
            <x14:dxf>
              <font>
                <color theme="0"/>
              </font>
              <fill>
                <patternFill>
                  <bgColor theme="1" tint="4.9989318521683403E-2"/>
                </patternFill>
              </fill>
            </x14:dxf>
          </x14:cfRule>
          <x14:cfRule type="expression" priority="16" id="{05449872-C461-4167-B4B6-979C0275D8B2}">
            <xm:f>月排班!DY7&lt;&gt;""</xm:f>
            <x14:dxf>
              <font>
                <color auto="1"/>
              </font>
              <fill>
                <patternFill>
                  <bgColor theme="9" tint="0.39994506668294322"/>
                </patternFill>
              </fill>
            </x14:dxf>
          </x14:cfRule>
          <xm:sqref>C15:P15 C18:P18 C21:P21 C24:P24 C27:P27 C30:P30 C33:P33 C36:P36 C39:P39 C42:P42 C45:P45 C48:P48 C51:P51 C54:P54 C57:P57 C61:P61 C64:P64 C67:P67 C70:P70 C73:P73 C76:P76 C79:P79 C82:P82 C85:P85 C88:P88 C92:P92 C95:P95 C98:P98 C101:P101 C104:P104 C107:P107 C110:P110 C113:P113 C116:P116 C119:P119</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39997558519241921"/>
    <pageSetUpPr fitToPage="1"/>
  </sheetPr>
  <dimension ref="A1:BI294"/>
  <sheetViews>
    <sheetView view="pageBreakPreview" zoomScaleNormal="75" zoomScaleSheetLayoutView="100" workbookViewId="0">
      <pane xSplit="2" ySplit="4" topLeftCell="C7" activePane="bottomRight" state="frozen"/>
      <selection pane="topRight" activeCell="A2" sqref="A2:D2"/>
      <selection pane="bottomLeft" activeCell="A2" sqref="A2:D2"/>
      <selection pane="bottomRight" activeCell="O3" sqref="O3:P3"/>
    </sheetView>
  </sheetViews>
  <sheetFormatPr defaultColWidth="8.375" defaultRowHeight="18" customHeight="1"/>
  <cols>
    <col min="1" max="9" width="6.625" style="118" customWidth="1"/>
    <col min="10" max="11" width="6.625" style="155" customWidth="1"/>
    <col min="12" max="20" width="6.62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tr">
        <f>'0902-0908'!A2:D2</f>
        <v>台中老虎城店</v>
      </c>
      <c r="B2" s="454"/>
      <c r="C2" s="454"/>
      <c r="D2" s="454"/>
      <c r="E2" s="455" t="str">
        <f>'0902-0908'!E2:F2</f>
        <v>外場</v>
      </c>
      <c r="F2" s="456"/>
      <c r="G2" s="457" t="s">
        <v>12</v>
      </c>
      <c r="H2" s="458"/>
      <c r="I2" s="458"/>
      <c r="J2" s="458"/>
      <c r="K2" s="458"/>
      <c r="L2" s="458"/>
      <c r="M2" s="458"/>
      <c r="N2" s="459"/>
      <c r="O2" s="119" t="s">
        <v>177</v>
      </c>
      <c r="P2" s="460">
        <v>45593</v>
      </c>
      <c r="Q2" s="460"/>
      <c r="R2" s="460"/>
      <c r="S2" s="120" t="s">
        <v>14</v>
      </c>
      <c r="T2" s="121">
        <f>P2+6</f>
        <v>45599</v>
      </c>
      <c r="AB2" s="116" t="s">
        <v>15</v>
      </c>
    </row>
    <row r="3" spans="1:30" ht="11.25" customHeight="1">
      <c r="A3" s="461" t="s">
        <v>16</v>
      </c>
      <c r="B3" s="122" t="s">
        <v>17</v>
      </c>
      <c r="C3" s="264">
        <f>P2</f>
        <v>45593</v>
      </c>
      <c r="D3" s="265"/>
      <c r="E3" s="264">
        <f>C3+1</f>
        <v>45594</v>
      </c>
      <c r="F3" s="265"/>
      <c r="G3" s="264">
        <f>E3+1</f>
        <v>45595</v>
      </c>
      <c r="H3" s="265"/>
      <c r="I3" s="264">
        <f>G3+1</f>
        <v>45596</v>
      </c>
      <c r="J3" s="265"/>
      <c r="K3" s="264">
        <f>I3+1</f>
        <v>45597</v>
      </c>
      <c r="L3" s="265"/>
      <c r="M3" s="463">
        <f>K3+1</f>
        <v>45598</v>
      </c>
      <c r="N3" s="464"/>
      <c r="O3" s="463">
        <f>M3+1</f>
        <v>45599</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178</v>
      </c>
      <c r="S4" s="469"/>
      <c r="T4" s="470"/>
    </row>
    <row r="5" spans="1:30" ht="18.75" customHeight="1">
      <c r="A5" s="440" t="str">
        <f>'0902-0908'!A5:B5</f>
        <v>中午責任者</v>
      </c>
      <c r="B5" s="441"/>
      <c r="C5" s="442"/>
      <c r="D5" s="443"/>
      <c r="E5" s="444"/>
      <c r="F5" s="444"/>
      <c r="G5" s="442"/>
      <c r="H5" s="443"/>
      <c r="I5" s="444"/>
      <c r="J5" s="444"/>
      <c r="K5" s="442"/>
      <c r="L5" s="443"/>
      <c r="M5" s="442"/>
      <c r="N5" s="443"/>
      <c r="O5" s="444"/>
      <c r="P5" s="443"/>
      <c r="Q5" s="53"/>
      <c r="R5" s="54"/>
      <c r="S5" s="445"/>
      <c r="T5" s="446"/>
    </row>
    <row r="6" spans="1:30" ht="11.25" customHeight="1" thickBot="1">
      <c r="A6" s="436" t="str">
        <f>'0902-0908'!A6:B6</f>
        <v>職位</v>
      </c>
      <c r="B6" s="437"/>
      <c r="C6" s="254" t="e">
        <f>VLOOKUP(C5,$Z$8:$AA$45,2,0)</f>
        <v>#N/A</v>
      </c>
      <c r="D6" s="255"/>
      <c r="E6" s="254" t="e">
        <f>VLOOKUP(E5,$Z$8:$AA$45,2,0)</f>
        <v>#N/A</v>
      </c>
      <c r="F6" s="255"/>
      <c r="G6" s="254" t="e">
        <f>VLOOKUP(G5,$Z$8:$AA$45,2,0)</f>
        <v>#N/A</v>
      </c>
      <c r="H6" s="255"/>
      <c r="I6" s="254" t="e">
        <f>VLOOKUP(I5,$Z$8:$AA$45,2,0)</f>
        <v>#N/A</v>
      </c>
      <c r="J6" s="255"/>
      <c r="K6" s="254" t="e">
        <f>VLOOKUP(K5,$Z$8:$AA$45,2,0)</f>
        <v>#N/A</v>
      </c>
      <c r="L6" s="255"/>
      <c r="M6" s="254" t="e">
        <f>VLOOKUP(M5,$Z$8:$AA$45,2,0)</f>
        <v>#N/A</v>
      </c>
      <c r="N6" s="255"/>
      <c r="O6" s="254" t="e">
        <f>VLOOKUP(O5,$Z$8:$AA$45,2,0)</f>
        <v>#N/A</v>
      </c>
      <c r="P6" s="255"/>
      <c r="Q6" s="70"/>
      <c r="R6" s="71"/>
      <c r="S6" s="438"/>
      <c r="T6" s="439"/>
    </row>
    <row r="7" spans="1:30" ht="18.75" customHeight="1">
      <c r="A7" s="434" t="str">
        <f>'0902-0908'!A7:B7</f>
        <v>中午服務責任者</v>
      </c>
      <c r="B7" s="435"/>
      <c r="C7" s="447"/>
      <c r="D7" s="429"/>
      <c r="E7" s="428"/>
      <c r="F7" s="428"/>
      <c r="G7" s="447"/>
      <c r="H7" s="429"/>
      <c r="I7" s="428"/>
      <c r="J7" s="428"/>
      <c r="K7" s="447"/>
      <c r="L7" s="429"/>
      <c r="M7" s="447"/>
      <c r="N7" s="429"/>
      <c r="O7" s="428"/>
      <c r="P7" s="429"/>
      <c r="Q7" s="68"/>
      <c r="R7" s="69"/>
      <c r="S7" s="445"/>
      <c r="T7" s="446"/>
      <c r="Y7" s="116" t="s">
        <v>33</v>
      </c>
    </row>
    <row r="8" spans="1:30" ht="11.25" customHeight="1" thickBot="1">
      <c r="A8" s="448" t="str">
        <f>'0902-0908'!A8:B8</f>
        <v>職位</v>
      </c>
      <c r="B8" s="449"/>
      <c r="C8" s="254" t="e">
        <f>VLOOKUP(C7,$Z$8:$AA$45,2,0)</f>
        <v>#N/A</v>
      </c>
      <c r="D8" s="255"/>
      <c r="E8" s="254" t="e">
        <f>VLOOKUP(E7,$Z$8:$AA$45,2,0)</f>
        <v>#N/A</v>
      </c>
      <c r="F8" s="255"/>
      <c r="G8" s="254" t="e">
        <f>VLOOKUP(G7,$Z$8:$AA$45,2,0)</f>
        <v>#N/A</v>
      </c>
      <c r="H8" s="255"/>
      <c r="I8" s="254" t="e">
        <f>VLOOKUP(I7,$Z$8:$AA$45,2,0)</f>
        <v>#N/A</v>
      </c>
      <c r="J8" s="255"/>
      <c r="K8" s="254" t="e">
        <f>VLOOKUP(K7,$Z$8:$AA$45,2,0)</f>
        <v>#N/A</v>
      </c>
      <c r="L8" s="255"/>
      <c r="M8" s="254" t="e">
        <f>VLOOKUP(M7,$Z$8:$AA$45,2,0)</f>
        <v>#N/A</v>
      </c>
      <c r="N8" s="255"/>
      <c r="O8" s="254" t="e">
        <f>VLOOKUP(O7,$Z$8:$AA$45,2,0)</f>
        <v>#N/A</v>
      </c>
      <c r="P8" s="255"/>
      <c r="Q8" s="68"/>
      <c r="R8" s="69"/>
      <c r="S8" s="438"/>
      <c r="T8" s="439"/>
      <c r="Y8" s="116" t="s">
        <v>33</v>
      </c>
      <c r="AB8" s="116" t="s">
        <v>34</v>
      </c>
      <c r="AD8" s="116" t="s">
        <v>35</v>
      </c>
    </row>
    <row r="9" spans="1:30" ht="18.75" customHeight="1">
      <c r="A9" s="440" t="str">
        <f>'0902-0908'!A9:B9</f>
        <v>晩上責任者</v>
      </c>
      <c r="B9" s="441"/>
      <c r="C9" s="442"/>
      <c r="D9" s="443"/>
      <c r="E9" s="444"/>
      <c r="F9" s="444"/>
      <c r="G9" s="442"/>
      <c r="H9" s="443"/>
      <c r="I9" s="444"/>
      <c r="J9" s="444"/>
      <c r="K9" s="442"/>
      <c r="L9" s="443"/>
      <c r="M9" s="442"/>
      <c r="N9" s="443"/>
      <c r="O9" s="444"/>
      <c r="P9" s="443"/>
      <c r="Q9" s="53"/>
      <c r="R9" s="54"/>
      <c r="S9" s="445"/>
      <c r="T9" s="446"/>
      <c r="Y9" s="160">
        <v>2</v>
      </c>
      <c r="Z9" s="161" t="str">
        <f t="shared" ref="Z9:Z44" si="0">HLOOKUP($Y$7,$A$12:$T$119,Y9,0)</f>
        <v>范庭瑋</v>
      </c>
      <c r="AA9" s="116" t="str">
        <f t="shared" ref="AA9:AA44" si="1">HLOOKUP($Y$7,$A$12:$P$119,Y9+1,0)</f>
        <v>外場主任</v>
      </c>
      <c r="AB9" s="116" t="s">
        <v>37</v>
      </c>
      <c r="AD9" s="116" t="s">
        <v>38</v>
      </c>
    </row>
    <row r="10" spans="1:30" ht="11.25" customHeight="1">
      <c r="A10" s="436" t="str">
        <f>'0902-0908'!A10:B10</f>
        <v>職位</v>
      </c>
      <c r="B10" s="437"/>
      <c r="C10" s="254" t="e">
        <f>VLOOKUP(C9,$Z$8:$AA$45,2,0)</f>
        <v>#N/A</v>
      </c>
      <c r="D10" s="255"/>
      <c r="E10" s="254" t="e">
        <f>VLOOKUP(E9,$Z$8:$AA$45,2,0)</f>
        <v>#N/A</v>
      </c>
      <c r="F10" s="255"/>
      <c r="G10" s="254" t="e">
        <f>VLOOKUP(G9,$Z$8:$AA$45,2,0)</f>
        <v>#N/A</v>
      </c>
      <c r="H10" s="255"/>
      <c r="I10" s="254" t="e">
        <f>VLOOKUP(I9,$Z$8:$AA$45,2,0)</f>
        <v>#N/A</v>
      </c>
      <c r="J10" s="255"/>
      <c r="K10" s="254" t="e">
        <f>VLOOKUP(K9,$Z$8:$AA$45,2,0)</f>
        <v>#N/A</v>
      </c>
      <c r="L10" s="255"/>
      <c r="M10" s="254" t="e">
        <f>VLOOKUP(M9,$Z$8:$AA$45,2,0)</f>
        <v>#N/A</v>
      </c>
      <c r="N10" s="255"/>
      <c r="O10" s="254" t="e">
        <f>VLOOKUP(O9,$Z$8:$AA$45,2,0)</f>
        <v>#N/A</v>
      </c>
      <c r="P10" s="255"/>
      <c r="Q10" s="70"/>
      <c r="R10" s="71"/>
      <c r="S10" s="438"/>
      <c r="T10" s="439"/>
      <c r="Y10" s="162">
        <f>Y9+3</f>
        <v>5</v>
      </c>
      <c r="Z10" s="163" t="str">
        <f t="shared" si="0"/>
        <v>黃凱玲</v>
      </c>
      <c r="AA10" s="116" t="str">
        <f t="shared" si="1"/>
        <v>外場主任</v>
      </c>
      <c r="AB10" s="116" t="s">
        <v>39</v>
      </c>
      <c r="AD10" s="116" t="s">
        <v>40</v>
      </c>
    </row>
    <row r="11" spans="1:30" ht="18.75" customHeight="1">
      <c r="A11" s="434" t="str">
        <f>'0902-0908'!A11:B11</f>
        <v>晩上服務責任者</v>
      </c>
      <c r="B11" s="435"/>
      <c r="C11" s="426"/>
      <c r="D11" s="427"/>
      <c r="E11" s="428"/>
      <c r="F11" s="428"/>
      <c r="G11" s="426"/>
      <c r="H11" s="427"/>
      <c r="I11" s="428"/>
      <c r="J11" s="428"/>
      <c r="K11" s="426"/>
      <c r="L11" s="427"/>
      <c r="M11" s="426"/>
      <c r="N11" s="427"/>
      <c r="O11" s="428"/>
      <c r="P11" s="429"/>
      <c r="Q11" s="68"/>
      <c r="R11" s="69"/>
      <c r="S11" s="430"/>
      <c r="T11" s="431"/>
      <c r="Y11" s="162">
        <f t="shared" ref="Y11:Y44" si="2">Y10+3</f>
        <v>8</v>
      </c>
      <c r="Z11" s="163" t="str">
        <f t="shared" si="0"/>
        <v>吳珮如</v>
      </c>
      <c r="AA11" s="116" t="str">
        <f t="shared" si="1"/>
        <v>外場主任</v>
      </c>
      <c r="AB11" s="116" t="s">
        <v>42</v>
      </c>
      <c r="AD11" s="116" t="s">
        <v>43</v>
      </c>
    </row>
    <row r="12" spans="1:30" ht="11.25" customHeight="1" thickBot="1">
      <c r="A12" s="432" t="str">
        <f>'0902-0908'!A12:B12</f>
        <v>職位</v>
      </c>
      <c r="B12" s="433"/>
      <c r="C12" s="254" t="e">
        <f>VLOOKUP(C11,$Z$8:$AA$45,2,0)</f>
        <v>#N/A</v>
      </c>
      <c r="D12" s="255"/>
      <c r="E12" s="254" t="e">
        <f>VLOOKUP(E11,$Z$8:$AA$45,2,0)</f>
        <v>#N/A</v>
      </c>
      <c r="F12" s="255"/>
      <c r="G12" s="254" t="e">
        <f>VLOOKUP(G11,$Z$8:$AA$45,2,0)</f>
        <v>#N/A</v>
      </c>
      <c r="H12" s="255"/>
      <c r="I12" s="254" t="e">
        <f>VLOOKUP(I11,$Z$8:$AA$45,2,0)</f>
        <v>#N/A</v>
      </c>
      <c r="J12" s="255"/>
      <c r="K12" s="254" t="e">
        <f>VLOOKUP(K11,$Z$8:$AA$45,2,0)</f>
        <v>#N/A</v>
      </c>
      <c r="L12" s="255"/>
      <c r="M12" s="254" t="e">
        <f>VLOOKUP(M11,$Z$8:$AA$45,2,0)</f>
        <v>#N/A</v>
      </c>
      <c r="N12" s="255"/>
      <c r="O12" s="254" t="e">
        <f>VLOOKUP(O11,$Z$8:$AA$45,2,0)</f>
        <v>#N/A</v>
      </c>
      <c r="P12" s="255"/>
      <c r="Q12" s="55"/>
      <c r="R12" s="56"/>
      <c r="S12" s="422"/>
      <c r="T12" s="423"/>
      <c r="Y12" s="162">
        <f t="shared" si="2"/>
        <v>11</v>
      </c>
      <c r="Z12" s="163" t="str">
        <f t="shared" si="0"/>
        <v>曾智聖</v>
      </c>
      <c r="AA12" s="116" t="str">
        <f t="shared" si="1"/>
        <v>外場正職</v>
      </c>
      <c r="AB12" s="116" t="s">
        <v>44</v>
      </c>
      <c r="AD12" s="116" t="s">
        <v>45</v>
      </c>
    </row>
    <row r="13" spans="1:30" ht="15.75" customHeight="1">
      <c r="A13" s="490" t="str">
        <f>IF('0902-0908'!A13=0,"",'0902-0908'!A13)</f>
        <v>范庭瑋</v>
      </c>
      <c r="B13" s="491"/>
      <c r="C13" s="123"/>
      <c r="D13" s="124"/>
      <c r="E13" s="123"/>
      <c r="F13" s="124"/>
      <c r="G13" s="123"/>
      <c r="H13" s="124"/>
      <c r="I13" s="123"/>
      <c r="J13" s="124"/>
      <c r="K13" s="123"/>
      <c r="L13" s="124"/>
      <c r="M13" s="123"/>
      <c r="N13" s="124"/>
      <c r="O13" s="123"/>
      <c r="P13" s="124"/>
      <c r="Q13" s="375"/>
      <c r="R13" s="424">
        <f>D14+F14+H14+J14+L14+N14+P14</f>
        <v>0</v>
      </c>
      <c r="S13" s="381"/>
      <c r="T13" s="382"/>
      <c r="Y13" s="162">
        <f t="shared" si="2"/>
        <v>14</v>
      </c>
      <c r="Z13" s="163" t="str">
        <f t="shared" si="0"/>
        <v>支援</v>
      </c>
      <c r="AA13" s="116" t="str">
        <f t="shared" si="1"/>
        <v/>
      </c>
      <c r="AB13" s="116" t="s">
        <v>47</v>
      </c>
      <c r="AD13" s="116" t="s">
        <v>48</v>
      </c>
    </row>
    <row r="14" spans="1:30" ht="9" customHeight="1" thickBot="1">
      <c r="A14" s="480" t="str">
        <f>IF('0902-0908'!A14=0,"",'0902-0908'!A14)</f>
        <v>外場主任</v>
      </c>
      <c r="B14" s="481"/>
      <c r="C14" s="156"/>
      <c r="D14" s="58">
        <f>IF(C13="",0,IF(D13-C13&lt;=6,D13-C13,IF(D13-C13&gt;6,D13-C13-C14,0)))</f>
        <v>0</v>
      </c>
      <c r="E14" s="156"/>
      <c r="F14" s="58">
        <f>IF(E13="",0,IF(F13-E13&lt;=6,F13-E13,IF(F13-E13&gt;6,F13-E13-E14,0)))</f>
        <v>0</v>
      </c>
      <c r="G14" s="156"/>
      <c r="H14" s="58">
        <f>IF(G13="",0,IF(H13-G13&lt;=6,H13-G13,IF(H13-G13&gt;6,H13-G13-G14,0)))</f>
        <v>0</v>
      </c>
      <c r="I14" s="156"/>
      <c r="J14" s="58">
        <f>IF(I13="",0,IF(J13-I13&lt;=6,J13-I13,IF(J13-I13&gt;6,J13-I13-I14,0)))</f>
        <v>0</v>
      </c>
      <c r="K14" s="156"/>
      <c r="L14" s="58">
        <f>IF(K13="",0,IF(L13-K13&lt;=6,L13-K13,IF(L13-K13&gt;6,L13-K13-K14,0)))</f>
        <v>0</v>
      </c>
      <c r="M14" s="156"/>
      <c r="N14" s="58">
        <f>IF(M13="",0,IF(N13-M13&lt;=6,N13-M13,IF(N13-M13&gt;6,N13-M13-M14,0)))</f>
        <v>0</v>
      </c>
      <c r="O14" s="156"/>
      <c r="P14" s="58">
        <f>IF(O13="",0,IF(P13-O13&lt;=6,P13-O13,IF(P13-O13&gt;6,P13-O13-O14,0)))</f>
        <v>0</v>
      </c>
      <c r="Q14" s="376"/>
      <c r="R14" s="425"/>
      <c r="S14" s="394"/>
      <c r="T14" s="395"/>
      <c r="Y14" s="162">
        <f t="shared" si="2"/>
        <v>17</v>
      </c>
      <c r="Z14" s="163" t="str">
        <f t="shared" si="0"/>
        <v>支援</v>
      </c>
      <c r="AA14" s="116" t="str">
        <f t="shared" si="1"/>
        <v/>
      </c>
      <c r="AB14" s="116" t="s">
        <v>49</v>
      </c>
      <c r="AD14" s="116" t="s">
        <v>50</v>
      </c>
    </row>
    <row r="15" spans="1:30" ht="9" customHeight="1" thickTop="1" thickBot="1">
      <c r="A15" s="482" t="str">
        <f>IF('0902-0908'!A15=0,"",'0902-0908'!A15)</f>
        <v/>
      </c>
      <c r="B15" s="483"/>
      <c r="C15" s="559"/>
      <c r="D15" s="560"/>
      <c r="E15" s="559"/>
      <c r="F15" s="560"/>
      <c r="G15" s="559"/>
      <c r="H15" s="560"/>
      <c r="I15" s="559"/>
      <c r="J15" s="560"/>
      <c r="K15" s="559"/>
      <c r="L15" s="560"/>
      <c r="M15" s="559"/>
      <c r="N15" s="560"/>
      <c r="O15" s="559"/>
      <c r="P15" s="560"/>
      <c r="Q15" s="377"/>
      <c r="R15" s="308"/>
      <c r="S15" s="396"/>
      <c r="T15" s="397"/>
      <c r="Y15" s="162">
        <f t="shared" si="2"/>
        <v>20</v>
      </c>
      <c r="Z15" s="163" t="str">
        <f t="shared" si="0"/>
        <v/>
      </c>
      <c r="AA15" s="116" t="str">
        <f t="shared" si="1"/>
        <v/>
      </c>
      <c r="AB15" s="116" t="s">
        <v>51</v>
      </c>
      <c r="AD15" s="116" t="s">
        <v>52</v>
      </c>
    </row>
    <row r="16" spans="1:30" ht="15.75" customHeight="1">
      <c r="A16" s="490" t="str">
        <f>IF('0902-0908'!A16=0,"",'0902-0908'!A16)</f>
        <v>黃凱玲</v>
      </c>
      <c r="B16" s="491"/>
      <c r="C16" s="123"/>
      <c r="D16" s="124"/>
      <c r="E16" s="123"/>
      <c r="F16" s="124"/>
      <c r="G16" s="123"/>
      <c r="H16" s="124"/>
      <c r="I16" s="123"/>
      <c r="J16" s="124"/>
      <c r="K16" s="123"/>
      <c r="L16" s="124"/>
      <c r="M16" s="123"/>
      <c r="N16" s="124"/>
      <c r="O16" s="123"/>
      <c r="P16" s="124"/>
      <c r="Q16" s="375"/>
      <c r="R16" s="410">
        <f>D17+F17+H17+J17+L17+N17+P17</f>
        <v>0</v>
      </c>
      <c r="S16" s="381"/>
      <c r="T16" s="382"/>
      <c r="Y16" s="162">
        <f t="shared" si="2"/>
        <v>23</v>
      </c>
      <c r="Z16" s="163" t="str">
        <f t="shared" si="0"/>
        <v/>
      </c>
      <c r="AA16" s="116" t="str">
        <f t="shared" si="1"/>
        <v/>
      </c>
      <c r="AB16" s="116" t="s">
        <v>54</v>
      </c>
      <c r="AD16" s="116" t="s">
        <v>55</v>
      </c>
    </row>
    <row r="17" spans="1:30" ht="9" customHeight="1" thickBot="1">
      <c r="A17" s="480" t="str">
        <f>IF('0902-0908'!A17=0,"",'0902-0908'!A17)</f>
        <v>外場主任</v>
      </c>
      <c r="B17" s="481"/>
      <c r="C17" s="156"/>
      <c r="D17" s="58">
        <f>IF(C16="",0,IF(D16-C16&lt;=6,D16-C16,IF(D16-C16&gt;6,D16-C16-C17,0)))</f>
        <v>0</v>
      </c>
      <c r="E17" s="156"/>
      <c r="F17" s="58">
        <f>IF(E16="",0,IF(F16-E16&lt;=6,F16-E16,IF(F16-E16&gt;6,F16-E16-E17,0)))</f>
        <v>0</v>
      </c>
      <c r="G17" s="156"/>
      <c r="H17" s="58">
        <f>IF(G16="",0,IF(H16-G16&lt;=6,H16-G16,IF(H16-G16&gt;6,H16-G16-G17,0)))</f>
        <v>0</v>
      </c>
      <c r="I17" s="156"/>
      <c r="J17" s="58">
        <f>IF(I16="",0,IF(J16-I16&lt;=6,J16-I16,IF(J16-I16&gt;6,J16-I16-I17,0)))</f>
        <v>0</v>
      </c>
      <c r="K17" s="156"/>
      <c r="L17" s="58">
        <f>IF(K16="",0,IF(L16-K16&lt;=6,L16-K16,IF(L16-K16&gt;6,L16-K16-K17,0)))</f>
        <v>0</v>
      </c>
      <c r="M17" s="156"/>
      <c r="N17" s="58">
        <f>IF(M16="",0,IF(N16-M16&lt;=6,N16-M16,IF(N16-M16&gt;6,N16-M16-M17,0)))</f>
        <v>0</v>
      </c>
      <c r="O17" s="156"/>
      <c r="P17" s="58">
        <f>IF(O16="",0,IF(P16-O16&lt;=6,P16-O16,IF(P16-O16&gt;6,P16-O16-O17,0)))</f>
        <v>0</v>
      </c>
      <c r="Q17" s="376"/>
      <c r="R17" s="411"/>
      <c r="S17" s="387"/>
      <c r="T17" s="388"/>
      <c r="Y17" s="162">
        <f t="shared" si="2"/>
        <v>26</v>
      </c>
      <c r="Z17" s="163" t="str">
        <f t="shared" si="0"/>
        <v/>
      </c>
      <c r="AA17" s="116" t="str">
        <f t="shared" si="1"/>
        <v/>
      </c>
      <c r="AB17" s="116" t="s">
        <v>56</v>
      </c>
      <c r="AD17" s="116" t="s">
        <v>57</v>
      </c>
    </row>
    <row r="18" spans="1:30" ht="9" customHeight="1" thickTop="1" thickBot="1">
      <c r="A18" s="482" t="str">
        <f>IF('0902-0908'!A18=0,"",'0902-0908'!A18)</f>
        <v/>
      </c>
      <c r="B18" s="483"/>
      <c r="C18" s="559"/>
      <c r="D18" s="560"/>
      <c r="E18" s="559"/>
      <c r="F18" s="560"/>
      <c r="G18" s="559"/>
      <c r="H18" s="560"/>
      <c r="I18" s="559"/>
      <c r="J18" s="560"/>
      <c r="K18" s="559"/>
      <c r="L18" s="560"/>
      <c r="M18" s="559"/>
      <c r="N18" s="560"/>
      <c r="O18" s="559"/>
      <c r="P18" s="560"/>
      <c r="Q18" s="377"/>
      <c r="R18" s="412"/>
      <c r="S18" s="389"/>
      <c r="T18" s="390"/>
      <c r="Y18" s="162">
        <f t="shared" si="2"/>
        <v>29</v>
      </c>
      <c r="Z18" s="165" t="str">
        <f t="shared" si="0"/>
        <v/>
      </c>
      <c r="AA18" s="116" t="str">
        <f t="shared" si="1"/>
        <v/>
      </c>
      <c r="AB18" s="116" t="s">
        <v>58</v>
      </c>
      <c r="AD18" s="116" t="s">
        <v>59</v>
      </c>
    </row>
    <row r="19" spans="1:30" ht="15.75" customHeight="1">
      <c r="A19" s="490" t="str">
        <f>IF('0902-0908'!A19=0,"",'0902-0908'!A19)</f>
        <v>吳珮如</v>
      </c>
      <c r="B19" s="491"/>
      <c r="C19" s="123"/>
      <c r="D19" s="124"/>
      <c r="E19" s="123"/>
      <c r="F19" s="124"/>
      <c r="G19" s="123"/>
      <c r="H19" s="124"/>
      <c r="I19" s="123"/>
      <c r="J19" s="124"/>
      <c r="K19" s="123"/>
      <c r="L19" s="124"/>
      <c r="M19" s="123"/>
      <c r="N19" s="124"/>
      <c r="O19" s="123"/>
      <c r="P19" s="124"/>
      <c r="Q19" s="375"/>
      <c r="R19" s="410">
        <f>D20+F20+H20+J20+L20+N20+P20</f>
        <v>0</v>
      </c>
      <c r="S19" s="381"/>
      <c r="T19" s="382"/>
      <c r="Y19" s="162">
        <f t="shared" si="2"/>
        <v>32</v>
      </c>
      <c r="Z19" s="161" t="str">
        <f t="shared" si="0"/>
        <v/>
      </c>
      <c r="AA19" s="116" t="str">
        <f t="shared" si="1"/>
        <v/>
      </c>
      <c r="AB19" s="116" t="s">
        <v>61</v>
      </c>
      <c r="AD19" s="116" t="s">
        <v>62</v>
      </c>
    </row>
    <row r="20" spans="1:30" ht="9" customHeight="1" thickBot="1">
      <c r="A20" s="480" t="str">
        <f>IF('0902-0908'!A20=0,"",'0902-0908'!A20)</f>
        <v>外場主任</v>
      </c>
      <c r="B20" s="481"/>
      <c r="C20" s="156"/>
      <c r="D20" s="58">
        <f>IF(C19="",0,IF(D19-C19&lt;=6,D19-C19,IF(D19-C19&gt;6,D19-C19-C20,0)))</f>
        <v>0</v>
      </c>
      <c r="E20" s="156"/>
      <c r="F20" s="58">
        <f>IF(E19="",0,IF(F19-E19&lt;=6,F19-E19,IF(F19-E19&gt;6,F19-E19-E20,0)))</f>
        <v>0</v>
      </c>
      <c r="G20" s="156"/>
      <c r="H20" s="58">
        <f>IF(G19="",0,IF(H19-G19&lt;=6,H19-G19,IF(H19-G19&gt;6,H19-G19-G20,0)))</f>
        <v>0</v>
      </c>
      <c r="I20" s="156"/>
      <c r="J20" s="58">
        <f>IF(I19="",0,IF(J19-I19&lt;=6,J19-I19,IF(J19-I19&gt;6,J19-I19-I20,0)))</f>
        <v>0</v>
      </c>
      <c r="K20" s="156"/>
      <c r="L20" s="58">
        <f>IF(K19="",0,IF(L19-K19&lt;=6,L19-K19,IF(L19-K19&gt;6,L19-K19-K20,0)))</f>
        <v>0</v>
      </c>
      <c r="M20" s="156"/>
      <c r="N20" s="58">
        <f>IF(M19="",0,IF(N19-M19&lt;=6,N19-M19,IF(N19-M19&gt;6,N19-M19-M20,0)))</f>
        <v>0</v>
      </c>
      <c r="O20" s="156"/>
      <c r="P20" s="58">
        <f>IF(O19="",0,IF(P19-O19&lt;=6,P19-O19,IF(P19-O19&gt;6,P19-O19-O20,0)))</f>
        <v>0</v>
      </c>
      <c r="Q20" s="376"/>
      <c r="R20" s="411"/>
      <c r="S20" s="387"/>
      <c r="T20" s="388"/>
      <c r="Y20" s="162">
        <f t="shared" si="2"/>
        <v>35</v>
      </c>
      <c r="Z20" s="163" t="str">
        <f t="shared" si="0"/>
        <v/>
      </c>
      <c r="AA20" s="116" t="str">
        <f t="shared" si="1"/>
        <v/>
      </c>
      <c r="AB20" s="116" t="s">
        <v>63</v>
      </c>
      <c r="AD20" s="116" t="s">
        <v>64</v>
      </c>
    </row>
    <row r="21" spans="1:30" ht="9" customHeight="1" thickTop="1" thickBot="1">
      <c r="A21" s="482" t="str">
        <f>IF('0902-0908'!A21=0,"",'0902-0908'!A21)</f>
        <v/>
      </c>
      <c r="B21" s="483"/>
      <c r="C21" s="559"/>
      <c r="D21" s="560"/>
      <c r="E21" s="559"/>
      <c r="F21" s="560"/>
      <c r="G21" s="559"/>
      <c r="H21" s="560"/>
      <c r="I21" s="559"/>
      <c r="J21" s="560"/>
      <c r="K21" s="559"/>
      <c r="L21" s="560"/>
      <c r="M21" s="559"/>
      <c r="N21" s="560"/>
      <c r="O21" s="559"/>
      <c r="P21" s="560"/>
      <c r="Q21" s="377"/>
      <c r="R21" s="412"/>
      <c r="S21" s="389"/>
      <c r="T21" s="390"/>
      <c r="Y21" s="162">
        <f t="shared" si="2"/>
        <v>38</v>
      </c>
      <c r="Z21" s="163" t="str">
        <f t="shared" si="0"/>
        <v/>
      </c>
      <c r="AA21" s="116" t="str">
        <f t="shared" si="1"/>
        <v/>
      </c>
      <c r="AB21" s="116" t="s">
        <v>65</v>
      </c>
      <c r="AD21" s="116" t="s">
        <v>66</v>
      </c>
    </row>
    <row r="22" spans="1:30" ht="15.75" customHeight="1">
      <c r="A22" s="490" t="str">
        <f>IF('0902-0908'!A22=0,"",'0902-0908'!A22)</f>
        <v>曾智聖</v>
      </c>
      <c r="B22" s="491"/>
      <c r="C22" s="123"/>
      <c r="D22" s="124"/>
      <c r="E22" s="123"/>
      <c r="F22" s="124"/>
      <c r="G22" s="123"/>
      <c r="H22" s="124"/>
      <c r="I22" s="123"/>
      <c r="J22" s="124"/>
      <c r="K22" s="123"/>
      <c r="L22" s="124"/>
      <c r="M22" s="123"/>
      <c r="N22" s="124"/>
      <c r="O22" s="123"/>
      <c r="P22" s="124"/>
      <c r="Q22" s="375"/>
      <c r="R22" s="410">
        <f>D23+F23+H23+J23+L23+N23+P23</f>
        <v>0</v>
      </c>
      <c r="S22" s="381"/>
      <c r="T22" s="382"/>
      <c r="Y22" s="162">
        <f t="shared" si="2"/>
        <v>41</v>
      </c>
      <c r="Z22" s="163" t="str">
        <f t="shared" si="0"/>
        <v/>
      </c>
      <c r="AA22" s="116" t="str">
        <f t="shared" si="1"/>
        <v/>
      </c>
      <c r="AB22" s="116" t="s">
        <v>68</v>
      </c>
    </row>
    <row r="23" spans="1:30" ht="9" customHeight="1" thickBot="1">
      <c r="A23" s="480" t="str">
        <f>IF('0902-0908'!A23=0,"",'0902-0908'!A23)</f>
        <v>外場正職</v>
      </c>
      <c r="B23" s="481"/>
      <c r="C23" s="156"/>
      <c r="D23" s="58">
        <f>IF(C22="",0,IF(D22-C22&lt;=6,D22-C22,IF(D22-C22&gt;6,D22-C22-C23,0)))</f>
        <v>0</v>
      </c>
      <c r="E23" s="156"/>
      <c r="F23" s="58">
        <f>IF(E22="",0,IF(F22-E22&lt;=6,F22-E22,IF(F22-E22&gt;6,F22-E22-E23,0)))</f>
        <v>0</v>
      </c>
      <c r="G23" s="156"/>
      <c r="H23" s="58">
        <f>IF(G22="",0,IF(H22-G22&lt;=6,H22-G22,IF(H22-G22&gt;6,H22-G22-G23,0)))</f>
        <v>0</v>
      </c>
      <c r="I23" s="156"/>
      <c r="J23" s="58">
        <f>IF(I22="",0,IF(J22-I22&lt;=6,J22-I22,IF(J22-I22&gt;6,J22-I22-I23,0)))</f>
        <v>0</v>
      </c>
      <c r="K23" s="156"/>
      <c r="L23" s="58">
        <f>IF(K22="",0,IF(L22-K22&lt;=6,L22-K22,IF(L22-K22&gt;6,L22-K22-K23,0)))</f>
        <v>0</v>
      </c>
      <c r="M23" s="156"/>
      <c r="N23" s="58">
        <f>IF(M22="",0,IF(N22-M22&lt;=6,N22-M22,IF(N22-M22&gt;6,N22-M22-M23,0)))</f>
        <v>0</v>
      </c>
      <c r="O23" s="156"/>
      <c r="P23" s="58">
        <f>IF(O22="",0,IF(P22-O22&lt;=6,P22-O22,IF(P22-O22&gt;6,P22-O22-O23,0)))</f>
        <v>0</v>
      </c>
      <c r="Q23" s="376"/>
      <c r="R23" s="411"/>
      <c r="S23" s="387"/>
      <c r="T23" s="388"/>
      <c r="Y23" s="162">
        <f t="shared" si="2"/>
        <v>44</v>
      </c>
      <c r="Z23" s="163" t="str">
        <f t="shared" si="0"/>
        <v/>
      </c>
      <c r="AA23" s="116" t="str">
        <f t="shared" si="1"/>
        <v/>
      </c>
      <c r="AB23" s="116" t="s">
        <v>69</v>
      </c>
    </row>
    <row r="24" spans="1:30" ht="9" customHeight="1" thickTop="1" thickBot="1">
      <c r="A24" s="482" t="str">
        <f>IF('0902-0908'!A24=0,"",'0902-0908'!A24)</f>
        <v/>
      </c>
      <c r="B24" s="483"/>
      <c r="C24" s="559"/>
      <c r="D24" s="560"/>
      <c r="E24" s="559"/>
      <c r="F24" s="560"/>
      <c r="G24" s="559"/>
      <c r="H24" s="560"/>
      <c r="I24" s="559"/>
      <c r="J24" s="560"/>
      <c r="K24" s="559"/>
      <c r="L24" s="560"/>
      <c r="M24" s="559"/>
      <c r="N24" s="560"/>
      <c r="O24" s="559"/>
      <c r="P24" s="560"/>
      <c r="Q24" s="377"/>
      <c r="R24" s="412"/>
      <c r="S24" s="389"/>
      <c r="T24" s="390"/>
      <c r="Y24" s="162">
        <v>48</v>
      </c>
      <c r="Z24" s="165" t="str">
        <f t="shared" si="0"/>
        <v/>
      </c>
      <c r="AA24" s="116" t="str">
        <f t="shared" si="1"/>
        <v/>
      </c>
      <c r="AB24" s="116" t="s">
        <v>70</v>
      </c>
    </row>
    <row r="25" spans="1:30" ht="15.75" customHeight="1">
      <c r="A25" s="490" t="str">
        <f>IF('0902-0908'!A25=0,"",'0902-0908'!A25)</f>
        <v>支援</v>
      </c>
      <c r="B25" s="491"/>
      <c r="C25" s="123"/>
      <c r="D25" s="124"/>
      <c r="E25" s="123"/>
      <c r="F25" s="124"/>
      <c r="G25" s="123"/>
      <c r="H25" s="124"/>
      <c r="I25" s="123"/>
      <c r="J25" s="124"/>
      <c r="K25" s="123"/>
      <c r="L25" s="124"/>
      <c r="M25" s="123"/>
      <c r="N25" s="124"/>
      <c r="O25" s="123"/>
      <c r="P25" s="124"/>
      <c r="Q25" s="375"/>
      <c r="R25" s="410">
        <f>D26+F26+H26+J26+L26+N26+P26</f>
        <v>0</v>
      </c>
      <c r="S25" s="381"/>
      <c r="T25" s="382"/>
      <c r="Y25" s="162">
        <f t="shared" si="2"/>
        <v>51</v>
      </c>
      <c r="Z25" s="116" t="str">
        <f t="shared" si="0"/>
        <v/>
      </c>
      <c r="AA25" s="116" t="str">
        <f t="shared" si="1"/>
        <v/>
      </c>
      <c r="AB25" s="116" t="s">
        <v>71</v>
      </c>
    </row>
    <row r="26" spans="1:30" ht="9" customHeight="1" thickBot="1">
      <c r="A26" s="480" t="str">
        <f>IF('0902-0908'!A26=0,"",'0902-0908'!A26)</f>
        <v/>
      </c>
      <c r="B26" s="481"/>
      <c r="C26" s="156"/>
      <c r="D26" s="58">
        <f>IF(C25="",0,IF(D25-C25&lt;=6,D25-C25,IF(D25-C25&gt;6,D25-C25-C26,0)))</f>
        <v>0</v>
      </c>
      <c r="E26" s="156"/>
      <c r="F26" s="58">
        <f>IF(E25="",0,IF(F25-E25&lt;=6,F25-E25,IF(F25-E25&gt;6,F25-E25-E26,0)))</f>
        <v>0</v>
      </c>
      <c r="G26" s="156"/>
      <c r="H26" s="58">
        <f>IF(G25="",0,IF(H25-G25&lt;=6,H25-G25,IF(H25-G25&gt;6,H25-G25-G26,0)))</f>
        <v>0</v>
      </c>
      <c r="I26" s="156"/>
      <c r="J26" s="58">
        <f>IF(I25="",0,IF(J25-I25&lt;=6,J25-I25,IF(J25-I25&gt;6,J25-I25-I26,0)))</f>
        <v>0</v>
      </c>
      <c r="K26" s="156"/>
      <c r="L26" s="58">
        <f>IF(K25="",0,IF(L25-K25&lt;=6,L25-K25,IF(L25-K25&gt;6,L25-K25-K26,0)))</f>
        <v>0</v>
      </c>
      <c r="M26" s="156"/>
      <c r="N26" s="58">
        <f>IF(M25="",0,IF(N25-M25&lt;=6,N25-M25,IF(N25-M25&gt;6,N25-M25-M26,0)))</f>
        <v>0</v>
      </c>
      <c r="O26" s="156"/>
      <c r="P26" s="58">
        <f>IF(O25="",0,IF(P25-O25&lt;=6,P25-O25,IF(P25-O25&gt;6,P25-O25-O26,0)))</f>
        <v>0</v>
      </c>
      <c r="Q26" s="376"/>
      <c r="R26" s="411"/>
      <c r="S26" s="387"/>
      <c r="T26" s="388"/>
      <c r="Y26" s="162">
        <f t="shared" si="2"/>
        <v>54</v>
      </c>
      <c r="Z26" s="116" t="str">
        <f t="shared" si="0"/>
        <v/>
      </c>
      <c r="AA26" s="116" t="str">
        <f t="shared" si="1"/>
        <v/>
      </c>
      <c r="AB26" s="116" t="s">
        <v>72</v>
      </c>
    </row>
    <row r="27" spans="1:30" ht="9" customHeight="1" thickTop="1" thickBot="1">
      <c r="A27" s="482" t="str">
        <f>IF('0902-0908'!A27=0,"",'0902-0908'!A27)</f>
        <v/>
      </c>
      <c r="B27" s="483"/>
      <c r="C27" s="559"/>
      <c r="D27" s="560"/>
      <c r="E27" s="559"/>
      <c r="F27" s="560"/>
      <c r="G27" s="559"/>
      <c r="H27" s="560"/>
      <c r="I27" s="559"/>
      <c r="J27" s="560"/>
      <c r="K27" s="559"/>
      <c r="L27" s="560"/>
      <c r="M27" s="559"/>
      <c r="N27" s="560"/>
      <c r="O27" s="559"/>
      <c r="P27" s="560"/>
      <c r="Q27" s="377"/>
      <c r="R27" s="412"/>
      <c r="S27" s="389"/>
      <c r="T27" s="390"/>
      <c r="Y27" s="162">
        <f t="shared" si="2"/>
        <v>57</v>
      </c>
      <c r="Z27" s="116" t="str">
        <f t="shared" si="0"/>
        <v/>
      </c>
      <c r="AA27" s="116" t="str">
        <f t="shared" si="1"/>
        <v/>
      </c>
      <c r="AB27" s="116" t="s">
        <v>73</v>
      </c>
    </row>
    <row r="28" spans="1:30" ht="15.75" customHeight="1">
      <c r="A28" s="490" t="str">
        <f>IF('0902-0908'!A28=0,"",'0902-0908'!A28)</f>
        <v>支援</v>
      </c>
      <c r="B28" s="491"/>
      <c r="C28" s="123"/>
      <c r="D28" s="124"/>
      <c r="E28" s="123"/>
      <c r="F28" s="124"/>
      <c r="G28" s="123"/>
      <c r="H28" s="124"/>
      <c r="I28" s="123"/>
      <c r="J28" s="124"/>
      <c r="K28" s="123"/>
      <c r="L28" s="124"/>
      <c r="M28" s="123"/>
      <c r="N28" s="124"/>
      <c r="O28" s="123"/>
      <c r="P28" s="124"/>
      <c r="Q28" s="375"/>
      <c r="R28" s="410">
        <f>D29+F29+H29+J29+L29+N29+P29</f>
        <v>0</v>
      </c>
      <c r="S28" s="381"/>
      <c r="T28" s="382"/>
      <c r="Y28" s="162">
        <f t="shared" si="2"/>
        <v>60</v>
      </c>
      <c r="Z28" s="116" t="str">
        <f t="shared" si="0"/>
        <v/>
      </c>
      <c r="AA28" s="116" t="str">
        <f t="shared" si="1"/>
        <v/>
      </c>
      <c r="AB28" s="116" t="s">
        <v>10</v>
      </c>
    </row>
    <row r="29" spans="1:30" ht="9" customHeight="1" thickBot="1">
      <c r="A29" s="480" t="str">
        <f>IF('0902-0908'!A29=0,"",'0902-0908'!A29)</f>
        <v/>
      </c>
      <c r="B29" s="481"/>
      <c r="C29" s="156"/>
      <c r="D29" s="58">
        <f>IF(C28="",0,IF(D28-C28&lt;=6,D28-C28,IF(D28-C28&gt;6,D28-C28-C29,0)))</f>
        <v>0</v>
      </c>
      <c r="E29" s="156"/>
      <c r="F29" s="58">
        <f>IF(E28="",0,IF(F28-E28&lt;=6,F28-E28,IF(F28-E28&gt;6,F28-E28-E29,0)))</f>
        <v>0</v>
      </c>
      <c r="G29" s="156"/>
      <c r="H29" s="58">
        <f>IF(G28="",0,IF(H28-G28&lt;=6,H28-G28,IF(H28-G28&gt;6,H28-G28-G29,0)))</f>
        <v>0</v>
      </c>
      <c r="I29" s="156"/>
      <c r="J29" s="58">
        <f>IF(I28="",0,IF(J28-I28&lt;=6,J28-I28,IF(J28-I28&gt;6,J28-I28-I29,0)))</f>
        <v>0</v>
      </c>
      <c r="K29" s="156"/>
      <c r="L29" s="58">
        <f>IF(K28="",0,IF(L28-K28&lt;=6,L28-K28,IF(L28-K28&gt;6,L28-K28-K29,0)))</f>
        <v>0</v>
      </c>
      <c r="M29" s="156"/>
      <c r="N29" s="58">
        <f>IF(M28="",0,IF(N28-M28&lt;=6,N28-M28,IF(N28-M28&gt;6,N28-M28-M29,0)))</f>
        <v>0</v>
      </c>
      <c r="O29" s="156"/>
      <c r="P29" s="58">
        <f>IF(O28="",0,IF(P28-O28&lt;=6,P28-O28,IF(P28-O28&gt;6,P28-O28-O29,0)))</f>
        <v>0</v>
      </c>
      <c r="Q29" s="376"/>
      <c r="R29" s="411"/>
      <c r="S29" s="387"/>
      <c r="T29" s="388"/>
      <c r="Y29" s="162">
        <f t="shared" si="2"/>
        <v>63</v>
      </c>
      <c r="Z29" s="116" t="str">
        <f t="shared" si="0"/>
        <v/>
      </c>
      <c r="AA29" s="116" t="str">
        <f t="shared" si="1"/>
        <v/>
      </c>
      <c r="AB29" s="116" t="s">
        <v>74</v>
      </c>
    </row>
    <row r="30" spans="1:30" ht="9" customHeight="1" thickTop="1" thickBot="1">
      <c r="A30" s="482" t="str">
        <f>IF('0902-0908'!A30=0,"",'0902-0908'!A30)</f>
        <v/>
      </c>
      <c r="B30" s="483"/>
      <c r="C30" s="559"/>
      <c r="D30" s="560"/>
      <c r="E30" s="559"/>
      <c r="F30" s="560"/>
      <c r="G30" s="559"/>
      <c r="H30" s="560"/>
      <c r="I30" s="559"/>
      <c r="J30" s="560"/>
      <c r="K30" s="559"/>
      <c r="L30" s="560"/>
      <c r="M30" s="559"/>
      <c r="N30" s="560"/>
      <c r="O30" s="559"/>
      <c r="P30" s="560"/>
      <c r="Q30" s="377"/>
      <c r="R30" s="412"/>
      <c r="S30" s="389"/>
      <c r="T30" s="390"/>
      <c r="Y30" s="162">
        <f t="shared" si="2"/>
        <v>66</v>
      </c>
      <c r="Z30" s="116" t="str">
        <f t="shared" si="0"/>
        <v/>
      </c>
      <c r="AA30" s="116" t="str">
        <f t="shared" si="1"/>
        <v/>
      </c>
      <c r="AB30" s="116" t="s">
        <v>75</v>
      </c>
    </row>
    <row r="31" spans="1:30" ht="15.75" customHeight="1">
      <c r="A31" s="490" t="str">
        <f>IF('0902-0908'!A31=0,"",'0902-0908'!A31)</f>
        <v/>
      </c>
      <c r="B31" s="491"/>
      <c r="C31" s="123"/>
      <c r="D31" s="124"/>
      <c r="E31" s="123"/>
      <c r="F31" s="124"/>
      <c r="G31" s="123"/>
      <c r="H31" s="124"/>
      <c r="I31" s="123"/>
      <c r="J31" s="124"/>
      <c r="K31" s="123"/>
      <c r="L31" s="124"/>
      <c r="M31" s="123"/>
      <c r="N31" s="124"/>
      <c r="O31" s="123"/>
      <c r="P31" s="124"/>
      <c r="Q31" s="375"/>
      <c r="R31" s="410">
        <f>D32+F32+H32+J32+L32+N32+P32</f>
        <v>0</v>
      </c>
      <c r="S31" s="381"/>
      <c r="T31" s="382"/>
      <c r="Y31" s="162">
        <f t="shared" si="2"/>
        <v>69</v>
      </c>
      <c r="Z31" s="116" t="str">
        <f t="shared" si="0"/>
        <v/>
      </c>
      <c r="AA31" s="116" t="str">
        <f t="shared" si="1"/>
        <v/>
      </c>
      <c r="AB31" s="116" t="s">
        <v>10</v>
      </c>
    </row>
    <row r="32" spans="1:30" ht="9" customHeight="1" thickBot="1">
      <c r="A32" s="480" t="str">
        <f>IF('0902-0908'!A32=0,"",'0902-0908'!A32)</f>
        <v/>
      </c>
      <c r="B32" s="481"/>
      <c r="C32" s="156"/>
      <c r="D32" s="58">
        <f>IF(C31="",0,IF(D31-C31&lt;=6,D31-C31,IF(D31-C31&gt;6,D31-C31-C32,0)))</f>
        <v>0</v>
      </c>
      <c r="E32" s="156"/>
      <c r="F32" s="58">
        <f>IF(E31="",0,IF(F31-E31&lt;=6,F31-E31,IF(F31-E31&gt;6,F31-E31-E32,0)))</f>
        <v>0</v>
      </c>
      <c r="G32" s="156"/>
      <c r="H32" s="58">
        <f>IF(G31="",0,IF(H31-G31&lt;=6,H31-G31,IF(H31-G31&gt;6,H31-G31-G32,0)))</f>
        <v>0</v>
      </c>
      <c r="I32" s="156"/>
      <c r="J32" s="58">
        <f>IF(I31="",0,IF(J31-I31&lt;=6,J31-I31,IF(J31-I31&gt;6,J31-I31-I32,0)))</f>
        <v>0</v>
      </c>
      <c r="K32" s="156"/>
      <c r="L32" s="58">
        <f>IF(K31="",0,IF(L31-K31&lt;=6,L31-K31,IF(L31-K31&gt;6,L31-K31-K32,0)))</f>
        <v>0</v>
      </c>
      <c r="M32" s="156"/>
      <c r="N32" s="58">
        <f>IF(M31="",0,IF(N31-M31&lt;=6,N31-M31,IF(N31-M31&gt;6,N31-M31-M32,0)))</f>
        <v>0</v>
      </c>
      <c r="O32" s="156"/>
      <c r="P32" s="58">
        <f>IF(O31="",0,IF(P31-O31&lt;=6,P31-O31,IF(P31-O31&gt;6,P31-O31-O32,0)))</f>
        <v>0</v>
      </c>
      <c r="Q32" s="376"/>
      <c r="R32" s="411"/>
      <c r="S32" s="387"/>
      <c r="T32" s="388"/>
      <c r="Y32" s="162">
        <f t="shared" si="2"/>
        <v>72</v>
      </c>
      <c r="Z32" s="116" t="str">
        <f t="shared" si="0"/>
        <v/>
      </c>
      <c r="AA32" s="116" t="str">
        <f t="shared" si="1"/>
        <v/>
      </c>
      <c r="AB32" s="116" t="s">
        <v>74</v>
      </c>
    </row>
    <row r="33" spans="1:28" ht="9" customHeight="1" thickTop="1" thickBot="1">
      <c r="A33" s="482" t="str">
        <f>IF('0902-0908'!A33=0,"",'0902-0908'!A33)</f>
        <v/>
      </c>
      <c r="B33" s="483"/>
      <c r="C33" s="559"/>
      <c r="D33" s="560"/>
      <c r="E33" s="559"/>
      <c r="F33" s="560"/>
      <c r="G33" s="559"/>
      <c r="H33" s="560"/>
      <c r="I33" s="559"/>
      <c r="J33" s="560"/>
      <c r="K33" s="559"/>
      <c r="L33" s="560"/>
      <c r="M33" s="559"/>
      <c r="N33" s="560"/>
      <c r="O33" s="559"/>
      <c r="P33" s="560"/>
      <c r="Q33" s="377"/>
      <c r="R33" s="412"/>
      <c r="S33" s="389"/>
      <c r="T33" s="390"/>
      <c r="Y33" s="162">
        <f t="shared" si="2"/>
        <v>75</v>
      </c>
      <c r="Z33" s="116" t="str">
        <f t="shared" si="0"/>
        <v/>
      </c>
      <c r="AA33" s="116" t="str">
        <f t="shared" si="1"/>
        <v/>
      </c>
      <c r="AB33" s="116" t="s">
        <v>75</v>
      </c>
    </row>
    <row r="34" spans="1:28" ht="15.75" customHeight="1">
      <c r="A34" s="490" t="str">
        <f>IF('0902-0908'!A34=0,"",'0902-0908'!A34)</f>
        <v/>
      </c>
      <c r="B34" s="491"/>
      <c r="C34" s="123"/>
      <c r="D34" s="124"/>
      <c r="E34" s="123"/>
      <c r="F34" s="124"/>
      <c r="G34" s="123"/>
      <c r="H34" s="124"/>
      <c r="I34" s="123"/>
      <c r="J34" s="124"/>
      <c r="K34" s="123"/>
      <c r="L34" s="124"/>
      <c r="M34" s="123"/>
      <c r="N34" s="124"/>
      <c r="O34" s="123"/>
      <c r="P34" s="124"/>
      <c r="Q34" s="375"/>
      <c r="R34" s="410">
        <f>D35+F35+H35+J35+L35+N35+P35</f>
        <v>0</v>
      </c>
      <c r="S34" s="381"/>
      <c r="T34" s="382"/>
      <c r="Y34" s="162">
        <v>79</v>
      </c>
      <c r="Z34" s="116" t="str">
        <f t="shared" si="0"/>
        <v>黃世耀</v>
      </c>
      <c r="AA34" s="116" t="str">
        <f t="shared" si="1"/>
        <v>外場假日工讀</v>
      </c>
      <c r="AB34" s="116" t="s">
        <v>10</v>
      </c>
    </row>
    <row r="35" spans="1:28" ht="9" customHeight="1" thickBot="1">
      <c r="A35" s="480" t="str">
        <f>IF('0902-0908'!A35=0,"",'0902-0908'!A35)</f>
        <v/>
      </c>
      <c r="B35" s="481"/>
      <c r="C35" s="156"/>
      <c r="D35" s="58">
        <f>IF(C34="",0,IF(D34-C34&lt;=6,D34-C34,IF(D34-C34&gt;6,D34-C34-C35,0)))</f>
        <v>0</v>
      </c>
      <c r="E35" s="156"/>
      <c r="F35" s="58">
        <f>IF(E34="",0,IF(F34-E34&lt;=6,F34-E34,IF(F34-E34&gt;6,F34-E34-E35,0)))</f>
        <v>0</v>
      </c>
      <c r="G35" s="156"/>
      <c r="H35" s="58">
        <f>IF(G34="",0,IF(H34-G34&lt;=6,H34-G34,IF(H34-G34&gt;6,H34-G34-G35,0)))</f>
        <v>0</v>
      </c>
      <c r="I35" s="156"/>
      <c r="J35" s="58">
        <f>IF(I34="",0,IF(J34-I34&lt;=6,J34-I34,IF(J34-I34&gt;6,J34-I34-I35,0)))</f>
        <v>0</v>
      </c>
      <c r="K35" s="156"/>
      <c r="L35" s="58">
        <f>IF(K34="",0,IF(L34-K34&lt;=6,L34-K34,IF(L34-K34&gt;6,L34-K34-K35,0)))</f>
        <v>0</v>
      </c>
      <c r="M35" s="156"/>
      <c r="N35" s="58">
        <f>IF(M34="",0,IF(N34-M34&lt;=6,N34-M34,IF(N34-M34&gt;6,N34-M34-M35,0)))</f>
        <v>0</v>
      </c>
      <c r="O35" s="156"/>
      <c r="P35" s="58">
        <f>IF(O34="",0,IF(P34-O34&lt;=6,P34-O34,IF(P34-O34&gt;6,P34-O34-O35,0)))</f>
        <v>0</v>
      </c>
      <c r="Q35" s="376"/>
      <c r="R35" s="411"/>
      <c r="S35" s="387"/>
      <c r="T35" s="388"/>
      <c r="Y35" s="162">
        <f t="shared" si="2"/>
        <v>82</v>
      </c>
      <c r="Z35" s="116" t="str">
        <f t="shared" si="0"/>
        <v>張子柔</v>
      </c>
      <c r="AA35" s="116" t="str">
        <f t="shared" si="1"/>
        <v>外場晚班工讀</v>
      </c>
      <c r="AB35" s="116" t="s">
        <v>74</v>
      </c>
    </row>
    <row r="36" spans="1:28" ht="9" customHeight="1" thickTop="1" thickBot="1">
      <c r="A36" s="482" t="str">
        <f>IF('0902-0908'!A36=0,"",'0902-0908'!A36)</f>
        <v/>
      </c>
      <c r="B36" s="483"/>
      <c r="C36" s="559"/>
      <c r="D36" s="560"/>
      <c r="E36" s="559"/>
      <c r="F36" s="560"/>
      <c r="G36" s="559"/>
      <c r="H36" s="560"/>
      <c r="I36" s="559"/>
      <c r="J36" s="560"/>
      <c r="K36" s="559"/>
      <c r="L36" s="560"/>
      <c r="M36" s="559"/>
      <c r="N36" s="560"/>
      <c r="O36" s="559"/>
      <c r="P36" s="560"/>
      <c r="Q36" s="377"/>
      <c r="R36" s="412"/>
      <c r="S36" s="389"/>
      <c r="T36" s="390"/>
      <c r="Y36" s="162">
        <f t="shared" si="2"/>
        <v>85</v>
      </c>
      <c r="Z36" s="116" t="str">
        <f t="shared" si="0"/>
        <v>蔡昀軒</v>
      </c>
      <c r="AA36" s="116" t="str">
        <f t="shared" si="1"/>
        <v>外場晚班工讀</v>
      </c>
      <c r="AB36" s="116" t="s">
        <v>75</v>
      </c>
    </row>
    <row r="37" spans="1:28" ht="15.75" customHeight="1">
      <c r="A37" s="490" t="str">
        <f>IF('0902-0908'!A37=0,"",'0902-0908'!A37)</f>
        <v/>
      </c>
      <c r="B37" s="491"/>
      <c r="C37" s="123"/>
      <c r="D37" s="124"/>
      <c r="E37" s="123"/>
      <c r="F37" s="124"/>
      <c r="G37" s="123"/>
      <c r="H37" s="124"/>
      <c r="I37" s="123"/>
      <c r="J37" s="124"/>
      <c r="K37" s="123"/>
      <c r="L37" s="124"/>
      <c r="M37" s="123"/>
      <c r="N37" s="124"/>
      <c r="O37" s="123"/>
      <c r="P37" s="124"/>
      <c r="Q37" s="375"/>
      <c r="R37" s="410">
        <f>D38+F38+H38+J38+L38+N38+P38</f>
        <v>0</v>
      </c>
      <c r="S37" s="381"/>
      <c r="T37" s="382"/>
      <c r="Y37" s="162">
        <f t="shared" si="2"/>
        <v>88</v>
      </c>
      <c r="Z37" s="116" t="str">
        <f t="shared" si="0"/>
        <v>陳怡伶</v>
      </c>
      <c r="AA37" s="116" t="str">
        <f t="shared" si="1"/>
        <v>外場晚班工讀</v>
      </c>
      <c r="AB37" s="116" t="s">
        <v>10</v>
      </c>
    </row>
    <row r="38" spans="1:28" ht="9" customHeight="1" thickBot="1">
      <c r="A38" s="480" t="str">
        <f>IF('0902-0908'!A38=0,"",'0902-0908'!A38)</f>
        <v/>
      </c>
      <c r="B38" s="481"/>
      <c r="C38" s="156"/>
      <c r="D38" s="58">
        <f>IF(C37="",0,IF(D37-C37&lt;=6,D37-C37,IF(D37-C37&gt;6,D37-C37-C38,0)))</f>
        <v>0</v>
      </c>
      <c r="E38" s="156"/>
      <c r="F38" s="58">
        <f>IF(E37="",0,IF(F37-E37&lt;=6,F37-E37,IF(F37-E37&gt;6,F37-E37-E38,0)))</f>
        <v>0</v>
      </c>
      <c r="G38" s="156"/>
      <c r="H38" s="58">
        <f>IF(G37="",0,IF(H37-G37&lt;=6,H37-G37,IF(H37-G37&gt;6,H37-G37-G38,0)))</f>
        <v>0</v>
      </c>
      <c r="I38" s="156"/>
      <c r="J38" s="58">
        <f>IF(I37="",0,IF(J37-I37&lt;=6,J37-I37,IF(J37-I37&gt;6,J37-I37-I38,0)))</f>
        <v>0</v>
      </c>
      <c r="K38" s="156"/>
      <c r="L38" s="58">
        <f>IF(K37="",0,IF(L37-K37&lt;=6,L37-K37,IF(L37-K37&gt;6,L37-K37-K38,0)))</f>
        <v>0</v>
      </c>
      <c r="M38" s="156"/>
      <c r="N38" s="58">
        <f>IF(M37="",0,IF(N37-M37&lt;=6,N37-M37,IF(N37-M37&gt;6,N37-M37-M38,0)))</f>
        <v>0</v>
      </c>
      <c r="O38" s="156"/>
      <c r="P38" s="58">
        <f>IF(O37="",0,IF(P37-O37&lt;=6,P37-O37,IF(P37-O37&gt;6,P37-O37-O38,0)))</f>
        <v>0</v>
      </c>
      <c r="Q38" s="376"/>
      <c r="R38" s="411"/>
      <c r="S38" s="387"/>
      <c r="T38" s="388"/>
      <c r="Y38" s="162">
        <f t="shared" si="2"/>
        <v>91</v>
      </c>
      <c r="Z38" s="116" t="e">
        <f t="shared" si="0"/>
        <v>#REF!</v>
      </c>
      <c r="AA38" s="116" t="e">
        <f t="shared" si="1"/>
        <v>#REF!</v>
      </c>
      <c r="AB38" s="116" t="s">
        <v>74</v>
      </c>
    </row>
    <row r="39" spans="1:28" ht="9" customHeight="1" thickTop="1" thickBot="1">
      <c r="A39" s="482" t="str">
        <f>IF('0902-0908'!A39=0,"",'0902-0908'!A39)</f>
        <v/>
      </c>
      <c r="B39" s="483"/>
      <c r="C39" s="559"/>
      <c r="D39" s="560"/>
      <c r="E39" s="559"/>
      <c r="F39" s="560"/>
      <c r="G39" s="559"/>
      <c r="H39" s="560"/>
      <c r="I39" s="559"/>
      <c r="J39" s="560"/>
      <c r="K39" s="559"/>
      <c r="L39" s="560"/>
      <c r="M39" s="559"/>
      <c r="N39" s="560"/>
      <c r="O39" s="559"/>
      <c r="P39" s="560"/>
      <c r="Q39" s="377"/>
      <c r="R39" s="412"/>
      <c r="S39" s="389"/>
      <c r="T39" s="390"/>
      <c r="Y39" s="162">
        <f t="shared" si="2"/>
        <v>94</v>
      </c>
      <c r="Z39" s="116" t="str">
        <f t="shared" si="0"/>
        <v>蔡佾玲</v>
      </c>
      <c r="AA39" s="116" t="str">
        <f t="shared" si="1"/>
        <v>外場假日工讀</v>
      </c>
      <c r="AB39" s="116" t="s">
        <v>75</v>
      </c>
    </row>
    <row r="40" spans="1:28" ht="15.75" customHeight="1">
      <c r="A40" s="490" t="str">
        <f>IF('0902-0908'!A40=0,"",'0902-0908'!A40)</f>
        <v/>
      </c>
      <c r="B40" s="491"/>
      <c r="C40" s="123"/>
      <c r="D40" s="124"/>
      <c r="E40" s="123"/>
      <c r="F40" s="124"/>
      <c r="G40" s="123"/>
      <c r="H40" s="124"/>
      <c r="I40" s="123"/>
      <c r="J40" s="124"/>
      <c r="K40" s="123"/>
      <c r="L40" s="124"/>
      <c r="M40" s="123"/>
      <c r="N40" s="124"/>
      <c r="O40" s="123"/>
      <c r="P40" s="124"/>
      <c r="Q40" s="375"/>
      <c r="R40" s="410">
        <f>D41+F41+H41+J41+L41+N41+P41</f>
        <v>0</v>
      </c>
      <c r="S40" s="381"/>
      <c r="T40" s="382"/>
      <c r="Y40" s="162">
        <f t="shared" si="2"/>
        <v>97</v>
      </c>
      <c r="Z40" s="116" t="str">
        <f t="shared" si="0"/>
        <v>許哲崎</v>
      </c>
      <c r="AA40" s="116" t="str">
        <f t="shared" si="1"/>
        <v>外場假日工讀</v>
      </c>
      <c r="AB40" s="116" t="s">
        <v>10</v>
      </c>
    </row>
    <row r="41" spans="1:28" ht="9" customHeight="1" thickBot="1">
      <c r="A41" s="480" t="str">
        <f>IF('0902-0908'!A41=0,"",'0902-0908'!A41)</f>
        <v/>
      </c>
      <c r="B41" s="481"/>
      <c r="C41" s="156"/>
      <c r="D41" s="58">
        <f>IF(C40="",0,IF(D40-C40&lt;=6,D40-C40,IF(D40-C40&gt;6,D40-C40-C41,0)))</f>
        <v>0</v>
      </c>
      <c r="E41" s="156"/>
      <c r="F41" s="58">
        <f>IF(E40="",0,IF(F40-E40&lt;=6,F40-E40,IF(F40-E40&gt;6,F40-E40-E41,0)))</f>
        <v>0</v>
      </c>
      <c r="G41" s="156"/>
      <c r="H41" s="58">
        <f>IF(G40="",0,IF(H40-G40&lt;=6,H40-G40,IF(H40-G40&gt;6,H40-G40-G41,0)))</f>
        <v>0</v>
      </c>
      <c r="I41" s="156"/>
      <c r="J41" s="58">
        <f>IF(I40="",0,IF(J40-I40&lt;=6,J40-I40,IF(J40-I40&gt;6,J40-I40-I41,0)))</f>
        <v>0</v>
      </c>
      <c r="K41" s="156"/>
      <c r="L41" s="58">
        <f>IF(K40="",0,IF(L40-K40&lt;=6,L40-K40,IF(L40-K40&gt;6,L40-K40-K41,0)))</f>
        <v>0</v>
      </c>
      <c r="M41" s="156"/>
      <c r="N41" s="58">
        <f>IF(M40="",0,IF(N40-M40&lt;=6,N40-M40,IF(N40-M40&gt;6,N40-M40-M41,0)))</f>
        <v>0</v>
      </c>
      <c r="O41" s="156"/>
      <c r="P41" s="58">
        <f>IF(O40="",0,IF(P40-O40&lt;=6,P40-O40,IF(P40-O40&gt;6,P40-O40-O41,0)))</f>
        <v>0</v>
      </c>
      <c r="Q41" s="376"/>
      <c r="R41" s="411"/>
      <c r="S41" s="387"/>
      <c r="T41" s="388"/>
      <c r="Y41" s="162">
        <f t="shared" si="2"/>
        <v>100</v>
      </c>
      <c r="Z41" s="116" t="str">
        <f t="shared" si="0"/>
        <v/>
      </c>
      <c r="AA41" s="116" t="str">
        <f t="shared" si="1"/>
        <v/>
      </c>
      <c r="AB41" s="116" t="s">
        <v>74</v>
      </c>
    </row>
    <row r="42" spans="1:28" ht="9" customHeight="1" thickTop="1" thickBot="1">
      <c r="A42" s="482" t="str">
        <f>IF('0902-0908'!A42=0,"",'0902-0908'!A42)</f>
        <v/>
      </c>
      <c r="B42" s="483"/>
      <c r="C42" s="559"/>
      <c r="D42" s="560"/>
      <c r="E42" s="559"/>
      <c r="F42" s="560"/>
      <c r="G42" s="559"/>
      <c r="H42" s="560"/>
      <c r="I42" s="559"/>
      <c r="J42" s="560"/>
      <c r="K42" s="559"/>
      <c r="L42" s="560"/>
      <c r="M42" s="559"/>
      <c r="N42" s="560"/>
      <c r="O42" s="559"/>
      <c r="P42" s="560"/>
      <c r="Q42" s="377"/>
      <c r="R42" s="412"/>
      <c r="S42" s="389"/>
      <c r="T42" s="390"/>
      <c r="Y42" s="162">
        <f t="shared" si="2"/>
        <v>103</v>
      </c>
      <c r="Z42" s="116" t="str">
        <f t="shared" si="0"/>
        <v/>
      </c>
      <c r="AA42" s="116" t="str">
        <f t="shared" si="1"/>
        <v/>
      </c>
      <c r="AB42" s="116" t="s">
        <v>75</v>
      </c>
    </row>
    <row r="43" spans="1:28" ht="15.75" customHeight="1">
      <c r="A43" s="490" t="str">
        <f>IF('0902-0908'!A43=0,"",'0902-0908'!A43)</f>
        <v/>
      </c>
      <c r="B43" s="491"/>
      <c r="C43" s="123"/>
      <c r="D43" s="124"/>
      <c r="E43" s="123"/>
      <c r="F43" s="124"/>
      <c r="G43" s="123"/>
      <c r="H43" s="124"/>
      <c r="I43" s="123"/>
      <c r="J43" s="124"/>
      <c r="K43" s="123"/>
      <c r="L43" s="124"/>
      <c r="M43" s="123"/>
      <c r="N43" s="124"/>
      <c r="O43" s="123"/>
      <c r="P43" s="124"/>
      <c r="Q43" s="375"/>
      <c r="R43" s="410">
        <f>D44+F44+H44+J44+L44+N44+P44</f>
        <v>0</v>
      </c>
      <c r="S43" s="381"/>
      <c r="T43" s="382"/>
      <c r="Y43" s="162">
        <f t="shared" si="2"/>
        <v>106</v>
      </c>
      <c r="Z43" s="116" t="str">
        <f t="shared" si="0"/>
        <v/>
      </c>
      <c r="AA43" s="116" t="str">
        <f t="shared" si="1"/>
        <v/>
      </c>
      <c r="AB43" s="116" t="s">
        <v>10</v>
      </c>
    </row>
    <row r="44" spans="1:28" ht="9" customHeight="1" thickBot="1">
      <c r="A44" s="480" t="str">
        <f>IF('0902-0908'!A44=0,"",'0902-0908'!A44)</f>
        <v/>
      </c>
      <c r="B44" s="481"/>
      <c r="C44" s="156"/>
      <c r="D44" s="58">
        <f>IF(C43="",0,IF(D43-C43&lt;=6,D43-C43,IF(D43-C43&gt;6,D43-C43-C44,0)))</f>
        <v>0</v>
      </c>
      <c r="E44" s="156"/>
      <c r="F44" s="58">
        <f>IF(E43="",0,IF(F43-E43&lt;=6,F43-E43,IF(F43-E43&gt;6,F43-E43-E44,0)))</f>
        <v>0</v>
      </c>
      <c r="G44" s="156"/>
      <c r="H44" s="58">
        <f>IF(G43="",0,IF(H43-G43&lt;=6,H43-G43,IF(H43-G43&gt;6,H43-G43-G44,0)))</f>
        <v>0</v>
      </c>
      <c r="I44" s="156"/>
      <c r="J44" s="58">
        <f>IF(I43="",0,IF(J43-I43&lt;=6,J43-I43,IF(J43-I43&gt;6,J43-I43-I44,0)))</f>
        <v>0</v>
      </c>
      <c r="K44" s="156"/>
      <c r="L44" s="58">
        <f>IF(K43="",0,IF(L43-K43&lt;=6,L43-K43,IF(L43-K43&gt;6,L43-K43-K44,0)))</f>
        <v>0</v>
      </c>
      <c r="M44" s="156"/>
      <c r="N44" s="58">
        <f>IF(M43="",0,IF(N43-M43&lt;=6,N43-M43,IF(N43-M43&gt;6,N43-M43-M44,0)))</f>
        <v>0</v>
      </c>
      <c r="O44" s="156"/>
      <c r="P44" s="58">
        <f>IF(O43="",0,IF(P43-O43&lt;=6,P43-O43,IF(P43-O43&gt;6,P43-O43-O44,0)))</f>
        <v>0</v>
      </c>
      <c r="Q44" s="376"/>
      <c r="R44" s="411"/>
      <c r="S44" s="387"/>
      <c r="T44" s="388"/>
      <c r="Y44" s="162">
        <f t="shared" si="2"/>
        <v>109</v>
      </c>
      <c r="Z44" s="116" t="e">
        <f t="shared" si="0"/>
        <v>#REF!</v>
      </c>
      <c r="AA44" s="116" t="e">
        <f t="shared" si="1"/>
        <v>#REF!</v>
      </c>
      <c r="AB44" s="116" t="s">
        <v>74</v>
      </c>
    </row>
    <row r="45" spans="1:28" ht="9" customHeight="1" thickTop="1" thickBot="1">
      <c r="A45" s="482" t="str">
        <f>IF('0902-0908'!A45=0,"",'0902-0908'!A45)</f>
        <v/>
      </c>
      <c r="B45" s="483"/>
      <c r="C45" s="559"/>
      <c r="D45" s="560"/>
      <c r="E45" s="559"/>
      <c r="F45" s="560"/>
      <c r="G45" s="559"/>
      <c r="H45" s="560"/>
      <c r="I45" s="559"/>
      <c r="J45" s="560"/>
      <c r="K45" s="559"/>
      <c r="L45" s="560"/>
      <c r="M45" s="559"/>
      <c r="N45" s="560"/>
      <c r="O45" s="559"/>
      <c r="P45" s="560"/>
      <c r="Q45" s="377"/>
      <c r="R45" s="412"/>
      <c r="S45" s="389"/>
      <c r="T45" s="390"/>
      <c r="AB45" s="116" t="s">
        <v>75</v>
      </c>
    </row>
    <row r="46" spans="1:28" ht="15.75" customHeight="1">
      <c r="A46" s="490" t="str">
        <f>IF('0902-0908'!A46=0,"",'0902-0908'!A46)</f>
        <v/>
      </c>
      <c r="B46" s="491"/>
      <c r="C46" s="123"/>
      <c r="D46" s="124"/>
      <c r="E46" s="123"/>
      <c r="F46" s="124"/>
      <c r="G46" s="123"/>
      <c r="H46" s="124"/>
      <c r="I46" s="123"/>
      <c r="J46" s="124"/>
      <c r="K46" s="123"/>
      <c r="L46" s="124"/>
      <c r="M46" s="123"/>
      <c r="N46" s="124"/>
      <c r="O46" s="123"/>
      <c r="P46" s="124"/>
      <c r="Q46" s="375"/>
      <c r="R46" s="410">
        <f>D47+F47+H47+J47+L47+N47+P47</f>
        <v>0</v>
      </c>
      <c r="S46" s="381"/>
      <c r="T46" s="382"/>
      <c r="AB46" s="116" t="s">
        <v>76</v>
      </c>
    </row>
    <row r="47" spans="1:28" ht="9" customHeight="1" thickBot="1">
      <c r="A47" s="480" t="str">
        <f>IF('0902-0908'!A47=0,"",'0902-0908'!A47)</f>
        <v/>
      </c>
      <c r="B47" s="481"/>
      <c r="C47" s="156"/>
      <c r="D47" s="58">
        <f>IF(C46="",0,IF(D46-C46&lt;=6,D46-C46,IF(D46-C46&gt;6,D46-C46-C47,0)))</f>
        <v>0</v>
      </c>
      <c r="E47" s="156"/>
      <c r="F47" s="58">
        <f>IF(E46="",0,IF(F46-E46&lt;=6,F46-E46,IF(F46-E46&gt;6,F46-E46-E47,0)))</f>
        <v>0</v>
      </c>
      <c r="G47" s="156"/>
      <c r="H47" s="58">
        <f>IF(G46="",0,IF(H46-G46&lt;=6,H46-G46,IF(H46-G46&gt;6,H46-G46-G47,0)))</f>
        <v>0</v>
      </c>
      <c r="I47" s="156"/>
      <c r="J47" s="58">
        <f>IF(I46="",0,IF(J46-I46&lt;=6,J46-I46,IF(J46-I46&gt;6,J46-I46-I47,0)))</f>
        <v>0</v>
      </c>
      <c r="K47" s="156"/>
      <c r="L47" s="58">
        <f>IF(K46="",0,IF(L46-K46&lt;=6,L46-K46,IF(L46-K46&gt;6,L46-K46-K47,0)))</f>
        <v>0</v>
      </c>
      <c r="M47" s="156"/>
      <c r="N47" s="58">
        <f>IF(M46="",0,IF(N46-M46&lt;=6,N46-M46,IF(N46-M46&gt;6,N46-M46-M47,0)))</f>
        <v>0</v>
      </c>
      <c r="O47" s="156"/>
      <c r="P47" s="58">
        <f>IF(O46="",0,IF(P46-O46&lt;=6,P46-O46,IF(P46-O46&gt;6,P46-O46-O47,0)))</f>
        <v>0</v>
      </c>
      <c r="Q47" s="376"/>
      <c r="R47" s="411"/>
      <c r="S47" s="394"/>
      <c r="T47" s="395"/>
      <c r="AB47" s="116" t="s">
        <v>77</v>
      </c>
    </row>
    <row r="48" spans="1:28" ht="9" customHeight="1" thickTop="1" thickBot="1">
      <c r="A48" s="482" t="str">
        <f>IF('0902-0908'!A48=0,"",'0902-0908'!A48)</f>
        <v/>
      </c>
      <c r="B48" s="483"/>
      <c r="C48" s="559"/>
      <c r="D48" s="560"/>
      <c r="E48" s="559"/>
      <c r="F48" s="560"/>
      <c r="G48" s="559"/>
      <c r="H48" s="560"/>
      <c r="I48" s="559"/>
      <c r="J48" s="560"/>
      <c r="K48" s="559"/>
      <c r="L48" s="560"/>
      <c r="M48" s="559"/>
      <c r="N48" s="560"/>
      <c r="O48" s="559"/>
      <c r="P48" s="560"/>
      <c r="Q48" s="377"/>
      <c r="R48" s="412"/>
      <c r="S48" s="396"/>
      <c r="T48" s="397"/>
      <c r="AB48" s="116" t="s">
        <v>78</v>
      </c>
    </row>
    <row r="49" spans="1:28" ht="15.75" customHeight="1">
      <c r="A49" s="490" t="str">
        <f>IF('0902-0908'!A49=0,"",'0902-0908'!A49)</f>
        <v/>
      </c>
      <c r="B49" s="491"/>
      <c r="C49" s="123"/>
      <c r="D49" s="124"/>
      <c r="E49" s="123"/>
      <c r="F49" s="124"/>
      <c r="G49" s="123"/>
      <c r="H49" s="124"/>
      <c r="I49" s="123"/>
      <c r="J49" s="124"/>
      <c r="K49" s="123"/>
      <c r="L49" s="124"/>
      <c r="M49" s="123"/>
      <c r="N49" s="124"/>
      <c r="O49" s="123"/>
      <c r="P49" s="124"/>
      <c r="Q49" s="375"/>
      <c r="R49" s="410">
        <f>D50+F50+H50+J50+L50+N50+P50</f>
        <v>0</v>
      </c>
      <c r="S49" s="381"/>
      <c r="T49" s="382"/>
      <c r="AB49" s="116" t="s">
        <v>79</v>
      </c>
    </row>
    <row r="50" spans="1:28" ht="9" customHeight="1" thickBot="1">
      <c r="A50" s="480" t="str">
        <f>IF('0902-0908'!A50=0,"",'0902-0908'!A50)</f>
        <v/>
      </c>
      <c r="B50" s="481"/>
      <c r="C50" s="156"/>
      <c r="D50" s="58">
        <f>IF(C49="",0,IF(D49-C49&lt;=6,D49-C49,IF(D49-C49&gt;6,D49-C49-C50,0)))</f>
        <v>0</v>
      </c>
      <c r="E50" s="156"/>
      <c r="F50" s="58">
        <f>IF(E49="",0,IF(F49-E49&lt;=6,F49-E49,IF(F49-E49&gt;6,F49-E49-E50,0)))</f>
        <v>0</v>
      </c>
      <c r="G50" s="156"/>
      <c r="H50" s="58">
        <f>IF(G49="",0,IF(H49-G49&lt;=6,H49-G49,IF(H49-G49&gt;6,H49-G49-G50,0)))</f>
        <v>0</v>
      </c>
      <c r="I50" s="156"/>
      <c r="J50" s="58">
        <f>IF(I49="",0,IF(J49-I49&lt;=6,J49-I49,IF(J49-I49&gt;6,J49-I49-I50,0)))</f>
        <v>0</v>
      </c>
      <c r="K50" s="156"/>
      <c r="L50" s="58">
        <f>IF(K49="",0,IF(L49-K49&lt;=6,L49-K49,IF(L49-K49&gt;6,L49-K49-K50,0)))</f>
        <v>0</v>
      </c>
      <c r="M50" s="156"/>
      <c r="N50" s="58">
        <f>IF(M49="",0,IF(N49-M49&lt;=6,N49-M49,IF(N49-M49&gt;6,N49-M49-M50,0)))</f>
        <v>0</v>
      </c>
      <c r="O50" s="156"/>
      <c r="P50" s="58">
        <f>IF(O49="",0,IF(P49-O49&lt;=6,P49-O49,IF(P49-O49&gt;6,P49-O49-O50,0)))</f>
        <v>0</v>
      </c>
      <c r="Q50" s="376"/>
      <c r="R50" s="411"/>
      <c r="S50" s="394"/>
      <c r="T50" s="395"/>
    </row>
    <row r="51" spans="1:28" ht="9" customHeight="1" thickTop="1" thickBot="1">
      <c r="A51" s="482" t="str">
        <f>IF('0902-0908'!A51=0,"",'0902-0908'!A51)</f>
        <v/>
      </c>
      <c r="B51" s="483"/>
      <c r="C51" s="559"/>
      <c r="D51" s="560"/>
      <c r="E51" s="559"/>
      <c r="F51" s="560"/>
      <c r="G51" s="559"/>
      <c r="H51" s="560"/>
      <c r="I51" s="559"/>
      <c r="J51" s="560"/>
      <c r="K51" s="559"/>
      <c r="L51" s="560"/>
      <c r="M51" s="559"/>
      <c r="N51" s="560"/>
      <c r="O51" s="559"/>
      <c r="P51" s="560"/>
      <c r="Q51" s="377"/>
      <c r="R51" s="412"/>
      <c r="S51" s="396"/>
      <c r="T51" s="397"/>
    </row>
    <row r="52" spans="1:28" ht="15.75" customHeight="1">
      <c r="A52" s="490" t="str">
        <f>IF('0902-0908'!A52=0,"",'0902-0908'!A52)</f>
        <v/>
      </c>
      <c r="B52" s="491"/>
      <c r="C52" s="123"/>
      <c r="D52" s="124"/>
      <c r="E52" s="123"/>
      <c r="F52" s="124"/>
      <c r="G52" s="123"/>
      <c r="H52" s="124"/>
      <c r="I52" s="123"/>
      <c r="J52" s="124"/>
      <c r="K52" s="123"/>
      <c r="L52" s="124"/>
      <c r="M52" s="123"/>
      <c r="N52" s="124"/>
      <c r="O52" s="123"/>
      <c r="P52" s="124"/>
      <c r="Q52" s="375"/>
      <c r="R52" s="410">
        <f>D53+F53+H53+J53+L53+N53+P53</f>
        <v>0</v>
      </c>
      <c r="S52" s="381"/>
      <c r="T52" s="382"/>
    </row>
    <row r="53" spans="1:28" ht="9" customHeight="1" thickBot="1">
      <c r="A53" s="480" t="str">
        <f>IF('0902-0908'!A53=0,"",'0902-0908'!A53)</f>
        <v/>
      </c>
      <c r="B53" s="481"/>
      <c r="C53" s="156"/>
      <c r="D53" s="58">
        <f>IF(C52="",0,IF(D52-C52&lt;=6,D52-C52,IF(D52-C52&gt;6,D52-C52-C53,0)))</f>
        <v>0</v>
      </c>
      <c r="E53" s="156"/>
      <c r="F53" s="58">
        <f>IF(E52="",0,IF(F52-E52&lt;=6,F52-E52,IF(F52-E52&gt;6,F52-E52-E53,0)))</f>
        <v>0</v>
      </c>
      <c r="G53" s="156"/>
      <c r="H53" s="58">
        <f>IF(G52="",0,IF(H52-G52&lt;=6,H52-G52,IF(H52-G52&gt;6,H52-G52-G53,0)))</f>
        <v>0</v>
      </c>
      <c r="I53" s="156"/>
      <c r="J53" s="58">
        <f>IF(I52="",0,IF(J52-I52&lt;=6,J52-I52,IF(J52-I52&gt;6,J52-I52-I53,0)))</f>
        <v>0</v>
      </c>
      <c r="K53" s="156"/>
      <c r="L53" s="58">
        <f>IF(K52="",0,IF(L52-K52&lt;=6,L52-K52,IF(L52-K52&gt;6,L52-K52-K53,0)))</f>
        <v>0</v>
      </c>
      <c r="M53" s="156"/>
      <c r="N53" s="58">
        <f>IF(M52="",0,IF(N52-M52&lt;=6,N52-M52,IF(N52-M52&gt;6,N52-M52-M53,0)))</f>
        <v>0</v>
      </c>
      <c r="O53" s="156"/>
      <c r="P53" s="58">
        <f>IF(O52="",0,IF(P52-O52&lt;=6,P52-O52,IF(P52-O52&gt;6,P52-O52-O53,0)))</f>
        <v>0</v>
      </c>
      <c r="Q53" s="376"/>
      <c r="R53" s="411"/>
      <c r="S53" s="394"/>
      <c r="T53" s="395"/>
    </row>
    <row r="54" spans="1:28" ht="9" customHeight="1" thickTop="1" thickBot="1">
      <c r="A54" s="482" t="str">
        <f>IF('0902-0908'!A54=0,"",'0902-0908'!A54)</f>
        <v/>
      </c>
      <c r="B54" s="483"/>
      <c r="C54" s="559"/>
      <c r="D54" s="560"/>
      <c r="E54" s="559"/>
      <c r="F54" s="560"/>
      <c r="G54" s="559"/>
      <c r="H54" s="560"/>
      <c r="I54" s="559"/>
      <c r="J54" s="560"/>
      <c r="K54" s="559"/>
      <c r="L54" s="560"/>
      <c r="M54" s="559"/>
      <c r="N54" s="560"/>
      <c r="O54" s="559"/>
      <c r="P54" s="560"/>
      <c r="Q54" s="377"/>
      <c r="R54" s="412"/>
      <c r="S54" s="396"/>
      <c r="T54" s="397"/>
    </row>
    <row r="55" spans="1:28" ht="15.75" customHeight="1">
      <c r="A55" s="490" t="str">
        <f>IF('0902-0908'!A55=0,"",'0902-0908'!A55)</f>
        <v/>
      </c>
      <c r="B55" s="491"/>
      <c r="C55" s="123"/>
      <c r="D55" s="124"/>
      <c r="E55" s="123"/>
      <c r="F55" s="124"/>
      <c r="G55" s="123"/>
      <c r="H55" s="124"/>
      <c r="I55" s="123"/>
      <c r="J55" s="124"/>
      <c r="K55" s="123"/>
      <c r="L55" s="124"/>
      <c r="M55" s="123"/>
      <c r="N55" s="124"/>
      <c r="O55" s="123"/>
      <c r="P55" s="124"/>
      <c r="Q55" s="375"/>
      <c r="R55" s="410">
        <f>D56+F56+H56+J56+L56+N56+P56</f>
        <v>0</v>
      </c>
      <c r="S55" s="381"/>
      <c r="T55" s="382"/>
    </row>
    <row r="56" spans="1:28" ht="9" customHeight="1" thickBot="1">
      <c r="A56" s="480" t="str">
        <f>IF('0902-0908'!A56=0,"",'0902-0908'!A56)</f>
        <v/>
      </c>
      <c r="B56" s="481"/>
      <c r="C56" s="156"/>
      <c r="D56" s="58">
        <f>IF(C55="",0,IF(D55-C55&lt;=6,D55-C55,IF(D55-C55&gt;6,D55-C55-C56,0)))</f>
        <v>0</v>
      </c>
      <c r="E56" s="156"/>
      <c r="F56" s="58">
        <f>IF(E55="",0,IF(F55-E55&lt;=6,F55-E55,IF(F55-E55&gt;6,F55-E55-E56,0)))</f>
        <v>0</v>
      </c>
      <c r="G56" s="156"/>
      <c r="H56" s="58">
        <f>IF(G55="",0,IF(H55-G55&lt;=6,H55-G55,IF(H55-G55&gt;6,H55-G55-G56,0)))</f>
        <v>0</v>
      </c>
      <c r="I56" s="156"/>
      <c r="J56" s="58">
        <f>IF(I55="",0,IF(J55-I55&lt;=6,J55-I55,IF(J55-I55&gt;6,J55-I55-I56,0)))</f>
        <v>0</v>
      </c>
      <c r="K56" s="156"/>
      <c r="L56" s="58">
        <f>IF(K55="",0,IF(L55-K55&lt;=6,L55-K55,IF(L55-K55&gt;6,L55-K55-K56,0)))</f>
        <v>0</v>
      </c>
      <c r="M56" s="156"/>
      <c r="N56" s="58">
        <f>IF(M55="",0,IF(N55-M55&lt;=6,N55-M55,IF(N55-M55&gt;6,N55-M55-M56,0)))</f>
        <v>0</v>
      </c>
      <c r="O56" s="156"/>
      <c r="P56" s="58">
        <f>IF(O55="",0,IF(P55-O55&lt;=6,P55-O55,IF(P55-O55&gt;6,P55-O55-O56,0)))</f>
        <v>0</v>
      </c>
      <c r="Q56" s="376"/>
      <c r="R56" s="411"/>
      <c r="S56" s="394"/>
      <c r="T56" s="395"/>
    </row>
    <row r="57" spans="1:28" ht="9" customHeight="1" thickTop="1" thickBot="1">
      <c r="A57" s="482" t="str">
        <f>IF('0902-0908'!A57=0,"",'0902-0908'!A57)</f>
        <v/>
      </c>
      <c r="B57" s="483"/>
      <c r="C57" s="559"/>
      <c r="D57" s="560"/>
      <c r="E57" s="559"/>
      <c r="F57" s="560"/>
      <c r="G57" s="559"/>
      <c r="H57" s="560"/>
      <c r="I57" s="559"/>
      <c r="J57" s="560"/>
      <c r="K57" s="559"/>
      <c r="L57" s="560"/>
      <c r="M57" s="559"/>
      <c r="N57" s="560"/>
      <c r="O57" s="559"/>
      <c r="P57" s="560"/>
      <c r="Q57" s="377"/>
      <c r="R57" s="412"/>
      <c r="S57" s="396"/>
      <c r="T57" s="397"/>
    </row>
    <row r="58" spans="1:28" ht="11.25" customHeight="1" thickBot="1">
      <c r="A58" s="417" t="s">
        <v>80</v>
      </c>
      <c r="B58" s="418"/>
      <c r="C58" s="419"/>
      <c r="D58" s="420"/>
      <c r="E58" s="420"/>
      <c r="F58" s="420"/>
      <c r="G58" s="420"/>
      <c r="H58" s="420"/>
      <c r="I58" s="420"/>
      <c r="J58" s="420"/>
      <c r="K58" s="420"/>
      <c r="L58" s="420"/>
      <c r="M58" s="420"/>
      <c r="N58" s="420"/>
      <c r="O58" s="420"/>
      <c r="P58" s="418"/>
      <c r="Q58" s="80" t="s">
        <v>81</v>
      </c>
      <c r="R58" s="80" t="s">
        <v>82</v>
      </c>
      <c r="S58" s="419"/>
      <c r="T58" s="421"/>
    </row>
    <row r="59" spans="1:28" ht="15.75" customHeight="1">
      <c r="A59" s="373" t="str">
        <f>IF('0902-0908'!A59=0,"",'0902-0908'!A59)</f>
        <v/>
      </c>
      <c r="B59" s="374"/>
      <c r="C59" s="123"/>
      <c r="D59" s="124"/>
      <c r="E59" s="123"/>
      <c r="F59" s="124"/>
      <c r="G59" s="123"/>
      <c r="H59" s="124"/>
      <c r="I59" s="123"/>
      <c r="J59" s="124"/>
      <c r="K59" s="123"/>
      <c r="L59" s="124"/>
      <c r="M59" s="123"/>
      <c r="N59" s="124"/>
      <c r="O59" s="123"/>
      <c r="P59" s="124"/>
      <c r="Q59" s="376"/>
      <c r="R59" s="379">
        <f>D60+F60+H60+J60+L60+N60+P60</f>
        <v>0</v>
      </c>
      <c r="S59" s="398"/>
      <c r="T59" s="399"/>
    </row>
    <row r="60" spans="1:28" ht="9" customHeight="1" thickBot="1">
      <c r="A60" s="383" t="str">
        <f>IF('0902-0908'!A60=0,"",'0902-0908'!A60)</f>
        <v/>
      </c>
      <c r="B60" s="384"/>
      <c r="C60" s="156"/>
      <c r="D60" s="58">
        <f>IF(C59="",0,D59-C59-C60)</f>
        <v>0</v>
      </c>
      <c r="E60" s="156"/>
      <c r="F60" s="58">
        <f>IF(E59="",0,F59-E59-E60)</f>
        <v>0</v>
      </c>
      <c r="G60" s="156"/>
      <c r="H60" s="58">
        <f>IF(G59="",0,H59-G59-G60)</f>
        <v>0</v>
      </c>
      <c r="I60" s="156"/>
      <c r="J60" s="58">
        <f>IF(I59="",0,J59-I59-I60)</f>
        <v>0</v>
      </c>
      <c r="K60" s="156"/>
      <c r="L60" s="58">
        <f>IF(K59="",0,L59-K59-K60)</f>
        <v>0</v>
      </c>
      <c r="M60" s="156"/>
      <c r="N60" s="58">
        <f>IF(M59="",0,N59-M59-M60)</f>
        <v>0</v>
      </c>
      <c r="O60" s="156"/>
      <c r="P60" s="58">
        <f>IF(O59="",0,P59-O59-O60)</f>
        <v>0</v>
      </c>
      <c r="Q60" s="376"/>
      <c r="R60" s="379"/>
      <c r="S60" s="387"/>
      <c r="T60" s="388"/>
    </row>
    <row r="61" spans="1:28" ht="9" customHeight="1" thickTop="1" thickBot="1">
      <c r="A61" s="385" t="str">
        <f>IF('0902-0908'!A61=0,"",'0902-0908'!A61)</f>
        <v/>
      </c>
      <c r="B61" s="386"/>
      <c r="C61" s="559"/>
      <c r="D61" s="560"/>
      <c r="E61" s="559"/>
      <c r="F61" s="560"/>
      <c r="G61" s="559"/>
      <c r="H61" s="560"/>
      <c r="I61" s="559"/>
      <c r="J61" s="560"/>
      <c r="K61" s="559"/>
      <c r="L61" s="560"/>
      <c r="M61" s="559"/>
      <c r="N61" s="560"/>
      <c r="O61" s="559"/>
      <c r="P61" s="560"/>
      <c r="Q61" s="376"/>
      <c r="R61" s="379"/>
      <c r="S61" s="389"/>
      <c r="T61" s="390"/>
    </row>
    <row r="62" spans="1:28" ht="15.75" customHeight="1">
      <c r="A62" s="373" t="str">
        <f>IF('0902-0908'!A62=0,"",'0902-0908'!A62)</f>
        <v/>
      </c>
      <c r="B62" s="374"/>
      <c r="C62" s="123"/>
      <c r="D62" s="124"/>
      <c r="E62" s="123"/>
      <c r="F62" s="124"/>
      <c r="G62" s="123"/>
      <c r="H62" s="124"/>
      <c r="I62" s="123"/>
      <c r="J62" s="124"/>
      <c r="K62" s="123"/>
      <c r="L62" s="124"/>
      <c r="M62" s="123"/>
      <c r="N62" s="124"/>
      <c r="O62" s="123"/>
      <c r="P62" s="124"/>
      <c r="Q62" s="375"/>
      <c r="R62" s="378">
        <f>D63+F63+H63+J63+L63+N63+P63</f>
        <v>0</v>
      </c>
      <c r="S62" s="393"/>
      <c r="T62" s="382"/>
    </row>
    <row r="63" spans="1:28" ht="9" customHeight="1" thickBot="1">
      <c r="A63" s="383" t="str">
        <f>IF('0902-0908'!A63=0,"",'0902-0908'!A63)</f>
        <v/>
      </c>
      <c r="B63" s="384"/>
      <c r="C63" s="156"/>
      <c r="D63" s="58">
        <f>IF(C62="",0,D62-C62-C63)</f>
        <v>0</v>
      </c>
      <c r="E63" s="156"/>
      <c r="F63" s="58">
        <f>IF(E62="",0,F62-E62-E63)</f>
        <v>0</v>
      </c>
      <c r="G63" s="156"/>
      <c r="H63" s="58">
        <f>IF(G62="",0,H62-G62-G63)</f>
        <v>0</v>
      </c>
      <c r="I63" s="156"/>
      <c r="J63" s="58">
        <f>IF(I62="",0,J62-I62-I63)</f>
        <v>0</v>
      </c>
      <c r="K63" s="156"/>
      <c r="L63" s="58">
        <f>IF(K62="",0,L62-K62-K63)</f>
        <v>0</v>
      </c>
      <c r="M63" s="156"/>
      <c r="N63" s="58">
        <f>IF(M62="",0,N62-M62-M63)</f>
        <v>0</v>
      </c>
      <c r="O63" s="156"/>
      <c r="P63" s="58">
        <f>IF(O62="",0,P62-O62-O63)</f>
        <v>0</v>
      </c>
      <c r="Q63" s="376"/>
      <c r="R63" s="379"/>
      <c r="S63" s="387"/>
      <c r="T63" s="388"/>
    </row>
    <row r="64" spans="1:28" ht="9" customHeight="1" thickTop="1" thickBot="1">
      <c r="A64" s="385" t="str">
        <f>IF('0902-0908'!A64=0,"",'0902-0908'!A64)</f>
        <v/>
      </c>
      <c r="B64" s="386"/>
      <c r="C64" s="559"/>
      <c r="D64" s="560"/>
      <c r="E64" s="559"/>
      <c r="F64" s="560"/>
      <c r="G64" s="559"/>
      <c r="H64" s="560"/>
      <c r="I64" s="559"/>
      <c r="J64" s="560"/>
      <c r="K64" s="559"/>
      <c r="L64" s="560"/>
      <c r="M64" s="559"/>
      <c r="N64" s="560"/>
      <c r="O64" s="559"/>
      <c r="P64" s="560"/>
      <c r="Q64" s="377"/>
      <c r="R64" s="380"/>
      <c r="S64" s="389"/>
      <c r="T64" s="390"/>
    </row>
    <row r="65" spans="1:29" ht="15.75" customHeight="1">
      <c r="A65" s="373" t="str">
        <f>IF('0902-0908'!A65=0,"",'0902-0908'!A65)</f>
        <v/>
      </c>
      <c r="B65" s="374"/>
      <c r="C65" s="123"/>
      <c r="D65" s="124"/>
      <c r="E65" s="123"/>
      <c r="F65" s="124"/>
      <c r="G65" s="123"/>
      <c r="H65" s="124"/>
      <c r="I65" s="123"/>
      <c r="J65" s="124"/>
      <c r="K65" s="123"/>
      <c r="L65" s="124"/>
      <c r="M65" s="123"/>
      <c r="N65" s="124"/>
      <c r="O65" s="123"/>
      <c r="P65" s="124"/>
      <c r="Q65" s="375"/>
      <c r="R65" s="378">
        <f>D66+F66+H66+J66+L66+N66+P66</f>
        <v>0</v>
      </c>
      <c r="S65" s="393"/>
      <c r="T65" s="382"/>
    </row>
    <row r="66" spans="1:29" ht="9" customHeight="1" thickBot="1">
      <c r="A66" s="383" t="str">
        <f>IF('0902-0908'!A66=0,"",'0902-0908'!A66)</f>
        <v/>
      </c>
      <c r="B66" s="384"/>
      <c r="C66" s="156"/>
      <c r="D66" s="58">
        <f>IF(C65="",0,D65-C65-C66)</f>
        <v>0</v>
      </c>
      <c r="E66" s="156"/>
      <c r="F66" s="58">
        <f>IF(E65="",0,F65-E65-E66)</f>
        <v>0</v>
      </c>
      <c r="G66" s="156"/>
      <c r="H66" s="58">
        <f>IF(G65="",0,H65-G65-G66)</f>
        <v>0</v>
      </c>
      <c r="I66" s="156"/>
      <c r="J66" s="58">
        <f>IF(I65="",0,J65-I65-I66)</f>
        <v>0</v>
      </c>
      <c r="K66" s="156"/>
      <c r="L66" s="58">
        <f>IF(K65="",0,L65-K65-K66)</f>
        <v>0</v>
      </c>
      <c r="M66" s="156"/>
      <c r="N66" s="58">
        <f>IF(M65="",0,N65-M65-M66)</f>
        <v>0</v>
      </c>
      <c r="O66" s="156"/>
      <c r="P66" s="58">
        <f>IF(O65="",0,P65-O65-O66)</f>
        <v>0</v>
      </c>
      <c r="Q66" s="376"/>
      <c r="R66" s="379"/>
      <c r="S66" s="387"/>
      <c r="T66" s="388"/>
    </row>
    <row r="67" spans="1:29" ht="9" customHeight="1" thickTop="1" thickBot="1">
      <c r="A67" s="385" t="str">
        <f>IF('0902-0908'!A67=0,"",'0902-0908'!A67)</f>
        <v/>
      </c>
      <c r="B67" s="386"/>
      <c r="C67" s="559"/>
      <c r="D67" s="560"/>
      <c r="E67" s="559"/>
      <c r="F67" s="560"/>
      <c r="G67" s="559"/>
      <c r="H67" s="560"/>
      <c r="I67" s="559"/>
      <c r="J67" s="560"/>
      <c r="K67" s="559"/>
      <c r="L67" s="560"/>
      <c r="M67" s="559"/>
      <c r="N67" s="560"/>
      <c r="O67" s="559"/>
      <c r="P67" s="560"/>
      <c r="Q67" s="377"/>
      <c r="R67" s="380"/>
      <c r="S67" s="389"/>
      <c r="T67" s="390"/>
    </row>
    <row r="68" spans="1:29" ht="15.75" customHeight="1">
      <c r="A68" s="373" t="str">
        <f>IF('0902-0908'!A68=0,"",'0902-0908'!A68)</f>
        <v/>
      </c>
      <c r="B68" s="374"/>
      <c r="C68" s="123"/>
      <c r="D68" s="124"/>
      <c r="E68" s="123"/>
      <c r="F68" s="124"/>
      <c r="G68" s="123"/>
      <c r="H68" s="124"/>
      <c r="I68" s="123"/>
      <c r="J68" s="124"/>
      <c r="K68" s="123"/>
      <c r="L68" s="124"/>
      <c r="M68" s="123"/>
      <c r="N68" s="124"/>
      <c r="O68" s="123"/>
      <c r="P68" s="124"/>
      <c r="Q68" s="375"/>
      <c r="R68" s="378">
        <f>D69+F69+H69+J69+L69+N69+P69</f>
        <v>0</v>
      </c>
      <c r="S68" s="393"/>
      <c r="T68" s="382"/>
    </row>
    <row r="69" spans="1:29" ht="9" customHeight="1" thickBot="1">
      <c r="A69" s="383" t="str">
        <f>IF('0902-0908'!A69=0,"",'0902-0908'!A69)</f>
        <v/>
      </c>
      <c r="B69" s="384"/>
      <c r="C69" s="156"/>
      <c r="D69" s="58">
        <f>IF(C68="",0,D68-C68-C69)</f>
        <v>0</v>
      </c>
      <c r="E69" s="156"/>
      <c r="F69" s="58">
        <f>IF(E68="",0,F68-E68-E69)</f>
        <v>0</v>
      </c>
      <c r="G69" s="156"/>
      <c r="H69" s="58">
        <f>IF(G68="",0,H68-G68-G69)</f>
        <v>0</v>
      </c>
      <c r="I69" s="156"/>
      <c r="J69" s="58">
        <f>IF(I68="",0,J68-I68-I69)</f>
        <v>0</v>
      </c>
      <c r="K69" s="156"/>
      <c r="L69" s="58">
        <f>IF(K68="",0,L68-K68-K69)</f>
        <v>0</v>
      </c>
      <c r="M69" s="156"/>
      <c r="N69" s="58">
        <f>IF(M68="",0,N68-M68-M69)</f>
        <v>0</v>
      </c>
      <c r="O69" s="156"/>
      <c r="P69" s="58">
        <f>IF(O68="",0,P68-O68-O69)</f>
        <v>0</v>
      </c>
      <c r="Q69" s="376"/>
      <c r="R69" s="379"/>
      <c r="S69" s="387"/>
      <c r="T69" s="388"/>
    </row>
    <row r="70" spans="1:29" ht="9" customHeight="1" thickTop="1" thickBot="1">
      <c r="A70" s="385" t="str">
        <f>IF('0902-0908'!A70=0,"",'0902-0908'!A70)</f>
        <v/>
      </c>
      <c r="B70" s="386"/>
      <c r="C70" s="559"/>
      <c r="D70" s="560"/>
      <c r="E70" s="559"/>
      <c r="F70" s="560"/>
      <c r="G70" s="559"/>
      <c r="H70" s="560"/>
      <c r="I70" s="559"/>
      <c r="J70" s="560"/>
      <c r="K70" s="559"/>
      <c r="L70" s="560"/>
      <c r="M70" s="559"/>
      <c r="N70" s="560"/>
      <c r="O70" s="559"/>
      <c r="P70" s="560"/>
      <c r="Q70" s="377"/>
      <c r="R70" s="380"/>
      <c r="S70" s="389"/>
      <c r="T70" s="390"/>
    </row>
    <row r="71" spans="1:29" ht="15.75" customHeight="1">
      <c r="A71" s="373" t="str">
        <f>IF('0902-0908'!A71=0,"",'0902-0908'!A71)</f>
        <v/>
      </c>
      <c r="B71" s="374"/>
      <c r="C71" s="123"/>
      <c r="D71" s="124"/>
      <c r="E71" s="123"/>
      <c r="F71" s="124"/>
      <c r="G71" s="123"/>
      <c r="H71" s="124"/>
      <c r="I71" s="123"/>
      <c r="J71" s="124"/>
      <c r="K71" s="123"/>
      <c r="L71" s="124"/>
      <c r="M71" s="123"/>
      <c r="N71" s="124"/>
      <c r="O71" s="123"/>
      <c r="P71" s="124"/>
      <c r="Q71" s="375"/>
      <c r="R71" s="378">
        <f>D72+F72+H72+J72+L72+N72+P72</f>
        <v>0</v>
      </c>
      <c r="S71" s="393"/>
      <c r="T71" s="382"/>
    </row>
    <row r="72" spans="1:29" ht="9" customHeight="1" thickBot="1">
      <c r="A72" s="383" t="str">
        <f>IF('0902-0908'!A72=0,"",'0902-0908'!A72)</f>
        <v/>
      </c>
      <c r="B72" s="384"/>
      <c r="C72" s="156"/>
      <c r="D72" s="58">
        <f>IF(C71="",0,D71-C71-C72)</f>
        <v>0</v>
      </c>
      <c r="E72" s="156"/>
      <c r="F72" s="58">
        <f>IF(E71="",0,F71-E71-E72)</f>
        <v>0</v>
      </c>
      <c r="G72" s="156"/>
      <c r="H72" s="58">
        <f>IF(G71="",0,H71-G71-G72)</f>
        <v>0</v>
      </c>
      <c r="I72" s="156"/>
      <c r="J72" s="58">
        <f>IF(I71="",0,J71-I71-I72)</f>
        <v>0</v>
      </c>
      <c r="K72" s="156"/>
      <c r="L72" s="58">
        <f>IF(K71="",0,L71-K71-K72)</f>
        <v>0</v>
      </c>
      <c r="M72" s="156"/>
      <c r="N72" s="58">
        <f>IF(M71="",0,N71-M71-M72)</f>
        <v>0</v>
      </c>
      <c r="O72" s="156"/>
      <c r="P72" s="58">
        <f>IF(O71="",0,P71-O71-O72)</f>
        <v>0</v>
      </c>
      <c r="Q72" s="376"/>
      <c r="R72" s="379"/>
      <c r="S72" s="387"/>
      <c r="T72" s="388"/>
    </row>
    <row r="73" spans="1:29" ht="9" customHeight="1" thickTop="1" thickBot="1">
      <c r="A73" s="385" t="str">
        <f>IF('0902-0908'!A73=0,"",'0902-0908'!A73)</f>
        <v/>
      </c>
      <c r="B73" s="386"/>
      <c r="C73" s="559"/>
      <c r="D73" s="560"/>
      <c r="E73" s="559"/>
      <c r="F73" s="560"/>
      <c r="G73" s="559"/>
      <c r="H73" s="560"/>
      <c r="I73" s="559"/>
      <c r="J73" s="560"/>
      <c r="K73" s="559"/>
      <c r="L73" s="560"/>
      <c r="M73" s="559"/>
      <c r="N73" s="560"/>
      <c r="O73" s="559"/>
      <c r="P73" s="560"/>
      <c r="Q73" s="377"/>
      <c r="R73" s="380"/>
      <c r="S73" s="389"/>
      <c r="T73" s="390"/>
    </row>
    <row r="74" spans="1:29" ht="15.75" customHeight="1">
      <c r="A74" s="373" t="str">
        <f>IF('0902-0908'!A74=0,"",'0902-0908'!A74)</f>
        <v/>
      </c>
      <c r="B74" s="374"/>
      <c r="C74" s="123"/>
      <c r="D74" s="124"/>
      <c r="E74" s="123"/>
      <c r="F74" s="124"/>
      <c r="G74" s="123"/>
      <c r="H74" s="124"/>
      <c r="I74" s="123"/>
      <c r="J74" s="124"/>
      <c r="K74" s="123"/>
      <c r="L74" s="124"/>
      <c r="M74" s="123"/>
      <c r="N74" s="124"/>
      <c r="O74" s="123"/>
      <c r="P74" s="124"/>
      <c r="Q74" s="375"/>
      <c r="R74" s="378">
        <f>D75+F75+H75+J75+L75+N75+P75</f>
        <v>0</v>
      </c>
      <c r="S74" s="393"/>
      <c r="T74" s="382"/>
    </row>
    <row r="75" spans="1:29" ht="9" customHeight="1" thickBot="1">
      <c r="A75" s="383" t="str">
        <f>IF('0902-0908'!A75=0,"",'0902-0908'!A75)</f>
        <v/>
      </c>
      <c r="B75" s="384"/>
      <c r="C75" s="156"/>
      <c r="D75" s="58">
        <f>IF(C74="",0,D74-C74-C75)</f>
        <v>0</v>
      </c>
      <c r="E75" s="156"/>
      <c r="F75" s="58">
        <f>IF(E74="",0,F74-E74-E75)</f>
        <v>0</v>
      </c>
      <c r="G75" s="156"/>
      <c r="H75" s="58">
        <f>IF(G74="",0,H74-G74-G75)</f>
        <v>0</v>
      </c>
      <c r="I75" s="156"/>
      <c r="J75" s="58">
        <f>IF(I74="",0,J74-I74-I75)</f>
        <v>0</v>
      </c>
      <c r="K75" s="156"/>
      <c r="L75" s="58">
        <f>IF(K74="",0,L74-K74-K75)</f>
        <v>0</v>
      </c>
      <c r="M75" s="156"/>
      <c r="N75" s="58">
        <f>IF(M74="",0,N74-M74-M75)</f>
        <v>0</v>
      </c>
      <c r="O75" s="156"/>
      <c r="P75" s="58">
        <f>IF(O74="",0,P74-O74-O75)</f>
        <v>0</v>
      </c>
      <c r="Q75" s="376"/>
      <c r="R75" s="379"/>
      <c r="S75" s="387"/>
      <c r="T75" s="388"/>
    </row>
    <row r="76" spans="1:29" ht="9" customHeight="1" thickTop="1" thickBot="1">
      <c r="A76" s="385" t="str">
        <f>IF('0902-0908'!A76=0,"",'0902-0908'!A76)</f>
        <v/>
      </c>
      <c r="B76" s="386"/>
      <c r="C76" s="559"/>
      <c r="D76" s="560"/>
      <c r="E76" s="559"/>
      <c r="F76" s="560"/>
      <c r="G76" s="559"/>
      <c r="H76" s="560"/>
      <c r="I76" s="559"/>
      <c r="J76" s="560"/>
      <c r="K76" s="559"/>
      <c r="L76" s="560"/>
      <c r="M76" s="559"/>
      <c r="N76" s="560"/>
      <c r="O76" s="559"/>
      <c r="P76" s="560"/>
      <c r="Q76" s="377"/>
      <c r="R76" s="380"/>
      <c r="S76" s="389"/>
      <c r="T76" s="390"/>
    </row>
    <row r="77" spans="1:29" ht="15.75" customHeight="1">
      <c r="A77" s="373" t="str">
        <f>IF('0902-0908'!A77=0,"",'0902-0908'!A77)</f>
        <v/>
      </c>
      <c r="B77" s="374"/>
      <c r="C77" s="123"/>
      <c r="D77" s="124"/>
      <c r="E77" s="123"/>
      <c r="F77" s="124"/>
      <c r="G77" s="123"/>
      <c r="H77" s="124"/>
      <c r="I77" s="123"/>
      <c r="J77" s="124"/>
      <c r="K77" s="123"/>
      <c r="L77" s="124"/>
      <c r="M77" s="123"/>
      <c r="N77" s="124"/>
      <c r="O77" s="123"/>
      <c r="P77" s="124"/>
      <c r="Q77" s="375"/>
      <c r="R77" s="378">
        <f>D78+F78+H78+J78+L78+N78+P78</f>
        <v>0</v>
      </c>
      <c r="S77" s="381"/>
      <c r="T77" s="382"/>
    </row>
    <row r="78" spans="1:29" ht="9" customHeight="1" thickBot="1">
      <c r="A78" s="383" t="str">
        <f>IF('0902-0908'!A78=0,"",'0902-0908'!A78)</f>
        <v/>
      </c>
      <c r="B78" s="384"/>
      <c r="C78" s="156"/>
      <c r="D78" s="58">
        <f>IF(C77="",0,D77-C77-C78)</f>
        <v>0</v>
      </c>
      <c r="E78" s="156"/>
      <c r="F78" s="58">
        <f>IF(E77="",0,F77-E77-E78)</f>
        <v>0</v>
      </c>
      <c r="G78" s="156"/>
      <c r="H78" s="58">
        <f>IF(G77="",0,H77-G77-G78)</f>
        <v>0</v>
      </c>
      <c r="I78" s="156"/>
      <c r="J78" s="58">
        <f>IF(I77="",0,J77-I77-I78)</f>
        <v>0</v>
      </c>
      <c r="K78" s="156"/>
      <c r="L78" s="58">
        <f>IF(K77="",0,L77-K77-K78)</f>
        <v>0</v>
      </c>
      <c r="M78" s="156"/>
      <c r="N78" s="58">
        <f>IF(M77="",0,N77-M77-M78)</f>
        <v>0</v>
      </c>
      <c r="O78" s="156"/>
      <c r="P78" s="58">
        <f>IF(O77="",0,P77-O77-O78)</f>
        <v>0</v>
      </c>
      <c r="Q78" s="376"/>
      <c r="R78" s="379"/>
      <c r="S78" s="387"/>
      <c r="T78" s="388"/>
    </row>
    <row r="79" spans="1:29" ht="9" customHeight="1" thickTop="1" thickBot="1">
      <c r="A79" s="385" t="str">
        <f>IF('0902-0908'!A79=0,"",'0902-0908'!A79)</f>
        <v/>
      </c>
      <c r="B79" s="386"/>
      <c r="C79" s="559"/>
      <c r="D79" s="560"/>
      <c r="E79" s="559"/>
      <c r="F79" s="560"/>
      <c r="G79" s="559"/>
      <c r="H79" s="560"/>
      <c r="I79" s="559"/>
      <c r="J79" s="560"/>
      <c r="K79" s="559"/>
      <c r="L79" s="560"/>
      <c r="M79" s="559"/>
      <c r="N79" s="560"/>
      <c r="O79" s="559"/>
      <c r="P79" s="560"/>
      <c r="Q79" s="377"/>
      <c r="R79" s="380"/>
      <c r="S79" s="389"/>
      <c r="T79" s="390"/>
      <c r="AC79" s="349"/>
    </row>
    <row r="80" spans="1:29" ht="15.75" customHeight="1">
      <c r="A80" s="373" t="str">
        <f>IF('0902-0908'!A80=0,"",'0902-0908'!A80)</f>
        <v/>
      </c>
      <c r="B80" s="374"/>
      <c r="C80" s="123"/>
      <c r="D80" s="124"/>
      <c r="E80" s="123"/>
      <c r="F80" s="124"/>
      <c r="G80" s="123"/>
      <c r="H80" s="124"/>
      <c r="I80" s="123"/>
      <c r="J80" s="124"/>
      <c r="K80" s="123"/>
      <c r="L80" s="124"/>
      <c r="M80" s="123"/>
      <c r="N80" s="124"/>
      <c r="O80" s="123"/>
      <c r="P80" s="124"/>
      <c r="Q80" s="375"/>
      <c r="R80" s="378">
        <f>D81+F81+H81+J81+L81+N81+P81</f>
        <v>0</v>
      </c>
      <c r="S80" s="381"/>
      <c r="T80" s="382"/>
      <c r="AC80" s="349"/>
    </row>
    <row r="81" spans="1:31" ht="9" customHeight="1" thickBot="1">
      <c r="A81" s="383" t="str">
        <f>IF('0902-0908'!A81=0,"",'0902-0908'!A81)</f>
        <v/>
      </c>
      <c r="B81" s="384"/>
      <c r="C81" s="156"/>
      <c r="D81" s="58">
        <f>IF(C80="",0,D80-C80-C81)</f>
        <v>0</v>
      </c>
      <c r="E81" s="156"/>
      <c r="F81" s="58">
        <f>IF(E80="",0,F80-E80-E81)</f>
        <v>0</v>
      </c>
      <c r="G81" s="156"/>
      <c r="H81" s="58">
        <f>IF(G80="",0,H80-G80-G81)</f>
        <v>0</v>
      </c>
      <c r="I81" s="156"/>
      <c r="J81" s="58">
        <f>IF(I80="",0,J80-I80-I81)</f>
        <v>0</v>
      </c>
      <c r="K81" s="156"/>
      <c r="L81" s="58">
        <f>IF(K80="",0,L80-K80-K81)</f>
        <v>0</v>
      </c>
      <c r="M81" s="156"/>
      <c r="N81" s="58">
        <f>IF(M80="",0,N80-M80-M81)</f>
        <v>0</v>
      </c>
      <c r="O81" s="156"/>
      <c r="P81" s="58">
        <f>IF(O80="",0,P80-O80-O81)</f>
        <v>0</v>
      </c>
      <c r="Q81" s="376"/>
      <c r="R81" s="379"/>
      <c r="S81" s="387"/>
      <c r="T81" s="388"/>
    </row>
    <row r="82" spans="1:31" ht="9" customHeight="1" thickTop="1" thickBot="1">
      <c r="A82" s="385" t="str">
        <f>IF('0902-0908'!A82=0,"",'0902-0908'!A82)</f>
        <v/>
      </c>
      <c r="B82" s="386"/>
      <c r="C82" s="559"/>
      <c r="D82" s="560"/>
      <c r="E82" s="559"/>
      <c r="F82" s="560"/>
      <c r="G82" s="559"/>
      <c r="H82" s="560"/>
      <c r="I82" s="559"/>
      <c r="J82" s="560"/>
      <c r="K82" s="559"/>
      <c r="L82" s="560"/>
      <c r="M82" s="559"/>
      <c r="N82" s="560"/>
      <c r="O82" s="559"/>
      <c r="P82" s="560"/>
      <c r="Q82" s="377"/>
      <c r="R82" s="380"/>
      <c r="S82" s="389"/>
      <c r="T82" s="390"/>
    </row>
    <row r="83" spans="1:31" ht="15.75" customHeight="1">
      <c r="A83" s="373" t="str">
        <f>IF('0902-0908'!A83=0,"",'0902-0908'!A83)</f>
        <v/>
      </c>
      <c r="B83" s="374"/>
      <c r="C83" s="123"/>
      <c r="D83" s="124"/>
      <c r="E83" s="123"/>
      <c r="F83" s="124"/>
      <c r="G83" s="123"/>
      <c r="H83" s="124"/>
      <c r="I83" s="123"/>
      <c r="J83" s="124"/>
      <c r="K83" s="123"/>
      <c r="L83" s="124"/>
      <c r="M83" s="123"/>
      <c r="N83" s="124"/>
      <c r="O83" s="123"/>
      <c r="P83" s="124"/>
      <c r="Q83" s="375"/>
      <c r="R83" s="378">
        <f>D84+F84+H84+J84+L84+N84+P84</f>
        <v>0</v>
      </c>
      <c r="S83" s="381"/>
      <c r="T83" s="382"/>
    </row>
    <row r="84" spans="1:31" ht="9" customHeight="1" thickBot="1">
      <c r="A84" s="383" t="str">
        <f>IF('0902-0908'!A84=0,"",'0902-0908'!A84)</f>
        <v/>
      </c>
      <c r="B84" s="384"/>
      <c r="C84" s="156"/>
      <c r="D84" s="58">
        <f>IF(C83="",0,D83-C83-C84)</f>
        <v>0</v>
      </c>
      <c r="E84" s="156"/>
      <c r="F84" s="58">
        <f>IF(E83="",0,F83-E83-E84)</f>
        <v>0</v>
      </c>
      <c r="G84" s="156"/>
      <c r="H84" s="58">
        <f>IF(G83="",0,H83-G83-G84)</f>
        <v>0</v>
      </c>
      <c r="I84" s="156"/>
      <c r="J84" s="58">
        <f>IF(I83="",0,J83-I83-I84)</f>
        <v>0</v>
      </c>
      <c r="K84" s="156"/>
      <c r="L84" s="58">
        <f>IF(K83="",0,L83-K83-K84)</f>
        <v>0</v>
      </c>
      <c r="M84" s="156"/>
      <c r="N84" s="58">
        <f>IF(M83="",0,N83-M83-M84)</f>
        <v>0</v>
      </c>
      <c r="O84" s="156"/>
      <c r="P84" s="58">
        <f>IF(O83="",0,P83-O83-O84)</f>
        <v>0</v>
      </c>
      <c r="Q84" s="376"/>
      <c r="R84" s="379"/>
      <c r="S84" s="387"/>
      <c r="T84" s="388"/>
    </row>
    <row r="85" spans="1:31" ht="9" customHeight="1" thickTop="1" thickBot="1">
      <c r="A85" s="385" t="str">
        <f>IF('0902-0908'!A85=0,"",'0902-0908'!A85)</f>
        <v/>
      </c>
      <c r="B85" s="386"/>
      <c r="C85" s="559"/>
      <c r="D85" s="560"/>
      <c r="E85" s="559"/>
      <c r="F85" s="560"/>
      <c r="G85" s="559"/>
      <c r="H85" s="560"/>
      <c r="I85" s="559"/>
      <c r="J85" s="560"/>
      <c r="K85" s="559"/>
      <c r="L85" s="560"/>
      <c r="M85" s="559"/>
      <c r="N85" s="560"/>
      <c r="O85" s="559"/>
      <c r="P85" s="560"/>
      <c r="Q85" s="377"/>
      <c r="R85" s="380"/>
      <c r="S85" s="389"/>
      <c r="T85" s="390"/>
    </row>
    <row r="86" spans="1:31" ht="15.75" customHeight="1">
      <c r="A86" s="373" t="str">
        <f>IF('0902-0908'!A86=0,"",'0902-0908'!A86)</f>
        <v/>
      </c>
      <c r="B86" s="374"/>
      <c r="C86" s="123"/>
      <c r="D86" s="124"/>
      <c r="E86" s="123"/>
      <c r="F86" s="124"/>
      <c r="G86" s="123"/>
      <c r="H86" s="124"/>
      <c r="I86" s="123"/>
      <c r="J86" s="124"/>
      <c r="K86" s="123"/>
      <c r="L86" s="124"/>
      <c r="M86" s="123"/>
      <c r="N86" s="124"/>
      <c r="O86" s="123"/>
      <c r="P86" s="124"/>
      <c r="Q86" s="375"/>
      <c r="R86" s="378">
        <f>D87+F87+H87+J87+L87+N87+P87</f>
        <v>0</v>
      </c>
      <c r="S86" s="381"/>
      <c r="T86" s="382"/>
    </row>
    <row r="87" spans="1:31" ht="9" customHeight="1" thickBot="1">
      <c r="A87" s="383" t="str">
        <f>IF('0902-0908'!A87=0,"",'0902-0908'!A87)</f>
        <v/>
      </c>
      <c r="B87" s="384"/>
      <c r="C87" s="156"/>
      <c r="D87" s="58">
        <f>IF(C86="",0,D86-C86-C87)</f>
        <v>0</v>
      </c>
      <c r="E87" s="156"/>
      <c r="F87" s="58">
        <f>IF(E86="",0,F86-E86-E87)</f>
        <v>0</v>
      </c>
      <c r="G87" s="156"/>
      <c r="H87" s="58">
        <f>IF(G86="",0,H86-G86-G87)</f>
        <v>0</v>
      </c>
      <c r="I87" s="156"/>
      <c r="J87" s="58">
        <f>IF(I86="",0,J86-I86-I87)</f>
        <v>0</v>
      </c>
      <c r="K87" s="156"/>
      <c r="L87" s="58">
        <f>IF(K86="",0,L86-K86-K87)</f>
        <v>0</v>
      </c>
      <c r="M87" s="156"/>
      <c r="N87" s="58">
        <f>IF(M86="",0,N86-M86-M87)</f>
        <v>0</v>
      </c>
      <c r="O87" s="156"/>
      <c r="P87" s="58">
        <f>IF(O86="",0,P86-O86-O87)</f>
        <v>0</v>
      </c>
      <c r="Q87" s="376"/>
      <c r="R87" s="379"/>
      <c r="S87" s="387"/>
      <c r="T87" s="388"/>
    </row>
    <row r="88" spans="1:31" ht="15.75" customHeight="1" thickTop="1" thickBot="1">
      <c r="A88" s="385" t="str">
        <f>IF('0902-0908'!A88=0,"",'0902-0908'!A88)</f>
        <v/>
      </c>
      <c r="B88" s="386"/>
      <c r="C88" s="559"/>
      <c r="D88" s="560"/>
      <c r="E88" s="559"/>
      <c r="F88" s="560"/>
      <c r="G88" s="559"/>
      <c r="H88" s="560"/>
      <c r="I88" s="559"/>
      <c r="J88" s="560"/>
      <c r="K88" s="559"/>
      <c r="L88" s="560"/>
      <c r="M88" s="559"/>
      <c r="N88" s="560"/>
      <c r="O88" s="559"/>
      <c r="P88" s="560"/>
      <c r="Q88" s="376"/>
      <c r="R88" s="379"/>
      <c r="S88" s="387"/>
      <c r="T88" s="388"/>
    </row>
    <row r="89" spans="1:31" ht="11.25" customHeight="1" thickBot="1">
      <c r="A89" s="404" t="s">
        <v>83</v>
      </c>
      <c r="B89" s="405"/>
      <c r="C89" s="406"/>
      <c r="D89" s="407"/>
      <c r="E89" s="407"/>
      <c r="F89" s="407"/>
      <c r="G89" s="407"/>
      <c r="H89" s="407"/>
      <c r="I89" s="407"/>
      <c r="J89" s="407"/>
      <c r="K89" s="407"/>
      <c r="L89" s="407"/>
      <c r="M89" s="407"/>
      <c r="N89" s="407"/>
      <c r="O89" s="407"/>
      <c r="P89" s="408"/>
      <c r="Q89" s="158" t="s">
        <v>84</v>
      </c>
      <c r="R89" s="158" t="s">
        <v>85</v>
      </c>
      <c r="S89" s="406"/>
      <c r="T89" s="409"/>
    </row>
    <row r="90" spans="1:31" ht="15.75" customHeight="1">
      <c r="A90" s="373" t="str">
        <f>IF('0902-0908'!A90=0,"",'0902-0908'!A90)</f>
        <v>黃世耀</v>
      </c>
      <c r="B90" s="374"/>
      <c r="C90" s="123"/>
      <c r="D90" s="124"/>
      <c r="E90" s="123"/>
      <c r="F90" s="124"/>
      <c r="G90" s="123"/>
      <c r="H90" s="124"/>
      <c r="I90" s="123"/>
      <c r="J90" s="124"/>
      <c r="K90" s="123"/>
      <c r="L90" s="124"/>
      <c r="M90" s="123"/>
      <c r="N90" s="124"/>
      <c r="O90" s="123"/>
      <c r="P90" s="124"/>
      <c r="Q90" s="376"/>
      <c r="R90" s="379">
        <f>D91+F91+H91+J91+L91+N91+P91</f>
        <v>0</v>
      </c>
      <c r="S90" s="398"/>
      <c r="T90" s="399"/>
    </row>
    <row r="91" spans="1:31" ht="9" customHeight="1" thickBot="1">
      <c r="A91" s="383" t="str">
        <f>IF('0902-0908'!A91=0,"",'0902-0908'!A91)</f>
        <v>外場假日工讀</v>
      </c>
      <c r="B91" s="384"/>
      <c r="C91" s="156"/>
      <c r="D91" s="58">
        <f>D90-C90-C91</f>
        <v>0</v>
      </c>
      <c r="E91" s="156"/>
      <c r="F91" s="58">
        <f>F90-E90-E91</f>
        <v>0</v>
      </c>
      <c r="G91" s="156"/>
      <c r="H91" s="58">
        <f>H90-G90-G91</f>
        <v>0</v>
      </c>
      <c r="I91" s="156"/>
      <c r="J91" s="58">
        <f>J90-I90-I91</f>
        <v>0</v>
      </c>
      <c r="K91" s="156"/>
      <c r="L91" s="58">
        <f>L90-K90-K91</f>
        <v>0</v>
      </c>
      <c r="M91" s="156"/>
      <c r="N91" s="58">
        <f>N90-M90-M91</f>
        <v>0</v>
      </c>
      <c r="O91" s="156"/>
      <c r="P91" s="58">
        <f>P90-O90-O91</f>
        <v>0</v>
      </c>
      <c r="Q91" s="376"/>
      <c r="R91" s="379"/>
      <c r="S91" s="394"/>
      <c r="T91" s="395"/>
    </row>
    <row r="92" spans="1:31" ht="9" customHeight="1" thickTop="1" thickBot="1">
      <c r="A92" s="385" t="str">
        <f>IF('0902-0908'!A92=0,"",'0902-0908'!A92)</f>
        <v/>
      </c>
      <c r="B92" s="386"/>
      <c r="C92" s="559"/>
      <c r="D92" s="560"/>
      <c r="E92" s="559"/>
      <c r="F92" s="560"/>
      <c r="G92" s="559"/>
      <c r="H92" s="560"/>
      <c r="I92" s="559"/>
      <c r="J92" s="560"/>
      <c r="K92" s="559"/>
      <c r="L92" s="560"/>
      <c r="M92" s="559"/>
      <c r="N92" s="560"/>
      <c r="O92" s="559"/>
      <c r="P92" s="560"/>
      <c r="Q92" s="376"/>
      <c r="R92" s="379"/>
      <c r="S92" s="396"/>
      <c r="T92" s="397"/>
    </row>
    <row r="93" spans="1:31" ht="15.75" customHeight="1">
      <c r="A93" s="373" t="str">
        <f>IF('0902-0908'!A93=0,"",'0902-0908'!A93)</f>
        <v>張子柔</v>
      </c>
      <c r="B93" s="374"/>
      <c r="C93" s="123"/>
      <c r="D93" s="124"/>
      <c r="E93" s="123"/>
      <c r="F93" s="124"/>
      <c r="G93" s="123"/>
      <c r="H93" s="124"/>
      <c r="I93" s="123"/>
      <c r="J93" s="124"/>
      <c r="K93" s="123"/>
      <c r="L93" s="124"/>
      <c r="M93" s="123"/>
      <c r="N93" s="124"/>
      <c r="O93" s="123"/>
      <c r="P93" s="124"/>
      <c r="Q93" s="375"/>
      <c r="R93" s="378">
        <f>D94+F94+H94+J94+L94+N94+P94</f>
        <v>0</v>
      </c>
      <c r="S93" s="393"/>
      <c r="T93" s="382"/>
    </row>
    <row r="94" spans="1:31" ht="9" customHeight="1" thickBot="1">
      <c r="A94" s="383" t="str">
        <f>IF('0902-0908'!A94=0,"",'0902-0908'!A94)</f>
        <v>外場晚班工讀</v>
      </c>
      <c r="B94" s="384"/>
      <c r="C94" s="156"/>
      <c r="D94" s="58">
        <f>D93-C93-C94</f>
        <v>0</v>
      </c>
      <c r="E94" s="156"/>
      <c r="F94" s="58">
        <f>F93-E93-E94</f>
        <v>0</v>
      </c>
      <c r="G94" s="156"/>
      <c r="H94" s="58">
        <f>H93-G93-G94</f>
        <v>0</v>
      </c>
      <c r="I94" s="156"/>
      <c r="J94" s="58">
        <f>J93-I93-I94</f>
        <v>0</v>
      </c>
      <c r="K94" s="156"/>
      <c r="L94" s="58">
        <f>L93-K93-K94</f>
        <v>0</v>
      </c>
      <c r="M94" s="156"/>
      <c r="N94" s="58">
        <f>N93-M93-M94</f>
        <v>0</v>
      </c>
      <c r="O94" s="156"/>
      <c r="P94" s="58">
        <f>P93-O93-O94</f>
        <v>0</v>
      </c>
      <c r="Q94" s="376"/>
      <c r="R94" s="379"/>
      <c r="S94" s="387"/>
      <c r="T94" s="388"/>
      <c r="AC94" s="125"/>
      <c r="AD94" s="125"/>
      <c r="AE94" s="125"/>
    </row>
    <row r="95" spans="1:31" ht="9" customHeight="1" thickTop="1" thickBot="1">
      <c r="A95" s="385" t="str">
        <f>IF('0902-0908'!A95=0,"",'0902-0908'!A95)</f>
        <v/>
      </c>
      <c r="B95" s="386"/>
      <c r="C95" s="559"/>
      <c r="D95" s="560"/>
      <c r="E95" s="559"/>
      <c r="F95" s="560"/>
      <c r="G95" s="559"/>
      <c r="H95" s="560"/>
      <c r="I95" s="559"/>
      <c r="J95" s="560"/>
      <c r="K95" s="559"/>
      <c r="L95" s="560"/>
      <c r="M95" s="559"/>
      <c r="N95" s="560"/>
      <c r="O95" s="559"/>
      <c r="P95" s="560"/>
      <c r="Q95" s="377"/>
      <c r="R95" s="380"/>
      <c r="S95" s="389"/>
      <c r="T95" s="390"/>
    </row>
    <row r="96" spans="1:31" ht="15.75" customHeight="1">
      <c r="A96" s="373" t="str">
        <f>IF('0902-0908'!A96=0,"",'0902-0908'!A96)</f>
        <v>蔡昀軒</v>
      </c>
      <c r="B96" s="374"/>
      <c r="C96" s="123"/>
      <c r="D96" s="124"/>
      <c r="E96" s="123"/>
      <c r="F96" s="124"/>
      <c r="G96" s="123"/>
      <c r="H96" s="124"/>
      <c r="I96" s="123"/>
      <c r="J96" s="124"/>
      <c r="K96" s="123"/>
      <c r="L96" s="124"/>
      <c r="M96" s="123"/>
      <c r="N96" s="124"/>
      <c r="O96" s="123"/>
      <c r="P96" s="124"/>
      <c r="Q96" s="375"/>
      <c r="R96" s="378">
        <f>D97+F97+H97+J97+L97+N97+P97</f>
        <v>0</v>
      </c>
      <c r="S96" s="393"/>
      <c r="T96" s="382"/>
    </row>
    <row r="97" spans="1:31" ht="9" customHeight="1" thickBot="1">
      <c r="A97" s="383" t="str">
        <f>IF('0902-0908'!A97=0,"",'0902-0908'!A97)</f>
        <v>外場晚班工讀</v>
      </c>
      <c r="B97" s="384"/>
      <c r="C97" s="156"/>
      <c r="D97" s="58">
        <f>D96-C96-C97</f>
        <v>0</v>
      </c>
      <c r="E97" s="156"/>
      <c r="F97" s="58">
        <f>F96-E96-E97</f>
        <v>0</v>
      </c>
      <c r="G97" s="156"/>
      <c r="H97" s="58">
        <f>H96-G96-G97</f>
        <v>0</v>
      </c>
      <c r="I97" s="156"/>
      <c r="J97" s="58">
        <f>J96-I96-I97</f>
        <v>0</v>
      </c>
      <c r="K97" s="156"/>
      <c r="L97" s="58">
        <f>L96-K96-K97</f>
        <v>0</v>
      </c>
      <c r="M97" s="156"/>
      <c r="N97" s="58">
        <f>N96-M96-M97</f>
        <v>0</v>
      </c>
      <c r="O97" s="156"/>
      <c r="P97" s="58">
        <f>P96-O96-O97</f>
        <v>0</v>
      </c>
      <c r="Q97" s="376"/>
      <c r="R97" s="379"/>
      <c r="S97" s="387"/>
      <c r="T97" s="388"/>
      <c r="AC97" s="125"/>
      <c r="AD97" s="125"/>
      <c r="AE97" s="125"/>
    </row>
    <row r="98" spans="1:31" ht="9" customHeight="1" thickTop="1" thickBot="1">
      <c r="A98" s="385" t="str">
        <f>IF('0902-0908'!A98=0,"",'0902-0908'!A98)</f>
        <v/>
      </c>
      <c r="B98" s="386"/>
      <c r="C98" s="559"/>
      <c r="D98" s="560"/>
      <c r="E98" s="559"/>
      <c r="F98" s="560"/>
      <c r="G98" s="559"/>
      <c r="H98" s="560"/>
      <c r="I98" s="559"/>
      <c r="J98" s="560"/>
      <c r="K98" s="559"/>
      <c r="L98" s="560"/>
      <c r="M98" s="559"/>
      <c r="N98" s="560"/>
      <c r="O98" s="559"/>
      <c r="P98" s="560"/>
      <c r="Q98" s="377"/>
      <c r="R98" s="380"/>
      <c r="S98" s="389"/>
      <c r="T98" s="390"/>
    </row>
    <row r="99" spans="1:31" ht="15.75" customHeight="1">
      <c r="A99" s="373" t="str">
        <f>IF('0902-0908'!A99=0,"",'0902-0908'!A99)</f>
        <v>陳怡伶</v>
      </c>
      <c r="B99" s="374"/>
      <c r="C99" s="123"/>
      <c r="D99" s="124"/>
      <c r="E99" s="123"/>
      <c r="F99" s="124"/>
      <c r="G99" s="123"/>
      <c r="H99" s="124"/>
      <c r="I99" s="123"/>
      <c r="J99" s="124"/>
      <c r="K99" s="123"/>
      <c r="L99" s="124"/>
      <c r="M99" s="123"/>
      <c r="N99" s="124"/>
      <c r="O99" s="123"/>
      <c r="P99" s="124"/>
      <c r="Q99" s="375"/>
      <c r="R99" s="378">
        <f>D100+F100+H100+J100+L100+N100+P100</f>
        <v>0</v>
      </c>
      <c r="S99" s="393"/>
      <c r="T99" s="382"/>
    </row>
    <row r="100" spans="1:31" ht="9" customHeight="1" thickBot="1">
      <c r="A100" s="383" t="str">
        <f>IF('0902-0908'!A100=0,"",'0902-0908'!A100)</f>
        <v>外場晚班工讀</v>
      </c>
      <c r="B100" s="384"/>
      <c r="C100" s="156"/>
      <c r="D100" s="58">
        <f>D99-C99-C100</f>
        <v>0</v>
      </c>
      <c r="E100" s="156"/>
      <c r="F100" s="58">
        <f>F99-E99-E100</f>
        <v>0</v>
      </c>
      <c r="G100" s="156"/>
      <c r="H100" s="58">
        <f>H99-G99-G100</f>
        <v>0</v>
      </c>
      <c r="I100" s="156"/>
      <c r="J100" s="58">
        <f>J99-I99-I100</f>
        <v>0</v>
      </c>
      <c r="K100" s="156"/>
      <c r="L100" s="58">
        <f>L99-K99-K100</f>
        <v>0</v>
      </c>
      <c r="M100" s="156"/>
      <c r="N100" s="58">
        <f>N99-M99-M100</f>
        <v>0</v>
      </c>
      <c r="O100" s="156"/>
      <c r="P100" s="58">
        <f>P99-O99-O100</f>
        <v>0</v>
      </c>
      <c r="Q100" s="376"/>
      <c r="R100" s="379"/>
      <c r="S100" s="387"/>
      <c r="T100" s="388"/>
      <c r="AC100" s="125"/>
      <c r="AD100" s="125"/>
      <c r="AE100" s="125"/>
    </row>
    <row r="101" spans="1:31" ht="9" customHeight="1" thickTop="1" thickBot="1">
      <c r="A101" s="385" t="str">
        <f>IF('0902-0908'!A101=0,"",'0902-0908'!A101)</f>
        <v/>
      </c>
      <c r="B101" s="386"/>
      <c r="C101" s="559"/>
      <c r="D101" s="560"/>
      <c r="E101" s="559"/>
      <c r="F101" s="560"/>
      <c r="G101" s="559"/>
      <c r="H101" s="560"/>
      <c r="I101" s="559"/>
      <c r="J101" s="560"/>
      <c r="K101" s="559"/>
      <c r="L101" s="560"/>
      <c r="M101" s="559"/>
      <c r="N101" s="560"/>
      <c r="O101" s="559"/>
      <c r="P101" s="560"/>
      <c r="Q101" s="377"/>
      <c r="R101" s="380"/>
      <c r="S101" s="389"/>
      <c r="T101" s="390"/>
    </row>
    <row r="102" spans="1:31" ht="15.75" customHeight="1">
      <c r="A102" s="373" t="e">
        <f>IF('0902-0908'!#REF!=0,"",'0902-0908'!#REF!)</f>
        <v>#REF!</v>
      </c>
      <c r="B102" s="374"/>
      <c r="C102" s="123"/>
      <c r="D102" s="124"/>
      <c r="E102" s="123"/>
      <c r="F102" s="124"/>
      <c r="G102" s="123"/>
      <c r="H102" s="124"/>
      <c r="I102" s="123"/>
      <c r="J102" s="124"/>
      <c r="K102" s="123"/>
      <c r="L102" s="124"/>
      <c r="M102" s="123"/>
      <c r="N102" s="124"/>
      <c r="O102" s="123"/>
      <c r="P102" s="124"/>
      <c r="Q102" s="375"/>
      <c r="R102" s="378">
        <f>D103+F103+H103+J103+L103+N103+P103</f>
        <v>0</v>
      </c>
      <c r="S102" s="393"/>
      <c r="T102" s="382"/>
    </row>
    <row r="103" spans="1:31" ht="9" customHeight="1" thickBot="1">
      <c r="A103" s="383" t="e">
        <f>IF('0902-0908'!#REF!=0,"",'0902-0908'!#REF!)</f>
        <v>#REF!</v>
      </c>
      <c r="B103" s="384"/>
      <c r="C103" s="156"/>
      <c r="D103" s="58">
        <f>D102-C102-C103</f>
        <v>0</v>
      </c>
      <c r="E103" s="156"/>
      <c r="F103" s="58">
        <f>F102-E102-E103</f>
        <v>0</v>
      </c>
      <c r="G103" s="156"/>
      <c r="H103" s="58">
        <f>H102-G102-G103</f>
        <v>0</v>
      </c>
      <c r="I103" s="156"/>
      <c r="J103" s="58">
        <f>J102-I102-I103</f>
        <v>0</v>
      </c>
      <c r="K103" s="156"/>
      <c r="L103" s="58">
        <f>L102-K102-K103</f>
        <v>0</v>
      </c>
      <c r="M103" s="156"/>
      <c r="N103" s="58">
        <f>N102-M102-M103</f>
        <v>0</v>
      </c>
      <c r="O103" s="156"/>
      <c r="P103" s="58">
        <f>P102-O102-O103</f>
        <v>0</v>
      </c>
      <c r="Q103" s="376"/>
      <c r="R103" s="379"/>
      <c r="S103" s="387"/>
      <c r="T103" s="388"/>
      <c r="AC103" s="125"/>
      <c r="AD103" s="125"/>
      <c r="AE103" s="125"/>
    </row>
    <row r="104" spans="1:31" ht="9" customHeight="1" thickTop="1" thickBot="1">
      <c r="A104" s="385" t="e">
        <f>IF('0902-0908'!#REF!=0,"",'0902-0908'!#REF!)</f>
        <v>#REF!</v>
      </c>
      <c r="B104" s="386"/>
      <c r="C104" s="559"/>
      <c r="D104" s="560"/>
      <c r="E104" s="559"/>
      <c r="F104" s="560"/>
      <c r="G104" s="559"/>
      <c r="H104" s="560"/>
      <c r="I104" s="559"/>
      <c r="J104" s="560"/>
      <c r="K104" s="559"/>
      <c r="L104" s="560"/>
      <c r="M104" s="559"/>
      <c r="N104" s="560"/>
      <c r="O104" s="559"/>
      <c r="P104" s="560"/>
      <c r="Q104" s="377"/>
      <c r="R104" s="380"/>
      <c r="S104" s="389"/>
      <c r="T104" s="390"/>
    </row>
    <row r="105" spans="1:31" ht="15.75" customHeight="1">
      <c r="A105" s="373" t="str">
        <f>IF('0902-0908'!A102=0,"",'0902-0908'!A102)</f>
        <v>蔡佾玲</v>
      </c>
      <c r="B105" s="374"/>
      <c r="C105" s="123"/>
      <c r="D105" s="124"/>
      <c r="E105" s="123"/>
      <c r="F105" s="124"/>
      <c r="G105" s="123"/>
      <c r="H105" s="124"/>
      <c r="I105" s="123"/>
      <c r="J105" s="124"/>
      <c r="K105" s="123"/>
      <c r="L105" s="124"/>
      <c r="M105" s="123"/>
      <c r="N105" s="124"/>
      <c r="O105" s="123"/>
      <c r="P105" s="124"/>
      <c r="Q105" s="375"/>
      <c r="R105" s="378">
        <f>D106+F106+H106+J106+L106+N106+P106</f>
        <v>0</v>
      </c>
      <c r="S105" s="381"/>
      <c r="T105" s="382"/>
    </row>
    <row r="106" spans="1:31" ht="9" customHeight="1" thickBot="1">
      <c r="A106" s="383" t="str">
        <f>IF('0902-0908'!A103=0,"",'0902-0908'!A103)</f>
        <v>外場假日工讀</v>
      </c>
      <c r="B106" s="384"/>
      <c r="C106" s="156"/>
      <c r="D106" s="58">
        <f>D105-C105-C106</f>
        <v>0</v>
      </c>
      <c r="E106" s="156"/>
      <c r="F106" s="58">
        <f>F105-E105-E106</f>
        <v>0</v>
      </c>
      <c r="G106" s="156"/>
      <c r="H106" s="58">
        <f>H105-G105-G106</f>
        <v>0</v>
      </c>
      <c r="I106" s="156"/>
      <c r="J106" s="58">
        <f>J105-I105-I106</f>
        <v>0</v>
      </c>
      <c r="K106" s="156"/>
      <c r="L106" s="58">
        <f>L105-K105-K106</f>
        <v>0</v>
      </c>
      <c r="M106" s="156"/>
      <c r="N106" s="58">
        <f>N105-M105-M106</f>
        <v>0</v>
      </c>
      <c r="O106" s="156"/>
      <c r="P106" s="58">
        <f>P105-O105-O106</f>
        <v>0</v>
      </c>
      <c r="Q106" s="376"/>
      <c r="R106" s="379"/>
      <c r="S106" s="394"/>
      <c r="T106" s="395"/>
    </row>
    <row r="107" spans="1:31" ht="9" customHeight="1" thickTop="1" thickBot="1">
      <c r="A107" s="385" t="str">
        <f>IF('0902-0908'!A104=0,"",'0902-0908'!A104)</f>
        <v/>
      </c>
      <c r="B107" s="386"/>
      <c r="C107" s="559"/>
      <c r="D107" s="560"/>
      <c r="E107" s="559"/>
      <c r="F107" s="560"/>
      <c r="G107" s="559"/>
      <c r="H107" s="560"/>
      <c r="I107" s="559"/>
      <c r="J107" s="560"/>
      <c r="K107" s="559"/>
      <c r="L107" s="560"/>
      <c r="M107" s="559"/>
      <c r="N107" s="560"/>
      <c r="O107" s="559"/>
      <c r="P107" s="560"/>
      <c r="Q107" s="377"/>
      <c r="R107" s="380"/>
      <c r="S107" s="396"/>
      <c r="T107" s="397"/>
    </row>
    <row r="108" spans="1:31" ht="15.75" customHeight="1">
      <c r="A108" s="373" t="str">
        <f>IF('0902-0908'!A105=0,"",'0902-0908'!A105)</f>
        <v>許哲崎</v>
      </c>
      <c r="B108" s="374"/>
      <c r="C108" s="123"/>
      <c r="D108" s="124"/>
      <c r="E108" s="123"/>
      <c r="F108" s="124"/>
      <c r="G108" s="123"/>
      <c r="H108" s="124"/>
      <c r="I108" s="123"/>
      <c r="J108" s="124"/>
      <c r="K108" s="123"/>
      <c r="L108" s="124"/>
      <c r="M108" s="123"/>
      <c r="N108" s="124"/>
      <c r="O108" s="123"/>
      <c r="P108" s="124"/>
      <c r="Q108" s="375"/>
      <c r="R108" s="378">
        <f>D109+F109+H109+J109+L109+N109+P109</f>
        <v>0</v>
      </c>
      <c r="S108" s="381"/>
      <c r="T108" s="382"/>
    </row>
    <row r="109" spans="1:31" ht="9" customHeight="1" thickBot="1">
      <c r="A109" s="383" t="str">
        <f>IF('0902-0908'!A106=0,"",'0902-0908'!A106)</f>
        <v>外場假日工讀</v>
      </c>
      <c r="B109" s="384"/>
      <c r="C109" s="156"/>
      <c r="D109" s="58">
        <f>D108-C108-C109</f>
        <v>0</v>
      </c>
      <c r="E109" s="156"/>
      <c r="F109" s="58">
        <f>F108-E108-E109</f>
        <v>0</v>
      </c>
      <c r="G109" s="156"/>
      <c r="H109" s="58">
        <f>H108-G108-G109</f>
        <v>0</v>
      </c>
      <c r="I109" s="156"/>
      <c r="J109" s="58">
        <f>J108-I108-I109</f>
        <v>0</v>
      </c>
      <c r="K109" s="156"/>
      <c r="L109" s="58">
        <f>L108-K108-K109</f>
        <v>0</v>
      </c>
      <c r="M109" s="156"/>
      <c r="N109" s="58">
        <f>N108-M108-M109</f>
        <v>0</v>
      </c>
      <c r="O109" s="156"/>
      <c r="P109" s="58">
        <f>P108-O108-O109</f>
        <v>0</v>
      </c>
      <c r="Q109" s="376"/>
      <c r="R109" s="379"/>
      <c r="S109" s="394"/>
      <c r="T109" s="395"/>
    </row>
    <row r="110" spans="1:31" ht="9" customHeight="1" thickTop="1" thickBot="1">
      <c r="A110" s="385" t="str">
        <f>IF('0902-0908'!A107=0,"",'0902-0908'!A107)</f>
        <v/>
      </c>
      <c r="B110" s="386"/>
      <c r="C110" s="559"/>
      <c r="D110" s="560"/>
      <c r="E110" s="559"/>
      <c r="F110" s="560"/>
      <c r="G110" s="559"/>
      <c r="H110" s="560"/>
      <c r="I110" s="559"/>
      <c r="J110" s="560"/>
      <c r="K110" s="559"/>
      <c r="L110" s="560"/>
      <c r="M110" s="559"/>
      <c r="N110" s="560"/>
      <c r="O110" s="559"/>
      <c r="P110" s="560"/>
      <c r="Q110" s="377"/>
      <c r="R110" s="380"/>
      <c r="S110" s="396"/>
      <c r="T110" s="397"/>
    </row>
    <row r="111" spans="1:31" ht="15.75" customHeight="1">
      <c r="A111" s="373" t="str">
        <f>IF('0902-0908'!A108=0,"",'0902-0908'!A108)</f>
        <v/>
      </c>
      <c r="B111" s="374"/>
      <c r="C111" s="123"/>
      <c r="D111" s="124"/>
      <c r="E111" s="123"/>
      <c r="F111" s="124"/>
      <c r="G111" s="123"/>
      <c r="H111" s="124"/>
      <c r="I111" s="123"/>
      <c r="J111" s="124"/>
      <c r="K111" s="123"/>
      <c r="L111" s="124"/>
      <c r="M111" s="123"/>
      <c r="N111" s="124"/>
      <c r="O111" s="123"/>
      <c r="P111" s="124"/>
      <c r="Q111" s="375"/>
      <c r="R111" s="378">
        <f>D112+F112+H112+J112+L112+N112+P112</f>
        <v>0</v>
      </c>
      <c r="S111" s="381"/>
      <c r="T111" s="382"/>
    </row>
    <row r="112" spans="1:31" ht="9" customHeight="1" thickBot="1">
      <c r="A112" s="383" t="str">
        <f>IF('0902-0908'!A109=0,"",'0902-0908'!A109)</f>
        <v/>
      </c>
      <c r="B112" s="384"/>
      <c r="C112" s="156"/>
      <c r="D112" s="58">
        <f>D111-C111-C112</f>
        <v>0</v>
      </c>
      <c r="E112" s="156"/>
      <c r="F112" s="58">
        <f>F111-E111-E112</f>
        <v>0</v>
      </c>
      <c r="G112" s="156"/>
      <c r="H112" s="58">
        <f>H111-G111-G112</f>
        <v>0</v>
      </c>
      <c r="I112" s="156"/>
      <c r="J112" s="58">
        <f>J111-I111-I112</f>
        <v>0</v>
      </c>
      <c r="K112" s="156"/>
      <c r="L112" s="58">
        <f>L111-K111-K112</f>
        <v>0</v>
      </c>
      <c r="M112" s="156"/>
      <c r="N112" s="58">
        <f>N111-M111-M112</f>
        <v>0</v>
      </c>
      <c r="O112" s="156"/>
      <c r="P112" s="58">
        <f>P111-O111-O112</f>
        <v>0</v>
      </c>
      <c r="Q112" s="376"/>
      <c r="R112" s="379"/>
      <c r="S112" s="394"/>
      <c r="T112" s="395"/>
    </row>
    <row r="113" spans="1:31" ht="9" customHeight="1" thickTop="1" thickBot="1">
      <c r="A113" s="385" t="str">
        <f>IF('0902-0908'!A110=0,"",'0902-0908'!A110)</f>
        <v/>
      </c>
      <c r="B113" s="386"/>
      <c r="C113" s="559"/>
      <c r="D113" s="560"/>
      <c r="E113" s="559"/>
      <c r="F113" s="560"/>
      <c r="G113" s="559"/>
      <c r="H113" s="560"/>
      <c r="I113" s="559"/>
      <c r="J113" s="560"/>
      <c r="K113" s="559"/>
      <c r="L113" s="560"/>
      <c r="M113" s="559"/>
      <c r="N113" s="560"/>
      <c r="O113" s="559"/>
      <c r="P113" s="560"/>
      <c r="Q113" s="377"/>
      <c r="R113" s="380"/>
      <c r="S113" s="396"/>
      <c r="T113" s="397"/>
    </row>
    <row r="114" spans="1:31" ht="15.75" customHeight="1">
      <c r="A114" s="373" t="str">
        <f>IF('0902-0908'!A111=0,"",'0902-0908'!A111)</f>
        <v/>
      </c>
      <c r="B114" s="374"/>
      <c r="C114" s="123"/>
      <c r="D114" s="124"/>
      <c r="E114" s="123"/>
      <c r="F114" s="124"/>
      <c r="G114" s="123"/>
      <c r="H114" s="124"/>
      <c r="I114" s="123"/>
      <c r="J114" s="124"/>
      <c r="K114" s="123"/>
      <c r="L114" s="124"/>
      <c r="M114" s="123"/>
      <c r="N114" s="124"/>
      <c r="O114" s="123"/>
      <c r="P114" s="124"/>
      <c r="Q114" s="375"/>
      <c r="R114" s="378">
        <f>D115+F115+H115+J115+L115+N115+P115</f>
        <v>0</v>
      </c>
      <c r="S114" s="381"/>
      <c r="T114" s="382"/>
    </row>
    <row r="115" spans="1:31" ht="9" customHeight="1" thickBot="1">
      <c r="A115" s="383" t="str">
        <f>IF('0902-0908'!A112=0,"",'0902-0908'!A112)</f>
        <v/>
      </c>
      <c r="B115" s="384"/>
      <c r="C115" s="156"/>
      <c r="D115" s="58">
        <f>D114-C114-C115</f>
        <v>0</v>
      </c>
      <c r="E115" s="156"/>
      <c r="F115" s="58">
        <f>F114-E114-E115</f>
        <v>0</v>
      </c>
      <c r="G115" s="156"/>
      <c r="H115" s="58">
        <f>H114-G114-G115</f>
        <v>0</v>
      </c>
      <c r="I115" s="156"/>
      <c r="J115" s="58">
        <f>J114-I114-I115</f>
        <v>0</v>
      </c>
      <c r="K115" s="156"/>
      <c r="L115" s="58">
        <f>L114-K114-K115</f>
        <v>0</v>
      </c>
      <c r="M115" s="156"/>
      <c r="N115" s="58">
        <f>N114-M114-M115</f>
        <v>0</v>
      </c>
      <c r="O115" s="156"/>
      <c r="P115" s="58">
        <f>P114-O114-O115</f>
        <v>0</v>
      </c>
      <c r="Q115" s="376"/>
      <c r="R115" s="379"/>
      <c r="S115" s="387"/>
      <c r="T115" s="388"/>
    </row>
    <row r="116" spans="1:31" ht="9" customHeight="1" thickTop="1" thickBot="1">
      <c r="A116" s="385" t="str">
        <f>IF('0902-0908'!A113=0,"",'0902-0908'!A113)</f>
        <v/>
      </c>
      <c r="B116" s="386"/>
      <c r="C116" s="559"/>
      <c r="D116" s="560"/>
      <c r="E116" s="559"/>
      <c r="F116" s="560"/>
      <c r="G116" s="559"/>
      <c r="H116" s="560"/>
      <c r="I116" s="559"/>
      <c r="J116" s="560"/>
      <c r="K116" s="559"/>
      <c r="L116" s="560"/>
      <c r="M116" s="559"/>
      <c r="N116" s="560"/>
      <c r="O116" s="559"/>
      <c r="P116" s="560"/>
      <c r="Q116" s="377"/>
      <c r="R116" s="380"/>
      <c r="S116" s="389"/>
      <c r="T116" s="390"/>
    </row>
    <row r="117" spans="1:31" ht="15.75" customHeight="1">
      <c r="A117" s="373" t="str">
        <f>IF('0902-0908'!A114=0,"",'0902-0908'!A114)</f>
        <v/>
      </c>
      <c r="B117" s="374"/>
      <c r="C117" s="123"/>
      <c r="D117" s="124"/>
      <c r="E117" s="123"/>
      <c r="F117" s="124"/>
      <c r="G117" s="123"/>
      <c r="H117" s="124"/>
      <c r="I117" s="123"/>
      <c r="J117" s="124"/>
      <c r="K117" s="123"/>
      <c r="L117" s="124"/>
      <c r="M117" s="123"/>
      <c r="N117" s="124"/>
      <c r="O117" s="123"/>
      <c r="P117" s="124"/>
      <c r="Q117" s="375"/>
      <c r="R117" s="378">
        <f>D118+F118+H118+J118+L118+N118+P118</f>
        <v>0</v>
      </c>
      <c r="S117" s="393"/>
      <c r="T117" s="382"/>
    </row>
    <row r="118" spans="1:31" ht="9" customHeight="1" thickBot="1">
      <c r="A118" s="383" t="str">
        <f>IF('0902-0908'!A115=0,"",'0902-0908'!A115)</f>
        <v/>
      </c>
      <c r="B118" s="384"/>
      <c r="C118" s="156"/>
      <c r="D118" s="58">
        <f>D117-C117-C118</f>
        <v>0</v>
      </c>
      <c r="E118" s="156"/>
      <c r="F118" s="58">
        <f>F117-E117-E118</f>
        <v>0</v>
      </c>
      <c r="G118" s="156"/>
      <c r="H118" s="58">
        <f>H117-G117-G118</f>
        <v>0</v>
      </c>
      <c r="I118" s="156"/>
      <c r="J118" s="58">
        <f>J117-I117-I118</f>
        <v>0</v>
      </c>
      <c r="K118" s="156"/>
      <c r="L118" s="58">
        <f>L117-K117-K118</f>
        <v>0</v>
      </c>
      <c r="M118" s="156"/>
      <c r="N118" s="58">
        <f>N117-M117-M118</f>
        <v>0</v>
      </c>
      <c r="O118" s="156"/>
      <c r="P118" s="58">
        <f>P117-O117-O118</f>
        <v>0</v>
      </c>
      <c r="Q118" s="376"/>
      <c r="R118" s="379"/>
      <c r="S118" s="387"/>
      <c r="T118" s="388"/>
      <c r="AC118" s="125"/>
      <c r="AD118" s="125"/>
      <c r="AE118" s="125"/>
    </row>
    <row r="119" spans="1:31" ht="9" customHeight="1" thickTop="1" thickBot="1">
      <c r="A119" s="385" t="str">
        <f>IF('0902-0908'!A116=0,"",'0902-0908'!A116)</f>
        <v/>
      </c>
      <c r="B119" s="386"/>
      <c r="C119" s="559"/>
      <c r="D119" s="560"/>
      <c r="E119" s="559"/>
      <c r="F119" s="560"/>
      <c r="G119" s="559"/>
      <c r="H119" s="560"/>
      <c r="I119" s="559"/>
      <c r="J119" s="560"/>
      <c r="K119" s="559"/>
      <c r="L119" s="560"/>
      <c r="M119" s="559"/>
      <c r="N119" s="560"/>
      <c r="O119" s="559"/>
      <c r="P119" s="560"/>
      <c r="Q119" s="377"/>
      <c r="R119" s="380"/>
      <c r="S119" s="389"/>
      <c r="T119" s="390"/>
    </row>
    <row r="120" spans="1:31" ht="11.25" customHeight="1">
      <c r="A120" s="126"/>
      <c r="B120" s="166"/>
      <c r="C120" s="357" t="s">
        <v>21</v>
      </c>
      <c r="D120" s="358"/>
      <c r="E120" s="357" t="s">
        <v>22</v>
      </c>
      <c r="F120" s="358"/>
      <c r="G120" s="357" t="s">
        <v>23</v>
      </c>
      <c r="H120" s="358"/>
      <c r="I120" s="357" t="s">
        <v>24</v>
      </c>
      <c r="J120" s="358"/>
      <c r="K120" s="357" t="s">
        <v>25</v>
      </c>
      <c r="L120" s="358"/>
      <c r="M120" s="359" t="s">
        <v>26</v>
      </c>
      <c r="N120" s="360"/>
      <c r="O120" s="359" t="s">
        <v>27</v>
      </c>
      <c r="P120" s="360"/>
      <c r="Q120" s="361" t="s">
        <v>93</v>
      </c>
      <c r="R120" s="362"/>
      <c r="S120" s="362"/>
      <c r="T120" s="363"/>
    </row>
    <row r="121" spans="1:31" ht="11.25" customHeight="1">
      <c r="A121" s="364" t="s">
        <v>94</v>
      </c>
      <c r="B121" s="167" t="s">
        <v>95</v>
      </c>
      <c r="C121" s="367">
        <f>COUNTIFS(C$169:C$203,"&gt;0",C$169:C$203,"&lt;11")</f>
        <v>0</v>
      </c>
      <c r="D121" s="368"/>
      <c r="E121" s="367">
        <f>COUNTIFS(E$169:E$203,"&gt;0",E$169:E$203,"&lt;11")</f>
        <v>0</v>
      </c>
      <c r="F121" s="368"/>
      <c r="G121" s="367">
        <f>COUNTIFS(G$169:G$203,"&gt;0",G$169:G$203,"&lt;11")</f>
        <v>0</v>
      </c>
      <c r="H121" s="368"/>
      <c r="I121" s="367">
        <f>COUNTIFS(I$169:I$203,"&gt;0",I$169:I$203,"&lt;11")</f>
        <v>0</v>
      </c>
      <c r="J121" s="368"/>
      <c r="K121" s="367">
        <f>COUNTIFS(K$169:K$203,"&gt;0",K$169:K$203,"&lt;11")</f>
        <v>0</v>
      </c>
      <c r="L121" s="368"/>
      <c r="M121" s="367">
        <f>COUNTIFS(M$169:M$203,"&gt;0",M$169:M$203,"&lt;11")</f>
        <v>0</v>
      </c>
      <c r="N121" s="368"/>
      <c r="O121" s="367">
        <f>COUNTIFS(O$169:O$203,"&gt;0",O$169:O$203,"&lt;11")</f>
        <v>0</v>
      </c>
      <c r="P121" s="368"/>
      <c r="Q121" s="369" t="s">
        <v>96</v>
      </c>
      <c r="R121" s="370"/>
      <c r="S121" s="371" t="s">
        <v>97</v>
      </c>
      <c r="T121" s="372"/>
    </row>
    <row r="122" spans="1:31" ht="11.25" customHeight="1" thickBot="1">
      <c r="A122" s="365"/>
      <c r="B122" s="168" t="s">
        <v>98</v>
      </c>
      <c r="C122" s="345">
        <f>COUNTIFS(C$169:C$203,"&gt;0",C$169:C$203,"&lt;11.5")</f>
        <v>0</v>
      </c>
      <c r="D122" s="345"/>
      <c r="E122" s="345">
        <f>COUNTIFS(E$169:E$203,"&gt;0",E$169:E$203,"&lt;11.5")</f>
        <v>0</v>
      </c>
      <c r="F122" s="345"/>
      <c r="G122" s="345">
        <f>COUNTIFS(G$169:G$203,"&gt;0",G$169:G$203,"&lt;11.5")</f>
        <v>0</v>
      </c>
      <c r="H122" s="345"/>
      <c r="I122" s="345">
        <f>COUNTIFS(I$169:I$203,"&gt;0",I$169:I$203,"&lt;11.5")</f>
        <v>0</v>
      </c>
      <c r="J122" s="345"/>
      <c r="K122" s="345">
        <f>COUNTIFS(K$169:K$203,"&gt;0",K$169:K$203,"&lt;11.5")</f>
        <v>0</v>
      </c>
      <c r="L122" s="345"/>
      <c r="M122" s="345">
        <f>COUNTIFS(M$169:M$203,"&gt;0",M$169:M$203,"&lt;11.5")</f>
        <v>0</v>
      </c>
      <c r="N122" s="345"/>
      <c r="O122" s="345">
        <f>COUNTIFS(O$169:O$203,"&gt;0",O$169:O$203,"&lt;11.5")</f>
        <v>0</v>
      </c>
      <c r="P122" s="345"/>
      <c r="Q122" s="346" t="s">
        <v>99</v>
      </c>
      <c r="R122" s="347"/>
      <c r="S122" s="348" t="s">
        <v>100</v>
      </c>
      <c r="T122" s="349"/>
    </row>
    <row r="123" spans="1:31" ht="11.25" customHeight="1">
      <c r="A123" s="365"/>
      <c r="B123" s="170" t="s">
        <v>101</v>
      </c>
      <c r="C123" s="350">
        <f>COUNTIFS(C$169:C$203,"&gt;0",C$169:C$203,"&lt;12")</f>
        <v>0</v>
      </c>
      <c r="D123" s="350"/>
      <c r="E123" s="350">
        <f>COUNTIFS(E$169:E$203,"&gt;0",E$169:E$203,"&lt;12")</f>
        <v>0</v>
      </c>
      <c r="F123" s="350"/>
      <c r="G123" s="350">
        <f>COUNTIFS(G$169:G$203,"&gt;0",G$169:G$203,"&lt;12")</f>
        <v>0</v>
      </c>
      <c r="H123" s="350"/>
      <c r="I123" s="350">
        <f>COUNTIFS(I$169:I$203,"&gt;0",I$169:I$203,"&lt;12")</f>
        <v>0</v>
      </c>
      <c r="J123" s="350"/>
      <c r="K123" s="350">
        <f>COUNTIFS(K$169:K$203,"&gt;0",K$169:K$203,"&lt;12")</f>
        <v>0</v>
      </c>
      <c r="L123" s="350"/>
      <c r="M123" s="350">
        <f>COUNTIFS(M$169:M$203,"&gt;0",M$169:M$203,"&lt;12")</f>
        <v>0</v>
      </c>
      <c r="N123" s="350"/>
      <c r="O123" s="350">
        <f>COUNTIFS(O$169:O$203,"&gt;0",O$169:O$203,"&lt;12")</f>
        <v>0</v>
      </c>
      <c r="P123" s="351"/>
      <c r="Q123" s="352" t="s">
        <v>102</v>
      </c>
      <c r="R123" s="347"/>
      <c r="S123" s="348" t="s">
        <v>103</v>
      </c>
      <c r="T123" s="349"/>
    </row>
    <row r="124" spans="1:31" ht="11.25" customHeight="1" thickBot="1">
      <c r="A124" s="365"/>
      <c r="B124" s="171" t="s">
        <v>104</v>
      </c>
      <c r="C124" s="353">
        <f>COUNTIFS(C$169:C$203,"&gt;0",C$169:C$203,"&lt;=12")</f>
        <v>0</v>
      </c>
      <c r="D124" s="353"/>
      <c r="E124" s="353">
        <f>COUNTIFS(E$169:E$203,"&gt;0",E$169:E$203,"&lt;=12")</f>
        <v>0</v>
      </c>
      <c r="F124" s="353"/>
      <c r="G124" s="353">
        <f>COUNTIFS(G$169:G$203,"&gt;0",G$169:G$203,"&lt;=12")</f>
        <v>0</v>
      </c>
      <c r="H124" s="353"/>
      <c r="I124" s="353">
        <f>COUNTIFS(I$169:I$203,"&gt;0",I$169:I$203,"&lt;=12")</f>
        <v>0</v>
      </c>
      <c r="J124" s="353"/>
      <c r="K124" s="353">
        <f>COUNTIFS(K$169:K$203,"&gt;0",K$169:K$203,"&lt;=12")</f>
        <v>0</v>
      </c>
      <c r="L124" s="353"/>
      <c r="M124" s="353">
        <f>COUNTIFS(M$169:M$203,"&gt;0",M$169:M$203,"&lt;=12")</f>
        <v>0</v>
      </c>
      <c r="N124" s="353"/>
      <c r="O124" s="353">
        <f>COUNTIFS(O$169:O$203,"&gt;0",O$169:O$203,"&lt;=12")</f>
        <v>0</v>
      </c>
      <c r="P124" s="354"/>
      <c r="Q124" s="352" t="s">
        <v>105</v>
      </c>
      <c r="R124" s="347"/>
      <c r="S124" s="355" t="s">
        <v>106</v>
      </c>
      <c r="T124" s="356"/>
    </row>
    <row r="125" spans="1:31" ht="11.25" customHeight="1" thickBot="1">
      <c r="A125" s="365"/>
      <c r="B125" s="173" t="s">
        <v>107</v>
      </c>
      <c r="C125" s="338">
        <f>COUNTIFS(C$169:C$203,"&gt;0",C$169:C$203,"&lt;=17",D$169:D$203,"&gt;=18")</f>
        <v>0</v>
      </c>
      <c r="D125" s="338"/>
      <c r="E125" s="338">
        <f>COUNTIFS(E$169:E$203,"&gt;0",E$169:E$203,"&lt;=17",F$169:F$203,"&gt;=18")</f>
        <v>0</v>
      </c>
      <c r="F125" s="338"/>
      <c r="G125" s="338">
        <f>COUNTIFS(G$169:G$203,"&gt;0",G$169:G$203,"&lt;=17",H$169:H$203,"&gt;=18")</f>
        <v>0</v>
      </c>
      <c r="H125" s="338"/>
      <c r="I125" s="338">
        <f>COUNTIFS(I$169:I$203,"&gt;0",I$169:I$203,"&lt;=17",J$169:J$203,"&gt;=18")</f>
        <v>0</v>
      </c>
      <c r="J125" s="338"/>
      <c r="K125" s="338">
        <f>COUNTIFS(K$169:K$203,"&gt;0",K$169:K$203,"&lt;=17",L$169:L$203,"&gt;=18")</f>
        <v>0</v>
      </c>
      <c r="L125" s="338"/>
      <c r="M125" s="338">
        <f>COUNTIFS(M$169:M$203,"&gt;0",M$169:M$203,"&lt;=17",N$169:N$203,"&gt;=18")</f>
        <v>0</v>
      </c>
      <c r="N125" s="338"/>
      <c r="O125" s="338">
        <f>COUNTIFS(O$169:O$203,"&gt;0",O$169:O$203,"&lt;=17",P$169:P$203,"&gt;=18")</f>
        <v>0</v>
      </c>
      <c r="P125" s="338"/>
      <c r="Q125" s="339" t="s">
        <v>108</v>
      </c>
      <c r="R125" s="340"/>
      <c r="S125" s="340"/>
      <c r="T125" s="340"/>
    </row>
    <row r="126" spans="1:31" ht="11.25" customHeight="1">
      <c r="A126" s="365"/>
      <c r="B126" s="170" t="s">
        <v>109</v>
      </c>
      <c r="C126" s="337">
        <f>COUNTIFS(C$169:C$203,"&gt;0",D$169:D$203,"&gt;18")</f>
        <v>0</v>
      </c>
      <c r="D126" s="337"/>
      <c r="E126" s="337">
        <f>COUNTIFS(E$169:E$203,"&gt;0",F$169:F$203,"&gt;18")</f>
        <v>0</v>
      </c>
      <c r="F126" s="337"/>
      <c r="G126" s="337">
        <f>COUNTIFS(G$169:G$203,"&gt;0",H$169:H$203,"&gt;18")</f>
        <v>0</v>
      </c>
      <c r="H126" s="337"/>
      <c r="I126" s="337">
        <f>COUNTIFS(I$169:I$203,"&gt;0",J$169:J$203,"&gt;18")</f>
        <v>0</v>
      </c>
      <c r="J126" s="337"/>
      <c r="K126" s="337">
        <f>COUNTIFS(K$169:K$203,"&gt;0",L$169:L$203,"&gt;18")</f>
        <v>0</v>
      </c>
      <c r="L126" s="337"/>
      <c r="M126" s="337">
        <f>COUNTIFS(M$169:M$203,"&gt;0",N$169:N$203,"&gt;18")</f>
        <v>0</v>
      </c>
      <c r="N126" s="337"/>
      <c r="O126" s="337">
        <f>COUNTIFS(O$169:O$203,"&gt;0",P$169:P$203,"&gt;18")</f>
        <v>0</v>
      </c>
      <c r="P126" s="341"/>
      <c r="Q126" s="342" t="s">
        <v>110</v>
      </c>
      <c r="R126" s="343"/>
      <c r="S126" s="343"/>
      <c r="T126" s="344"/>
    </row>
    <row r="127" spans="1:31" ht="11.25" customHeight="1" thickBot="1">
      <c r="A127" s="365"/>
      <c r="B127" s="174" t="s">
        <v>111</v>
      </c>
      <c r="C127" s="335">
        <f>COUNTIFS(C$169:C$203,"&gt;0",D$169:D$203,"&gt;20")</f>
        <v>0</v>
      </c>
      <c r="D127" s="335"/>
      <c r="E127" s="335">
        <f>COUNTIFS(E$169:E$203,"&gt;0",F$169:F$203,"&gt;20")</f>
        <v>0</v>
      </c>
      <c r="F127" s="335"/>
      <c r="G127" s="335">
        <f>COUNTIFS(G$169:G$203,"&gt;0",H$169:H$203,"&gt;20")</f>
        <v>0</v>
      </c>
      <c r="H127" s="335"/>
      <c r="I127" s="335">
        <f>COUNTIFS(I$169:I$203,"&gt;0",J$169:J$203,"&gt;20")</f>
        <v>0</v>
      </c>
      <c r="J127" s="335"/>
      <c r="K127" s="335">
        <f>COUNTIFS(K$169:K$203,"&gt;0",L$169:L$203,"&gt;20")</f>
        <v>0</v>
      </c>
      <c r="L127" s="335"/>
      <c r="M127" s="335">
        <f>COUNTIFS(M$169:M$203,"&gt;0",N$169:N$203,"&gt;20")</f>
        <v>0</v>
      </c>
      <c r="N127" s="335"/>
      <c r="O127" s="335">
        <f>COUNTIFS(O$169:O$203,"&gt;0",P$169:P$203,"&gt;20")</f>
        <v>0</v>
      </c>
      <c r="P127" s="336"/>
      <c r="Q127" s="172"/>
      <c r="R127" s="169"/>
      <c r="S127" s="169"/>
      <c r="T127" s="175"/>
    </row>
    <row r="128" spans="1:31" ht="11.25" customHeight="1" thickBot="1">
      <c r="A128" s="366"/>
      <c r="B128" s="176" t="s">
        <v>112</v>
      </c>
      <c r="C128" s="274">
        <f>COUNTIF(D$169:D$203,"&gt;=22")</f>
        <v>0</v>
      </c>
      <c r="D128" s="275"/>
      <c r="E128" s="274">
        <f>COUNTIF(F$169:F$203,"&gt;=22")</f>
        <v>0</v>
      </c>
      <c r="F128" s="275"/>
      <c r="G128" s="274">
        <f>COUNTIF(H$169:H$203,"&gt;=22")</f>
        <v>0</v>
      </c>
      <c r="H128" s="275"/>
      <c r="I128" s="274">
        <f>COUNTIF(J$169:J$203,"&gt;=22")</f>
        <v>0</v>
      </c>
      <c r="J128" s="275"/>
      <c r="K128" s="274">
        <f>COUNTIF(L$169:L$203,"&gt;=22")</f>
        <v>0</v>
      </c>
      <c r="L128" s="275"/>
      <c r="M128" s="274">
        <f>COUNTIF(N$169:N$203,"&gt;=22")</f>
        <v>0</v>
      </c>
      <c r="N128" s="275"/>
      <c r="O128" s="274">
        <f>COUNTIF(P$169:P$203,"&gt;=22")</f>
        <v>0</v>
      </c>
      <c r="P128" s="275"/>
      <c r="Q128" s="177"/>
      <c r="R128" s="178"/>
      <c r="S128" s="178"/>
      <c r="T128" s="179"/>
    </row>
    <row r="129" spans="1:20" ht="11.25" customHeight="1" thickTop="1">
      <c r="A129" s="321" t="s">
        <v>113</v>
      </c>
      <c r="B129" s="322"/>
      <c r="C129" s="323"/>
      <c r="D129" s="324"/>
      <c r="E129" s="324"/>
      <c r="F129" s="324"/>
      <c r="G129" s="324"/>
      <c r="H129" s="324"/>
      <c r="I129" s="324"/>
      <c r="J129" s="324"/>
      <c r="K129" s="324"/>
      <c r="L129" s="324"/>
      <c r="M129" s="324"/>
      <c r="N129" s="324"/>
      <c r="O129" s="324"/>
      <c r="P129" s="324"/>
      <c r="Q129" s="324"/>
      <c r="R129" s="324"/>
      <c r="S129" s="324"/>
      <c r="T129" s="325"/>
    </row>
    <row r="130" spans="1:20" ht="11.25" customHeight="1">
      <c r="A130" s="326"/>
      <c r="B130" s="327"/>
      <c r="C130" s="327"/>
      <c r="D130" s="327"/>
      <c r="E130" s="327"/>
      <c r="F130" s="327"/>
      <c r="G130" s="327"/>
      <c r="H130" s="327"/>
      <c r="I130" s="327"/>
      <c r="J130" s="327"/>
      <c r="K130" s="327"/>
      <c r="L130" s="327"/>
      <c r="M130" s="327"/>
      <c r="N130" s="327"/>
      <c r="O130" s="327"/>
      <c r="P130" s="327"/>
      <c r="Q130" s="327"/>
      <c r="R130" s="327"/>
      <c r="S130" s="327"/>
      <c r="T130" s="328"/>
    </row>
    <row r="131" spans="1:20" ht="11.25" customHeight="1">
      <c r="A131" s="329"/>
      <c r="B131" s="330"/>
      <c r="C131" s="330"/>
      <c r="D131" s="330"/>
      <c r="E131" s="330"/>
      <c r="F131" s="330"/>
      <c r="G131" s="330"/>
      <c r="H131" s="330"/>
      <c r="I131" s="330"/>
      <c r="J131" s="330"/>
      <c r="K131" s="330"/>
      <c r="L131" s="330"/>
      <c r="M131" s="330"/>
      <c r="N131" s="330"/>
      <c r="O131" s="330"/>
      <c r="P131" s="330"/>
      <c r="Q131" s="330"/>
      <c r="R131" s="330"/>
      <c r="S131" s="330"/>
      <c r="T131" s="331"/>
    </row>
    <row r="132" spans="1:20" ht="11.25" customHeight="1">
      <c r="A132" s="332"/>
      <c r="B132" s="333"/>
      <c r="C132" s="333"/>
      <c r="D132" s="333"/>
      <c r="E132" s="333"/>
      <c r="F132" s="333"/>
      <c r="G132" s="333"/>
      <c r="H132" s="333"/>
      <c r="I132" s="333"/>
      <c r="J132" s="333"/>
      <c r="K132" s="333"/>
      <c r="L132" s="333"/>
      <c r="M132" s="333"/>
      <c r="N132" s="333"/>
      <c r="O132" s="333"/>
      <c r="P132" s="333"/>
      <c r="Q132" s="333"/>
      <c r="R132" s="333"/>
      <c r="S132" s="333"/>
      <c r="T132" s="334"/>
    </row>
    <row r="133" spans="1:20" ht="11.25" customHeight="1">
      <c r="A133" s="310"/>
      <c r="B133" s="311"/>
      <c r="C133" s="311"/>
      <c r="D133" s="311"/>
      <c r="E133" s="311"/>
      <c r="F133" s="311"/>
      <c r="G133" s="311"/>
      <c r="H133" s="311"/>
      <c r="I133" s="311"/>
      <c r="J133" s="311"/>
      <c r="K133" s="311"/>
      <c r="L133" s="311"/>
      <c r="M133" s="311"/>
      <c r="N133" s="311"/>
      <c r="O133" s="311"/>
      <c r="P133" s="311"/>
      <c r="Q133" s="311"/>
      <c r="R133" s="311"/>
      <c r="S133" s="311"/>
      <c r="T133" s="312"/>
    </row>
    <row r="134" spans="1:20" ht="11.25" customHeight="1" thickBot="1">
      <c r="A134" s="188" t="s">
        <v>114</v>
      </c>
      <c r="B134" s="313"/>
      <c r="C134" s="314"/>
      <c r="D134" s="314"/>
      <c r="E134" s="314"/>
      <c r="F134" s="314"/>
      <c r="G134" s="314"/>
      <c r="H134" s="314"/>
      <c r="I134" s="315"/>
      <c r="J134" s="186" t="s">
        <v>115</v>
      </c>
      <c r="K134" s="316"/>
      <c r="L134" s="316"/>
      <c r="M134" s="316"/>
      <c r="N134" s="316"/>
      <c r="O134" s="317" t="s">
        <v>116</v>
      </c>
      <c r="P134" s="317"/>
      <c r="Q134" s="317"/>
      <c r="R134" s="317"/>
      <c r="S134" s="317"/>
      <c r="T134" s="318"/>
    </row>
    <row r="135" spans="1:20" s="116" customFormat="1" ht="11.25" customHeight="1">
      <c r="A135" s="127"/>
      <c r="B135" s="127"/>
      <c r="C135" s="127"/>
      <c r="J135" s="128"/>
      <c r="K135" s="128"/>
    </row>
    <row r="136" spans="1:20" s="116" customFormat="1" ht="11.25" customHeight="1">
      <c r="A136" s="272" t="s">
        <v>17</v>
      </c>
      <c r="B136" s="273"/>
      <c r="C136" s="319">
        <f>C3</f>
        <v>45593</v>
      </c>
      <c r="D136" s="320"/>
      <c r="E136" s="319">
        <f>E3</f>
        <v>45594</v>
      </c>
      <c r="F136" s="320"/>
      <c r="G136" s="319">
        <f>G3</f>
        <v>45595</v>
      </c>
      <c r="H136" s="320"/>
      <c r="I136" s="319">
        <f>I3</f>
        <v>45596</v>
      </c>
      <c r="J136" s="320"/>
      <c r="K136" s="319">
        <f>K3</f>
        <v>45597</v>
      </c>
      <c r="L136" s="320"/>
      <c r="M136" s="319">
        <f>M3</f>
        <v>45598</v>
      </c>
      <c r="N136" s="320"/>
      <c r="O136" s="319">
        <f>O3</f>
        <v>45599</v>
      </c>
      <c r="P136" s="320"/>
      <c r="Q136" s="117"/>
      <c r="R136" s="117"/>
      <c r="S136" s="117"/>
      <c r="T136" s="117"/>
    </row>
    <row r="137" spans="1:20" s="116" customFormat="1" ht="11.25" customHeight="1" thickBot="1">
      <c r="A137" s="304" t="s">
        <v>20</v>
      </c>
      <c r="B137" s="305"/>
      <c r="C137" s="254" t="str">
        <f>C4</f>
        <v>一</v>
      </c>
      <c r="D137" s="255"/>
      <c r="E137" s="254" t="str">
        <f>E4</f>
        <v>二</v>
      </c>
      <c r="F137" s="255"/>
      <c r="G137" s="254" t="str">
        <f>G4</f>
        <v>三</v>
      </c>
      <c r="H137" s="255"/>
      <c r="I137" s="254" t="str">
        <f>I4</f>
        <v>四</v>
      </c>
      <c r="J137" s="255"/>
      <c r="K137" s="254" t="str">
        <f>K4</f>
        <v>五</v>
      </c>
      <c r="L137" s="255"/>
      <c r="M137" s="306" t="str">
        <f>M4</f>
        <v>六</v>
      </c>
      <c r="N137" s="307"/>
      <c r="O137" s="306" t="str">
        <f>O4</f>
        <v>日</v>
      </c>
      <c r="P137" s="307"/>
    </row>
    <row r="138" spans="1:20" s="116" customFormat="1" ht="11.25" customHeight="1">
      <c r="A138" s="129" t="s">
        <v>117</v>
      </c>
      <c r="B138" s="130"/>
      <c r="C138" s="131"/>
      <c r="D138" s="132"/>
      <c r="E138" s="131"/>
      <c r="F138" s="132"/>
      <c r="G138" s="131"/>
      <c r="H138" s="132"/>
      <c r="I138" s="131"/>
      <c r="J138" s="132"/>
      <c r="K138" s="131"/>
      <c r="L138" s="132"/>
      <c r="M138" s="131"/>
      <c r="N138" s="132"/>
      <c r="O138" s="131"/>
      <c r="P138" s="133"/>
      <c r="Q138" s="134">
        <f>SUM(C138,E138,G138,I138,K138,M138,O138)</f>
        <v>0</v>
      </c>
      <c r="R138" s="135"/>
      <c r="S138" s="136" t="s">
        <v>118</v>
      </c>
      <c r="T138" s="137"/>
    </row>
    <row r="139" spans="1:20" s="116" customFormat="1" ht="11.25" customHeight="1" thickBot="1">
      <c r="A139" s="138"/>
      <c r="B139" s="139" t="s">
        <v>119</v>
      </c>
      <c r="C139" s="140"/>
      <c r="D139" s="141"/>
      <c r="E139" s="140"/>
      <c r="F139" s="141"/>
      <c r="G139" s="140"/>
      <c r="H139" s="141"/>
      <c r="I139" s="140"/>
      <c r="J139" s="141"/>
      <c r="K139" s="140"/>
      <c r="L139" s="141"/>
      <c r="M139" s="140"/>
      <c r="N139" s="141"/>
      <c r="O139" s="140"/>
      <c r="P139" s="141"/>
      <c r="Q139" s="142" t="s">
        <v>120</v>
      </c>
      <c r="R139" s="308">
        <f>SUM(D139,F139,H139,J139,L139,N139,P139)</f>
        <v>0</v>
      </c>
      <c r="S139" s="309"/>
      <c r="T139" s="143"/>
    </row>
    <row r="140" spans="1:20" s="116" customFormat="1" ht="11.25" customHeight="1">
      <c r="A140" s="284" t="s">
        <v>121</v>
      </c>
      <c r="B140" s="273"/>
      <c r="C140" s="298">
        <f>D14+D17+D20+D23+D26+D29+D32+D35+D38+D41+D44+D47+D50+D53+D56</f>
        <v>0</v>
      </c>
      <c r="D140" s="299"/>
      <c r="E140" s="298">
        <f t="shared" ref="E140" si="3">F14+F17+F20+F23+F26+F29+F32+F35+F38+F41+F44+F47+F50+F53+F56</f>
        <v>0</v>
      </c>
      <c r="F140" s="299"/>
      <c r="G140" s="298">
        <f t="shared" ref="G140" si="4">H14+H17+H20+H23+H26+H29+H32+H35+H38+H41+H44+H47+H50+H53+H56</f>
        <v>0</v>
      </c>
      <c r="H140" s="299"/>
      <c r="I140" s="298">
        <f t="shared" ref="I140" si="5">J14+J17+J20+J23+J26+J29+J32+J35+J38+J41+J44+J47+J50+J53+J56</f>
        <v>0</v>
      </c>
      <c r="J140" s="299"/>
      <c r="K140" s="298">
        <f t="shared" ref="K140" si="6">L14+L17+L20+L23+L26+L29+L32+L35+L38+L41+L44+L47+L50+L53+L56</f>
        <v>0</v>
      </c>
      <c r="L140" s="299"/>
      <c r="M140" s="298">
        <f t="shared" ref="M140" si="7">N14+N17+N20+N23+N26+N29+N32+N35+N38+N41+N44+N47+N50+N53+N56</f>
        <v>0</v>
      </c>
      <c r="N140" s="299"/>
      <c r="O140" s="298">
        <f t="shared" ref="O140" si="8">P14+P17+P20+P23+P26+P29+P32+P35+P38+P41+P44+P47+P50+P53+P56</f>
        <v>0</v>
      </c>
      <c r="P140" s="299"/>
      <c r="Q140" s="302">
        <f>SUM(C140:P141)</f>
        <v>0</v>
      </c>
      <c r="R140" s="303"/>
      <c r="S140" s="276"/>
      <c r="T140" s="144"/>
    </row>
    <row r="141" spans="1:20" s="116" customFormat="1" ht="11.25" customHeight="1" thickBot="1">
      <c r="A141" s="285"/>
      <c r="B141" s="275"/>
      <c r="C141" s="300"/>
      <c r="D141" s="301"/>
      <c r="E141" s="300"/>
      <c r="F141" s="301"/>
      <c r="G141" s="300"/>
      <c r="H141" s="301"/>
      <c r="I141" s="300"/>
      <c r="J141" s="301"/>
      <c r="K141" s="300"/>
      <c r="L141" s="301"/>
      <c r="M141" s="300"/>
      <c r="N141" s="301"/>
      <c r="O141" s="300"/>
      <c r="P141" s="301"/>
      <c r="Q141" s="297"/>
      <c r="R141" s="283"/>
      <c r="S141" s="277"/>
      <c r="T141" s="145"/>
    </row>
    <row r="142" spans="1:20" s="116" customFormat="1" ht="11.25" customHeight="1" thickTop="1">
      <c r="A142" s="284" t="s">
        <v>122</v>
      </c>
      <c r="B142" s="273"/>
      <c r="C142" s="272">
        <f>D60+D63+D66+D69+D72+D75+D78+D81+D84+D87+D91+D94+D97+D100+D103+D106+D109+D112+D115+D118</f>
        <v>0</v>
      </c>
      <c r="D142" s="273"/>
      <c r="E142" s="272">
        <f t="shared" ref="E142" si="9">F60+F63+F66+F69+F72+F75+F78+F81+F84+F87+F91+F94+F97+F100+F103+F106+F109+F112+F115+F118</f>
        <v>0</v>
      </c>
      <c r="F142" s="273"/>
      <c r="G142" s="272">
        <f t="shared" ref="G142" si="10">H60+H63+H66+H69+H72+H75+H78+H81+H84+H87+H91+H94+H97+H100+H103+H106+H109+H112+H115+H118</f>
        <v>0</v>
      </c>
      <c r="H142" s="273"/>
      <c r="I142" s="272">
        <f t="shared" ref="I142" si="11">J60+J63+J66+J69+J72+J75+J78+J81+J84+J87+J91+J94+J97+J100+J103+J106+J109+J112+J115+J118</f>
        <v>0</v>
      </c>
      <c r="J142" s="273"/>
      <c r="K142" s="272">
        <f t="shared" ref="K142" si="12">L60+L63+L66+L69+L72+L75+L78+L81+L84+L87+L91+L94+L97+L100+L103+L106+L109+L112+L115+L118</f>
        <v>0</v>
      </c>
      <c r="L142" s="273"/>
      <c r="M142" s="272">
        <f t="shared" ref="M142" si="13">N60+N63+N66+N69+N72+N75+N78+N81+N84+N87+N91+N94+N97+N100+N103+N106+N109+N112+N115+N118</f>
        <v>0</v>
      </c>
      <c r="N142" s="273"/>
      <c r="O142" s="272">
        <f t="shared" ref="O142" si="14">P60+P63+P66+P69+P72+P75+P78+P81+P84+P87+P91+P94+P97+P100+P103+P106+P109+P112+P115+P118</f>
        <v>0</v>
      </c>
      <c r="P142" s="273"/>
      <c r="Q142" s="296">
        <f>SUM(C142:P143)</f>
        <v>0</v>
      </c>
      <c r="R142" s="281"/>
      <c r="S142" s="276"/>
      <c r="T142" s="144"/>
    </row>
    <row r="143" spans="1:20" s="116" customFormat="1" ht="11.25" customHeight="1" thickBot="1">
      <c r="A143" s="285"/>
      <c r="B143" s="275"/>
      <c r="C143" s="274"/>
      <c r="D143" s="275"/>
      <c r="E143" s="274"/>
      <c r="F143" s="275"/>
      <c r="G143" s="274"/>
      <c r="H143" s="275"/>
      <c r="I143" s="274"/>
      <c r="J143" s="275"/>
      <c r="K143" s="274"/>
      <c r="L143" s="275"/>
      <c r="M143" s="274"/>
      <c r="N143" s="275"/>
      <c r="O143" s="274"/>
      <c r="P143" s="275"/>
      <c r="Q143" s="297"/>
      <c r="R143" s="283"/>
      <c r="S143" s="277"/>
      <c r="T143" s="145"/>
    </row>
    <row r="144" spans="1:20" s="116" customFormat="1" ht="11.25" customHeight="1" thickTop="1">
      <c r="A144" s="284" t="s">
        <v>123</v>
      </c>
      <c r="B144" s="273"/>
      <c r="C144" s="272">
        <f>C140+C142</f>
        <v>0</v>
      </c>
      <c r="D144" s="273"/>
      <c r="E144" s="272">
        <f>E140+E142</f>
        <v>0</v>
      </c>
      <c r="F144" s="273"/>
      <c r="G144" s="272">
        <f>G140+G142</f>
        <v>0</v>
      </c>
      <c r="H144" s="273"/>
      <c r="I144" s="272">
        <f>I140+I142</f>
        <v>0</v>
      </c>
      <c r="J144" s="273"/>
      <c r="K144" s="272">
        <f>K140+K142</f>
        <v>0</v>
      </c>
      <c r="L144" s="273"/>
      <c r="M144" s="272">
        <f>M140+M142</f>
        <v>0</v>
      </c>
      <c r="N144" s="273"/>
      <c r="O144" s="272">
        <f>O140+O142</f>
        <v>0</v>
      </c>
      <c r="P144" s="273"/>
      <c r="Q144" s="296">
        <f>SUM(C144:P145)</f>
        <v>0</v>
      </c>
      <c r="R144" s="281"/>
      <c r="S144" s="276"/>
      <c r="T144" s="144"/>
    </row>
    <row r="145" spans="1:20" s="116" customFormat="1" ht="11.25" customHeight="1" thickBot="1">
      <c r="A145" s="285"/>
      <c r="B145" s="275"/>
      <c r="C145" s="272"/>
      <c r="D145" s="273"/>
      <c r="E145" s="272"/>
      <c r="F145" s="273"/>
      <c r="G145" s="272"/>
      <c r="H145" s="273"/>
      <c r="I145" s="272"/>
      <c r="J145" s="273"/>
      <c r="K145" s="272"/>
      <c r="L145" s="273"/>
      <c r="M145" s="272"/>
      <c r="N145" s="273"/>
      <c r="O145" s="272"/>
      <c r="P145" s="273"/>
      <c r="Q145" s="297"/>
      <c r="R145" s="283"/>
      <c r="S145" s="277"/>
      <c r="T145" s="145"/>
    </row>
    <row r="146" spans="1:20" s="116" customFormat="1" ht="11.25" customHeight="1" thickTop="1">
      <c r="A146" s="284" t="s">
        <v>124</v>
      </c>
      <c r="B146" s="286"/>
      <c r="C146" s="288">
        <f>$Q$152</f>
        <v>0</v>
      </c>
      <c r="D146" s="289"/>
      <c r="E146" s="288">
        <f>$Q$152</f>
        <v>0</v>
      </c>
      <c r="F146" s="289"/>
      <c r="G146" s="288">
        <f>$Q$152</f>
        <v>0</v>
      </c>
      <c r="H146" s="289"/>
      <c r="I146" s="288">
        <f>$Q$152</f>
        <v>0</v>
      </c>
      <c r="J146" s="289"/>
      <c r="K146" s="292">
        <f>Q154</f>
        <v>0</v>
      </c>
      <c r="L146" s="289"/>
      <c r="M146" s="292">
        <f>Q156</f>
        <v>0</v>
      </c>
      <c r="N146" s="289"/>
      <c r="O146" s="292">
        <f>Q156</f>
        <v>0</v>
      </c>
      <c r="P146" s="294"/>
      <c r="Q146" s="280">
        <f>SUM(C146:P147)</f>
        <v>0</v>
      </c>
      <c r="R146" s="281"/>
      <c r="S146" s="276"/>
      <c r="T146" s="144"/>
    </row>
    <row r="147" spans="1:20" s="116" customFormat="1" ht="11.25" customHeight="1" thickBot="1">
      <c r="A147" s="285"/>
      <c r="B147" s="287"/>
      <c r="C147" s="290"/>
      <c r="D147" s="291"/>
      <c r="E147" s="290"/>
      <c r="F147" s="291"/>
      <c r="G147" s="290"/>
      <c r="H147" s="291"/>
      <c r="I147" s="290"/>
      <c r="J147" s="291"/>
      <c r="K147" s="293"/>
      <c r="L147" s="291"/>
      <c r="M147" s="293"/>
      <c r="N147" s="291"/>
      <c r="O147" s="293"/>
      <c r="P147" s="295"/>
      <c r="Q147" s="282"/>
      <c r="R147" s="283"/>
      <c r="S147" s="277"/>
      <c r="T147" s="145"/>
    </row>
    <row r="148" spans="1:20" s="116" customFormat="1" ht="11.25" customHeight="1" thickTop="1">
      <c r="A148" s="284" t="s">
        <v>125</v>
      </c>
      <c r="B148" s="273"/>
      <c r="C148" s="272">
        <f>C144-C146</f>
        <v>0</v>
      </c>
      <c r="D148" s="273"/>
      <c r="E148" s="272">
        <f>E144-E146</f>
        <v>0</v>
      </c>
      <c r="F148" s="273"/>
      <c r="G148" s="272">
        <f>G144-G146</f>
        <v>0</v>
      </c>
      <c r="H148" s="273"/>
      <c r="I148" s="272">
        <f>I144-I146</f>
        <v>0</v>
      </c>
      <c r="J148" s="273"/>
      <c r="K148" s="272">
        <f>K144-K146</f>
        <v>0</v>
      </c>
      <c r="L148" s="273"/>
      <c r="M148" s="272">
        <f>M144-M146</f>
        <v>0</v>
      </c>
      <c r="N148" s="273"/>
      <c r="O148" s="272">
        <f>O144-O146</f>
        <v>0</v>
      </c>
      <c r="P148" s="273"/>
      <c r="Q148" s="272">
        <f>Q144-Q146</f>
        <v>0</v>
      </c>
      <c r="R148" s="273"/>
      <c r="S148" s="276"/>
      <c r="T148" s="144"/>
    </row>
    <row r="149" spans="1:20" s="116" customFormat="1" ht="11.25" customHeight="1" thickBot="1">
      <c r="A149" s="285"/>
      <c r="B149" s="275"/>
      <c r="C149" s="274"/>
      <c r="D149" s="275"/>
      <c r="E149" s="274"/>
      <c r="F149" s="275"/>
      <c r="G149" s="274"/>
      <c r="H149" s="275"/>
      <c r="I149" s="274"/>
      <c r="J149" s="275"/>
      <c r="K149" s="274"/>
      <c r="L149" s="275"/>
      <c r="M149" s="274"/>
      <c r="N149" s="275"/>
      <c r="O149" s="274"/>
      <c r="P149" s="275"/>
      <c r="Q149" s="274"/>
      <c r="R149" s="275"/>
      <c r="S149" s="277"/>
      <c r="T149" s="145"/>
    </row>
    <row r="150" spans="1:20" s="116" customFormat="1" ht="11.25" customHeight="1" thickTop="1" thickBot="1">
      <c r="J150" s="128"/>
      <c r="K150" s="128"/>
    </row>
    <row r="151" spans="1:20" s="116" customFormat="1" ht="11.25" customHeight="1">
      <c r="J151" s="128"/>
      <c r="K151" s="128"/>
      <c r="O151" s="256" t="s">
        <v>126</v>
      </c>
      <c r="P151" s="257"/>
      <c r="Q151" s="278"/>
      <c r="R151" s="279"/>
    </row>
    <row r="152" spans="1:20" s="116" customFormat="1" ht="11.25" customHeight="1">
      <c r="A152" s="259" t="s">
        <v>127</v>
      </c>
      <c r="B152" s="259"/>
      <c r="C152" s="184" t="s">
        <v>128</v>
      </c>
      <c r="D152" s="185" t="s">
        <v>129</v>
      </c>
      <c r="E152" s="184" t="s">
        <v>130</v>
      </c>
      <c r="G152" s="146" t="s">
        <v>131</v>
      </c>
      <c r="H152" s="184" t="s">
        <v>128</v>
      </c>
      <c r="I152" s="185" t="s">
        <v>129</v>
      </c>
      <c r="J152" s="184" t="s">
        <v>130</v>
      </c>
      <c r="K152" s="128"/>
      <c r="O152" s="258" t="s">
        <v>132</v>
      </c>
      <c r="P152" s="259"/>
      <c r="Q152" s="266"/>
      <c r="R152" s="267"/>
    </row>
    <row r="153" spans="1:20" s="116" customFormat="1" ht="11.25" customHeight="1">
      <c r="A153" s="147" t="str">
        <f>'0902-0908'!A150</f>
        <v>店長</v>
      </c>
      <c r="B153" s="148"/>
      <c r="C153" s="149">
        <f t="shared" ref="C153:C164" si="15">COUNTIF($A$13:$B$133,A153)</f>
        <v>0</v>
      </c>
      <c r="D153" s="150"/>
      <c r="E153" s="149">
        <f>C153-D153</f>
        <v>0</v>
      </c>
      <c r="G153" s="149" t="s">
        <v>133</v>
      </c>
      <c r="H153" s="149">
        <f>SUM(C153:C160)+C163+C164</f>
        <v>0</v>
      </c>
      <c r="I153" s="151"/>
      <c r="J153" s="149">
        <f>H153-I153</f>
        <v>0</v>
      </c>
      <c r="K153" s="128"/>
      <c r="O153" s="258"/>
      <c r="P153" s="259"/>
      <c r="Q153" s="266"/>
      <c r="R153" s="267"/>
    </row>
    <row r="154" spans="1:20" s="116" customFormat="1" ht="11.25" customHeight="1">
      <c r="A154" s="147" t="str">
        <f>'0902-0908'!A151</f>
        <v>副店長</v>
      </c>
      <c r="B154" s="148"/>
      <c r="C154" s="149">
        <f t="shared" si="15"/>
        <v>0</v>
      </c>
      <c r="D154" s="150"/>
      <c r="E154" s="149">
        <f t="shared" ref="E154:E164" si="16">C154-D154</f>
        <v>0</v>
      </c>
      <c r="G154" s="149" t="s">
        <v>134</v>
      </c>
      <c r="H154" s="149">
        <f>SUM(C153:C159)+C161+C163+C164</f>
        <v>0</v>
      </c>
      <c r="I154" s="151"/>
      <c r="J154" s="149">
        <f>H154-I154</f>
        <v>0</v>
      </c>
      <c r="K154" s="128"/>
      <c r="O154" s="258" t="s">
        <v>135</v>
      </c>
      <c r="P154" s="259"/>
      <c r="Q154" s="266"/>
      <c r="R154" s="267"/>
    </row>
    <row r="155" spans="1:20" s="116" customFormat="1" ht="11.25" customHeight="1">
      <c r="A155" s="147" t="str">
        <f>'0902-0908'!A152</f>
        <v>廚房主任</v>
      </c>
      <c r="B155" s="148"/>
      <c r="C155" s="149">
        <f t="shared" si="15"/>
        <v>0</v>
      </c>
      <c r="D155" s="150"/>
      <c r="E155" s="149">
        <f t="shared" si="16"/>
        <v>0</v>
      </c>
      <c r="G155" s="149" t="s">
        <v>137</v>
      </c>
      <c r="H155" s="149">
        <f>SUM(C153:C164)</f>
        <v>0</v>
      </c>
      <c r="I155" s="151"/>
      <c r="J155" s="149">
        <f>H155-I155</f>
        <v>0</v>
      </c>
      <c r="K155" s="128"/>
      <c r="O155" s="258"/>
      <c r="P155" s="259"/>
      <c r="Q155" s="266"/>
      <c r="R155" s="267"/>
    </row>
    <row r="156" spans="1:20" s="116" customFormat="1" ht="11.25" customHeight="1">
      <c r="A156" s="147" t="str">
        <f>'0902-0908'!A153</f>
        <v>廚房正職</v>
      </c>
      <c r="B156" s="148"/>
      <c r="C156" s="149">
        <f t="shared" si="15"/>
        <v>0</v>
      </c>
      <c r="D156" s="150"/>
      <c r="E156" s="149">
        <f t="shared" si="16"/>
        <v>0</v>
      </c>
      <c r="J156" s="128"/>
      <c r="K156" s="128"/>
      <c r="O156" s="258" t="s">
        <v>139</v>
      </c>
      <c r="P156" s="259"/>
      <c r="Q156" s="266"/>
      <c r="R156" s="267"/>
    </row>
    <row r="157" spans="1:20" s="116" customFormat="1" ht="11.25" customHeight="1">
      <c r="A157" s="147" t="str">
        <f>'0902-0908'!A154</f>
        <v>廚房試用期</v>
      </c>
      <c r="B157" s="148"/>
      <c r="C157" s="149">
        <f t="shared" si="15"/>
        <v>0</v>
      </c>
      <c r="D157" s="150"/>
      <c r="E157" s="149">
        <f t="shared" si="16"/>
        <v>0</v>
      </c>
      <c r="J157" s="128"/>
      <c r="K157" s="128"/>
      <c r="O157" s="258"/>
      <c r="P157" s="259"/>
      <c r="Q157" s="266"/>
      <c r="R157" s="267"/>
    </row>
    <row r="158" spans="1:20" s="116" customFormat="1" ht="11.25" customHeight="1">
      <c r="A158" s="147" t="str">
        <f>'0902-0908'!A155</f>
        <v>內場建教生</v>
      </c>
      <c r="B158" s="148"/>
      <c r="C158" s="149">
        <f t="shared" si="15"/>
        <v>0</v>
      </c>
      <c r="D158" s="150"/>
      <c r="E158" s="149">
        <f t="shared" si="16"/>
        <v>0</v>
      </c>
      <c r="J158" s="128"/>
      <c r="K158" s="128"/>
      <c r="O158" s="258" t="s">
        <v>142</v>
      </c>
      <c r="P158" s="259"/>
      <c r="Q158" s="268"/>
      <c r="R158" s="269"/>
    </row>
    <row r="159" spans="1:20" s="116" customFormat="1" ht="11.25" customHeight="1" thickBot="1">
      <c r="A159" s="147" t="str">
        <f>'0902-0908'!A156</f>
        <v>內場實習生</v>
      </c>
      <c r="B159" s="148"/>
      <c r="C159" s="149">
        <f t="shared" si="15"/>
        <v>0</v>
      </c>
      <c r="D159" s="150"/>
      <c r="E159" s="149">
        <f t="shared" si="16"/>
        <v>0</v>
      </c>
      <c r="J159" s="128"/>
      <c r="K159" s="128"/>
      <c r="O159" s="260"/>
      <c r="P159" s="261"/>
      <c r="Q159" s="270"/>
      <c r="R159" s="271"/>
    </row>
    <row r="160" spans="1:20" s="116" customFormat="1" ht="11.25" customHeight="1">
      <c r="A160" s="147" t="str">
        <f>'0902-0908'!A157</f>
        <v>內場早班工讀</v>
      </c>
      <c r="B160" s="148"/>
      <c r="C160" s="149">
        <f t="shared" si="15"/>
        <v>0</v>
      </c>
      <c r="D160" s="150"/>
      <c r="E160" s="149">
        <f t="shared" si="16"/>
        <v>0</v>
      </c>
      <c r="J160" s="128"/>
      <c r="K160" s="128"/>
      <c r="O160" s="256" t="s">
        <v>145</v>
      </c>
      <c r="P160" s="257"/>
      <c r="Q160" s="152"/>
      <c r="R160" s="153"/>
    </row>
    <row r="161" spans="1:18" s="116" customFormat="1" ht="11.25" customHeight="1">
      <c r="A161" s="147" t="str">
        <f>'0902-0908'!A158</f>
        <v>內場晚班工讀</v>
      </c>
      <c r="B161" s="148"/>
      <c r="C161" s="149">
        <f t="shared" si="15"/>
        <v>0</v>
      </c>
      <c r="D161" s="151"/>
      <c r="E161" s="149">
        <f t="shared" si="16"/>
        <v>0</v>
      </c>
      <c r="J161" s="128"/>
      <c r="K161" s="128"/>
      <c r="O161" s="258" t="s">
        <v>147</v>
      </c>
      <c r="P161" s="259"/>
      <c r="Q161" s="259">
        <f>Q152*4+Q154+Q156*2</f>
        <v>0</v>
      </c>
      <c r="R161" s="262"/>
    </row>
    <row r="162" spans="1:18" s="116" customFormat="1" ht="11.25" customHeight="1" thickBot="1">
      <c r="A162" s="147" t="str">
        <f>'0902-0908'!A159</f>
        <v>內場假日工讀</v>
      </c>
      <c r="B162" s="148"/>
      <c r="C162" s="149">
        <f t="shared" si="15"/>
        <v>0</v>
      </c>
      <c r="D162" s="151"/>
      <c r="E162" s="149">
        <f t="shared" si="16"/>
        <v>0</v>
      </c>
      <c r="J162" s="128"/>
      <c r="K162" s="128"/>
      <c r="O162" s="260"/>
      <c r="P162" s="261"/>
      <c r="Q162" s="261"/>
      <c r="R162" s="263"/>
    </row>
    <row r="163" spans="1:18" s="116" customFormat="1" ht="11.25" customHeight="1">
      <c r="A163" s="147" t="str">
        <f>'0902-0908'!A160</f>
        <v>內場全天工讀</v>
      </c>
      <c r="B163" s="148"/>
      <c r="C163" s="149">
        <f t="shared" si="15"/>
        <v>0</v>
      </c>
      <c r="D163" s="151"/>
      <c r="E163" s="149">
        <f t="shared" si="16"/>
        <v>0</v>
      </c>
      <c r="J163" s="128"/>
      <c r="K163" s="128"/>
    </row>
    <row r="164" spans="1:18" s="116" customFormat="1" ht="11.25" customHeight="1">
      <c r="A164" s="147" t="str">
        <f>'0902-0908'!A161</f>
        <v>內場暑假工讀</v>
      </c>
      <c r="B164" s="148"/>
      <c r="C164" s="149">
        <f t="shared" si="15"/>
        <v>0</v>
      </c>
      <c r="D164" s="151"/>
      <c r="E164" s="149">
        <f t="shared" si="16"/>
        <v>0</v>
      </c>
      <c r="J164" s="128"/>
      <c r="K164" s="128"/>
    </row>
    <row r="165" spans="1:18" s="116" customFormat="1" ht="11.25" customHeight="1">
      <c r="J165" s="128"/>
      <c r="K165" s="128"/>
    </row>
    <row r="166" spans="1:18" s="116" customFormat="1" ht="11.25" customHeight="1">
      <c r="C166" s="264">
        <f>C136</f>
        <v>45593</v>
      </c>
      <c r="D166" s="265"/>
      <c r="E166" s="264">
        <f>E136</f>
        <v>45594</v>
      </c>
      <c r="F166" s="265"/>
      <c r="G166" s="264">
        <f>G136</f>
        <v>45595</v>
      </c>
      <c r="H166" s="265"/>
      <c r="I166" s="264">
        <f>I136</f>
        <v>45596</v>
      </c>
      <c r="J166" s="265"/>
      <c r="K166" s="264">
        <f>K136</f>
        <v>45597</v>
      </c>
      <c r="L166" s="265"/>
      <c r="M166" s="264">
        <f>M136</f>
        <v>45598</v>
      </c>
      <c r="N166" s="265"/>
      <c r="O166" s="264">
        <f>O136</f>
        <v>45599</v>
      </c>
      <c r="P166" s="265"/>
    </row>
    <row r="167" spans="1:18" s="116" customFormat="1" ht="11.25" customHeight="1">
      <c r="C167" s="254" t="str">
        <f>C137</f>
        <v>一</v>
      </c>
      <c r="D167" s="255"/>
      <c r="E167" s="254" t="str">
        <f>E137</f>
        <v>二</v>
      </c>
      <c r="F167" s="255"/>
      <c r="G167" s="254" t="str">
        <f>G137</f>
        <v>三</v>
      </c>
      <c r="H167" s="255"/>
      <c r="I167" s="254" t="str">
        <f>I137</f>
        <v>四</v>
      </c>
      <c r="J167" s="255"/>
      <c r="K167" s="254" t="str">
        <f>K137</f>
        <v>五</v>
      </c>
      <c r="L167" s="255"/>
      <c r="M167" s="254" t="str">
        <f>M137</f>
        <v>六</v>
      </c>
      <c r="N167" s="255"/>
      <c r="O167" s="254" t="str">
        <f>O137</f>
        <v>日</v>
      </c>
      <c r="P167" s="255"/>
    </row>
    <row r="168" spans="1:18" s="116" customFormat="1" ht="11.25" customHeight="1">
      <c r="C168" s="154" t="s">
        <v>151</v>
      </c>
      <c r="D168" s="154" t="s">
        <v>152</v>
      </c>
      <c r="E168" s="154" t="s">
        <v>151</v>
      </c>
      <c r="F168" s="154" t="s">
        <v>152</v>
      </c>
      <c r="G168" s="154" t="s">
        <v>151</v>
      </c>
      <c r="H168" s="154" t="s">
        <v>152</v>
      </c>
      <c r="I168" s="154" t="s">
        <v>151</v>
      </c>
      <c r="J168" s="154" t="s">
        <v>152</v>
      </c>
      <c r="K168" s="154" t="s">
        <v>151</v>
      </c>
      <c r="L168" s="154" t="s">
        <v>152</v>
      </c>
      <c r="M168" s="154" t="s">
        <v>151</v>
      </c>
      <c r="N168" s="154" t="s">
        <v>152</v>
      </c>
      <c r="O168" s="154" t="s">
        <v>151</v>
      </c>
      <c r="P168" s="154" t="s">
        <v>152</v>
      </c>
    </row>
    <row r="169" spans="1:18" s="116" customFormat="1" ht="11.25" customHeight="1">
      <c r="C169" s="116">
        <f t="shared" ref="C169:P169" si="17">C13</f>
        <v>0</v>
      </c>
      <c r="D169" s="116">
        <f t="shared" si="17"/>
        <v>0</v>
      </c>
      <c r="E169" s="116">
        <f t="shared" si="17"/>
        <v>0</v>
      </c>
      <c r="F169" s="116">
        <f t="shared" si="17"/>
        <v>0</v>
      </c>
      <c r="G169" s="116">
        <f t="shared" si="17"/>
        <v>0</v>
      </c>
      <c r="H169" s="116">
        <f t="shared" si="17"/>
        <v>0</v>
      </c>
      <c r="I169" s="116">
        <f t="shared" si="17"/>
        <v>0</v>
      </c>
      <c r="J169" s="116">
        <f t="shared" si="17"/>
        <v>0</v>
      </c>
      <c r="K169" s="116">
        <f t="shared" si="17"/>
        <v>0</v>
      </c>
      <c r="L169" s="116">
        <f t="shared" si="17"/>
        <v>0</v>
      </c>
      <c r="M169" s="116">
        <f t="shared" si="17"/>
        <v>0</v>
      </c>
      <c r="N169" s="116">
        <f t="shared" si="17"/>
        <v>0</v>
      </c>
      <c r="O169" s="116">
        <f t="shared" si="17"/>
        <v>0</v>
      </c>
      <c r="P169" s="116">
        <f t="shared" si="17"/>
        <v>0</v>
      </c>
    </row>
    <row r="170" spans="1:18" s="116" customFormat="1" ht="11.25" customHeight="1">
      <c r="C170" s="116">
        <f t="shared" ref="C170:P170" si="18">C16</f>
        <v>0</v>
      </c>
      <c r="D170" s="116">
        <f t="shared" si="18"/>
        <v>0</v>
      </c>
      <c r="E170" s="116">
        <f t="shared" si="18"/>
        <v>0</v>
      </c>
      <c r="F170" s="116">
        <f t="shared" si="18"/>
        <v>0</v>
      </c>
      <c r="G170" s="116">
        <f t="shared" si="18"/>
        <v>0</v>
      </c>
      <c r="H170" s="116">
        <f t="shared" si="18"/>
        <v>0</v>
      </c>
      <c r="I170" s="116">
        <f t="shared" si="18"/>
        <v>0</v>
      </c>
      <c r="J170" s="116">
        <f t="shared" si="18"/>
        <v>0</v>
      </c>
      <c r="K170" s="116">
        <f t="shared" si="18"/>
        <v>0</v>
      </c>
      <c r="L170" s="116">
        <f t="shared" si="18"/>
        <v>0</v>
      </c>
      <c r="M170" s="116">
        <f t="shared" si="18"/>
        <v>0</v>
      </c>
      <c r="N170" s="116">
        <f t="shared" si="18"/>
        <v>0</v>
      </c>
      <c r="O170" s="116">
        <f t="shared" si="18"/>
        <v>0</v>
      </c>
      <c r="P170" s="116">
        <f t="shared" si="18"/>
        <v>0</v>
      </c>
    </row>
    <row r="171" spans="1:18" s="116" customFormat="1" ht="11.25" customHeight="1">
      <c r="C171" s="116">
        <f t="shared" ref="C171:P171" si="19">C19</f>
        <v>0</v>
      </c>
      <c r="D171" s="116">
        <f t="shared" si="19"/>
        <v>0</v>
      </c>
      <c r="E171" s="116">
        <f t="shared" si="19"/>
        <v>0</v>
      </c>
      <c r="F171" s="116">
        <f t="shared" si="19"/>
        <v>0</v>
      </c>
      <c r="G171" s="116">
        <f t="shared" si="19"/>
        <v>0</v>
      </c>
      <c r="H171" s="116">
        <f t="shared" si="19"/>
        <v>0</v>
      </c>
      <c r="I171" s="116">
        <f t="shared" si="19"/>
        <v>0</v>
      </c>
      <c r="J171" s="116">
        <f t="shared" si="19"/>
        <v>0</v>
      </c>
      <c r="K171" s="116">
        <f t="shared" si="19"/>
        <v>0</v>
      </c>
      <c r="L171" s="116">
        <f t="shared" si="19"/>
        <v>0</v>
      </c>
      <c r="M171" s="116">
        <f t="shared" si="19"/>
        <v>0</v>
      </c>
      <c r="N171" s="116">
        <f t="shared" si="19"/>
        <v>0</v>
      </c>
      <c r="O171" s="116">
        <f t="shared" si="19"/>
        <v>0</v>
      </c>
      <c r="P171" s="116">
        <f t="shared" si="19"/>
        <v>0</v>
      </c>
    </row>
    <row r="172" spans="1:18" s="116" customFormat="1" ht="11.25" customHeight="1">
      <c r="C172" s="116">
        <f t="shared" ref="C172:P172" si="20">C22</f>
        <v>0</v>
      </c>
      <c r="D172" s="116">
        <f t="shared" si="20"/>
        <v>0</v>
      </c>
      <c r="E172" s="116">
        <f t="shared" si="20"/>
        <v>0</v>
      </c>
      <c r="F172" s="116">
        <f t="shared" si="20"/>
        <v>0</v>
      </c>
      <c r="G172" s="116">
        <f t="shared" si="20"/>
        <v>0</v>
      </c>
      <c r="H172" s="116">
        <f t="shared" si="20"/>
        <v>0</v>
      </c>
      <c r="I172" s="116">
        <f t="shared" si="20"/>
        <v>0</v>
      </c>
      <c r="J172" s="116">
        <f t="shared" si="20"/>
        <v>0</v>
      </c>
      <c r="K172" s="116">
        <f t="shared" si="20"/>
        <v>0</v>
      </c>
      <c r="L172" s="116">
        <f t="shared" si="20"/>
        <v>0</v>
      </c>
      <c r="M172" s="116">
        <f t="shared" si="20"/>
        <v>0</v>
      </c>
      <c r="N172" s="116">
        <f t="shared" si="20"/>
        <v>0</v>
      </c>
      <c r="O172" s="116">
        <f t="shared" si="20"/>
        <v>0</v>
      </c>
      <c r="P172" s="116">
        <f t="shared" si="20"/>
        <v>0</v>
      </c>
    </row>
    <row r="173" spans="1:18" s="116" customFormat="1" ht="11.25" customHeight="1">
      <c r="C173" s="116">
        <f t="shared" ref="C173:P173" si="21">C25</f>
        <v>0</v>
      </c>
      <c r="D173" s="116">
        <f t="shared" si="21"/>
        <v>0</v>
      </c>
      <c r="E173" s="116">
        <f t="shared" si="21"/>
        <v>0</v>
      </c>
      <c r="F173" s="116">
        <f t="shared" si="21"/>
        <v>0</v>
      </c>
      <c r="G173" s="116">
        <f t="shared" si="21"/>
        <v>0</v>
      </c>
      <c r="H173" s="116">
        <f t="shared" si="21"/>
        <v>0</v>
      </c>
      <c r="I173" s="116">
        <f t="shared" si="21"/>
        <v>0</v>
      </c>
      <c r="J173" s="116">
        <f t="shared" si="21"/>
        <v>0</v>
      </c>
      <c r="K173" s="116">
        <f t="shared" si="21"/>
        <v>0</v>
      </c>
      <c r="L173" s="116">
        <f t="shared" si="21"/>
        <v>0</v>
      </c>
      <c r="M173" s="116">
        <f t="shared" si="21"/>
        <v>0</v>
      </c>
      <c r="N173" s="116">
        <f t="shared" si="21"/>
        <v>0</v>
      </c>
      <c r="O173" s="116">
        <f t="shared" si="21"/>
        <v>0</v>
      </c>
      <c r="P173" s="116">
        <f t="shared" si="21"/>
        <v>0</v>
      </c>
    </row>
    <row r="174" spans="1:18" s="116" customFormat="1" ht="11.25" customHeight="1">
      <c r="C174" s="116">
        <f>C28</f>
        <v>0</v>
      </c>
      <c r="D174" s="116">
        <f t="shared" ref="D174:P174" si="22">D28</f>
        <v>0</v>
      </c>
      <c r="E174" s="116">
        <f t="shared" si="22"/>
        <v>0</v>
      </c>
      <c r="F174" s="116">
        <f t="shared" si="22"/>
        <v>0</v>
      </c>
      <c r="G174" s="116">
        <f t="shared" si="22"/>
        <v>0</v>
      </c>
      <c r="H174" s="116">
        <f t="shared" si="22"/>
        <v>0</v>
      </c>
      <c r="I174" s="116">
        <f t="shared" si="22"/>
        <v>0</v>
      </c>
      <c r="J174" s="116">
        <f t="shared" si="22"/>
        <v>0</v>
      </c>
      <c r="K174" s="116">
        <f t="shared" si="22"/>
        <v>0</v>
      </c>
      <c r="L174" s="116">
        <f t="shared" si="22"/>
        <v>0</v>
      </c>
      <c r="M174" s="116">
        <f t="shared" si="22"/>
        <v>0</v>
      </c>
      <c r="N174" s="116">
        <f t="shared" si="22"/>
        <v>0</v>
      </c>
      <c r="O174" s="116">
        <f t="shared" si="22"/>
        <v>0</v>
      </c>
      <c r="P174" s="116">
        <f t="shared" si="22"/>
        <v>0</v>
      </c>
    </row>
    <row r="175" spans="1:18" s="116" customFormat="1" ht="11.25" customHeight="1">
      <c r="C175" s="116">
        <f>C31</f>
        <v>0</v>
      </c>
      <c r="D175" s="116">
        <f t="shared" ref="D175:P175" si="23">D31</f>
        <v>0</v>
      </c>
      <c r="E175" s="116">
        <f t="shared" si="23"/>
        <v>0</v>
      </c>
      <c r="F175" s="116">
        <f t="shared" si="23"/>
        <v>0</v>
      </c>
      <c r="G175" s="116">
        <f t="shared" si="23"/>
        <v>0</v>
      </c>
      <c r="H175" s="116">
        <f t="shared" si="23"/>
        <v>0</v>
      </c>
      <c r="I175" s="116">
        <f t="shared" si="23"/>
        <v>0</v>
      </c>
      <c r="J175" s="116">
        <f t="shared" si="23"/>
        <v>0</v>
      </c>
      <c r="K175" s="116">
        <f t="shared" si="23"/>
        <v>0</v>
      </c>
      <c r="L175" s="116">
        <f t="shared" si="23"/>
        <v>0</v>
      </c>
      <c r="M175" s="116">
        <f t="shared" si="23"/>
        <v>0</v>
      </c>
      <c r="N175" s="116">
        <f t="shared" si="23"/>
        <v>0</v>
      </c>
      <c r="O175" s="116">
        <f t="shared" si="23"/>
        <v>0</v>
      </c>
      <c r="P175" s="116">
        <f t="shared" si="23"/>
        <v>0</v>
      </c>
    </row>
    <row r="176" spans="1:18" s="116" customFormat="1" ht="11.25" customHeight="1">
      <c r="C176" s="116">
        <f>C34</f>
        <v>0</v>
      </c>
      <c r="D176" s="116">
        <f t="shared" ref="D176:P176" si="24">D34</f>
        <v>0</v>
      </c>
      <c r="E176" s="116">
        <f t="shared" si="24"/>
        <v>0</v>
      </c>
      <c r="F176" s="116">
        <f t="shared" si="24"/>
        <v>0</v>
      </c>
      <c r="G176" s="116">
        <f t="shared" si="24"/>
        <v>0</v>
      </c>
      <c r="H176" s="116">
        <f t="shared" si="24"/>
        <v>0</v>
      </c>
      <c r="I176" s="116">
        <f t="shared" si="24"/>
        <v>0</v>
      </c>
      <c r="J176" s="116">
        <f t="shared" si="24"/>
        <v>0</v>
      </c>
      <c r="K176" s="116">
        <f t="shared" si="24"/>
        <v>0</v>
      </c>
      <c r="L176" s="116">
        <f t="shared" si="24"/>
        <v>0</v>
      </c>
      <c r="M176" s="116">
        <f t="shared" si="24"/>
        <v>0</v>
      </c>
      <c r="N176" s="116">
        <f t="shared" si="24"/>
        <v>0</v>
      </c>
      <c r="O176" s="116">
        <f t="shared" si="24"/>
        <v>0</v>
      </c>
      <c r="P176" s="116">
        <f t="shared" si="24"/>
        <v>0</v>
      </c>
    </row>
    <row r="177" spans="3:16" s="116" customFormat="1" ht="11.25" customHeight="1">
      <c r="C177" s="116">
        <f>C37</f>
        <v>0</v>
      </c>
      <c r="D177" s="116">
        <f t="shared" ref="D177:P177" si="25">D37</f>
        <v>0</v>
      </c>
      <c r="E177" s="116">
        <f t="shared" si="25"/>
        <v>0</v>
      </c>
      <c r="F177" s="116">
        <f t="shared" si="25"/>
        <v>0</v>
      </c>
      <c r="G177" s="116">
        <f t="shared" si="25"/>
        <v>0</v>
      </c>
      <c r="H177" s="116">
        <f t="shared" si="25"/>
        <v>0</v>
      </c>
      <c r="I177" s="116">
        <f t="shared" si="25"/>
        <v>0</v>
      </c>
      <c r="J177" s="116">
        <f t="shared" si="25"/>
        <v>0</v>
      </c>
      <c r="K177" s="116">
        <f t="shared" si="25"/>
        <v>0</v>
      </c>
      <c r="L177" s="116">
        <f t="shared" si="25"/>
        <v>0</v>
      </c>
      <c r="M177" s="116">
        <f t="shared" si="25"/>
        <v>0</v>
      </c>
      <c r="N177" s="116">
        <f t="shared" si="25"/>
        <v>0</v>
      </c>
      <c r="O177" s="116">
        <f t="shared" si="25"/>
        <v>0</v>
      </c>
      <c r="P177" s="116">
        <f t="shared" si="25"/>
        <v>0</v>
      </c>
    </row>
    <row r="178" spans="3:16" s="116" customFormat="1" ht="11.25" customHeight="1">
      <c r="C178" s="116">
        <f>C40</f>
        <v>0</v>
      </c>
      <c r="D178" s="116">
        <f t="shared" ref="D178:P178" si="26">D40</f>
        <v>0</v>
      </c>
      <c r="E178" s="116">
        <f t="shared" si="26"/>
        <v>0</v>
      </c>
      <c r="F178" s="116">
        <f t="shared" si="26"/>
        <v>0</v>
      </c>
      <c r="G178" s="116">
        <f t="shared" si="26"/>
        <v>0</v>
      </c>
      <c r="H178" s="116">
        <f t="shared" si="26"/>
        <v>0</v>
      </c>
      <c r="I178" s="116">
        <f t="shared" si="26"/>
        <v>0</v>
      </c>
      <c r="J178" s="116">
        <f t="shared" si="26"/>
        <v>0</v>
      </c>
      <c r="K178" s="116">
        <f t="shared" si="26"/>
        <v>0</v>
      </c>
      <c r="L178" s="116">
        <f t="shared" si="26"/>
        <v>0</v>
      </c>
      <c r="M178" s="116">
        <f t="shared" si="26"/>
        <v>0</v>
      </c>
      <c r="N178" s="116">
        <f t="shared" si="26"/>
        <v>0</v>
      </c>
      <c r="O178" s="116">
        <f t="shared" si="26"/>
        <v>0</v>
      </c>
      <c r="P178" s="116">
        <f t="shared" si="26"/>
        <v>0</v>
      </c>
    </row>
    <row r="179" spans="3:16" s="116" customFormat="1" ht="11.25" customHeight="1">
      <c r="C179" s="116">
        <f>C43</f>
        <v>0</v>
      </c>
      <c r="D179" s="116">
        <f t="shared" ref="D179:P179" si="27">D43</f>
        <v>0</v>
      </c>
      <c r="E179" s="116">
        <f t="shared" si="27"/>
        <v>0</v>
      </c>
      <c r="F179" s="116">
        <f t="shared" si="27"/>
        <v>0</v>
      </c>
      <c r="G179" s="116">
        <f t="shared" si="27"/>
        <v>0</v>
      </c>
      <c r="H179" s="116">
        <f t="shared" si="27"/>
        <v>0</v>
      </c>
      <c r="I179" s="116">
        <f t="shared" si="27"/>
        <v>0</v>
      </c>
      <c r="J179" s="116">
        <f t="shared" si="27"/>
        <v>0</v>
      </c>
      <c r="K179" s="116">
        <f t="shared" si="27"/>
        <v>0</v>
      </c>
      <c r="L179" s="116">
        <f t="shared" si="27"/>
        <v>0</v>
      </c>
      <c r="M179" s="116">
        <f t="shared" si="27"/>
        <v>0</v>
      </c>
      <c r="N179" s="116">
        <f t="shared" si="27"/>
        <v>0</v>
      </c>
      <c r="O179" s="116">
        <f t="shared" si="27"/>
        <v>0</v>
      </c>
      <c r="P179" s="116">
        <f t="shared" si="27"/>
        <v>0</v>
      </c>
    </row>
    <row r="180" spans="3:16" s="116" customFormat="1" ht="11.25" customHeight="1">
      <c r="C180" s="116">
        <f>C46</f>
        <v>0</v>
      </c>
      <c r="D180" s="116">
        <f t="shared" ref="D180:P180" si="28">D46</f>
        <v>0</v>
      </c>
      <c r="E180" s="116">
        <f t="shared" si="28"/>
        <v>0</v>
      </c>
      <c r="F180" s="116">
        <f t="shared" si="28"/>
        <v>0</v>
      </c>
      <c r="G180" s="116">
        <f t="shared" si="28"/>
        <v>0</v>
      </c>
      <c r="H180" s="116">
        <f t="shared" si="28"/>
        <v>0</v>
      </c>
      <c r="I180" s="116">
        <f t="shared" si="28"/>
        <v>0</v>
      </c>
      <c r="J180" s="116">
        <f t="shared" si="28"/>
        <v>0</v>
      </c>
      <c r="K180" s="116">
        <f t="shared" si="28"/>
        <v>0</v>
      </c>
      <c r="L180" s="116">
        <f t="shared" si="28"/>
        <v>0</v>
      </c>
      <c r="M180" s="116">
        <f t="shared" si="28"/>
        <v>0</v>
      </c>
      <c r="N180" s="116">
        <f t="shared" si="28"/>
        <v>0</v>
      </c>
      <c r="O180" s="116">
        <f t="shared" si="28"/>
        <v>0</v>
      </c>
      <c r="P180" s="116">
        <f t="shared" si="28"/>
        <v>0</v>
      </c>
    </row>
    <row r="181" spans="3:16" s="116" customFormat="1" ht="11.25" customHeight="1">
      <c r="C181" s="116">
        <f>C49</f>
        <v>0</v>
      </c>
      <c r="D181" s="116">
        <f t="shared" ref="D181:P181" si="29">D49</f>
        <v>0</v>
      </c>
      <c r="E181" s="116">
        <f t="shared" si="29"/>
        <v>0</v>
      </c>
      <c r="F181" s="116">
        <f t="shared" si="29"/>
        <v>0</v>
      </c>
      <c r="G181" s="116">
        <f t="shared" si="29"/>
        <v>0</v>
      </c>
      <c r="H181" s="116">
        <f t="shared" si="29"/>
        <v>0</v>
      </c>
      <c r="I181" s="116">
        <f t="shared" si="29"/>
        <v>0</v>
      </c>
      <c r="J181" s="116">
        <f t="shared" si="29"/>
        <v>0</v>
      </c>
      <c r="K181" s="116">
        <f t="shared" si="29"/>
        <v>0</v>
      </c>
      <c r="L181" s="116">
        <f t="shared" si="29"/>
        <v>0</v>
      </c>
      <c r="M181" s="116">
        <f t="shared" si="29"/>
        <v>0</v>
      </c>
      <c r="N181" s="116">
        <f t="shared" si="29"/>
        <v>0</v>
      </c>
      <c r="O181" s="116">
        <f t="shared" si="29"/>
        <v>0</v>
      </c>
      <c r="P181" s="116">
        <f t="shared" si="29"/>
        <v>0</v>
      </c>
    </row>
    <row r="182" spans="3:16" s="116" customFormat="1" ht="11.25" customHeight="1">
      <c r="C182" s="116">
        <f>C52</f>
        <v>0</v>
      </c>
      <c r="D182" s="116">
        <f t="shared" ref="D182:P182" si="30">D52</f>
        <v>0</v>
      </c>
      <c r="E182" s="116">
        <f t="shared" si="30"/>
        <v>0</v>
      </c>
      <c r="F182" s="116">
        <f t="shared" si="30"/>
        <v>0</v>
      </c>
      <c r="G182" s="116">
        <f t="shared" si="30"/>
        <v>0</v>
      </c>
      <c r="H182" s="116">
        <f t="shared" si="30"/>
        <v>0</v>
      </c>
      <c r="I182" s="116">
        <f t="shared" si="30"/>
        <v>0</v>
      </c>
      <c r="J182" s="116">
        <f t="shared" si="30"/>
        <v>0</v>
      </c>
      <c r="K182" s="116">
        <f t="shared" si="30"/>
        <v>0</v>
      </c>
      <c r="L182" s="116">
        <f t="shared" si="30"/>
        <v>0</v>
      </c>
      <c r="M182" s="116">
        <f t="shared" si="30"/>
        <v>0</v>
      </c>
      <c r="N182" s="116">
        <f t="shared" si="30"/>
        <v>0</v>
      </c>
      <c r="O182" s="116">
        <f t="shared" si="30"/>
        <v>0</v>
      </c>
      <c r="P182" s="116">
        <f t="shared" si="30"/>
        <v>0</v>
      </c>
    </row>
    <row r="183" spans="3:16" s="116" customFormat="1" ht="11.25" customHeight="1">
      <c r="C183" s="116">
        <f>C55</f>
        <v>0</v>
      </c>
      <c r="D183" s="116">
        <f t="shared" ref="D183:P183" si="31">D55</f>
        <v>0</v>
      </c>
      <c r="E183" s="116">
        <f t="shared" si="31"/>
        <v>0</v>
      </c>
      <c r="F183" s="116">
        <f t="shared" si="31"/>
        <v>0</v>
      </c>
      <c r="G183" s="116">
        <f t="shared" si="31"/>
        <v>0</v>
      </c>
      <c r="H183" s="116">
        <f t="shared" si="31"/>
        <v>0</v>
      </c>
      <c r="I183" s="116">
        <f t="shared" si="31"/>
        <v>0</v>
      </c>
      <c r="J183" s="116">
        <f t="shared" si="31"/>
        <v>0</v>
      </c>
      <c r="K183" s="116">
        <f t="shared" si="31"/>
        <v>0</v>
      </c>
      <c r="L183" s="116">
        <f t="shared" si="31"/>
        <v>0</v>
      </c>
      <c r="M183" s="116">
        <f t="shared" si="31"/>
        <v>0</v>
      </c>
      <c r="N183" s="116">
        <f t="shared" si="31"/>
        <v>0</v>
      </c>
      <c r="O183" s="116">
        <f t="shared" si="31"/>
        <v>0</v>
      </c>
      <c r="P183" s="116">
        <f t="shared" si="31"/>
        <v>0</v>
      </c>
    </row>
    <row r="184" spans="3:16" s="116" customFormat="1" ht="11.25" customHeight="1">
      <c r="C184" s="116">
        <f>C59</f>
        <v>0</v>
      </c>
      <c r="D184" s="116">
        <f t="shared" ref="D184:P184" si="32">D59</f>
        <v>0</v>
      </c>
      <c r="E184" s="116">
        <f t="shared" si="32"/>
        <v>0</v>
      </c>
      <c r="F184" s="116">
        <f t="shared" si="32"/>
        <v>0</v>
      </c>
      <c r="G184" s="116">
        <f t="shared" si="32"/>
        <v>0</v>
      </c>
      <c r="H184" s="116">
        <f t="shared" si="32"/>
        <v>0</v>
      </c>
      <c r="I184" s="116">
        <f t="shared" si="32"/>
        <v>0</v>
      </c>
      <c r="J184" s="116">
        <f t="shared" si="32"/>
        <v>0</v>
      </c>
      <c r="K184" s="116">
        <f t="shared" si="32"/>
        <v>0</v>
      </c>
      <c r="L184" s="116">
        <f t="shared" si="32"/>
        <v>0</v>
      </c>
      <c r="M184" s="116">
        <f t="shared" si="32"/>
        <v>0</v>
      </c>
      <c r="N184" s="116">
        <f t="shared" si="32"/>
        <v>0</v>
      </c>
      <c r="O184" s="116">
        <f t="shared" si="32"/>
        <v>0</v>
      </c>
      <c r="P184" s="116">
        <f t="shared" si="32"/>
        <v>0</v>
      </c>
    </row>
    <row r="185" spans="3:16" s="116" customFormat="1" ht="11.25" customHeight="1">
      <c r="C185" s="116">
        <f>C62</f>
        <v>0</v>
      </c>
      <c r="D185" s="116">
        <f t="shared" ref="D185:P185" si="33">D62</f>
        <v>0</v>
      </c>
      <c r="E185" s="116">
        <f t="shared" si="33"/>
        <v>0</v>
      </c>
      <c r="F185" s="116">
        <f t="shared" si="33"/>
        <v>0</v>
      </c>
      <c r="G185" s="116">
        <f t="shared" si="33"/>
        <v>0</v>
      </c>
      <c r="H185" s="116">
        <f t="shared" si="33"/>
        <v>0</v>
      </c>
      <c r="I185" s="116">
        <f t="shared" si="33"/>
        <v>0</v>
      </c>
      <c r="J185" s="116">
        <f t="shared" si="33"/>
        <v>0</v>
      </c>
      <c r="K185" s="116">
        <f t="shared" si="33"/>
        <v>0</v>
      </c>
      <c r="L185" s="116">
        <f t="shared" si="33"/>
        <v>0</v>
      </c>
      <c r="M185" s="116">
        <f t="shared" si="33"/>
        <v>0</v>
      </c>
      <c r="N185" s="116">
        <f t="shared" si="33"/>
        <v>0</v>
      </c>
      <c r="O185" s="116">
        <f t="shared" si="33"/>
        <v>0</v>
      </c>
      <c r="P185" s="116">
        <f t="shared" si="33"/>
        <v>0</v>
      </c>
    </row>
    <row r="186" spans="3:16" s="116" customFormat="1" ht="11.25" customHeight="1">
      <c r="C186" s="116">
        <f>C65</f>
        <v>0</v>
      </c>
      <c r="D186" s="116">
        <f t="shared" ref="D186:P186" si="34">D65</f>
        <v>0</v>
      </c>
      <c r="E186" s="116">
        <f t="shared" si="34"/>
        <v>0</v>
      </c>
      <c r="F186" s="116">
        <f t="shared" si="34"/>
        <v>0</v>
      </c>
      <c r="G186" s="116">
        <f t="shared" si="34"/>
        <v>0</v>
      </c>
      <c r="H186" s="116">
        <f t="shared" si="34"/>
        <v>0</v>
      </c>
      <c r="I186" s="116">
        <f t="shared" si="34"/>
        <v>0</v>
      </c>
      <c r="J186" s="116">
        <f t="shared" si="34"/>
        <v>0</v>
      </c>
      <c r="K186" s="116">
        <f t="shared" si="34"/>
        <v>0</v>
      </c>
      <c r="L186" s="116">
        <f t="shared" si="34"/>
        <v>0</v>
      </c>
      <c r="M186" s="116">
        <f t="shared" si="34"/>
        <v>0</v>
      </c>
      <c r="N186" s="116">
        <f t="shared" si="34"/>
        <v>0</v>
      </c>
      <c r="O186" s="116">
        <f t="shared" si="34"/>
        <v>0</v>
      </c>
      <c r="P186" s="116">
        <f t="shared" si="34"/>
        <v>0</v>
      </c>
    </row>
    <row r="187" spans="3:16" s="116" customFormat="1" ht="11.25" customHeight="1">
      <c r="C187" s="116">
        <f>C68</f>
        <v>0</v>
      </c>
      <c r="D187" s="116">
        <f t="shared" ref="D187:P187" si="35">D68</f>
        <v>0</v>
      </c>
      <c r="E187" s="116">
        <f t="shared" si="35"/>
        <v>0</v>
      </c>
      <c r="F187" s="116">
        <f t="shared" si="35"/>
        <v>0</v>
      </c>
      <c r="G187" s="116">
        <f t="shared" si="35"/>
        <v>0</v>
      </c>
      <c r="H187" s="116">
        <f t="shared" si="35"/>
        <v>0</v>
      </c>
      <c r="I187" s="116">
        <f t="shared" si="35"/>
        <v>0</v>
      </c>
      <c r="J187" s="116">
        <f t="shared" si="35"/>
        <v>0</v>
      </c>
      <c r="K187" s="116">
        <f t="shared" si="35"/>
        <v>0</v>
      </c>
      <c r="L187" s="116">
        <f t="shared" si="35"/>
        <v>0</v>
      </c>
      <c r="M187" s="116">
        <f t="shared" si="35"/>
        <v>0</v>
      </c>
      <c r="N187" s="116">
        <f t="shared" si="35"/>
        <v>0</v>
      </c>
      <c r="O187" s="116">
        <f t="shared" si="35"/>
        <v>0</v>
      </c>
      <c r="P187" s="116">
        <f t="shared" si="35"/>
        <v>0</v>
      </c>
    </row>
    <row r="188" spans="3:16" s="116" customFormat="1" ht="11.25" customHeight="1">
      <c r="C188" s="116">
        <f>C71</f>
        <v>0</v>
      </c>
      <c r="D188" s="116">
        <f t="shared" ref="D188:P188" si="36">D71</f>
        <v>0</v>
      </c>
      <c r="E188" s="116">
        <f t="shared" si="36"/>
        <v>0</v>
      </c>
      <c r="F188" s="116">
        <f t="shared" si="36"/>
        <v>0</v>
      </c>
      <c r="G188" s="116">
        <f t="shared" si="36"/>
        <v>0</v>
      </c>
      <c r="H188" s="116">
        <f t="shared" si="36"/>
        <v>0</v>
      </c>
      <c r="I188" s="116">
        <f t="shared" si="36"/>
        <v>0</v>
      </c>
      <c r="J188" s="116">
        <f t="shared" si="36"/>
        <v>0</v>
      </c>
      <c r="K188" s="116">
        <f t="shared" si="36"/>
        <v>0</v>
      </c>
      <c r="L188" s="116">
        <f t="shared" si="36"/>
        <v>0</v>
      </c>
      <c r="M188" s="116">
        <f t="shared" si="36"/>
        <v>0</v>
      </c>
      <c r="N188" s="116">
        <f t="shared" si="36"/>
        <v>0</v>
      </c>
      <c r="O188" s="116">
        <f t="shared" si="36"/>
        <v>0</v>
      </c>
      <c r="P188" s="116">
        <f t="shared" si="36"/>
        <v>0</v>
      </c>
    </row>
    <row r="189" spans="3:16" s="116" customFormat="1" ht="11.25" customHeight="1">
      <c r="C189" s="116">
        <f>C74</f>
        <v>0</v>
      </c>
      <c r="D189" s="116">
        <f t="shared" ref="D189:P189" si="37">D74</f>
        <v>0</v>
      </c>
      <c r="E189" s="116">
        <f t="shared" si="37"/>
        <v>0</v>
      </c>
      <c r="F189" s="116">
        <f t="shared" si="37"/>
        <v>0</v>
      </c>
      <c r="G189" s="116">
        <f t="shared" si="37"/>
        <v>0</v>
      </c>
      <c r="H189" s="116">
        <f t="shared" si="37"/>
        <v>0</v>
      </c>
      <c r="I189" s="116">
        <f t="shared" si="37"/>
        <v>0</v>
      </c>
      <c r="J189" s="116">
        <f t="shared" si="37"/>
        <v>0</v>
      </c>
      <c r="K189" s="116">
        <f t="shared" si="37"/>
        <v>0</v>
      </c>
      <c r="L189" s="116">
        <f t="shared" si="37"/>
        <v>0</v>
      </c>
      <c r="M189" s="116">
        <f t="shared" si="37"/>
        <v>0</v>
      </c>
      <c r="N189" s="116">
        <f t="shared" si="37"/>
        <v>0</v>
      </c>
      <c r="O189" s="116">
        <f t="shared" si="37"/>
        <v>0</v>
      </c>
      <c r="P189" s="116">
        <f t="shared" si="37"/>
        <v>0</v>
      </c>
    </row>
    <row r="190" spans="3:16" s="116" customFormat="1" ht="11.25" customHeight="1">
      <c r="C190" s="116">
        <f>C77</f>
        <v>0</v>
      </c>
      <c r="D190" s="116">
        <f t="shared" ref="D190:P190" si="38">D77</f>
        <v>0</v>
      </c>
      <c r="E190" s="116">
        <f t="shared" si="38"/>
        <v>0</v>
      </c>
      <c r="F190" s="116">
        <f t="shared" si="38"/>
        <v>0</v>
      </c>
      <c r="G190" s="116">
        <f t="shared" si="38"/>
        <v>0</v>
      </c>
      <c r="H190" s="116">
        <f t="shared" si="38"/>
        <v>0</v>
      </c>
      <c r="I190" s="116">
        <f t="shared" si="38"/>
        <v>0</v>
      </c>
      <c r="J190" s="116">
        <f t="shared" si="38"/>
        <v>0</v>
      </c>
      <c r="K190" s="116">
        <f t="shared" si="38"/>
        <v>0</v>
      </c>
      <c r="L190" s="116">
        <f t="shared" si="38"/>
        <v>0</v>
      </c>
      <c r="M190" s="116">
        <f t="shared" si="38"/>
        <v>0</v>
      </c>
      <c r="N190" s="116">
        <f t="shared" si="38"/>
        <v>0</v>
      </c>
      <c r="O190" s="116">
        <f t="shared" si="38"/>
        <v>0</v>
      </c>
      <c r="P190" s="116">
        <f t="shared" si="38"/>
        <v>0</v>
      </c>
    </row>
    <row r="191" spans="3:16" s="116" customFormat="1" ht="11.25" customHeight="1">
      <c r="C191" s="116">
        <f>C80</f>
        <v>0</v>
      </c>
      <c r="D191" s="116">
        <f t="shared" ref="D191:P191" si="39">D80</f>
        <v>0</v>
      </c>
      <c r="E191" s="116">
        <f t="shared" si="39"/>
        <v>0</v>
      </c>
      <c r="F191" s="116">
        <f t="shared" si="39"/>
        <v>0</v>
      </c>
      <c r="G191" s="116">
        <f t="shared" si="39"/>
        <v>0</v>
      </c>
      <c r="H191" s="116">
        <f t="shared" si="39"/>
        <v>0</v>
      </c>
      <c r="I191" s="116">
        <f t="shared" si="39"/>
        <v>0</v>
      </c>
      <c r="J191" s="116">
        <f t="shared" si="39"/>
        <v>0</v>
      </c>
      <c r="K191" s="116">
        <f t="shared" si="39"/>
        <v>0</v>
      </c>
      <c r="L191" s="116">
        <f t="shared" si="39"/>
        <v>0</v>
      </c>
      <c r="M191" s="116">
        <f t="shared" si="39"/>
        <v>0</v>
      </c>
      <c r="N191" s="116">
        <f t="shared" si="39"/>
        <v>0</v>
      </c>
      <c r="O191" s="116">
        <f t="shared" si="39"/>
        <v>0</v>
      </c>
      <c r="P191" s="116">
        <f t="shared" si="39"/>
        <v>0</v>
      </c>
    </row>
    <row r="192" spans="3:16" s="116" customFormat="1" ht="11.25" customHeight="1">
      <c r="C192" s="116">
        <f>C83</f>
        <v>0</v>
      </c>
      <c r="D192" s="116">
        <f t="shared" ref="D192:P192" si="40">D83</f>
        <v>0</v>
      </c>
      <c r="E192" s="116">
        <f t="shared" si="40"/>
        <v>0</v>
      </c>
      <c r="F192" s="116">
        <f t="shared" si="40"/>
        <v>0</v>
      </c>
      <c r="G192" s="116">
        <f t="shared" si="40"/>
        <v>0</v>
      </c>
      <c r="H192" s="116">
        <f t="shared" si="40"/>
        <v>0</v>
      </c>
      <c r="I192" s="116">
        <f t="shared" si="40"/>
        <v>0</v>
      </c>
      <c r="J192" s="116">
        <f t="shared" si="40"/>
        <v>0</v>
      </c>
      <c r="K192" s="116">
        <f t="shared" si="40"/>
        <v>0</v>
      </c>
      <c r="L192" s="116">
        <f t="shared" si="40"/>
        <v>0</v>
      </c>
      <c r="M192" s="116">
        <f t="shared" si="40"/>
        <v>0</v>
      </c>
      <c r="N192" s="116">
        <f t="shared" si="40"/>
        <v>0</v>
      </c>
      <c r="O192" s="116">
        <f t="shared" si="40"/>
        <v>0</v>
      </c>
      <c r="P192" s="116">
        <f t="shared" si="40"/>
        <v>0</v>
      </c>
    </row>
    <row r="193" spans="3:16" s="116" customFormat="1" ht="18" customHeight="1">
      <c r="C193" s="116">
        <f>C86</f>
        <v>0</v>
      </c>
      <c r="D193" s="116">
        <f t="shared" ref="D193:P193" si="41">D86</f>
        <v>0</v>
      </c>
      <c r="E193" s="116">
        <f t="shared" si="41"/>
        <v>0</v>
      </c>
      <c r="F193" s="116">
        <f t="shared" si="41"/>
        <v>0</v>
      </c>
      <c r="G193" s="116">
        <f t="shared" si="41"/>
        <v>0</v>
      </c>
      <c r="H193" s="116">
        <f t="shared" si="41"/>
        <v>0</v>
      </c>
      <c r="I193" s="116">
        <f t="shared" si="41"/>
        <v>0</v>
      </c>
      <c r="J193" s="116">
        <f t="shared" si="41"/>
        <v>0</v>
      </c>
      <c r="K193" s="116">
        <f t="shared" si="41"/>
        <v>0</v>
      </c>
      <c r="L193" s="116">
        <f t="shared" si="41"/>
        <v>0</v>
      </c>
      <c r="M193" s="116">
        <f t="shared" si="41"/>
        <v>0</v>
      </c>
      <c r="N193" s="116">
        <f t="shared" si="41"/>
        <v>0</v>
      </c>
      <c r="O193" s="116">
        <f t="shared" si="41"/>
        <v>0</v>
      </c>
      <c r="P193" s="116">
        <f t="shared" si="41"/>
        <v>0</v>
      </c>
    </row>
    <row r="194" spans="3:16" s="116" customFormat="1" ht="18" customHeight="1">
      <c r="C194" s="116">
        <f>C90</f>
        <v>0</v>
      </c>
      <c r="D194" s="116">
        <f t="shared" ref="D194:P194" si="42">D90</f>
        <v>0</v>
      </c>
      <c r="E194" s="116">
        <f t="shared" si="42"/>
        <v>0</v>
      </c>
      <c r="F194" s="116">
        <f t="shared" si="42"/>
        <v>0</v>
      </c>
      <c r="G194" s="116">
        <f t="shared" si="42"/>
        <v>0</v>
      </c>
      <c r="H194" s="116">
        <f t="shared" si="42"/>
        <v>0</v>
      </c>
      <c r="I194" s="116">
        <f t="shared" si="42"/>
        <v>0</v>
      </c>
      <c r="J194" s="116">
        <f t="shared" si="42"/>
        <v>0</v>
      </c>
      <c r="K194" s="116">
        <f t="shared" si="42"/>
        <v>0</v>
      </c>
      <c r="L194" s="116">
        <f t="shared" si="42"/>
        <v>0</v>
      </c>
      <c r="M194" s="116">
        <f t="shared" si="42"/>
        <v>0</v>
      </c>
      <c r="N194" s="116">
        <f t="shared" si="42"/>
        <v>0</v>
      </c>
      <c r="O194" s="116">
        <f t="shared" si="42"/>
        <v>0</v>
      </c>
      <c r="P194" s="116">
        <f t="shared" si="42"/>
        <v>0</v>
      </c>
    </row>
    <row r="195" spans="3:16" ht="18" customHeight="1">
      <c r="C195" s="116">
        <f>C93</f>
        <v>0</v>
      </c>
      <c r="D195" s="116">
        <f t="shared" ref="D195:P195" si="43">D93</f>
        <v>0</v>
      </c>
      <c r="E195" s="116">
        <f t="shared" si="43"/>
        <v>0</v>
      </c>
      <c r="F195" s="116">
        <f t="shared" si="43"/>
        <v>0</v>
      </c>
      <c r="G195" s="116">
        <f t="shared" si="43"/>
        <v>0</v>
      </c>
      <c r="H195" s="116">
        <f t="shared" si="43"/>
        <v>0</v>
      </c>
      <c r="I195" s="116">
        <f t="shared" si="43"/>
        <v>0</v>
      </c>
      <c r="J195" s="116">
        <f t="shared" si="43"/>
        <v>0</v>
      </c>
      <c r="K195" s="116">
        <f t="shared" si="43"/>
        <v>0</v>
      </c>
      <c r="L195" s="116">
        <f t="shared" si="43"/>
        <v>0</v>
      </c>
      <c r="M195" s="116">
        <f t="shared" si="43"/>
        <v>0</v>
      </c>
      <c r="N195" s="116">
        <f t="shared" si="43"/>
        <v>0</v>
      </c>
      <c r="O195" s="116">
        <f t="shared" si="43"/>
        <v>0</v>
      </c>
      <c r="P195" s="116">
        <f t="shared" si="43"/>
        <v>0</v>
      </c>
    </row>
    <row r="196" spans="3:16" ht="18" customHeight="1">
      <c r="C196" s="116">
        <f>C96</f>
        <v>0</v>
      </c>
      <c r="D196" s="116">
        <f t="shared" ref="D196:P196" si="44">D96</f>
        <v>0</v>
      </c>
      <c r="E196" s="116">
        <f t="shared" si="44"/>
        <v>0</v>
      </c>
      <c r="F196" s="116">
        <f t="shared" si="44"/>
        <v>0</v>
      </c>
      <c r="G196" s="116">
        <f t="shared" si="44"/>
        <v>0</v>
      </c>
      <c r="H196" s="116">
        <f t="shared" si="44"/>
        <v>0</v>
      </c>
      <c r="I196" s="116">
        <f t="shared" si="44"/>
        <v>0</v>
      </c>
      <c r="J196" s="116">
        <f t="shared" si="44"/>
        <v>0</v>
      </c>
      <c r="K196" s="116">
        <f t="shared" si="44"/>
        <v>0</v>
      </c>
      <c r="L196" s="116">
        <f t="shared" si="44"/>
        <v>0</v>
      </c>
      <c r="M196" s="116">
        <f t="shared" si="44"/>
        <v>0</v>
      </c>
      <c r="N196" s="116">
        <f t="shared" si="44"/>
        <v>0</v>
      </c>
      <c r="O196" s="116">
        <f t="shared" si="44"/>
        <v>0</v>
      </c>
      <c r="P196" s="116">
        <f t="shared" si="44"/>
        <v>0</v>
      </c>
    </row>
    <row r="197" spans="3:16" ht="18" customHeight="1">
      <c r="C197" s="116">
        <f>C99</f>
        <v>0</v>
      </c>
      <c r="D197" s="116">
        <f t="shared" ref="D197:P197" si="45">D99</f>
        <v>0</v>
      </c>
      <c r="E197" s="116">
        <f t="shared" si="45"/>
        <v>0</v>
      </c>
      <c r="F197" s="116">
        <f t="shared" si="45"/>
        <v>0</v>
      </c>
      <c r="G197" s="116">
        <f t="shared" si="45"/>
        <v>0</v>
      </c>
      <c r="H197" s="116">
        <f t="shared" si="45"/>
        <v>0</v>
      </c>
      <c r="I197" s="116">
        <f t="shared" si="45"/>
        <v>0</v>
      </c>
      <c r="J197" s="116">
        <f t="shared" si="45"/>
        <v>0</v>
      </c>
      <c r="K197" s="116">
        <f t="shared" si="45"/>
        <v>0</v>
      </c>
      <c r="L197" s="116">
        <f t="shared" si="45"/>
        <v>0</v>
      </c>
      <c r="M197" s="116">
        <f t="shared" si="45"/>
        <v>0</v>
      </c>
      <c r="N197" s="116">
        <f t="shared" si="45"/>
        <v>0</v>
      </c>
      <c r="O197" s="116">
        <f t="shared" si="45"/>
        <v>0</v>
      </c>
      <c r="P197" s="116">
        <f t="shared" si="45"/>
        <v>0</v>
      </c>
    </row>
    <row r="198" spans="3:16" ht="18" customHeight="1">
      <c r="C198" s="116">
        <f>C102</f>
        <v>0</v>
      </c>
      <c r="D198" s="116">
        <f t="shared" ref="D198:P198" si="46">D102</f>
        <v>0</v>
      </c>
      <c r="E198" s="116">
        <f t="shared" si="46"/>
        <v>0</v>
      </c>
      <c r="F198" s="116">
        <f t="shared" si="46"/>
        <v>0</v>
      </c>
      <c r="G198" s="116">
        <f t="shared" si="46"/>
        <v>0</v>
      </c>
      <c r="H198" s="116">
        <f t="shared" si="46"/>
        <v>0</v>
      </c>
      <c r="I198" s="116">
        <f t="shared" si="46"/>
        <v>0</v>
      </c>
      <c r="J198" s="116">
        <f t="shared" si="46"/>
        <v>0</v>
      </c>
      <c r="K198" s="116">
        <f t="shared" si="46"/>
        <v>0</v>
      </c>
      <c r="L198" s="116">
        <f t="shared" si="46"/>
        <v>0</v>
      </c>
      <c r="M198" s="116">
        <f t="shared" si="46"/>
        <v>0</v>
      </c>
      <c r="N198" s="116">
        <f t="shared" si="46"/>
        <v>0</v>
      </c>
      <c r="O198" s="116">
        <f t="shared" si="46"/>
        <v>0</v>
      </c>
      <c r="P198" s="116">
        <f t="shared" si="46"/>
        <v>0</v>
      </c>
    </row>
    <row r="199" spans="3:16" ht="18" customHeight="1">
      <c r="C199" s="116">
        <f>C105</f>
        <v>0</v>
      </c>
      <c r="D199" s="116">
        <f t="shared" ref="D199:P199" si="47">D105</f>
        <v>0</v>
      </c>
      <c r="E199" s="116">
        <f t="shared" si="47"/>
        <v>0</v>
      </c>
      <c r="F199" s="116">
        <f t="shared" si="47"/>
        <v>0</v>
      </c>
      <c r="G199" s="116">
        <f t="shared" si="47"/>
        <v>0</v>
      </c>
      <c r="H199" s="116">
        <f t="shared" si="47"/>
        <v>0</v>
      </c>
      <c r="I199" s="116">
        <f t="shared" si="47"/>
        <v>0</v>
      </c>
      <c r="J199" s="116">
        <f t="shared" si="47"/>
        <v>0</v>
      </c>
      <c r="K199" s="116">
        <f t="shared" si="47"/>
        <v>0</v>
      </c>
      <c r="L199" s="116">
        <f t="shared" si="47"/>
        <v>0</v>
      </c>
      <c r="M199" s="116">
        <f t="shared" si="47"/>
        <v>0</v>
      </c>
      <c r="N199" s="116">
        <f t="shared" si="47"/>
        <v>0</v>
      </c>
      <c r="O199" s="116">
        <f t="shared" si="47"/>
        <v>0</v>
      </c>
      <c r="P199" s="116">
        <f t="shared" si="47"/>
        <v>0</v>
      </c>
    </row>
    <row r="200" spans="3:16" ht="18" customHeight="1">
      <c r="C200" s="116">
        <f>C108</f>
        <v>0</v>
      </c>
      <c r="D200" s="116">
        <f t="shared" ref="D200:P200" si="48">D108</f>
        <v>0</v>
      </c>
      <c r="E200" s="116">
        <f t="shared" si="48"/>
        <v>0</v>
      </c>
      <c r="F200" s="116">
        <f t="shared" si="48"/>
        <v>0</v>
      </c>
      <c r="G200" s="116">
        <f t="shared" si="48"/>
        <v>0</v>
      </c>
      <c r="H200" s="116">
        <f t="shared" si="48"/>
        <v>0</v>
      </c>
      <c r="I200" s="116">
        <f t="shared" si="48"/>
        <v>0</v>
      </c>
      <c r="J200" s="116">
        <f t="shared" si="48"/>
        <v>0</v>
      </c>
      <c r="K200" s="116">
        <f t="shared" si="48"/>
        <v>0</v>
      </c>
      <c r="L200" s="116">
        <f t="shared" si="48"/>
        <v>0</v>
      </c>
      <c r="M200" s="116">
        <f t="shared" si="48"/>
        <v>0</v>
      </c>
      <c r="N200" s="116">
        <f t="shared" si="48"/>
        <v>0</v>
      </c>
      <c r="O200" s="116">
        <f t="shared" si="48"/>
        <v>0</v>
      </c>
      <c r="P200" s="116">
        <f t="shared" si="48"/>
        <v>0</v>
      </c>
    </row>
    <row r="201" spans="3:16" ht="18" customHeight="1">
      <c r="C201" s="116">
        <f>C111</f>
        <v>0</v>
      </c>
      <c r="D201" s="116">
        <f t="shared" ref="D201:P201" si="49">D111</f>
        <v>0</v>
      </c>
      <c r="E201" s="116">
        <f t="shared" si="49"/>
        <v>0</v>
      </c>
      <c r="F201" s="116">
        <f t="shared" si="49"/>
        <v>0</v>
      </c>
      <c r="G201" s="116">
        <f t="shared" si="49"/>
        <v>0</v>
      </c>
      <c r="H201" s="116">
        <f t="shared" si="49"/>
        <v>0</v>
      </c>
      <c r="I201" s="116">
        <f t="shared" si="49"/>
        <v>0</v>
      </c>
      <c r="J201" s="116">
        <f t="shared" si="49"/>
        <v>0</v>
      </c>
      <c r="K201" s="116">
        <f t="shared" si="49"/>
        <v>0</v>
      </c>
      <c r="L201" s="116">
        <f t="shared" si="49"/>
        <v>0</v>
      </c>
      <c r="M201" s="116">
        <f t="shared" si="49"/>
        <v>0</v>
      </c>
      <c r="N201" s="116">
        <f t="shared" si="49"/>
        <v>0</v>
      </c>
      <c r="O201" s="116">
        <f t="shared" si="49"/>
        <v>0</v>
      </c>
      <c r="P201" s="116">
        <f t="shared" si="49"/>
        <v>0</v>
      </c>
    </row>
    <row r="202" spans="3:16" ht="18" customHeight="1">
      <c r="C202" s="116">
        <f>C114</f>
        <v>0</v>
      </c>
      <c r="D202" s="116">
        <f t="shared" ref="D202:P202" si="50">D114</f>
        <v>0</v>
      </c>
      <c r="E202" s="116">
        <f t="shared" si="50"/>
        <v>0</v>
      </c>
      <c r="F202" s="116">
        <f t="shared" si="50"/>
        <v>0</v>
      </c>
      <c r="G202" s="116">
        <f t="shared" si="50"/>
        <v>0</v>
      </c>
      <c r="H202" s="116">
        <f t="shared" si="50"/>
        <v>0</v>
      </c>
      <c r="I202" s="116">
        <f t="shared" si="50"/>
        <v>0</v>
      </c>
      <c r="J202" s="116">
        <f t="shared" si="50"/>
        <v>0</v>
      </c>
      <c r="K202" s="116">
        <f t="shared" si="50"/>
        <v>0</v>
      </c>
      <c r="L202" s="116">
        <f t="shared" si="50"/>
        <v>0</v>
      </c>
      <c r="M202" s="116">
        <f t="shared" si="50"/>
        <v>0</v>
      </c>
      <c r="N202" s="116">
        <f t="shared" si="50"/>
        <v>0</v>
      </c>
      <c r="O202" s="116">
        <f t="shared" si="50"/>
        <v>0</v>
      </c>
      <c r="P202" s="116">
        <f t="shared" si="50"/>
        <v>0</v>
      </c>
    </row>
    <row r="203" spans="3:16" ht="18" customHeight="1">
      <c r="C203" s="116">
        <f>C117</f>
        <v>0</v>
      </c>
      <c r="D203" s="116">
        <f t="shared" ref="D203:P203" si="51">D117</f>
        <v>0</v>
      </c>
      <c r="E203" s="116">
        <f t="shared" si="51"/>
        <v>0</v>
      </c>
      <c r="F203" s="116">
        <f t="shared" si="51"/>
        <v>0</v>
      </c>
      <c r="G203" s="116">
        <f t="shared" si="51"/>
        <v>0</v>
      </c>
      <c r="H203" s="116">
        <f t="shared" si="51"/>
        <v>0</v>
      </c>
      <c r="I203" s="116">
        <f t="shared" si="51"/>
        <v>0</v>
      </c>
      <c r="J203" s="116">
        <f t="shared" si="51"/>
        <v>0</v>
      </c>
      <c r="K203" s="116">
        <f t="shared" si="51"/>
        <v>0</v>
      </c>
      <c r="L203" s="116">
        <f t="shared" si="51"/>
        <v>0</v>
      </c>
      <c r="M203" s="116">
        <f t="shared" si="51"/>
        <v>0</v>
      </c>
      <c r="N203" s="116">
        <f t="shared" si="51"/>
        <v>0</v>
      </c>
      <c r="O203" s="116">
        <f t="shared" si="51"/>
        <v>0</v>
      </c>
      <c r="P203" s="116">
        <f t="shared" si="51"/>
        <v>0</v>
      </c>
    </row>
    <row r="204" spans="3:16" ht="18" customHeight="1">
      <c r="C204" s="116"/>
      <c r="D204" s="116"/>
      <c r="E204" s="116"/>
      <c r="F204" s="116"/>
      <c r="G204" s="116"/>
      <c r="H204" s="116"/>
      <c r="I204" s="116"/>
      <c r="J204" s="116"/>
      <c r="K204" s="116"/>
      <c r="L204" s="116"/>
      <c r="M204" s="116"/>
      <c r="N204" s="116"/>
      <c r="O204" s="116"/>
      <c r="P204" s="116"/>
    </row>
    <row r="205" spans="3:16" ht="18" customHeight="1">
      <c r="C205" s="116"/>
      <c r="D205" s="116"/>
      <c r="E205" s="116"/>
      <c r="F205" s="116"/>
      <c r="G205" s="116"/>
      <c r="H205" s="116"/>
      <c r="I205" s="116"/>
      <c r="J205" s="116"/>
      <c r="K205" s="116"/>
      <c r="L205" s="116"/>
      <c r="M205" s="116"/>
      <c r="N205" s="116"/>
      <c r="O205" s="116"/>
      <c r="P205" s="116"/>
    </row>
    <row r="206" spans="3:16" ht="18" customHeight="1">
      <c r="C206" s="116"/>
      <c r="D206" s="116"/>
      <c r="E206" s="116"/>
      <c r="F206" s="116"/>
      <c r="G206" s="116"/>
      <c r="H206" s="116"/>
      <c r="I206" s="116"/>
      <c r="J206" s="116"/>
      <c r="K206" s="116"/>
      <c r="L206" s="116"/>
      <c r="M206" s="116"/>
      <c r="N206" s="116"/>
      <c r="O206" s="116"/>
      <c r="P206" s="116"/>
    </row>
    <row r="207" spans="3:16" ht="18" customHeight="1">
      <c r="C207" s="116"/>
      <c r="D207" s="116"/>
      <c r="E207" s="116"/>
      <c r="F207" s="116"/>
      <c r="G207" s="116"/>
      <c r="H207" s="116"/>
      <c r="I207" s="116"/>
      <c r="J207" s="116"/>
      <c r="K207" s="116"/>
      <c r="L207" s="116"/>
      <c r="M207" s="116"/>
      <c r="N207" s="116"/>
      <c r="O207" s="116"/>
      <c r="P207" s="116"/>
    </row>
    <row r="208" spans="3:16" ht="18" customHeight="1">
      <c r="C208" s="116"/>
      <c r="D208" s="116"/>
      <c r="E208" s="116"/>
      <c r="F208" s="116"/>
      <c r="G208" s="116"/>
      <c r="H208" s="116"/>
      <c r="I208" s="116"/>
      <c r="J208" s="116"/>
      <c r="K208" s="116"/>
      <c r="L208" s="116"/>
      <c r="M208" s="116"/>
      <c r="N208" s="116"/>
      <c r="O208" s="116"/>
      <c r="P208" s="116"/>
    </row>
    <row r="209" spans="3:16" ht="18" customHeight="1">
      <c r="C209" s="116"/>
      <c r="D209" s="116"/>
      <c r="E209" s="116"/>
      <c r="F209" s="116"/>
      <c r="G209" s="116"/>
      <c r="H209" s="116"/>
      <c r="I209" s="116"/>
      <c r="J209" s="116"/>
      <c r="K209" s="116"/>
      <c r="L209" s="116"/>
      <c r="M209" s="116"/>
      <c r="N209" s="116"/>
      <c r="O209" s="116"/>
      <c r="P209" s="116"/>
    </row>
    <row r="210" spans="3:16" ht="18" customHeight="1">
      <c r="C210" s="116"/>
      <c r="D210" s="116"/>
      <c r="E210" s="116"/>
      <c r="F210" s="116"/>
      <c r="G210" s="116"/>
      <c r="H210" s="116"/>
      <c r="I210" s="116"/>
      <c r="J210" s="116"/>
      <c r="K210" s="116"/>
      <c r="L210" s="116"/>
      <c r="M210" s="116"/>
      <c r="N210" s="116"/>
      <c r="O210" s="116"/>
      <c r="P210" s="116"/>
    </row>
    <row r="211" spans="3:16" ht="18" customHeight="1">
      <c r="C211" s="116"/>
      <c r="D211" s="116"/>
      <c r="E211" s="116"/>
      <c r="F211" s="116"/>
      <c r="G211" s="116"/>
      <c r="H211" s="116"/>
      <c r="I211" s="116"/>
      <c r="J211" s="116"/>
      <c r="K211" s="116"/>
      <c r="L211" s="116"/>
      <c r="M211" s="116"/>
      <c r="N211" s="116"/>
      <c r="O211" s="116"/>
      <c r="P211" s="116"/>
    </row>
    <row r="212" spans="3:16" ht="18" customHeight="1">
      <c r="C212" s="116"/>
      <c r="D212" s="116"/>
      <c r="E212" s="116"/>
      <c r="F212" s="116"/>
      <c r="G212" s="116"/>
      <c r="H212" s="116"/>
      <c r="I212" s="116"/>
      <c r="J212" s="116"/>
      <c r="K212" s="116"/>
      <c r="L212" s="116"/>
      <c r="M212" s="116"/>
      <c r="N212" s="116"/>
      <c r="O212" s="116"/>
      <c r="P212" s="116"/>
    </row>
    <row r="213" spans="3:16" ht="18" customHeight="1">
      <c r="C213" s="116"/>
      <c r="D213" s="116"/>
      <c r="E213" s="116"/>
      <c r="F213" s="116"/>
      <c r="G213" s="116"/>
      <c r="H213" s="116"/>
      <c r="I213" s="116"/>
      <c r="J213" s="116"/>
      <c r="K213" s="116"/>
      <c r="L213" s="116"/>
      <c r="M213" s="116"/>
      <c r="N213" s="116"/>
      <c r="O213" s="116"/>
      <c r="P213" s="116"/>
    </row>
    <row r="214" spans="3:16" ht="18" customHeight="1">
      <c r="C214" s="116"/>
      <c r="D214" s="116"/>
      <c r="E214" s="116"/>
      <c r="F214" s="116"/>
      <c r="G214" s="116"/>
      <c r="H214" s="116"/>
      <c r="I214" s="116"/>
      <c r="J214" s="116"/>
      <c r="K214" s="116"/>
      <c r="L214" s="116"/>
      <c r="M214" s="116"/>
      <c r="N214" s="116"/>
      <c r="O214" s="116"/>
      <c r="P214" s="116"/>
    </row>
    <row r="215" spans="3:16" ht="18" customHeight="1">
      <c r="C215" s="116"/>
      <c r="D215" s="116"/>
      <c r="E215" s="116"/>
      <c r="F215" s="116"/>
      <c r="G215" s="116"/>
      <c r="H215" s="116"/>
      <c r="I215" s="116"/>
      <c r="J215" s="116"/>
      <c r="K215" s="116"/>
      <c r="L215" s="116"/>
      <c r="M215" s="116"/>
      <c r="N215" s="116"/>
      <c r="O215" s="116"/>
      <c r="P215" s="116"/>
    </row>
    <row r="216" spans="3:16" ht="18" customHeight="1">
      <c r="C216" s="116"/>
      <c r="D216" s="116"/>
      <c r="E216" s="116"/>
      <c r="F216" s="116"/>
      <c r="G216" s="116"/>
      <c r="H216" s="116"/>
      <c r="I216" s="116"/>
      <c r="J216" s="116"/>
      <c r="K216" s="116"/>
      <c r="L216" s="116"/>
      <c r="M216" s="116"/>
      <c r="N216" s="116"/>
      <c r="O216" s="116"/>
      <c r="P216" s="116"/>
    </row>
    <row r="217" spans="3:16" ht="18" customHeight="1">
      <c r="C217" s="116"/>
      <c r="D217" s="116"/>
      <c r="E217" s="116"/>
      <c r="F217" s="116"/>
      <c r="G217" s="116"/>
      <c r="H217" s="116"/>
      <c r="I217" s="116"/>
      <c r="J217" s="116"/>
      <c r="K217" s="116"/>
      <c r="L217" s="116"/>
      <c r="M217" s="116"/>
      <c r="N217" s="116"/>
      <c r="O217" s="116"/>
      <c r="P217" s="116"/>
    </row>
    <row r="218" spans="3:16" ht="18" customHeight="1">
      <c r="C218" s="116"/>
      <c r="D218" s="116"/>
      <c r="E218" s="116"/>
      <c r="F218" s="116"/>
      <c r="G218" s="116"/>
      <c r="H218" s="116"/>
      <c r="I218" s="116"/>
      <c r="J218" s="116"/>
      <c r="K218" s="116"/>
      <c r="L218" s="116"/>
      <c r="M218" s="116"/>
      <c r="N218" s="116"/>
      <c r="O218" s="116"/>
      <c r="P218" s="116"/>
    </row>
    <row r="219" spans="3:16" ht="18" customHeight="1">
      <c r="C219" s="116"/>
      <c r="D219" s="116"/>
      <c r="E219" s="116"/>
      <c r="F219" s="116"/>
      <c r="G219" s="116"/>
      <c r="H219" s="116"/>
      <c r="I219" s="116"/>
      <c r="J219" s="116"/>
      <c r="K219" s="116"/>
      <c r="L219" s="116"/>
      <c r="M219" s="116"/>
      <c r="N219" s="116"/>
      <c r="O219" s="116"/>
      <c r="P219" s="116"/>
    </row>
    <row r="220" spans="3:16" ht="18" customHeight="1">
      <c r="C220" s="116"/>
      <c r="D220" s="116"/>
      <c r="E220" s="116"/>
      <c r="F220" s="116"/>
      <c r="G220" s="116"/>
      <c r="H220" s="116"/>
      <c r="I220" s="116"/>
      <c r="J220" s="116"/>
      <c r="K220" s="116"/>
      <c r="L220" s="116"/>
      <c r="M220" s="116"/>
      <c r="N220" s="116"/>
      <c r="O220" s="116"/>
      <c r="P220" s="116"/>
    </row>
    <row r="221" spans="3:16" ht="18" customHeight="1">
      <c r="C221" s="116"/>
      <c r="D221" s="116"/>
      <c r="E221" s="116"/>
      <c r="F221" s="116"/>
      <c r="G221" s="116"/>
      <c r="H221" s="116"/>
      <c r="I221" s="116"/>
      <c r="J221" s="116"/>
      <c r="K221" s="116"/>
      <c r="L221" s="116"/>
      <c r="M221" s="116"/>
      <c r="N221" s="116"/>
      <c r="O221" s="116"/>
      <c r="P221" s="116"/>
    </row>
    <row r="222" spans="3:16" ht="18" customHeight="1">
      <c r="C222" s="116"/>
      <c r="D222" s="116"/>
      <c r="E222" s="116"/>
      <c r="F222" s="116"/>
      <c r="G222" s="116"/>
      <c r="H222" s="116"/>
      <c r="I222" s="116"/>
      <c r="J222" s="116"/>
      <c r="K222" s="116"/>
      <c r="L222" s="116"/>
      <c r="M222" s="116"/>
      <c r="N222" s="116"/>
      <c r="O222" s="116"/>
      <c r="P222" s="116"/>
    </row>
    <row r="223" spans="3:16" ht="18" customHeight="1">
      <c r="C223" s="116"/>
      <c r="D223" s="116"/>
      <c r="E223" s="116"/>
      <c r="F223" s="116"/>
      <c r="G223" s="116"/>
      <c r="H223" s="116"/>
      <c r="I223" s="116"/>
      <c r="J223" s="116"/>
      <c r="K223" s="116"/>
      <c r="L223" s="116"/>
      <c r="M223" s="116"/>
      <c r="N223" s="116"/>
      <c r="O223" s="116"/>
      <c r="P223" s="116"/>
    </row>
    <row r="224" spans="3:16" ht="18" customHeight="1">
      <c r="C224" s="116"/>
      <c r="D224" s="116"/>
      <c r="E224" s="116"/>
      <c r="F224" s="116"/>
      <c r="G224" s="116"/>
      <c r="H224" s="116"/>
      <c r="I224" s="116"/>
      <c r="J224" s="116"/>
      <c r="K224" s="116"/>
      <c r="L224" s="116"/>
      <c r="M224" s="116"/>
      <c r="N224" s="116"/>
      <c r="O224" s="116"/>
      <c r="P224" s="116"/>
    </row>
    <row r="225" spans="3:16" ht="18" customHeight="1">
      <c r="C225" s="116"/>
      <c r="D225" s="116"/>
      <c r="E225" s="116"/>
      <c r="F225" s="116"/>
      <c r="G225" s="116"/>
      <c r="H225" s="251"/>
      <c r="I225" s="116"/>
      <c r="J225" s="116"/>
      <c r="K225" s="116"/>
      <c r="L225" s="116"/>
      <c r="M225" s="116"/>
      <c r="N225" s="116"/>
      <c r="O225" s="116"/>
      <c r="P225" s="116"/>
    </row>
    <row r="226" spans="3:16" ht="18" customHeight="1">
      <c r="C226" s="116"/>
      <c r="D226" s="116"/>
      <c r="E226" s="116"/>
      <c r="F226" s="116"/>
      <c r="G226" s="116"/>
      <c r="H226" s="251"/>
      <c r="I226" s="116"/>
      <c r="J226" s="116"/>
      <c r="K226" s="116"/>
      <c r="L226" s="116"/>
      <c r="M226" s="116"/>
      <c r="N226" s="116"/>
      <c r="O226" s="116"/>
      <c r="P226" s="116"/>
    </row>
    <row r="227" spans="3:16" ht="18" customHeight="1">
      <c r="C227" s="116"/>
      <c r="D227" s="116"/>
      <c r="E227" s="116"/>
      <c r="F227" s="116"/>
      <c r="G227" s="116"/>
      <c r="H227" s="251"/>
      <c r="I227" s="116"/>
      <c r="J227" s="116"/>
      <c r="K227" s="116"/>
      <c r="L227" s="116"/>
      <c r="M227" s="116"/>
      <c r="N227" s="116"/>
      <c r="O227" s="116"/>
      <c r="P227" s="116"/>
    </row>
    <row r="228" spans="3:16" ht="18" customHeight="1">
      <c r="C228" s="116"/>
      <c r="D228" s="116"/>
      <c r="E228" s="116"/>
      <c r="F228" s="116"/>
      <c r="G228" s="116"/>
      <c r="H228" s="251"/>
      <c r="I228" s="116"/>
      <c r="J228" s="116"/>
      <c r="K228" s="116"/>
      <c r="L228" s="116"/>
      <c r="M228" s="116"/>
      <c r="N228" s="116"/>
      <c r="O228" s="116"/>
      <c r="P228" s="116"/>
    </row>
    <row r="229" spans="3:16" ht="18" customHeight="1">
      <c r="C229" s="116"/>
      <c r="D229" s="116"/>
      <c r="E229" s="116"/>
      <c r="F229" s="116"/>
      <c r="G229" s="116"/>
      <c r="H229" s="251"/>
      <c r="I229" s="116"/>
      <c r="J229" s="116"/>
      <c r="K229" s="116"/>
      <c r="L229" s="116"/>
      <c r="M229" s="116"/>
      <c r="N229" s="116"/>
      <c r="O229" s="116"/>
      <c r="P229" s="116"/>
    </row>
    <row r="230" spans="3:16" ht="18" customHeight="1">
      <c r="C230" s="116"/>
      <c r="D230" s="116"/>
      <c r="E230" s="116"/>
      <c r="F230" s="116"/>
      <c r="G230" s="116"/>
      <c r="H230" s="251"/>
      <c r="I230" s="116"/>
      <c r="J230" s="116"/>
      <c r="K230" s="116"/>
      <c r="L230" s="116"/>
      <c r="M230" s="116"/>
      <c r="N230" s="116"/>
      <c r="O230" s="116"/>
      <c r="P230" s="116"/>
    </row>
    <row r="231" spans="3:16" ht="18" customHeight="1">
      <c r="C231" s="116"/>
      <c r="D231" s="116"/>
      <c r="E231" s="116"/>
      <c r="F231" s="116"/>
      <c r="G231" s="116"/>
      <c r="H231" s="251"/>
      <c r="I231" s="116"/>
      <c r="J231" s="116"/>
      <c r="K231" s="116"/>
      <c r="L231" s="116"/>
      <c r="M231" s="116"/>
      <c r="N231" s="116"/>
      <c r="O231" s="116"/>
      <c r="P231" s="116"/>
    </row>
    <row r="232" spans="3:16" ht="18" customHeight="1">
      <c r="C232" s="116"/>
      <c r="D232" s="116"/>
      <c r="E232" s="116"/>
      <c r="F232" s="116"/>
      <c r="G232" s="116"/>
      <c r="H232" s="251"/>
      <c r="I232" s="116"/>
      <c r="J232" s="116"/>
      <c r="K232" s="116"/>
      <c r="L232" s="116"/>
      <c r="M232" s="116"/>
      <c r="N232" s="116"/>
      <c r="O232" s="116"/>
      <c r="P232" s="116"/>
    </row>
    <row r="233" spans="3:16" ht="18" customHeight="1">
      <c r="C233" s="116"/>
      <c r="D233" s="116"/>
      <c r="E233" s="116"/>
      <c r="F233" s="116"/>
      <c r="G233" s="116"/>
      <c r="H233" s="251"/>
      <c r="I233" s="116"/>
      <c r="J233" s="116"/>
      <c r="K233" s="116"/>
      <c r="L233" s="116"/>
      <c r="M233" s="116"/>
      <c r="N233" s="116"/>
      <c r="O233" s="116"/>
      <c r="P233" s="116"/>
    </row>
    <row r="234" spans="3:16" ht="18" customHeight="1">
      <c r="C234" s="116"/>
      <c r="D234" s="116"/>
      <c r="E234" s="116"/>
      <c r="F234" s="116"/>
      <c r="G234" s="116"/>
      <c r="H234" s="251"/>
      <c r="I234" s="116"/>
      <c r="J234" s="116"/>
      <c r="K234" s="116"/>
      <c r="L234" s="116"/>
      <c r="M234" s="116"/>
      <c r="N234" s="116"/>
      <c r="O234" s="116"/>
      <c r="P234" s="116"/>
    </row>
    <row r="235" spans="3:16" ht="18" customHeight="1">
      <c r="C235" s="116"/>
      <c r="D235" s="116"/>
      <c r="E235" s="116"/>
      <c r="F235" s="116"/>
      <c r="G235" s="116"/>
      <c r="H235" s="251"/>
      <c r="I235" s="116"/>
      <c r="J235" s="116"/>
      <c r="K235" s="116"/>
      <c r="L235" s="116"/>
      <c r="M235" s="116"/>
      <c r="N235" s="116"/>
      <c r="O235" s="116"/>
      <c r="P235" s="116"/>
    </row>
    <row r="236" spans="3:16" ht="18" customHeight="1">
      <c r="C236" s="116"/>
      <c r="D236" s="116"/>
      <c r="E236" s="116"/>
      <c r="F236" s="116"/>
      <c r="G236" s="116"/>
      <c r="H236" s="251"/>
      <c r="I236" s="116"/>
      <c r="J236" s="116"/>
      <c r="K236" s="116"/>
      <c r="L236" s="116"/>
      <c r="M236" s="116"/>
      <c r="N236" s="116"/>
      <c r="O236" s="116"/>
      <c r="P236" s="116"/>
    </row>
    <row r="237" spans="3:16" ht="18" customHeight="1">
      <c r="C237" s="116"/>
      <c r="D237" s="116"/>
      <c r="E237" s="116"/>
      <c r="F237" s="116"/>
      <c r="G237" s="116"/>
      <c r="H237" s="251"/>
      <c r="I237" s="116"/>
      <c r="J237" s="116"/>
      <c r="K237" s="116"/>
      <c r="L237" s="116"/>
      <c r="M237" s="116"/>
      <c r="N237" s="116"/>
      <c r="O237" s="116"/>
      <c r="P237" s="116"/>
    </row>
    <row r="238" spans="3:16" ht="18" customHeight="1">
      <c r="C238" s="116"/>
      <c r="D238" s="116"/>
      <c r="E238" s="116"/>
      <c r="F238" s="116"/>
      <c r="G238" s="116"/>
      <c r="H238" s="251"/>
      <c r="I238" s="116"/>
      <c r="J238" s="116"/>
      <c r="K238" s="116"/>
      <c r="L238" s="116"/>
      <c r="M238" s="116"/>
      <c r="N238" s="116"/>
      <c r="O238" s="116"/>
      <c r="P238" s="116"/>
    </row>
    <row r="239" spans="3:16" ht="18" customHeight="1">
      <c r="C239" s="116"/>
      <c r="D239" s="116"/>
      <c r="E239" s="116"/>
      <c r="F239" s="116"/>
      <c r="G239" s="116"/>
      <c r="H239" s="251"/>
      <c r="I239" s="116"/>
      <c r="J239" s="116"/>
      <c r="K239" s="116"/>
      <c r="L239" s="116"/>
      <c r="M239" s="116"/>
      <c r="N239" s="116"/>
      <c r="O239" s="116"/>
      <c r="P239" s="116"/>
    </row>
    <row r="240" spans="3:16" ht="18" customHeight="1">
      <c r="C240" s="116"/>
      <c r="D240" s="116"/>
      <c r="E240" s="116"/>
      <c r="F240" s="116"/>
      <c r="G240" s="116"/>
      <c r="H240" s="251"/>
      <c r="I240" s="116"/>
      <c r="J240" s="116"/>
      <c r="K240" s="116"/>
      <c r="L240" s="116"/>
      <c r="M240" s="116"/>
      <c r="N240" s="116"/>
      <c r="O240" s="116"/>
      <c r="P240" s="116"/>
    </row>
    <row r="241" spans="3:16" ht="18" customHeight="1">
      <c r="C241" s="116"/>
      <c r="D241" s="116"/>
      <c r="E241" s="116"/>
      <c r="F241" s="116"/>
      <c r="G241" s="116"/>
      <c r="H241" s="251"/>
      <c r="I241" s="116"/>
      <c r="J241" s="116"/>
      <c r="K241" s="116"/>
      <c r="L241" s="116"/>
      <c r="M241" s="116"/>
      <c r="N241" s="116"/>
      <c r="O241" s="116"/>
      <c r="P241" s="116"/>
    </row>
    <row r="242" spans="3:16" ht="18" customHeight="1">
      <c r="C242" s="116"/>
      <c r="D242" s="116"/>
      <c r="E242" s="116"/>
      <c r="F242" s="116"/>
      <c r="G242" s="116"/>
      <c r="H242" s="251"/>
      <c r="I242" s="116"/>
      <c r="J242" s="116"/>
      <c r="K242" s="116"/>
      <c r="L242" s="116"/>
      <c r="M242" s="116"/>
      <c r="N242" s="116"/>
      <c r="O242" s="116"/>
      <c r="P242" s="116"/>
    </row>
    <row r="243" spans="3:16" ht="18" customHeight="1">
      <c r="C243" s="116"/>
      <c r="D243" s="116"/>
      <c r="E243" s="116"/>
      <c r="F243" s="116"/>
      <c r="G243" s="116"/>
      <c r="H243" s="251"/>
      <c r="I243" s="116"/>
      <c r="J243" s="116"/>
      <c r="K243" s="116"/>
      <c r="L243" s="116"/>
      <c r="M243" s="116"/>
      <c r="N243" s="116"/>
      <c r="O243" s="116"/>
      <c r="P243" s="116"/>
    </row>
    <row r="244" spans="3:16" ht="18" customHeight="1">
      <c r="C244" s="116"/>
      <c r="D244" s="116"/>
      <c r="E244" s="116"/>
      <c r="F244" s="116"/>
      <c r="G244" s="116"/>
      <c r="H244" s="251"/>
      <c r="I244" s="116"/>
      <c r="J244" s="116"/>
      <c r="K244" s="116"/>
      <c r="L244" s="116"/>
      <c r="M244" s="116"/>
      <c r="N244" s="116"/>
      <c r="O244" s="116"/>
      <c r="P244" s="116"/>
    </row>
    <row r="245" spans="3:16" ht="18" customHeight="1">
      <c r="C245" s="116"/>
      <c r="D245" s="116"/>
      <c r="E245" s="116"/>
      <c r="F245" s="116"/>
      <c r="G245" s="116"/>
      <c r="H245" s="251"/>
      <c r="I245" s="116"/>
      <c r="J245" s="116"/>
      <c r="K245" s="116"/>
      <c r="L245" s="116"/>
      <c r="M245" s="116"/>
      <c r="N245" s="116"/>
      <c r="O245" s="116"/>
      <c r="P245" s="116"/>
    </row>
    <row r="246" spans="3:16" ht="18" customHeight="1">
      <c r="C246" s="116"/>
      <c r="D246" s="116"/>
      <c r="E246" s="116"/>
      <c r="F246" s="116"/>
      <c r="G246" s="116"/>
      <c r="H246" s="251"/>
      <c r="I246" s="116"/>
      <c r="J246" s="116"/>
      <c r="K246" s="116"/>
      <c r="L246" s="116"/>
      <c r="M246" s="116"/>
      <c r="N246" s="116"/>
      <c r="O246" s="116"/>
      <c r="P246" s="116"/>
    </row>
    <row r="247" spans="3:16" ht="18" customHeight="1">
      <c r="C247" s="116"/>
      <c r="D247" s="116"/>
      <c r="E247" s="116"/>
      <c r="F247" s="116"/>
      <c r="G247" s="116"/>
      <c r="H247" s="251"/>
      <c r="I247" s="116"/>
      <c r="J247" s="116"/>
      <c r="K247" s="116"/>
      <c r="L247" s="116"/>
      <c r="M247" s="116"/>
      <c r="N247" s="116"/>
      <c r="O247" s="116"/>
      <c r="P247" s="116"/>
    </row>
    <row r="248" spans="3:16" ht="18" customHeight="1">
      <c r="C248" s="116"/>
      <c r="D248" s="116"/>
      <c r="E248" s="116"/>
      <c r="F248" s="116"/>
      <c r="G248" s="116"/>
      <c r="H248" s="251"/>
      <c r="I248" s="116"/>
      <c r="J248" s="116"/>
      <c r="K248" s="116"/>
      <c r="L248" s="116"/>
      <c r="M248" s="116"/>
      <c r="N248" s="116"/>
      <c r="O248" s="116"/>
      <c r="P248" s="116"/>
    </row>
    <row r="249" spans="3:16" ht="18" customHeight="1">
      <c r="C249" s="116"/>
      <c r="D249" s="116"/>
      <c r="E249" s="116"/>
      <c r="F249" s="116"/>
      <c r="G249" s="116"/>
      <c r="H249" s="251"/>
      <c r="I249" s="116"/>
      <c r="J249" s="116"/>
      <c r="K249" s="116"/>
      <c r="L249" s="116"/>
      <c r="M249" s="116"/>
      <c r="N249" s="116"/>
      <c r="O249" s="116"/>
      <c r="P249" s="116"/>
    </row>
    <row r="250" spans="3:16" ht="18" customHeight="1">
      <c r="C250" s="116"/>
      <c r="D250" s="116"/>
      <c r="E250" s="116"/>
      <c r="F250" s="116"/>
      <c r="G250" s="116"/>
      <c r="H250" s="251"/>
      <c r="I250" s="116"/>
      <c r="J250" s="116"/>
      <c r="K250" s="116"/>
      <c r="L250" s="116"/>
      <c r="M250" s="116"/>
      <c r="N250" s="116"/>
      <c r="O250" s="116"/>
      <c r="P250" s="116"/>
    </row>
    <row r="251" spans="3:16" ht="18" customHeight="1">
      <c r="C251" s="116"/>
      <c r="D251" s="116"/>
      <c r="E251" s="116"/>
      <c r="F251" s="116"/>
      <c r="G251" s="116"/>
      <c r="H251" s="251"/>
      <c r="I251" s="116"/>
      <c r="J251" s="116"/>
      <c r="K251" s="116"/>
      <c r="L251" s="116"/>
      <c r="M251" s="116"/>
      <c r="N251" s="116"/>
      <c r="O251" s="116"/>
      <c r="P251" s="116"/>
    </row>
    <row r="252" spans="3:16" ht="18" customHeight="1">
      <c r="C252" s="116"/>
      <c r="D252" s="116"/>
      <c r="E252" s="116"/>
      <c r="F252" s="116"/>
      <c r="G252" s="116"/>
      <c r="H252" s="251"/>
      <c r="I252" s="116"/>
      <c r="J252" s="116"/>
      <c r="K252" s="116"/>
      <c r="L252" s="116"/>
      <c r="M252" s="116"/>
      <c r="N252" s="116"/>
      <c r="O252" s="116"/>
      <c r="P252" s="116"/>
    </row>
    <row r="253" spans="3:16" ht="18" customHeight="1">
      <c r="C253" s="116"/>
      <c r="D253" s="116"/>
      <c r="E253" s="116"/>
      <c r="F253" s="116"/>
      <c r="G253" s="116"/>
      <c r="H253" s="251"/>
      <c r="I253" s="116"/>
      <c r="J253" s="116"/>
      <c r="K253" s="116"/>
      <c r="L253" s="116"/>
      <c r="M253" s="116"/>
      <c r="N253" s="116"/>
      <c r="O253" s="116"/>
      <c r="P253" s="116"/>
    </row>
    <row r="254" spans="3:16" ht="18" customHeight="1">
      <c r="C254" s="116"/>
      <c r="D254" s="116"/>
      <c r="E254" s="116"/>
      <c r="F254" s="116"/>
      <c r="G254" s="116"/>
      <c r="H254" s="251"/>
      <c r="I254" s="116"/>
      <c r="J254" s="116"/>
      <c r="K254" s="116"/>
      <c r="L254" s="116"/>
      <c r="M254" s="116"/>
      <c r="N254" s="116"/>
      <c r="O254" s="116"/>
      <c r="P254" s="116"/>
    </row>
    <row r="255" spans="3:16" ht="18" customHeight="1">
      <c r="C255" s="116"/>
      <c r="D255" s="116"/>
      <c r="E255" s="116"/>
      <c r="F255" s="116"/>
      <c r="G255" s="116"/>
      <c r="H255" s="251"/>
      <c r="I255" s="116"/>
      <c r="J255" s="116"/>
      <c r="K255" s="116"/>
      <c r="L255" s="116"/>
      <c r="M255" s="116"/>
      <c r="N255" s="116"/>
      <c r="O255" s="116"/>
      <c r="P255" s="116"/>
    </row>
    <row r="256" spans="3:16" ht="18" customHeight="1">
      <c r="C256" s="116"/>
      <c r="D256" s="116"/>
      <c r="E256" s="116"/>
      <c r="F256" s="116"/>
      <c r="G256" s="116"/>
      <c r="H256" s="251"/>
      <c r="I256" s="116"/>
      <c r="J256" s="116"/>
      <c r="K256" s="116"/>
      <c r="L256" s="116"/>
      <c r="M256" s="116"/>
      <c r="N256" s="116"/>
      <c r="O256" s="116"/>
      <c r="P256" s="116"/>
    </row>
    <row r="257" spans="3:16" ht="18" customHeight="1">
      <c r="C257" s="116"/>
      <c r="D257" s="116"/>
      <c r="E257" s="116"/>
      <c r="F257" s="116"/>
      <c r="G257" s="116"/>
      <c r="H257" s="251"/>
      <c r="I257" s="116"/>
      <c r="J257" s="116"/>
      <c r="K257" s="116"/>
      <c r="L257" s="116"/>
      <c r="M257" s="116"/>
      <c r="N257" s="116"/>
      <c r="O257" s="116"/>
      <c r="P257" s="116"/>
    </row>
    <row r="258" spans="3:16" ht="18" customHeight="1">
      <c r="C258" s="116"/>
      <c r="D258" s="116"/>
      <c r="E258" s="116"/>
      <c r="F258" s="116"/>
      <c r="G258" s="116"/>
      <c r="H258" s="251"/>
      <c r="I258" s="116"/>
      <c r="J258" s="116"/>
      <c r="K258" s="116"/>
      <c r="L258" s="116"/>
      <c r="M258" s="116"/>
      <c r="N258" s="116"/>
      <c r="O258" s="116"/>
      <c r="P258" s="116"/>
    </row>
    <row r="259" spans="3:16" ht="18" customHeight="1">
      <c r="C259" s="116"/>
      <c r="D259" s="116"/>
      <c r="E259" s="116"/>
      <c r="F259" s="116"/>
      <c r="G259" s="116"/>
      <c r="H259" s="251"/>
      <c r="I259" s="116"/>
      <c r="J259" s="116"/>
      <c r="K259" s="116"/>
      <c r="L259" s="116"/>
      <c r="M259" s="116"/>
      <c r="N259" s="116"/>
      <c r="O259" s="116"/>
      <c r="P259" s="116"/>
    </row>
    <row r="260" spans="3:16" ht="18" customHeight="1">
      <c r="C260" s="116"/>
      <c r="D260" s="116"/>
      <c r="E260" s="116"/>
      <c r="F260" s="116"/>
      <c r="G260" s="116"/>
      <c r="H260" s="251"/>
      <c r="I260" s="116"/>
      <c r="J260" s="116"/>
      <c r="K260" s="116"/>
      <c r="L260" s="116"/>
      <c r="M260" s="116"/>
      <c r="N260" s="116"/>
      <c r="O260" s="116"/>
      <c r="P260" s="116"/>
    </row>
    <row r="261" spans="3:16" ht="18" customHeight="1">
      <c r="C261" s="116"/>
      <c r="D261" s="116"/>
      <c r="E261" s="116"/>
      <c r="F261" s="116"/>
      <c r="G261" s="116"/>
      <c r="H261" s="251"/>
      <c r="I261" s="116"/>
      <c r="J261" s="116"/>
      <c r="K261" s="116"/>
      <c r="L261" s="116"/>
      <c r="M261" s="116"/>
      <c r="N261" s="116"/>
      <c r="O261" s="116"/>
      <c r="P261" s="116"/>
    </row>
    <row r="262" spans="3:16" ht="18" customHeight="1">
      <c r="C262" s="116"/>
      <c r="D262" s="116"/>
      <c r="E262" s="116"/>
      <c r="F262" s="116"/>
      <c r="G262" s="116"/>
      <c r="H262" s="251"/>
      <c r="I262" s="116"/>
      <c r="J262" s="116"/>
      <c r="K262" s="116"/>
      <c r="L262" s="116"/>
      <c r="M262" s="116"/>
      <c r="N262" s="116"/>
      <c r="O262" s="116"/>
      <c r="P262" s="116"/>
    </row>
    <row r="263" spans="3:16" ht="18" customHeight="1">
      <c r="C263" s="116"/>
      <c r="D263" s="116"/>
      <c r="E263" s="116"/>
      <c r="F263" s="116"/>
      <c r="G263" s="116"/>
      <c r="H263" s="251"/>
      <c r="I263" s="116"/>
      <c r="J263" s="116"/>
      <c r="K263" s="116"/>
      <c r="L263" s="116"/>
      <c r="M263" s="116"/>
      <c r="N263" s="116"/>
      <c r="O263" s="116"/>
      <c r="P263" s="116"/>
    </row>
    <row r="264" spans="3:16" ht="18" customHeight="1">
      <c r="C264" s="116"/>
      <c r="D264" s="116"/>
      <c r="E264" s="116"/>
      <c r="F264" s="116"/>
      <c r="G264" s="116"/>
      <c r="H264" s="251"/>
      <c r="I264" s="116"/>
      <c r="J264" s="116"/>
      <c r="K264" s="116"/>
      <c r="L264" s="116"/>
      <c r="M264" s="116"/>
      <c r="N264" s="116"/>
      <c r="O264" s="116"/>
      <c r="P264" s="116"/>
    </row>
    <row r="265" spans="3:16" ht="18" customHeight="1">
      <c r="C265" s="116"/>
      <c r="D265" s="116"/>
      <c r="E265" s="116"/>
      <c r="F265" s="116"/>
      <c r="G265" s="116"/>
      <c r="H265" s="251"/>
      <c r="I265" s="116"/>
      <c r="J265" s="116"/>
      <c r="K265" s="116"/>
      <c r="L265" s="116"/>
      <c r="M265" s="116"/>
      <c r="N265" s="116"/>
      <c r="O265" s="116"/>
      <c r="P265" s="116"/>
    </row>
    <row r="266" spans="3:16" ht="18" customHeight="1">
      <c r="C266" s="116"/>
      <c r="D266" s="116"/>
      <c r="E266" s="116"/>
      <c r="F266" s="116"/>
      <c r="G266" s="116"/>
      <c r="H266" s="251"/>
      <c r="I266" s="116"/>
      <c r="J266" s="116"/>
      <c r="K266" s="116"/>
      <c r="L266" s="116"/>
      <c r="M266" s="116"/>
      <c r="N266" s="116"/>
      <c r="O266" s="116"/>
      <c r="P266" s="116"/>
    </row>
    <row r="267" spans="3:16" ht="18" customHeight="1">
      <c r="C267" s="116"/>
      <c r="D267" s="116"/>
      <c r="E267" s="116"/>
      <c r="F267" s="116"/>
      <c r="G267" s="116"/>
      <c r="H267" s="251"/>
      <c r="I267" s="116"/>
      <c r="J267" s="116"/>
      <c r="K267" s="116"/>
      <c r="L267" s="116"/>
      <c r="M267" s="116"/>
      <c r="N267" s="116"/>
      <c r="O267" s="116"/>
      <c r="P267" s="116"/>
    </row>
    <row r="268" spans="3:16" ht="18" customHeight="1">
      <c r="C268" s="116"/>
      <c r="D268" s="116"/>
      <c r="E268" s="116"/>
      <c r="F268" s="116"/>
      <c r="G268" s="116"/>
      <c r="H268" s="251"/>
      <c r="I268" s="116"/>
      <c r="J268" s="116"/>
      <c r="K268" s="116"/>
      <c r="L268" s="116"/>
      <c r="M268" s="116"/>
      <c r="N268" s="116"/>
      <c r="O268" s="116"/>
      <c r="P268" s="116"/>
    </row>
    <row r="269" spans="3:16" ht="18" customHeight="1">
      <c r="C269" s="116"/>
      <c r="D269" s="116"/>
      <c r="E269" s="116"/>
      <c r="F269" s="116"/>
      <c r="G269" s="116"/>
      <c r="H269" s="251"/>
      <c r="I269" s="116"/>
      <c r="J269" s="116"/>
      <c r="K269" s="116"/>
      <c r="L269" s="116"/>
      <c r="M269" s="116"/>
      <c r="N269" s="116"/>
      <c r="O269" s="116"/>
      <c r="P269" s="116"/>
    </row>
    <row r="270" spans="3:16" ht="18" customHeight="1">
      <c r="C270" s="116"/>
      <c r="D270" s="116"/>
      <c r="E270" s="116"/>
      <c r="F270" s="116"/>
      <c r="G270" s="116"/>
      <c r="H270" s="251"/>
      <c r="I270" s="116"/>
      <c r="J270" s="116"/>
      <c r="K270" s="116"/>
      <c r="L270" s="116"/>
      <c r="M270" s="116"/>
      <c r="N270" s="116"/>
      <c r="O270" s="116"/>
      <c r="P270" s="116"/>
    </row>
    <row r="271" spans="3:16" ht="18" customHeight="1">
      <c r="C271" s="116"/>
      <c r="D271" s="116"/>
      <c r="E271" s="116"/>
      <c r="F271" s="116"/>
      <c r="G271" s="116"/>
      <c r="H271" s="251"/>
      <c r="I271" s="116"/>
      <c r="J271" s="116"/>
      <c r="K271" s="116"/>
      <c r="L271" s="116"/>
      <c r="M271" s="116"/>
      <c r="N271" s="116"/>
      <c r="O271" s="116"/>
      <c r="P271" s="116"/>
    </row>
    <row r="272" spans="3:16" ht="18" customHeight="1">
      <c r="C272" s="116"/>
      <c r="D272" s="116"/>
      <c r="E272" s="116"/>
      <c r="F272" s="116"/>
      <c r="G272" s="116"/>
      <c r="H272" s="251"/>
      <c r="I272" s="116"/>
      <c r="J272" s="116"/>
      <c r="K272" s="116"/>
      <c r="L272" s="116"/>
      <c r="M272" s="116"/>
      <c r="N272" s="116"/>
      <c r="O272" s="116"/>
      <c r="P272" s="116"/>
    </row>
    <row r="273" spans="3:16" ht="18" customHeight="1">
      <c r="C273" s="116"/>
      <c r="D273" s="116"/>
      <c r="E273" s="116"/>
      <c r="F273" s="116"/>
      <c r="G273" s="116"/>
      <c r="H273" s="251"/>
      <c r="I273" s="116"/>
      <c r="J273" s="116"/>
      <c r="K273" s="116"/>
      <c r="L273" s="116"/>
      <c r="M273" s="116"/>
      <c r="N273" s="116"/>
      <c r="O273" s="116"/>
      <c r="P273" s="116"/>
    </row>
    <row r="274" spans="3:16" ht="18" customHeight="1">
      <c r="C274" s="116"/>
      <c r="D274" s="116"/>
      <c r="E274" s="116"/>
      <c r="F274" s="116"/>
      <c r="G274" s="116"/>
      <c r="H274" s="251"/>
      <c r="I274" s="116"/>
      <c r="J274" s="116"/>
      <c r="K274" s="116"/>
      <c r="L274" s="116"/>
      <c r="M274" s="116"/>
      <c r="N274" s="116"/>
      <c r="O274" s="116"/>
      <c r="P274" s="116"/>
    </row>
    <row r="275" spans="3:16" ht="18" customHeight="1">
      <c r="C275" s="116"/>
      <c r="D275" s="116"/>
      <c r="E275" s="116"/>
      <c r="F275" s="116"/>
      <c r="G275" s="116"/>
      <c r="H275" s="251"/>
      <c r="I275" s="116"/>
      <c r="J275" s="116"/>
      <c r="K275" s="116"/>
      <c r="L275" s="116"/>
      <c r="M275" s="116"/>
      <c r="N275" s="116"/>
      <c r="O275" s="116"/>
      <c r="P275" s="116"/>
    </row>
    <row r="276" spans="3:16" ht="18" customHeight="1">
      <c r="C276" s="116"/>
      <c r="D276" s="116"/>
      <c r="E276" s="116"/>
      <c r="F276" s="116"/>
      <c r="G276" s="116"/>
      <c r="H276" s="251"/>
      <c r="I276" s="116"/>
      <c r="J276" s="116"/>
      <c r="K276" s="116"/>
      <c r="L276" s="116"/>
      <c r="M276" s="116"/>
      <c r="N276" s="116"/>
      <c r="O276" s="116"/>
      <c r="P276" s="116"/>
    </row>
    <row r="277" spans="3:16" ht="18" customHeight="1">
      <c r="C277" s="116"/>
      <c r="D277" s="116"/>
      <c r="E277" s="116"/>
      <c r="F277" s="116"/>
      <c r="G277" s="116"/>
      <c r="H277" s="251"/>
      <c r="I277" s="116"/>
      <c r="J277" s="116"/>
      <c r="K277" s="116"/>
      <c r="L277" s="116"/>
      <c r="M277" s="116"/>
      <c r="N277" s="116"/>
      <c r="O277" s="116"/>
      <c r="P277" s="116"/>
    </row>
    <row r="278" spans="3:16" ht="18" customHeight="1">
      <c r="C278" s="116"/>
      <c r="D278" s="116"/>
      <c r="E278" s="116"/>
      <c r="F278" s="116"/>
      <c r="G278" s="116"/>
      <c r="H278" s="251"/>
      <c r="I278" s="116"/>
      <c r="J278" s="116"/>
      <c r="K278" s="116"/>
      <c r="L278" s="116"/>
      <c r="M278" s="116"/>
      <c r="N278" s="116"/>
      <c r="O278" s="116"/>
      <c r="P278" s="116"/>
    </row>
    <row r="279" spans="3:16" ht="18" customHeight="1">
      <c r="C279" s="116"/>
      <c r="D279" s="116"/>
      <c r="E279" s="116"/>
      <c r="F279" s="116"/>
      <c r="G279" s="116"/>
      <c r="H279" s="251"/>
      <c r="I279" s="116"/>
      <c r="J279" s="116"/>
      <c r="K279" s="116"/>
      <c r="L279" s="116"/>
      <c r="M279" s="116"/>
      <c r="N279" s="116"/>
      <c r="O279" s="116"/>
      <c r="P279" s="116"/>
    </row>
    <row r="280" spans="3:16" ht="18" customHeight="1">
      <c r="C280" s="116"/>
      <c r="D280" s="116"/>
      <c r="E280" s="116"/>
      <c r="F280" s="116"/>
      <c r="G280" s="116"/>
      <c r="H280" s="251"/>
      <c r="I280" s="116"/>
      <c r="J280" s="116"/>
      <c r="K280" s="116"/>
      <c r="L280" s="116"/>
      <c r="M280" s="116"/>
      <c r="N280" s="116"/>
      <c r="O280" s="116"/>
      <c r="P280" s="116"/>
    </row>
    <row r="281" spans="3:16" ht="18" customHeight="1">
      <c r="C281" s="116"/>
      <c r="D281" s="116"/>
      <c r="E281" s="116"/>
      <c r="F281" s="116"/>
      <c r="G281" s="116"/>
      <c r="H281" s="251"/>
      <c r="I281" s="116"/>
      <c r="J281" s="116"/>
      <c r="K281" s="116"/>
      <c r="L281" s="116"/>
      <c r="M281" s="116"/>
      <c r="N281" s="116"/>
      <c r="O281" s="116"/>
      <c r="P281" s="116"/>
    </row>
    <row r="282" spans="3:16" ht="18" customHeight="1">
      <c r="C282" s="116"/>
      <c r="D282" s="116"/>
      <c r="E282" s="116"/>
      <c r="F282" s="116"/>
      <c r="G282" s="116"/>
      <c r="H282" s="251"/>
      <c r="I282" s="116"/>
      <c r="J282" s="116"/>
      <c r="K282" s="116"/>
      <c r="L282" s="116"/>
      <c r="M282" s="116"/>
      <c r="N282" s="116"/>
      <c r="O282" s="116"/>
      <c r="P282" s="116"/>
    </row>
    <row r="283" spans="3:16" ht="18" customHeight="1">
      <c r="C283" s="116"/>
      <c r="D283" s="116"/>
      <c r="E283" s="116"/>
      <c r="F283" s="116"/>
      <c r="G283" s="116"/>
      <c r="H283" s="251"/>
      <c r="I283" s="116"/>
      <c r="J283" s="116"/>
      <c r="K283" s="116"/>
      <c r="L283" s="116"/>
      <c r="M283" s="116"/>
      <c r="N283" s="116"/>
      <c r="O283" s="116"/>
      <c r="P283" s="116"/>
    </row>
    <row r="284" spans="3:16" ht="18" customHeight="1">
      <c r="C284" s="116"/>
      <c r="D284" s="116"/>
      <c r="E284" s="116"/>
      <c r="F284" s="116"/>
      <c r="G284" s="116"/>
      <c r="H284" s="251"/>
      <c r="I284" s="116"/>
      <c r="J284" s="116"/>
      <c r="K284" s="116"/>
      <c r="L284" s="116"/>
      <c r="M284" s="116"/>
      <c r="N284" s="116"/>
      <c r="O284" s="116"/>
      <c r="P284" s="116"/>
    </row>
    <row r="285" spans="3:16" ht="18" customHeight="1">
      <c r="C285" s="116"/>
      <c r="D285" s="116"/>
      <c r="E285" s="116"/>
      <c r="F285" s="116"/>
      <c r="G285" s="116"/>
      <c r="H285" s="251"/>
      <c r="I285" s="116"/>
      <c r="J285" s="116"/>
      <c r="K285" s="116"/>
      <c r="L285" s="116"/>
      <c r="M285" s="116"/>
      <c r="N285" s="116"/>
      <c r="O285" s="116"/>
      <c r="P285" s="116"/>
    </row>
    <row r="286" spans="3:16" ht="18" customHeight="1">
      <c r="C286" s="116"/>
      <c r="D286" s="116"/>
      <c r="E286" s="116"/>
      <c r="F286" s="116"/>
      <c r="G286" s="116"/>
      <c r="H286" s="251"/>
      <c r="I286" s="116"/>
      <c r="J286" s="116"/>
      <c r="K286" s="116"/>
      <c r="L286" s="116"/>
      <c r="M286" s="116"/>
      <c r="N286" s="116"/>
      <c r="O286" s="116"/>
      <c r="P286" s="116"/>
    </row>
    <row r="287" spans="3:16" ht="18" customHeight="1">
      <c r="C287" s="116"/>
      <c r="D287" s="116"/>
      <c r="E287" s="116"/>
      <c r="F287" s="116"/>
      <c r="G287" s="116"/>
      <c r="H287" s="251"/>
      <c r="I287" s="116"/>
      <c r="J287" s="116"/>
      <c r="K287" s="116"/>
      <c r="L287" s="116"/>
      <c r="M287" s="116"/>
      <c r="N287" s="116"/>
      <c r="O287" s="116"/>
      <c r="P287" s="116"/>
    </row>
    <row r="288" spans="3:16" ht="18" customHeight="1">
      <c r="C288" s="116"/>
      <c r="D288" s="116"/>
      <c r="E288" s="116"/>
      <c r="F288" s="116"/>
      <c r="G288" s="116"/>
      <c r="H288" s="251"/>
      <c r="I288" s="116"/>
      <c r="J288" s="116"/>
      <c r="K288" s="116"/>
      <c r="L288" s="116"/>
      <c r="M288" s="116"/>
      <c r="N288" s="116"/>
      <c r="O288" s="116"/>
      <c r="P288" s="116"/>
    </row>
    <row r="289" spans="3:16" ht="18" customHeight="1">
      <c r="C289" s="116"/>
      <c r="D289" s="116"/>
      <c r="E289" s="116"/>
      <c r="F289" s="116"/>
      <c r="G289" s="116"/>
      <c r="H289" s="251"/>
      <c r="I289" s="116"/>
      <c r="J289" s="116"/>
      <c r="K289" s="116"/>
      <c r="L289" s="116"/>
      <c r="M289" s="116"/>
      <c r="N289" s="116"/>
      <c r="O289" s="116"/>
      <c r="P289" s="116"/>
    </row>
    <row r="290" spans="3:16" ht="18" customHeight="1">
      <c r="C290" s="116"/>
      <c r="D290" s="116"/>
      <c r="E290" s="116"/>
      <c r="F290" s="116"/>
      <c r="G290" s="116"/>
      <c r="H290" s="251"/>
      <c r="I290" s="116"/>
      <c r="J290" s="116"/>
      <c r="K290" s="116"/>
      <c r="L290" s="116"/>
      <c r="M290" s="116"/>
      <c r="N290" s="116"/>
      <c r="O290" s="116"/>
      <c r="P290" s="116"/>
    </row>
    <row r="291" spans="3:16" ht="18" customHeight="1">
      <c r="C291" s="116"/>
      <c r="D291" s="116"/>
      <c r="E291" s="116"/>
      <c r="F291" s="116"/>
      <c r="G291" s="116"/>
      <c r="H291" s="251"/>
      <c r="I291" s="116"/>
      <c r="J291" s="116"/>
      <c r="K291" s="116"/>
      <c r="L291" s="116"/>
      <c r="M291" s="116"/>
      <c r="N291" s="116"/>
      <c r="O291" s="116"/>
      <c r="P291" s="116"/>
    </row>
    <row r="292" spans="3:16" ht="18" customHeight="1">
      <c r="C292" s="116"/>
      <c r="D292" s="116"/>
      <c r="E292" s="116"/>
      <c r="F292" s="116"/>
      <c r="G292" s="116"/>
      <c r="H292" s="251"/>
      <c r="I292" s="116"/>
      <c r="J292" s="116"/>
      <c r="K292" s="116"/>
      <c r="L292" s="116"/>
      <c r="M292" s="116"/>
      <c r="N292" s="116"/>
      <c r="O292" s="116"/>
      <c r="P292" s="116"/>
    </row>
    <row r="293" spans="3:16" ht="18" customHeight="1">
      <c r="C293" s="116"/>
      <c r="D293" s="116"/>
      <c r="E293" s="116"/>
      <c r="F293" s="116"/>
      <c r="G293" s="116"/>
      <c r="H293" s="251"/>
      <c r="I293" s="116"/>
      <c r="J293" s="116"/>
      <c r="K293" s="116"/>
      <c r="L293" s="116"/>
      <c r="M293" s="116"/>
      <c r="N293" s="116"/>
      <c r="O293" s="116"/>
      <c r="P293" s="116"/>
    </row>
    <row r="294" spans="3:16" ht="18" customHeight="1">
      <c r="C294" s="116"/>
      <c r="D294" s="116"/>
      <c r="E294" s="116"/>
      <c r="F294" s="116"/>
      <c r="G294" s="116"/>
      <c r="H294" s="251"/>
      <c r="I294" s="116"/>
      <c r="J294" s="116"/>
      <c r="K294" s="116"/>
      <c r="L294" s="116"/>
      <c r="M294" s="116"/>
      <c r="N294" s="116"/>
      <c r="O294" s="116"/>
      <c r="P294" s="116"/>
    </row>
  </sheetData>
  <sheetProtection algorithmName="SHA-512" hashValue="Jo6qgEFF9gTlLvYiiUcA0zC8YNkZUfU4o0VNlXIfBF9U9V2GWVhPFmsyUPXnZdFI0+LMwRwghOlh0UzXAmRlrA==" saltValue="XDq+0ybVEeeUSSCdSuZ+yQ==" spinCount="100000" sheet="1" objects="1" scenarios="1" formatCells="0" formatColumns="0" formatRows="0"/>
  <mergeCells count="736">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 ref="A5:B5"/>
    <mergeCell ref="C5:D5"/>
    <mergeCell ref="E5:F5"/>
    <mergeCell ref="G5:H5"/>
    <mergeCell ref="I5:J5"/>
    <mergeCell ref="K5:L5"/>
    <mergeCell ref="M5:N5"/>
    <mergeCell ref="O5:P5"/>
    <mergeCell ref="S5:T5"/>
    <mergeCell ref="A6:B6"/>
    <mergeCell ref="C6:D6"/>
    <mergeCell ref="E6:F6"/>
    <mergeCell ref="G6:H6"/>
    <mergeCell ref="I6:J6"/>
    <mergeCell ref="K6:L6"/>
    <mergeCell ref="M6:N6"/>
    <mergeCell ref="O6:P6"/>
    <mergeCell ref="S6:T6"/>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9:B9"/>
    <mergeCell ref="C9:D9"/>
    <mergeCell ref="E9:F9"/>
    <mergeCell ref="G9:H9"/>
    <mergeCell ref="I9:J9"/>
    <mergeCell ref="K9:L9"/>
    <mergeCell ref="M9:N9"/>
    <mergeCell ref="O9:P9"/>
    <mergeCell ref="S9:T9"/>
    <mergeCell ref="A10:B10"/>
    <mergeCell ref="C10:D10"/>
    <mergeCell ref="E10:F10"/>
    <mergeCell ref="G10:H10"/>
    <mergeCell ref="I10:J10"/>
    <mergeCell ref="K10:L10"/>
    <mergeCell ref="M10:N10"/>
    <mergeCell ref="O10:P10"/>
    <mergeCell ref="S10:T10"/>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M27:N27"/>
    <mergeCell ref="O27:P27"/>
    <mergeCell ref="A28:B28"/>
    <mergeCell ref="M24:N24"/>
    <mergeCell ref="O24:P24"/>
    <mergeCell ref="A25:B25"/>
    <mergeCell ref="Q31:Q33"/>
    <mergeCell ref="R31:R33"/>
    <mergeCell ref="S31:T31"/>
    <mergeCell ref="A32:B33"/>
    <mergeCell ref="S32:T33"/>
    <mergeCell ref="C33:D33"/>
    <mergeCell ref="E33:F33"/>
    <mergeCell ref="Q28:Q30"/>
    <mergeCell ref="R28:R30"/>
    <mergeCell ref="S28:T28"/>
    <mergeCell ref="A29:B30"/>
    <mergeCell ref="S29:T30"/>
    <mergeCell ref="C30:D30"/>
    <mergeCell ref="E30:F30"/>
    <mergeCell ref="G30:H30"/>
    <mergeCell ref="I30:J30"/>
    <mergeCell ref="K30:L30"/>
    <mergeCell ref="G33:H33"/>
    <mergeCell ref="I33:J33"/>
    <mergeCell ref="K33:L33"/>
    <mergeCell ref="M33:N33"/>
    <mergeCell ref="O33:P33"/>
    <mergeCell ref="A34:B34"/>
    <mergeCell ref="M30:N30"/>
    <mergeCell ref="O30:P30"/>
    <mergeCell ref="A31:B31"/>
    <mergeCell ref="Q37:Q39"/>
    <mergeCell ref="R37:R39"/>
    <mergeCell ref="S37:T37"/>
    <mergeCell ref="A38:B39"/>
    <mergeCell ref="S38:T39"/>
    <mergeCell ref="C39:D39"/>
    <mergeCell ref="E39:F39"/>
    <mergeCell ref="Q34:Q36"/>
    <mergeCell ref="R34:R36"/>
    <mergeCell ref="S34:T34"/>
    <mergeCell ref="A35:B36"/>
    <mergeCell ref="S35:T36"/>
    <mergeCell ref="C36:D36"/>
    <mergeCell ref="E36:F36"/>
    <mergeCell ref="G36:H36"/>
    <mergeCell ref="I36:J36"/>
    <mergeCell ref="K36:L36"/>
    <mergeCell ref="G39:H39"/>
    <mergeCell ref="I39:J39"/>
    <mergeCell ref="K39:L39"/>
    <mergeCell ref="M39:N39"/>
    <mergeCell ref="O39:P39"/>
    <mergeCell ref="A40:B40"/>
    <mergeCell ref="M36:N36"/>
    <mergeCell ref="O36:P36"/>
    <mergeCell ref="A37:B37"/>
    <mergeCell ref="Q43:Q45"/>
    <mergeCell ref="R43:R45"/>
    <mergeCell ref="S43:T43"/>
    <mergeCell ref="A44:B45"/>
    <mergeCell ref="S44:T45"/>
    <mergeCell ref="C45:D45"/>
    <mergeCell ref="E45:F45"/>
    <mergeCell ref="Q40:Q42"/>
    <mergeCell ref="R40:R42"/>
    <mergeCell ref="S40:T40"/>
    <mergeCell ref="A41:B42"/>
    <mergeCell ref="S41:T42"/>
    <mergeCell ref="C42:D42"/>
    <mergeCell ref="E42:F42"/>
    <mergeCell ref="G42:H42"/>
    <mergeCell ref="I42:J42"/>
    <mergeCell ref="K42:L42"/>
    <mergeCell ref="G45:H45"/>
    <mergeCell ref="I45:J45"/>
    <mergeCell ref="K45:L45"/>
    <mergeCell ref="R49:R51"/>
    <mergeCell ref="S49:T49"/>
    <mergeCell ref="A50:B51"/>
    <mergeCell ref="S50:T51"/>
    <mergeCell ref="C51:D51"/>
    <mergeCell ref="E51:F51"/>
    <mergeCell ref="Q46:Q48"/>
    <mergeCell ref="R46:R48"/>
    <mergeCell ref="S46:T46"/>
    <mergeCell ref="A47:B48"/>
    <mergeCell ref="S47:T48"/>
    <mergeCell ref="C48:D48"/>
    <mergeCell ref="E48:F48"/>
    <mergeCell ref="G48:H48"/>
    <mergeCell ref="I48:J48"/>
    <mergeCell ref="K48:L48"/>
    <mergeCell ref="G51:H51"/>
    <mergeCell ref="M48:N48"/>
    <mergeCell ref="O48:P48"/>
    <mergeCell ref="A49:B49"/>
    <mergeCell ref="M45:N45"/>
    <mergeCell ref="O45:P45"/>
    <mergeCell ref="A46:B46"/>
    <mergeCell ref="M42:N42"/>
    <mergeCell ref="O42:P42"/>
    <mergeCell ref="A43:B43"/>
    <mergeCell ref="Q49:Q51"/>
    <mergeCell ref="I57:J57"/>
    <mergeCell ref="K57:L57"/>
    <mergeCell ref="M57:N57"/>
    <mergeCell ref="O57:P57"/>
    <mergeCell ref="I51:J51"/>
    <mergeCell ref="K51:L51"/>
    <mergeCell ref="M51:N51"/>
    <mergeCell ref="O51:P51"/>
    <mergeCell ref="A52:B52"/>
    <mergeCell ref="M54:N54"/>
    <mergeCell ref="O54:P54"/>
    <mergeCell ref="A55:B55"/>
    <mergeCell ref="Q52:Q54"/>
    <mergeCell ref="I61:J61"/>
    <mergeCell ref="K61:L61"/>
    <mergeCell ref="M61:N61"/>
    <mergeCell ref="O61:P61"/>
    <mergeCell ref="R55:R57"/>
    <mergeCell ref="S55:T55"/>
    <mergeCell ref="A56:B57"/>
    <mergeCell ref="S56:T57"/>
    <mergeCell ref="C57:D57"/>
    <mergeCell ref="E57:F57"/>
    <mergeCell ref="G57:H57"/>
    <mergeCell ref="S58:T58"/>
    <mergeCell ref="A59:B59"/>
    <mergeCell ref="Q59:Q61"/>
    <mergeCell ref="R59:R61"/>
    <mergeCell ref="S59:T59"/>
    <mergeCell ref="A60:B61"/>
    <mergeCell ref="S60:T61"/>
    <mergeCell ref="C61:D61"/>
    <mergeCell ref="E61:F61"/>
    <mergeCell ref="G61:H61"/>
    <mergeCell ref="A58:B58"/>
    <mergeCell ref="C58:P58"/>
    <mergeCell ref="Q55:Q57"/>
    <mergeCell ref="R52:R54"/>
    <mergeCell ref="S52:T52"/>
    <mergeCell ref="A53:B54"/>
    <mergeCell ref="S53:T54"/>
    <mergeCell ref="C54:D54"/>
    <mergeCell ref="E54:F54"/>
    <mergeCell ref="G54:H54"/>
    <mergeCell ref="I54:J54"/>
    <mergeCell ref="K54:L54"/>
    <mergeCell ref="S65:T65"/>
    <mergeCell ref="A66:B67"/>
    <mergeCell ref="S66:T67"/>
    <mergeCell ref="C67:D67"/>
    <mergeCell ref="E67:F67"/>
    <mergeCell ref="G67:H67"/>
    <mergeCell ref="I67:J67"/>
    <mergeCell ref="R62:R64"/>
    <mergeCell ref="S62:T62"/>
    <mergeCell ref="A63:B64"/>
    <mergeCell ref="S63:T64"/>
    <mergeCell ref="C64:D64"/>
    <mergeCell ref="E64:F64"/>
    <mergeCell ref="G64:H64"/>
    <mergeCell ref="I64:J64"/>
    <mergeCell ref="K64:L64"/>
    <mergeCell ref="M64:N64"/>
    <mergeCell ref="K67:L67"/>
    <mergeCell ref="M67:N67"/>
    <mergeCell ref="O67:P67"/>
    <mergeCell ref="A62:B62"/>
    <mergeCell ref="Q62:Q64"/>
    <mergeCell ref="O64:P64"/>
    <mergeCell ref="A68:B68"/>
    <mergeCell ref="Q68:Q70"/>
    <mergeCell ref="R68:R70"/>
    <mergeCell ref="A65:B65"/>
    <mergeCell ref="Q65:Q67"/>
    <mergeCell ref="R65:R67"/>
    <mergeCell ref="S71:T71"/>
    <mergeCell ref="A72:B73"/>
    <mergeCell ref="S72:T73"/>
    <mergeCell ref="C73:D73"/>
    <mergeCell ref="E73:F73"/>
    <mergeCell ref="G73:H73"/>
    <mergeCell ref="I73:J73"/>
    <mergeCell ref="S68:T68"/>
    <mergeCell ref="A69:B70"/>
    <mergeCell ref="S69:T70"/>
    <mergeCell ref="C70:D70"/>
    <mergeCell ref="E70:F70"/>
    <mergeCell ref="G70:H70"/>
    <mergeCell ref="I70:J70"/>
    <mergeCell ref="K70:L70"/>
    <mergeCell ref="M70:N70"/>
    <mergeCell ref="O70:P70"/>
    <mergeCell ref="K73:L73"/>
    <mergeCell ref="M73:N73"/>
    <mergeCell ref="O73:P73"/>
    <mergeCell ref="A74:B74"/>
    <mergeCell ref="Q74:Q76"/>
    <mergeCell ref="R74:R76"/>
    <mergeCell ref="A71:B71"/>
    <mergeCell ref="Q71:Q73"/>
    <mergeCell ref="R71:R73"/>
    <mergeCell ref="S74:T74"/>
    <mergeCell ref="A75:B76"/>
    <mergeCell ref="S75:T76"/>
    <mergeCell ref="C76:D76"/>
    <mergeCell ref="E76:F76"/>
    <mergeCell ref="G76:H76"/>
    <mergeCell ref="I76:J76"/>
    <mergeCell ref="K76:L76"/>
    <mergeCell ref="M76:N76"/>
    <mergeCell ref="O76:P76"/>
    <mergeCell ref="A77:B77"/>
    <mergeCell ref="Q77:Q79"/>
    <mergeCell ref="R77:R79"/>
    <mergeCell ref="S77:T77"/>
    <mergeCell ref="A78:B79"/>
    <mergeCell ref="S78:T79"/>
    <mergeCell ref="C79:D79"/>
    <mergeCell ref="E79:F79"/>
    <mergeCell ref="G79:H79"/>
    <mergeCell ref="I79:J79"/>
    <mergeCell ref="K79:L79"/>
    <mergeCell ref="M79:N79"/>
    <mergeCell ref="O79:P79"/>
    <mergeCell ref="AC79:AC80"/>
    <mergeCell ref="A80:B80"/>
    <mergeCell ref="Q80:Q82"/>
    <mergeCell ref="R80:R82"/>
    <mergeCell ref="S80:T80"/>
    <mergeCell ref="A81:B82"/>
    <mergeCell ref="S81:T82"/>
    <mergeCell ref="R83:R85"/>
    <mergeCell ref="S83:T83"/>
    <mergeCell ref="A84:B85"/>
    <mergeCell ref="S84:T85"/>
    <mergeCell ref="C85:D85"/>
    <mergeCell ref="E85:F85"/>
    <mergeCell ref="G85:H85"/>
    <mergeCell ref="C82:D82"/>
    <mergeCell ref="E82:F82"/>
    <mergeCell ref="G82:H82"/>
    <mergeCell ref="I82:J82"/>
    <mergeCell ref="K82:L82"/>
    <mergeCell ref="M82:N82"/>
    <mergeCell ref="I85:J85"/>
    <mergeCell ref="K85:L85"/>
    <mergeCell ref="M85:N85"/>
    <mergeCell ref="O85:P85"/>
    <mergeCell ref="A86:B86"/>
    <mergeCell ref="Q86:Q88"/>
    <mergeCell ref="O88:P88"/>
    <mergeCell ref="O82:P82"/>
    <mergeCell ref="A83:B83"/>
    <mergeCell ref="Q83:Q85"/>
    <mergeCell ref="R86:R88"/>
    <mergeCell ref="S86:T86"/>
    <mergeCell ref="A87:B88"/>
    <mergeCell ref="S87:T88"/>
    <mergeCell ref="C88:D88"/>
    <mergeCell ref="E88:F88"/>
    <mergeCell ref="G88:H88"/>
    <mergeCell ref="I88:J88"/>
    <mergeCell ref="K88:L88"/>
    <mergeCell ref="M88:N88"/>
    <mergeCell ref="A89:B89"/>
    <mergeCell ref="C89:P89"/>
    <mergeCell ref="S89:T89"/>
    <mergeCell ref="A90:B90"/>
    <mergeCell ref="Q90:Q92"/>
    <mergeCell ref="R90:R92"/>
    <mergeCell ref="S90:T90"/>
    <mergeCell ref="A91:B92"/>
    <mergeCell ref="S91:T92"/>
    <mergeCell ref="C92:D92"/>
    <mergeCell ref="S93:T93"/>
    <mergeCell ref="A94:B95"/>
    <mergeCell ref="S94:T95"/>
    <mergeCell ref="C95:D95"/>
    <mergeCell ref="E95:F95"/>
    <mergeCell ref="G95:H95"/>
    <mergeCell ref="I95:J95"/>
    <mergeCell ref="E92:F92"/>
    <mergeCell ref="G92:H92"/>
    <mergeCell ref="I92:J92"/>
    <mergeCell ref="K92:L92"/>
    <mergeCell ref="M92:N92"/>
    <mergeCell ref="O92:P92"/>
    <mergeCell ref="K95:L95"/>
    <mergeCell ref="M95:N95"/>
    <mergeCell ref="O95:P95"/>
    <mergeCell ref="A96:B96"/>
    <mergeCell ref="Q96:Q98"/>
    <mergeCell ref="R96:R98"/>
    <mergeCell ref="A93:B93"/>
    <mergeCell ref="Q93:Q95"/>
    <mergeCell ref="R93:R95"/>
    <mergeCell ref="S99:T99"/>
    <mergeCell ref="A100:B101"/>
    <mergeCell ref="S100:T101"/>
    <mergeCell ref="C101:D101"/>
    <mergeCell ref="E101:F101"/>
    <mergeCell ref="G101:H101"/>
    <mergeCell ref="I101:J101"/>
    <mergeCell ref="S96:T96"/>
    <mergeCell ref="A97:B98"/>
    <mergeCell ref="S97:T98"/>
    <mergeCell ref="C98:D98"/>
    <mergeCell ref="E98:F98"/>
    <mergeCell ref="G98:H98"/>
    <mergeCell ref="I98:J98"/>
    <mergeCell ref="K98:L98"/>
    <mergeCell ref="M98:N98"/>
    <mergeCell ref="O98:P98"/>
    <mergeCell ref="K101:L101"/>
    <mergeCell ref="M101:N101"/>
    <mergeCell ref="O101:P101"/>
    <mergeCell ref="A102:B102"/>
    <mergeCell ref="Q102:Q104"/>
    <mergeCell ref="R102:R104"/>
    <mergeCell ref="A99:B99"/>
    <mergeCell ref="Q99:Q101"/>
    <mergeCell ref="R99:R101"/>
    <mergeCell ref="S105:T105"/>
    <mergeCell ref="A106:B107"/>
    <mergeCell ref="S106:T107"/>
    <mergeCell ref="C107:D107"/>
    <mergeCell ref="E107:F107"/>
    <mergeCell ref="G107:H107"/>
    <mergeCell ref="I107:J107"/>
    <mergeCell ref="S102:T102"/>
    <mergeCell ref="A103:B104"/>
    <mergeCell ref="S103:T104"/>
    <mergeCell ref="C104:D104"/>
    <mergeCell ref="E104:F104"/>
    <mergeCell ref="G104:H104"/>
    <mergeCell ref="I104:J104"/>
    <mergeCell ref="K104:L104"/>
    <mergeCell ref="M104:N104"/>
    <mergeCell ref="O104:P104"/>
    <mergeCell ref="K107:L107"/>
    <mergeCell ref="M107:N107"/>
    <mergeCell ref="O107:P107"/>
    <mergeCell ref="A108:B108"/>
    <mergeCell ref="Q108:Q110"/>
    <mergeCell ref="R108:R110"/>
    <mergeCell ref="A105:B105"/>
    <mergeCell ref="Q105:Q107"/>
    <mergeCell ref="R105:R107"/>
    <mergeCell ref="S111:T111"/>
    <mergeCell ref="A112:B113"/>
    <mergeCell ref="S112:T113"/>
    <mergeCell ref="C113:D113"/>
    <mergeCell ref="E113:F113"/>
    <mergeCell ref="G113:H113"/>
    <mergeCell ref="I113:J113"/>
    <mergeCell ref="S108:T108"/>
    <mergeCell ref="A109:B110"/>
    <mergeCell ref="S109:T110"/>
    <mergeCell ref="C110:D110"/>
    <mergeCell ref="E110:F110"/>
    <mergeCell ref="G110:H110"/>
    <mergeCell ref="I110:J110"/>
    <mergeCell ref="K110:L110"/>
    <mergeCell ref="M110:N110"/>
    <mergeCell ref="O110:P110"/>
    <mergeCell ref="K113:L113"/>
    <mergeCell ref="M113:N113"/>
    <mergeCell ref="O113:P113"/>
    <mergeCell ref="A114:B114"/>
    <mergeCell ref="Q114:Q116"/>
    <mergeCell ref="R114:R116"/>
    <mergeCell ref="A111:B111"/>
    <mergeCell ref="Q111:Q113"/>
    <mergeCell ref="R111:R113"/>
    <mergeCell ref="S114:T114"/>
    <mergeCell ref="A115:B116"/>
    <mergeCell ref="S115:T116"/>
    <mergeCell ref="C116:D116"/>
    <mergeCell ref="E116:F116"/>
    <mergeCell ref="G116:H116"/>
    <mergeCell ref="I116:J116"/>
    <mergeCell ref="K116:L116"/>
    <mergeCell ref="M116:N116"/>
    <mergeCell ref="O116:P116"/>
    <mergeCell ref="A117:B117"/>
    <mergeCell ref="Q117:Q119"/>
    <mergeCell ref="R117:R119"/>
    <mergeCell ref="S117:T117"/>
    <mergeCell ref="A118:B119"/>
    <mergeCell ref="S118:T119"/>
    <mergeCell ref="C119:D119"/>
    <mergeCell ref="E119:F119"/>
    <mergeCell ref="G119:H119"/>
    <mergeCell ref="I119:J119"/>
    <mergeCell ref="K119:L119"/>
    <mergeCell ref="M119:N119"/>
    <mergeCell ref="O119:P119"/>
    <mergeCell ref="C120:D120"/>
    <mergeCell ref="E120:F120"/>
    <mergeCell ref="G120:H120"/>
    <mergeCell ref="I120:J120"/>
    <mergeCell ref="K120:L120"/>
    <mergeCell ref="M120:N120"/>
    <mergeCell ref="O120:P120"/>
    <mergeCell ref="Q120:T120"/>
    <mergeCell ref="A121:A128"/>
    <mergeCell ref="C121:D121"/>
    <mergeCell ref="E121:F121"/>
    <mergeCell ref="G121:H121"/>
    <mergeCell ref="I121:J121"/>
    <mergeCell ref="K121:L121"/>
    <mergeCell ref="M121:N121"/>
    <mergeCell ref="O121:P121"/>
    <mergeCell ref="Q121:R121"/>
    <mergeCell ref="S121:T121"/>
    <mergeCell ref="C122:D122"/>
    <mergeCell ref="E122:F122"/>
    <mergeCell ref="G122:H122"/>
    <mergeCell ref="I122:J122"/>
    <mergeCell ref="K122:L122"/>
    <mergeCell ref="M122:N122"/>
    <mergeCell ref="O122:P122"/>
    <mergeCell ref="Q122:R122"/>
    <mergeCell ref="S122:T122"/>
    <mergeCell ref="O123:P123"/>
    <mergeCell ref="Q123:R123"/>
    <mergeCell ref="S123:T123"/>
    <mergeCell ref="C124:D124"/>
    <mergeCell ref="E124:F124"/>
    <mergeCell ref="G124:H124"/>
    <mergeCell ref="I124:J124"/>
    <mergeCell ref="K124:L124"/>
    <mergeCell ref="M124:N124"/>
    <mergeCell ref="O124:P124"/>
    <mergeCell ref="C123:D123"/>
    <mergeCell ref="E123:F123"/>
    <mergeCell ref="G123:H123"/>
    <mergeCell ref="I123:J123"/>
    <mergeCell ref="K123:L123"/>
    <mergeCell ref="M123:N123"/>
    <mergeCell ref="Q124:R124"/>
    <mergeCell ref="S124:T124"/>
    <mergeCell ref="C125:D125"/>
    <mergeCell ref="E125:F125"/>
    <mergeCell ref="G125:H125"/>
    <mergeCell ref="I125:J125"/>
    <mergeCell ref="K125:L125"/>
    <mergeCell ref="M125:N125"/>
    <mergeCell ref="O125:P125"/>
    <mergeCell ref="Q125:T125"/>
    <mergeCell ref="O126:P126"/>
    <mergeCell ref="Q126:T126"/>
    <mergeCell ref="C127:D127"/>
    <mergeCell ref="E127:F127"/>
    <mergeCell ref="G127:H127"/>
    <mergeCell ref="I127:J127"/>
    <mergeCell ref="K127:L127"/>
    <mergeCell ref="M127:N127"/>
    <mergeCell ref="O127:P127"/>
    <mergeCell ref="C126:D126"/>
    <mergeCell ref="E126:F126"/>
    <mergeCell ref="G126:H126"/>
    <mergeCell ref="I126:J126"/>
    <mergeCell ref="K126:L126"/>
    <mergeCell ref="M126:N126"/>
    <mergeCell ref="O128:P128"/>
    <mergeCell ref="A129:B129"/>
    <mergeCell ref="C129:T129"/>
    <mergeCell ref="A130:T130"/>
    <mergeCell ref="A131:T131"/>
    <mergeCell ref="A132:T132"/>
    <mergeCell ref="C128:D128"/>
    <mergeCell ref="E128:F128"/>
    <mergeCell ref="G128:H128"/>
    <mergeCell ref="I128:J128"/>
    <mergeCell ref="K128:L128"/>
    <mergeCell ref="M128:N128"/>
    <mergeCell ref="A133:T133"/>
    <mergeCell ref="B134:I134"/>
    <mergeCell ref="K134:N134"/>
    <mergeCell ref="O134:P134"/>
    <mergeCell ref="Q134:T134"/>
    <mergeCell ref="A136:B136"/>
    <mergeCell ref="C136:D136"/>
    <mergeCell ref="E136:F136"/>
    <mergeCell ref="G136:H136"/>
    <mergeCell ref="I136:J136"/>
    <mergeCell ref="K136:L136"/>
    <mergeCell ref="M136:N136"/>
    <mergeCell ref="O136:P136"/>
    <mergeCell ref="A137:B137"/>
    <mergeCell ref="C137:D137"/>
    <mergeCell ref="E137:F137"/>
    <mergeCell ref="G137:H137"/>
    <mergeCell ref="I137:J137"/>
    <mergeCell ref="K137:L137"/>
    <mergeCell ref="M137:N137"/>
    <mergeCell ref="O137:P137"/>
    <mergeCell ref="R139:S139"/>
    <mergeCell ref="S140:S141"/>
    <mergeCell ref="A142:B143"/>
    <mergeCell ref="C142:D143"/>
    <mergeCell ref="E142:F143"/>
    <mergeCell ref="G142:H143"/>
    <mergeCell ref="I142:J143"/>
    <mergeCell ref="K142:L143"/>
    <mergeCell ref="M142:N143"/>
    <mergeCell ref="O142:P143"/>
    <mergeCell ref="Q142:R143"/>
    <mergeCell ref="S142:S143"/>
    <mergeCell ref="A140:B141"/>
    <mergeCell ref="C140:D141"/>
    <mergeCell ref="E140:F141"/>
    <mergeCell ref="G140:H141"/>
    <mergeCell ref="I140:J141"/>
    <mergeCell ref="K140:L141"/>
    <mergeCell ref="M140:N141"/>
    <mergeCell ref="O140:P141"/>
    <mergeCell ref="Q140:R141"/>
    <mergeCell ref="S144:S145"/>
    <mergeCell ref="A146:B147"/>
    <mergeCell ref="C146:D147"/>
    <mergeCell ref="E146:F147"/>
    <mergeCell ref="G146:H147"/>
    <mergeCell ref="I146:J147"/>
    <mergeCell ref="K146:L147"/>
    <mergeCell ref="M146:N147"/>
    <mergeCell ref="O146:P147"/>
    <mergeCell ref="A144:B145"/>
    <mergeCell ref="C144:D145"/>
    <mergeCell ref="E144:F145"/>
    <mergeCell ref="G144:H145"/>
    <mergeCell ref="I144:J145"/>
    <mergeCell ref="K144:L145"/>
    <mergeCell ref="M144:N145"/>
    <mergeCell ref="O144:P145"/>
    <mergeCell ref="Q144:R145"/>
    <mergeCell ref="Q148:R149"/>
    <mergeCell ref="S148:S149"/>
    <mergeCell ref="O151:P151"/>
    <mergeCell ref="Q151:R151"/>
    <mergeCell ref="A152:B152"/>
    <mergeCell ref="O152:P153"/>
    <mergeCell ref="Q152:R153"/>
    <mergeCell ref="Q146:R147"/>
    <mergeCell ref="S146:S147"/>
    <mergeCell ref="A148:B149"/>
    <mergeCell ref="C148:D149"/>
    <mergeCell ref="E148:F149"/>
    <mergeCell ref="G148:H149"/>
    <mergeCell ref="I148:J149"/>
    <mergeCell ref="K148:L149"/>
    <mergeCell ref="M148:N149"/>
    <mergeCell ref="O148:P149"/>
    <mergeCell ref="Q161:R162"/>
    <mergeCell ref="C166:D166"/>
    <mergeCell ref="E166:F166"/>
    <mergeCell ref="G166:H166"/>
    <mergeCell ref="I166:J166"/>
    <mergeCell ref="K166:L166"/>
    <mergeCell ref="M166:N166"/>
    <mergeCell ref="O166:P166"/>
    <mergeCell ref="O154:P155"/>
    <mergeCell ref="Q154:R155"/>
    <mergeCell ref="O156:P157"/>
    <mergeCell ref="Q156:R157"/>
    <mergeCell ref="O158:P159"/>
    <mergeCell ref="Q158:R159"/>
    <mergeCell ref="O167:P167"/>
    <mergeCell ref="C167:D167"/>
    <mergeCell ref="E167:F167"/>
    <mergeCell ref="G167:H167"/>
    <mergeCell ref="I167:J167"/>
    <mergeCell ref="K167:L167"/>
    <mergeCell ref="M167:N167"/>
    <mergeCell ref="O160:P160"/>
    <mergeCell ref="O161:P162"/>
  </mergeCells>
  <phoneticPr fontId="16" type="noConversion"/>
  <dataValidations count="8">
    <dataValidation type="decimal" errorStyle="warning" showErrorMessage="1" errorTitle="填入數字範圍有誤" error="數字介於 0~24" sqref="C117:P117 C111:P111 C90:P90 C108:P108 C105:P105 C114:P114 C93:P93 C96:P96 C99:P99 C102:P102" xr:uid="{00000000-0002-0000-0E00-000000000000}">
      <formula1>7</formula1>
      <formula2>24</formula2>
    </dataValidation>
    <dataValidation type="list" allowBlank="1" showInputMessage="1" showErrorMessage="1" sqref="A38:B39 A75:B76 A41:B42 A103:B104 A23:B24 A78:B79 A81:B82 A60:B61 A63:B64 A26:B27 A44:B45 A47:B48 A66:B67 A87:B88 A69:B70 A84:B85 A72:B73 A50:B51 A53:B54 A56:B57 A14:B15 A17:B18 A29:B30 A32:B33 A35:B36 A106:B107 A109:B110 A112:B113 A91:B92 A94:B95 A97:B98 A118:B119 A100:B101 A115:B116 A20:B21" xr:uid="{00000000-0002-0000-0E00-000001000000}">
      <formula1>$AD$8:$AD$22</formula1>
    </dataValidation>
    <dataValidation type="list" allowBlank="1" showInputMessage="1" showErrorMessage="1" sqref="C5:D5" xr:uid="{00000000-0002-0000-0E00-000002000000}">
      <formula1>$Z$8:$Z$45</formula1>
    </dataValidation>
    <dataValidation type="list" allowBlank="1" showInputMessage="1" showErrorMessage="1" sqref="A2:D2" xr:uid="{00000000-0002-0000-0E00-000003000000}">
      <formula1>$AB$8:$AB$52</formula1>
    </dataValidation>
    <dataValidation type="list" allowBlank="1" showInputMessage="1" showErrorMessage="1" sqref="C7:P7 E5:P5 C9:P9 C11:P11" xr:uid="{00000000-0002-0000-0E00-000004000000}">
      <formula1>$Z$8:$Z$47</formula1>
    </dataValidation>
    <dataValidation type="list" allowBlank="1" showInputMessage="1" showErrorMessage="1" sqref="E2:F2" xr:uid="{00000000-0002-0000-0E00-000005000000}">
      <formula1>$AB$1:$AB$2</formula1>
    </dataValidation>
    <dataValidation errorStyle="warning" showErrorMessage="1" errorTitle="填入數字範圍有誤" error="數字介於 0~23.5" sqref="C42:P43 C57:P57 C85:P86 C54:P55 C51:P52 C45:P46 C48:P49 C21:P22 C24:P25 C76:P77 C13:P13 C15:P16 C59:P59 C18:P19 C82:P83 C79:P80 C88:P88 C73:P74 C107:P107 C110:P110 C113:P113 C116:P116 C119:P119 C27:P28 C30:P31 C33:P34 C36:P37 C39:P40 C61:P62 C64:P65 C67:P68 C70:P71 C92:P92 C95:P95 C98:P98 C101:P101 C104:P104" xr:uid="{00000000-0002-0000-0E00-000006000000}"/>
    <dataValidation type="decimal" errorStyle="warning" showErrorMessage="1" errorTitle="填入數字範圍有誤" error="數字介於 0~23.5" sqref="C58:P58 C14:P14 C17:P17 C112:P112 C78:P78 C106:P106 C60:P60 C89:P89 C56:P56 C75:P75 C103:P103 C26:P26 C47:P47 C115:P115 C20:P20 C53:P53 C50:P50 C44:P44 C91:P91 C118:P118 C109:P109 C87:P87 C81:P81 C84:P84 C29:P29 C32:P32 C35:P35 C38:P38 C41:P41 C63:P63 C66:P66 C69:P69 C72:P72 C94:P94 C97:P97 C100:P100 C23:P23" xr:uid="{00000000-0002-0000-0E00-000007000000}">
      <formula1>0</formula1>
      <formula2>23.5</formula2>
    </dataValidation>
  </dataValidations>
  <printOptions horizontalCentered="1" verticalCentered="1"/>
  <pageMargins left="0" right="0" top="0.19685039370078741" bottom="0.19685039370078741" header="0.51181102362204722" footer="0.51181102362204722"/>
  <pageSetup paperSize="9" scale="76" fitToHeight="0" orientation="portrait" horizontalDpi="4294967293" vertic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1" id="{5D1313DB-B2FF-4E5C-8BF9-9C5E917963F6}">
            <xm:f>月排班!EM7=月排班!$FV$6</xm:f>
            <x14:dxf>
              <font>
                <color theme="0"/>
              </font>
              <fill>
                <patternFill>
                  <bgColor rgb="FFFF0000"/>
                </patternFill>
              </fill>
            </x14:dxf>
          </x14:cfRule>
          <x14:cfRule type="expression" priority="8" id="{24347016-0578-4A19-AE29-919667603C05}">
            <xm:f>月排班!EM7=月排班!$FV$5</xm:f>
            <x14:dxf>
              <font>
                <color theme="0"/>
              </font>
              <fill>
                <patternFill>
                  <bgColor theme="1" tint="4.9989318521683403E-2"/>
                </patternFill>
              </fill>
            </x14:dxf>
          </x14:cfRule>
          <x14:cfRule type="expression" priority="9" id="{352C68B5-C911-4366-ABCC-1CFB87D51C74}">
            <xm:f>月排班!EM7&lt;&gt;""</xm:f>
            <x14:dxf>
              <font>
                <color auto="1"/>
              </font>
              <fill>
                <patternFill>
                  <bgColor theme="9" tint="0.39994506668294322"/>
                </patternFill>
              </fill>
            </x14:dxf>
          </x14:cfRule>
          <xm:sqref>C15:P15 C18:P18 C21:P21 C24:P24 C27:P27 C30:P30 C33:P33 C36:P36 C39:P39 C42:P42 C45:P45 C48:P48 C51:P51 C54:P54 C57:P57 C61:P61 C64:P64 C67:P67 C70:P70 C73:P73 C76:P76 C79:P79 C82:P82 C85:P85 C88:P88 C92:P92 C95:P95 C98:P98 C101:P101 C104:P104 C107:P107 C110:P110 C113:P113 C116:P116 C119:P119</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39997558519241921"/>
    <pageSetUpPr fitToPage="1"/>
  </sheetPr>
  <dimension ref="A1:BI294"/>
  <sheetViews>
    <sheetView view="pageBreakPreview" zoomScaleNormal="75" zoomScaleSheetLayoutView="100" workbookViewId="0">
      <pane xSplit="2" ySplit="4" topLeftCell="C5" activePane="bottomRight" state="frozen"/>
      <selection pane="topRight" activeCell="A2" sqref="A2:D2"/>
      <selection pane="bottomLeft" activeCell="A2" sqref="A2:D2"/>
      <selection pane="bottomRight" activeCell="O3" sqref="O3:P3"/>
    </sheetView>
  </sheetViews>
  <sheetFormatPr defaultColWidth="8.375" defaultRowHeight="18" customHeight="1"/>
  <cols>
    <col min="1" max="9" width="6.625" style="118" customWidth="1"/>
    <col min="10" max="11" width="6.625" style="155" customWidth="1"/>
    <col min="12" max="20" width="6.625" style="118" customWidth="1"/>
    <col min="21" max="26" width="5.5" style="116" customWidth="1"/>
    <col min="27" max="61" width="8.375" style="116"/>
    <col min="62" max="16384" width="8.375" style="118"/>
  </cols>
  <sheetData>
    <row r="1" spans="1:30" ht="11.25" customHeight="1" thickBot="1">
      <c r="A1" s="450" t="s">
        <v>8</v>
      </c>
      <c r="B1" s="451"/>
      <c r="C1" s="451"/>
      <c r="D1" s="451"/>
      <c r="E1" s="451"/>
      <c r="F1" s="451"/>
      <c r="G1" s="451"/>
      <c r="H1" s="451"/>
      <c r="I1" s="451"/>
      <c r="J1" s="451"/>
      <c r="K1" s="451"/>
      <c r="L1" s="451"/>
      <c r="M1" s="451"/>
      <c r="N1" s="451"/>
      <c r="O1" s="451"/>
      <c r="P1" s="451"/>
      <c r="Q1" s="451"/>
      <c r="R1" s="451"/>
      <c r="S1" s="451"/>
      <c r="T1" s="452"/>
      <c r="U1" s="117"/>
      <c r="V1" s="117"/>
      <c r="W1" s="117"/>
      <c r="X1" s="117"/>
      <c r="Y1" s="117"/>
      <c r="Z1" s="117"/>
      <c r="AA1" s="117"/>
      <c r="AB1" s="116" t="s">
        <v>9</v>
      </c>
    </row>
    <row r="2" spans="1:30" ht="11.25" customHeight="1">
      <c r="A2" s="453" t="str">
        <f>'0902-0908'!A2:D2</f>
        <v>台中老虎城店</v>
      </c>
      <c r="B2" s="454"/>
      <c r="C2" s="454"/>
      <c r="D2" s="454"/>
      <c r="E2" s="455" t="str">
        <f>'0902-0908'!E2:F2</f>
        <v>外場</v>
      </c>
      <c r="F2" s="456"/>
      <c r="G2" s="457" t="s">
        <v>12</v>
      </c>
      <c r="H2" s="458"/>
      <c r="I2" s="458"/>
      <c r="J2" s="458"/>
      <c r="K2" s="458"/>
      <c r="L2" s="458"/>
      <c r="M2" s="458"/>
      <c r="N2" s="459"/>
      <c r="O2" s="119" t="s">
        <v>177</v>
      </c>
      <c r="P2" s="460">
        <v>44459</v>
      </c>
      <c r="Q2" s="460"/>
      <c r="R2" s="460"/>
      <c r="S2" s="120" t="s">
        <v>14</v>
      </c>
      <c r="T2" s="121">
        <f>P2+6</f>
        <v>44465</v>
      </c>
      <c r="AB2" s="116" t="s">
        <v>15</v>
      </c>
    </row>
    <row r="3" spans="1:30" ht="11.25" customHeight="1">
      <c r="A3" s="461" t="s">
        <v>16</v>
      </c>
      <c r="B3" s="122" t="s">
        <v>17</v>
      </c>
      <c r="C3" s="264">
        <f>P2</f>
        <v>44459</v>
      </c>
      <c r="D3" s="265"/>
      <c r="E3" s="264">
        <f>C3+1</f>
        <v>44460</v>
      </c>
      <c r="F3" s="265"/>
      <c r="G3" s="264">
        <f>E3+1</f>
        <v>44461</v>
      </c>
      <c r="H3" s="265"/>
      <c r="I3" s="264">
        <f>G3+1</f>
        <v>44462</v>
      </c>
      <c r="J3" s="265"/>
      <c r="K3" s="264">
        <f>I3+1</f>
        <v>44463</v>
      </c>
      <c r="L3" s="265"/>
      <c r="M3" s="463">
        <f>K3+1</f>
        <v>44464</v>
      </c>
      <c r="N3" s="464"/>
      <c r="O3" s="463">
        <f>M3+1</f>
        <v>44465</v>
      </c>
      <c r="P3" s="464"/>
      <c r="Q3" s="465" t="s">
        <v>18</v>
      </c>
      <c r="R3" s="466"/>
      <c r="S3" s="467" t="s">
        <v>19</v>
      </c>
      <c r="T3" s="468"/>
    </row>
    <row r="4" spans="1:30" ht="11.25" customHeight="1" thickBot="1">
      <c r="A4" s="462"/>
      <c r="B4" s="187" t="s">
        <v>20</v>
      </c>
      <c r="C4" s="471" t="s">
        <v>21</v>
      </c>
      <c r="D4" s="472"/>
      <c r="E4" s="471" t="s">
        <v>22</v>
      </c>
      <c r="F4" s="472"/>
      <c r="G4" s="471" t="s">
        <v>23</v>
      </c>
      <c r="H4" s="472"/>
      <c r="I4" s="471" t="s">
        <v>24</v>
      </c>
      <c r="J4" s="472"/>
      <c r="K4" s="471" t="s">
        <v>25</v>
      </c>
      <c r="L4" s="472"/>
      <c r="M4" s="473" t="s">
        <v>26</v>
      </c>
      <c r="N4" s="474"/>
      <c r="O4" s="473" t="s">
        <v>27</v>
      </c>
      <c r="P4" s="474"/>
      <c r="Q4" s="159" t="s">
        <v>28</v>
      </c>
      <c r="R4" s="159" t="s">
        <v>178</v>
      </c>
      <c r="S4" s="469"/>
      <c r="T4" s="470"/>
    </row>
    <row r="5" spans="1:30" ht="18.75" customHeight="1">
      <c r="A5" s="440" t="str">
        <f>'0902-0908'!A5:B5</f>
        <v>中午責任者</v>
      </c>
      <c r="B5" s="441"/>
      <c r="C5" s="442"/>
      <c r="D5" s="443"/>
      <c r="E5" s="444"/>
      <c r="F5" s="444"/>
      <c r="G5" s="442"/>
      <c r="H5" s="443"/>
      <c r="I5" s="444"/>
      <c r="J5" s="444"/>
      <c r="K5" s="442"/>
      <c r="L5" s="443"/>
      <c r="M5" s="442"/>
      <c r="N5" s="443"/>
      <c r="O5" s="444"/>
      <c r="P5" s="443"/>
      <c r="Q5" s="53"/>
      <c r="R5" s="54"/>
      <c r="S5" s="445"/>
      <c r="T5" s="446"/>
    </row>
    <row r="6" spans="1:30" ht="11.25" customHeight="1" thickBot="1">
      <c r="A6" s="436" t="str">
        <f>'0902-0908'!A6:B6</f>
        <v>職位</v>
      </c>
      <c r="B6" s="437"/>
      <c r="C6" s="254" t="e">
        <f>VLOOKUP(C5,$Z$8:$AA$45,2,0)</f>
        <v>#N/A</v>
      </c>
      <c r="D6" s="255"/>
      <c r="E6" s="254" t="e">
        <f>VLOOKUP(E5,$Z$8:$AA$45,2,0)</f>
        <v>#N/A</v>
      </c>
      <c r="F6" s="255"/>
      <c r="G6" s="254" t="e">
        <f>VLOOKUP(G5,$Z$8:$AA$45,2,0)</f>
        <v>#N/A</v>
      </c>
      <c r="H6" s="255"/>
      <c r="I6" s="254" t="e">
        <f>VLOOKUP(I5,$Z$8:$AA$45,2,0)</f>
        <v>#N/A</v>
      </c>
      <c r="J6" s="255"/>
      <c r="K6" s="254" t="e">
        <f>VLOOKUP(K5,$Z$8:$AA$45,2,0)</f>
        <v>#N/A</v>
      </c>
      <c r="L6" s="255"/>
      <c r="M6" s="254" t="e">
        <f>VLOOKUP(M5,$Z$8:$AA$45,2,0)</f>
        <v>#N/A</v>
      </c>
      <c r="N6" s="255"/>
      <c r="O6" s="254" t="e">
        <f>VLOOKUP(O5,$Z$8:$AA$45,2,0)</f>
        <v>#N/A</v>
      </c>
      <c r="P6" s="255"/>
      <c r="Q6" s="70"/>
      <c r="R6" s="71"/>
      <c r="S6" s="438"/>
      <c r="T6" s="439"/>
    </row>
    <row r="7" spans="1:30" ht="18.75" customHeight="1">
      <c r="A7" s="434" t="str">
        <f>'0902-0908'!A7:B7</f>
        <v>中午服務責任者</v>
      </c>
      <c r="B7" s="435"/>
      <c r="C7" s="447"/>
      <c r="D7" s="429"/>
      <c r="E7" s="428"/>
      <c r="F7" s="428"/>
      <c r="G7" s="447"/>
      <c r="H7" s="429"/>
      <c r="I7" s="428"/>
      <c r="J7" s="428"/>
      <c r="K7" s="447"/>
      <c r="L7" s="429"/>
      <c r="M7" s="447"/>
      <c r="N7" s="429"/>
      <c r="O7" s="428"/>
      <c r="P7" s="429"/>
      <c r="Q7" s="68"/>
      <c r="R7" s="69"/>
      <c r="S7" s="445"/>
      <c r="T7" s="446"/>
      <c r="Y7" s="116" t="s">
        <v>33</v>
      </c>
    </row>
    <row r="8" spans="1:30" ht="11.25" customHeight="1" thickBot="1">
      <c r="A8" s="448" t="str">
        <f>'0902-0908'!A8:B8</f>
        <v>職位</v>
      </c>
      <c r="B8" s="449"/>
      <c r="C8" s="254" t="e">
        <f>VLOOKUP(C7,$Z$8:$AA$45,2,0)</f>
        <v>#N/A</v>
      </c>
      <c r="D8" s="255"/>
      <c r="E8" s="254" t="e">
        <f>VLOOKUP(E7,$Z$8:$AA$45,2,0)</f>
        <v>#N/A</v>
      </c>
      <c r="F8" s="255"/>
      <c r="G8" s="254" t="e">
        <f>VLOOKUP(G7,$Z$8:$AA$45,2,0)</f>
        <v>#N/A</v>
      </c>
      <c r="H8" s="255"/>
      <c r="I8" s="254" t="e">
        <f>VLOOKUP(I7,$Z$8:$AA$45,2,0)</f>
        <v>#N/A</v>
      </c>
      <c r="J8" s="255"/>
      <c r="K8" s="254" t="e">
        <f>VLOOKUP(K7,$Z$8:$AA$45,2,0)</f>
        <v>#N/A</v>
      </c>
      <c r="L8" s="255"/>
      <c r="M8" s="254" t="e">
        <f>VLOOKUP(M7,$Z$8:$AA$45,2,0)</f>
        <v>#N/A</v>
      </c>
      <c r="N8" s="255"/>
      <c r="O8" s="254" t="e">
        <f>VLOOKUP(O7,$Z$8:$AA$45,2,0)</f>
        <v>#N/A</v>
      </c>
      <c r="P8" s="255"/>
      <c r="Q8" s="68"/>
      <c r="R8" s="69"/>
      <c r="S8" s="438"/>
      <c r="T8" s="439"/>
      <c r="Y8" s="116" t="s">
        <v>33</v>
      </c>
      <c r="AB8" s="116" t="s">
        <v>34</v>
      </c>
      <c r="AD8" s="116" t="s">
        <v>35</v>
      </c>
    </row>
    <row r="9" spans="1:30" ht="18.75" customHeight="1">
      <c r="A9" s="440" t="str">
        <f>'0902-0908'!A9:B9</f>
        <v>晩上責任者</v>
      </c>
      <c r="B9" s="441"/>
      <c r="C9" s="442"/>
      <c r="D9" s="443"/>
      <c r="E9" s="444"/>
      <c r="F9" s="444"/>
      <c r="G9" s="442"/>
      <c r="H9" s="443"/>
      <c r="I9" s="444"/>
      <c r="J9" s="444"/>
      <c r="K9" s="442"/>
      <c r="L9" s="443"/>
      <c r="M9" s="442"/>
      <c r="N9" s="443"/>
      <c r="O9" s="444"/>
      <c r="P9" s="443"/>
      <c r="Q9" s="53"/>
      <c r="R9" s="54"/>
      <c r="S9" s="445"/>
      <c r="T9" s="446"/>
      <c r="Y9" s="160">
        <v>2</v>
      </c>
      <c r="Z9" s="161" t="str">
        <f t="shared" ref="Z9:Z44" si="0">HLOOKUP($Y$7,$A$12:$T$119,Y9,0)</f>
        <v>范庭瑋</v>
      </c>
      <c r="AA9" s="116" t="str">
        <f t="shared" ref="AA9:AA44" si="1">HLOOKUP($Y$7,$A$12:$P$119,Y9+1,0)</f>
        <v>外場主任</v>
      </c>
      <c r="AB9" s="116" t="s">
        <v>37</v>
      </c>
      <c r="AD9" s="116" t="s">
        <v>38</v>
      </c>
    </row>
    <row r="10" spans="1:30" ht="11.25" customHeight="1">
      <c r="A10" s="436" t="str">
        <f>'0902-0908'!A10:B10</f>
        <v>職位</v>
      </c>
      <c r="B10" s="437"/>
      <c r="C10" s="254" t="e">
        <f>VLOOKUP(C9,$Z$8:$AA$45,2,0)</f>
        <v>#N/A</v>
      </c>
      <c r="D10" s="255"/>
      <c r="E10" s="254" t="e">
        <f>VLOOKUP(E9,$Z$8:$AA$45,2,0)</f>
        <v>#N/A</v>
      </c>
      <c r="F10" s="255"/>
      <c r="G10" s="254" t="e">
        <f>VLOOKUP(G9,$Z$8:$AA$45,2,0)</f>
        <v>#N/A</v>
      </c>
      <c r="H10" s="255"/>
      <c r="I10" s="254" t="e">
        <f>VLOOKUP(I9,$Z$8:$AA$45,2,0)</f>
        <v>#N/A</v>
      </c>
      <c r="J10" s="255"/>
      <c r="K10" s="254" t="e">
        <f>VLOOKUP(K9,$Z$8:$AA$45,2,0)</f>
        <v>#N/A</v>
      </c>
      <c r="L10" s="255"/>
      <c r="M10" s="254" t="e">
        <f>VLOOKUP(M9,$Z$8:$AA$45,2,0)</f>
        <v>#N/A</v>
      </c>
      <c r="N10" s="255"/>
      <c r="O10" s="254" t="e">
        <f>VLOOKUP(O9,$Z$8:$AA$45,2,0)</f>
        <v>#N/A</v>
      </c>
      <c r="P10" s="255"/>
      <c r="Q10" s="70"/>
      <c r="R10" s="71"/>
      <c r="S10" s="438"/>
      <c r="T10" s="439"/>
      <c r="Y10" s="162">
        <f>Y9+3</f>
        <v>5</v>
      </c>
      <c r="Z10" s="163" t="str">
        <f t="shared" si="0"/>
        <v>黃凱玲</v>
      </c>
      <c r="AA10" s="116" t="str">
        <f t="shared" si="1"/>
        <v>外場主任</v>
      </c>
      <c r="AB10" s="116" t="s">
        <v>39</v>
      </c>
      <c r="AD10" s="116" t="s">
        <v>40</v>
      </c>
    </row>
    <row r="11" spans="1:30" ht="18.75" customHeight="1">
      <c r="A11" s="434" t="str">
        <f>'0902-0908'!A11:B11</f>
        <v>晩上服務責任者</v>
      </c>
      <c r="B11" s="435"/>
      <c r="C11" s="426"/>
      <c r="D11" s="427"/>
      <c r="E11" s="428"/>
      <c r="F11" s="428"/>
      <c r="G11" s="426"/>
      <c r="H11" s="427"/>
      <c r="I11" s="428"/>
      <c r="J11" s="428"/>
      <c r="K11" s="426"/>
      <c r="L11" s="427"/>
      <c r="M11" s="426"/>
      <c r="N11" s="427"/>
      <c r="O11" s="428"/>
      <c r="P11" s="429"/>
      <c r="Q11" s="68"/>
      <c r="R11" s="69"/>
      <c r="S11" s="430"/>
      <c r="T11" s="431"/>
      <c r="Y11" s="162">
        <f t="shared" ref="Y11:Y44" si="2">Y10+3</f>
        <v>8</v>
      </c>
      <c r="Z11" s="163" t="str">
        <f t="shared" si="0"/>
        <v>吳珮如</v>
      </c>
      <c r="AA11" s="116" t="str">
        <f t="shared" si="1"/>
        <v>外場主任</v>
      </c>
      <c r="AB11" s="116" t="s">
        <v>42</v>
      </c>
      <c r="AD11" s="116" t="s">
        <v>43</v>
      </c>
    </row>
    <row r="12" spans="1:30" ht="11.25" customHeight="1" thickBot="1">
      <c r="A12" s="432" t="str">
        <f>'0902-0908'!A12:B12</f>
        <v>職位</v>
      </c>
      <c r="B12" s="433"/>
      <c r="C12" s="254" t="e">
        <f>VLOOKUP(C11,$Z$8:$AA$45,2,0)</f>
        <v>#N/A</v>
      </c>
      <c r="D12" s="255"/>
      <c r="E12" s="254" t="e">
        <f>VLOOKUP(E11,$Z$8:$AA$45,2,0)</f>
        <v>#N/A</v>
      </c>
      <c r="F12" s="255"/>
      <c r="G12" s="254" t="e">
        <f>VLOOKUP(G11,$Z$8:$AA$45,2,0)</f>
        <v>#N/A</v>
      </c>
      <c r="H12" s="255"/>
      <c r="I12" s="254" t="e">
        <f>VLOOKUP(I11,$Z$8:$AA$45,2,0)</f>
        <v>#N/A</v>
      </c>
      <c r="J12" s="255"/>
      <c r="K12" s="254" t="e">
        <f>VLOOKUP(K11,$Z$8:$AA$45,2,0)</f>
        <v>#N/A</v>
      </c>
      <c r="L12" s="255"/>
      <c r="M12" s="254" t="e">
        <f>VLOOKUP(M11,$Z$8:$AA$45,2,0)</f>
        <v>#N/A</v>
      </c>
      <c r="N12" s="255"/>
      <c r="O12" s="254" t="e">
        <f>VLOOKUP(O11,$Z$8:$AA$45,2,0)</f>
        <v>#N/A</v>
      </c>
      <c r="P12" s="255"/>
      <c r="Q12" s="55"/>
      <c r="R12" s="56"/>
      <c r="S12" s="422"/>
      <c r="T12" s="423"/>
      <c r="Y12" s="162">
        <f t="shared" si="2"/>
        <v>11</v>
      </c>
      <c r="Z12" s="163" t="str">
        <f t="shared" si="0"/>
        <v>曾智聖</v>
      </c>
      <c r="AA12" s="116" t="str">
        <f t="shared" si="1"/>
        <v>外場正職</v>
      </c>
      <c r="AB12" s="116" t="s">
        <v>44</v>
      </c>
      <c r="AD12" s="116" t="s">
        <v>45</v>
      </c>
    </row>
    <row r="13" spans="1:30" ht="15.75" customHeight="1">
      <c r="A13" s="490" t="str">
        <f>IF('0902-0908'!A13=0,"",'0902-0908'!A13)</f>
        <v>范庭瑋</v>
      </c>
      <c r="B13" s="491"/>
      <c r="C13" s="123"/>
      <c r="D13" s="124"/>
      <c r="E13" s="123"/>
      <c r="F13" s="124"/>
      <c r="G13" s="123"/>
      <c r="H13" s="124"/>
      <c r="I13" s="123"/>
      <c r="J13" s="124"/>
      <c r="K13" s="123"/>
      <c r="L13" s="124"/>
      <c r="M13" s="123"/>
      <c r="N13" s="124"/>
      <c r="O13" s="123"/>
      <c r="P13" s="124"/>
      <c r="Q13" s="375"/>
      <c r="R13" s="424">
        <f>D14+F14+H14+J14+L14+N14+P14</f>
        <v>0</v>
      </c>
      <c r="S13" s="381"/>
      <c r="T13" s="382"/>
      <c r="Y13" s="162">
        <f t="shared" si="2"/>
        <v>14</v>
      </c>
      <c r="Z13" s="163" t="str">
        <f t="shared" si="0"/>
        <v>支援</v>
      </c>
      <c r="AA13" s="116" t="str">
        <f t="shared" si="1"/>
        <v/>
      </c>
      <c r="AB13" s="116" t="s">
        <v>47</v>
      </c>
      <c r="AD13" s="116" t="s">
        <v>48</v>
      </c>
    </row>
    <row r="14" spans="1:30" ht="9" customHeight="1" thickBot="1">
      <c r="A14" s="480" t="str">
        <f>IF('0902-0908'!A14=0,"",'0902-0908'!A14)</f>
        <v>外場主任</v>
      </c>
      <c r="B14" s="481"/>
      <c r="C14" s="156"/>
      <c r="D14" s="58">
        <f>IF(C13="",0,IF(D13-C13&lt;=6,D13-C13,IF(D13-C13&gt;6,D13-C13-C14,0)))</f>
        <v>0</v>
      </c>
      <c r="E14" s="156"/>
      <c r="F14" s="58">
        <f>IF(E13="",0,IF(F13-E13&lt;=6,F13-E13,IF(F13-E13&gt;6,F13-E13-E14,0)))</f>
        <v>0</v>
      </c>
      <c r="G14" s="156"/>
      <c r="H14" s="58">
        <f>IF(G13="",0,IF(H13-G13&lt;=6,H13-G13,IF(H13-G13&gt;6,H13-G13-G14,0)))</f>
        <v>0</v>
      </c>
      <c r="I14" s="156"/>
      <c r="J14" s="58">
        <f>IF(I13="",0,IF(J13-I13&lt;=6,J13-I13,IF(J13-I13&gt;6,J13-I13-I14,0)))</f>
        <v>0</v>
      </c>
      <c r="K14" s="156"/>
      <c r="L14" s="58">
        <f>IF(K13="",0,IF(L13-K13&lt;=6,L13-K13,IF(L13-K13&gt;6,L13-K13-K14,0)))</f>
        <v>0</v>
      </c>
      <c r="M14" s="156"/>
      <c r="N14" s="58">
        <f>IF(M13="",0,IF(N13-M13&lt;=6,N13-M13,IF(N13-M13&gt;6,N13-M13-M14,0)))</f>
        <v>0</v>
      </c>
      <c r="O14" s="156"/>
      <c r="P14" s="58">
        <f>IF(O13="",0,IF(P13-O13&lt;=6,P13-O13,IF(P13-O13&gt;6,P13-O13-O14,0)))</f>
        <v>0</v>
      </c>
      <c r="Q14" s="376"/>
      <c r="R14" s="425"/>
      <c r="S14" s="394"/>
      <c r="T14" s="395"/>
      <c r="Y14" s="162">
        <f t="shared" si="2"/>
        <v>17</v>
      </c>
      <c r="Z14" s="163" t="str">
        <f t="shared" si="0"/>
        <v>支援</v>
      </c>
      <c r="AA14" s="116" t="str">
        <f t="shared" si="1"/>
        <v/>
      </c>
      <c r="AB14" s="116" t="s">
        <v>49</v>
      </c>
      <c r="AD14" s="116" t="s">
        <v>50</v>
      </c>
    </row>
    <row r="15" spans="1:30" ht="9" customHeight="1" thickTop="1" thickBot="1">
      <c r="A15" s="482" t="str">
        <f>IF('0902-0908'!A15=0,"",'0902-0908'!A15)</f>
        <v/>
      </c>
      <c r="B15" s="483"/>
      <c r="C15" s="559"/>
      <c r="D15" s="560"/>
      <c r="E15" s="559"/>
      <c r="F15" s="560"/>
      <c r="G15" s="559"/>
      <c r="H15" s="560"/>
      <c r="I15" s="559"/>
      <c r="J15" s="560"/>
      <c r="K15" s="559"/>
      <c r="L15" s="560"/>
      <c r="M15" s="559"/>
      <c r="N15" s="560"/>
      <c r="O15" s="559"/>
      <c r="P15" s="560"/>
      <c r="Q15" s="377"/>
      <c r="R15" s="308"/>
      <c r="S15" s="396"/>
      <c r="T15" s="397"/>
      <c r="Y15" s="162">
        <f t="shared" si="2"/>
        <v>20</v>
      </c>
      <c r="Z15" s="163" t="str">
        <f t="shared" si="0"/>
        <v/>
      </c>
      <c r="AA15" s="116" t="str">
        <f t="shared" si="1"/>
        <v/>
      </c>
      <c r="AB15" s="116" t="s">
        <v>51</v>
      </c>
      <c r="AD15" s="116" t="s">
        <v>52</v>
      </c>
    </row>
    <row r="16" spans="1:30" ht="15.75" customHeight="1">
      <c r="A16" s="490" t="str">
        <f>IF('0902-0908'!A16=0,"",'0902-0908'!A16)</f>
        <v>黃凱玲</v>
      </c>
      <c r="B16" s="491"/>
      <c r="C16" s="123"/>
      <c r="D16" s="124"/>
      <c r="E16" s="123"/>
      <c r="F16" s="124"/>
      <c r="G16" s="123"/>
      <c r="H16" s="124"/>
      <c r="I16" s="123"/>
      <c r="J16" s="124"/>
      <c r="K16" s="123"/>
      <c r="L16" s="124"/>
      <c r="M16" s="123"/>
      <c r="N16" s="124"/>
      <c r="O16" s="123"/>
      <c r="P16" s="124"/>
      <c r="Q16" s="375"/>
      <c r="R16" s="410">
        <f>D17+F17+H17+J17+L17+N17+P17</f>
        <v>0</v>
      </c>
      <c r="S16" s="381"/>
      <c r="T16" s="382"/>
      <c r="Y16" s="162">
        <f t="shared" si="2"/>
        <v>23</v>
      </c>
      <c r="Z16" s="163" t="str">
        <f t="shared" si="0"/>
        <v/>
      </c>
      <c r="AA16" s="116" t="str">
        <f t="shared" si="1"/>
        <v/>
      </c>
      <c r="AB16" s="116" t="s">
        <v>54</v>
      </c>
      <c r="AD16" s="116" t="s">
        <v>55</v>
      </c>
    </row>
    <row r="17" spans="1:30" ht="9" customHeight="1" thickBot="1">
      <c r="A17" s="480" t="str">
        <f>IF('0902-0908'!A17=0,"",'0902-0908'!A17)</f>
        <v>外場主任</v>
      </c>
      <c r="B17" s="481"/>
      <c r="C17" s="156"/>
      <c r="D17" s="58">
        <f>IF(C16="",0,IF(D16-C16&lt;=6,D16-C16,IF(D16-C16&gt;6,D16-C16-C17,0)))</f>
        <v>0</v>
      </c>
      <c r="E17" s="156"/>
      <c r="F17" s="58">
        <f>IF(E16="",0,IF(F16-E16&lt;=6,F16-E16,IF(F16-E16&gt;6,F16-E16-E17,0)))</f>
        <v>0</v>
      </c>
      <c r="G17" s="156"/>
      <c r="H17" s="58">
        <f>IF(G16="",0,IF(H16-G16&lt;=6,H16-G16,IF(H16-G16&gt;6,H16-G16-G17,0)))</f>
        <v>0</v>
      </c>
      <c r="I17" s="156"/>
      <c r="J17" s="58">
        <f>IF(I16="",0,IF(J16-I16&lt;=6,J16-I16,IF(J16-I16&gt;6,J16-I16-I17,0)))</f>
        <v>0</v>
      </c>
      <c r="K17" s="156"/>
      <c r="L17" s="58">
        <f>IF(K16="",0,IF(L16-K16&lt;=6,L16-K16,IF(L16-K16&gt;6,L16-K16-K17,0)))</f>
        <v>0</v>
      </c>
      <c r="M17" s="156"/>
      <c r="N17" s="58">
        <f>IF(M16="",0,IF(N16-M16&lt;=6,N16-M16,IF(N16-M16&gt;6,N16-M16-M17,0)))</f>
        <v>0</v>
      </c>
      <c r="O17" s="156"/>
      <c r="P17" s="58">
        <f>IF(O16="",0,IF(P16-O16&lt;=6,P16-O16,IF(P16-O16&gt;6,P16-O16-O17,0)))</f>
        <v>0</v>
      </c>
      <c r="Q17" s="376"/>
      <c r="R17" s="411"/>
      <c r="S17" s="387"/>
      <c r="T17" s="388"/>
      <c r="Y17" s="162">
        <f t="shared" si="2"/>
        <v>26</v>
      </c>
      <c r="Z17" s="163" t="str">
        <f t="shared" si="0"/>
        <v/>
      </c>
      <c r="AA17" s="116" t="str">
        <f t="shared" si="1"/>
        <v/>
      </c>
      <c r="AB17" s="116" t="s">
        <v>56</v>
      </c>
      <c r="AD17" s="116" t="s">
        <v>57</v>
      </c>
    </row>
    <row r="18" spans="1:30" ht="9" customHeight="1" thickTop="1" thickBot="1">
      <c r="A18" s="482" t="str">
        <f>IF('0902-0908'!A18=0,"",'0902-0908'!A18)</f>
        <v/>
      </c>
      <c r="B18" s="483"/>
      <c r="C18" s="559"/>
      <c r="D18" s="560"/>
      <c r="E18" s="559"/>
      <c r="F18" s="560"/>
      <c r="G18" s="559"/>
      <c r="H18" s="560"/>
      <c r="I18" s="559"/>
      <c r="J18" s="560"/>
      <c r="K18" s="559"/>
      <c r="L18" s="560"/>
      <c r="M18" s="559"/>
      <c r="N18" s="560"/>
      <c r="O18" s="559"/>
      <c r="P18" s="560"/>
      <c r="Q18" s="377"/>
      <c r="R18" s="412"/>
      <c r="S18" s="389"/>
      <c r="T18" s="390"/>
      <c r="Y18" s="162">
        <f t="shared" si="2"/>
        <v>29</v>
      </c>
      <c r="Z18" s="165" t="str">
        <f t="shared" si="0"/>
        <v/>
      </c>
      <c r="AA18" s="116" t="str">
        <f t="shared" si="1"/>
        <v/>
      </c>
      <c r="AB18" s="116" t="s">
        <v>58</v>
      </c>
      <c r="AD18" s="116" t="s">
        <v>59</v>
      </c>
    </row>
    <row r="19" spans="1:30" ht="15.75" customHeight="1">
      <c r="A19" s="490" t="str">
        <f>IF('0902-0908'!A19=0,"",'0902-0908'!A19)</f>
        <v>吳珮如</v>
      </c>
      <c r="B19" s="491"/>
      <c r="C19" s="123"/>
      <c r="D19" s="124"/>
      <c r="E19" s="123"/>
      <c r="F19" s="124"/>
      <c r="G19" s="123"/>
      <c r="H19" s="124"/>
      <c r="I19" s="123"/>
      <c r="J19" s="124"/>
      <c r="K19" s="123"/>
      <c r="L19" s="124"/>
      <c r="M19" s="123"/>
      <c r="N19" s="124"/>
      <c r="O19" s="123"/>
      <c r="P19" s="124"/>
      <c r="Q19" s="375"/>
      <c r="R19" s="410">
        <f>D20+F20+H20+J20+L20+N20+P20</f>
        <v>0</v>
      </c>
      <c r="S19" s="381"/>
      <c r="T19" s="382"/>
      <c r="Y19" s="162">
        <f t="shared" si="2"/>
        <v>32</v>
      </c>
      <c r="Z19" s="161" t="str">
        <f t="shared" si="0"/>
        <v/>
      </c>
      <c r="AA19" s="116" t="str">
        <f t="shared" si="1"/>
        <v/>
      </c>
      <c r="AB19" s="116" t="s">
        <v>61</v>
      </c>
      <c r="AD19" s="116" t="s">
        <v>62</v>
      </c>
    </row>
    <row r="20" spans="1:30" ht="9" customHeight="1" thickBot="1">
      <c r="A20" s="480" t="str">
        <f>IF('0902-0908'!A20=0,"",'0902-0908'!A20)</f>
        <v>外場主任</v>
      </c>
      <c r="B20" s="481"/>
      <c r="C20" s="156"/>
      <c r="D20" s="58">
        <f>IF(C19="",0,IF(D19-C19&lt;=6,D19-C19,IF(D19-C19&gt;6,D19-C19-C20,0)))</f>
        <v>0</v>
      </c>
      <c r="E20" s="156"/>
      <c r="F20" s="58">
        <f>IF(E19="",0,IF(F19-E19&lt;=6,F19-E19,IF(F19-E19&gt;6,F19-E19-E20,0)))</f>
        <v>0</v>
      </c>
      <c r="G20" s="156"/>
      <c r="H20" s="58">
        <f>IF(G19="",0,IF(H19-G19&lt;=6,H19-G19,IF(H19-G19&gt;6,H19-G19-G20,0)))</f>
        <v>0</v>
      </c>
      <c r="I20" s="156"/>
      <c r="J20" s="58">
        <f>IF(I19="",0,IF(J19-I19&lt;=6,J19-I19,IF(J19-I19&gt;6,J19-I19-I20,0)))</f>
        <v>0</v>
      </c>
      <c r="K20" s="156"/>
      <c r="L20" s="58">
        <f>IF(K19="",0,IF(L19-K19&lt;=6,L19-K19,IF(L19-K19&gt;6,L19-K19-K20,0)))</f>
        <v>0</v>
      </c>
      <c r="M20" s="156"/>
      <c r="N20" s="58">
        <f>IF(M19="",0,IF(N19-M19&lt;=6,N19-M19,IF(N19-M19&gt;6,N19-M19-M20,0)))</f>
        <v>0</v>
      </c>
      <c r="O20" s="156"/>
      <c r="P20" s="58">
        <f>IF(O19="",0,IF(P19-O19&lt;=6,P19-O19,IF(P19-O19&gt;6,P19-O19-O20,0)))</f>
        <v>0</v>
      </c>
      <c r="Q20" s="376"/>
      <c r="R20" s="411"/>
      <c r="S20" s="387"/>
      <c r="T20" s="388"/>
      <c r="Y20" s="162">
        <f t="shared" si="2"/>
        <v>35</v>
      </c>
      <c r="Z20" s="163" t="str">
        <f t="shared" si="0"/>
        <v/>
      </c>
      <c r="AA20" s="116" t="str">
        <f t="shared" si="1"/>
        <v/>
      </c>
      <c r="AB20" s="116" t="s">
        <v>63</v>
      </c>
      <c r="AD20" s="116" t="s">
        <v>64</v>
      </c>
    </row>
    <row r="21" spans="1:30" ht="9" customHeight="1" thickTop="1" thickBot="1">
      <c r="A21" s="482" t="str">
        <f>IF('0902-0908'!A21=0,"",'0902-0908'!A21)</f>
        <v/>
      </c>
      <c r="B21" s="483"/>
      <c r="C21" s="559"/>
      <c r="D21" s="560"/>
      <c r="E21" s="559"/>
      <c r="F21" s="560"/>
      <c r="G21" s="559"/>
      <c r="H21" s="560"/>
      <c r="I21" s="559"/>
      <c r="J21" s="560"/>
      <c r="K21" s="559"/>
      <c r="L21" s="560"/>
      <c r="M21" s="559"/>
      <c r="N21" s="560"/>
      <c r="O21" s="559"/>
      <c r="P21" s="560"/>
      <c r="Q21" s="377"/>
      <c r="R21" s="412"/>
      <c r="S21" s="389"/>
      <c r="T21" s="390"/>
      <c r="Y21" s="162">
        <f t="shared" si="2"/>
        <v>38</v>
      </c>
      <c r="Z21" s="163" t="str">
        <f t="shared" si="0"/>
        <v/>
      </c>
      <c r="AA21" s="116" t="str">
        <f t="shared" si="1"/>
        <v/>
      </c>
      <c r="AB21" s="116" t="s">
        <v>65</v>
      </c>
      <c r="AD21" s="116" t="s">
        <v>66</v>
      </c>
    </row>
    <row r="22" spans="1:30" ht="15.75" customHeight="1">
      <c r="A22" s="490" t="str">
        <f>IF('0902-0908'!A22=0,"",'0902-0908'!A22)</f>
        <v>曾智聖</v>
      </c>
      <c r="B22" s="491"/>
      <c r="C22" s="123"/>
      <c r="D22" s="124"/>
      <c r="E22" s="123"/>
      <c r="F22" s="124"/>
      <c r="G22" s="123"/>
      <c r="H22" s="124"/>
      <c r="I22" s="123"/>
      <c r="J22" s="124"/>
      <c r="K22" s="123"/>
      <c r="L22" s="124"/>
      <c r="M22" s="123"/>
      <c r="N22" s="124"/>
      <c r="O22" s="123"/>
      <c r="P22" s="124"/>
      <c r="Q22" s="375"/>
      <c r="R22" s="410">
        <f>D23+F23+H23+J23+L23+N23+P23</f>
        <v>0</v>
      </c>
      <c r="S22" s="381"/>
      <c r="T22" s="382"/>
      <c r="Y22" s="162">
        <f t="shared" si="2"/>
        <v>41</v>
      </c>
      <c r="Z22" s="163" t="str">
        <f t="shared" si="0"/>
        <v/>
      </c>
      <c r="AA22" s="116" t="str">
        <f t="shared" si="1"/>
        <v/>
      </c>
      <c r="AB22" s="116" t="s">
        <v>68</v>
      </c>
    </row>
    <row r="23" spans="1:30" ht="9" customHeight="1" thickBot="1">
      <c r="A23" s="480" t="str">
        <f>IF('0902-0908'!A23=0,"",'0902-0908'!A23)</f>
        <v>外場正職</v>
      </c>
      <c r="B23" s="481"/>
      <c r="C23" s="156"/>
      <c r="D23" s="58">
        <f>IF(C22="",0,IF(D22-C22&lt;=6,D22-C22,IF(D22-C22&gt;6,D22-C22-C23,0)))</f>
        <v>0</v>
      </c>
      <c r="E23" s="156"/>
      <c r="F23" s="58">
        <f>IF(E22="",0,IF(F22-E22&lt;=6,F22-E22,IF(F22-E22&gt;6,F22-E22-E23,0)))</f>
        <v>0</v>
      </c>
      <c r="G23" s="156"/>
      <c r="H23" s="58">
        <f>IF(G22="",0,IF(H22-G22&lt;=6,H22-G22,IF(H22-G22&gt;6,H22-G22-G23,0)))</f>
        <v>0</v>
      </c>
      <c r="I23" s="156"/>
      <c r="J23" s="58">
        <f>IF(I22="",0,IF(J22-I22&lt;=6,J22-I22,IF(J22-I22&gt;6,J22-I22-I23,0)))</f>
        <v>0</v>
      </c>
      <c r="K23" s="156"/>
      <c r="L23" s="58">
        <f>IF(K22="",0,IF(L22-K22&lt;=6,L22-K22,IF(L22-K22&gt;6,L22-K22-K23,0)))</f>
        <v>0</v>
      </c>
      <c r="M23" s="156"/>
      <c r="N23" s="58">
        <f>IF(M22="",0,IF(N22-M22&lt;=6,N22-M22,IF(N22-M22&gt;6,N22-M22-M23,0)))</f>
        <v>0</v>
      </c>
      <c r="O23" s="156"/>
      <c r="P23" s="58">
        <f>IF(O22="",0,IF(P22-O22&lt;=6,P22-O22,IF(P22-O22&gt;6,P22-O22-O23,0)))</f>
        <v>0</v>
      </c>
      <c r="Q23" s="376"/>
      <c r="R23" s="411"/>
      <c r="S23" s="387"/>
      <c r="T23" s="388"/>
      <c r="Y23" s="162">
        <f t="shared" si="2"/>
        <v>44</v>
      </c>
      <c r="Z23" s="163" t="str">
        <f t="shared" si="0"/>
        <v/>
      </c>
      <c r="AA23" s="116" t="str">
        <f t="shared" si="1"/>
        <v/>
      </c>
      <c r="AB23" s="116" t="s">
        <v>69</v>
      </c>
    </row>
    <row r="24" spans="1:30" ht="9" customHeight="1" thickTop="1" thickBot="1">
      <c r="A24" s="482" t="str">
        <f>IF('0902-0908'!A24=0,"",'0902-0908'!A24)</f>
        <v/>
      </c>
      <c r="B24" s="483"/>
      <c r="C24" s="559"/>
      <c r="D24" s="560"/>
      <c r="E24" s="559"/>
      <c r="F24" s="560"/>
      <c r="G24" s="559"/>
      <c r="H24" s="560"/>
      <c r="I24" s="559"/>
      <c r="J24" s="560"/>
      <c r="K24" s="559"/>
      <c r="L24" s="560"/>
      <c r="M24" s="559"/>
      <c r="N24" s="560"/>
      <c r="O24" s="559"/>
      <c r="P24" s="560"/>
      <c r="Q24" s="377"/>
      <c r="R24" s="412"/>
      <c r="S24" s="389"/>
      <c r="T24" s="390"/>
      <c r="Y24" s="162">
        <v>48</v>
      </c>
      <c r="Z24" s="165" t="str">
        <f t="shared" si="0"/>
        <v/>
      </c>
      <c r="AA24" s="116" t="str">
        <f t="shared" si="1"/>
        <v/>
      </c>
      <c r="AB24" s="116" t="s">
        <v>70</v>
      </c>
    </row>
    <row r="25" spans="1:30" ht="15.75" customHeight="1">
      <c r="A25" s="490" t="str">
        <f>IF('0902-0908'!A25=0,"",'0902-0908'!A25)</f>
        <v>支援</v>
      </c>
      <c r="B25" s="491"/>
      <c r="C25" s="123"/>
      <c r="D25" s="124"/>
      <c r="E25" s="123"/>
      <c r="F25" s="124"/>
      <c r="G25" s="123"/>
      <c r="H25" s="124"/>
      <c r="I25" s="123"/>
      <c r="J25" s="124"/>
      <c r="K25" s="123"/>
      <c r="L25" s="124"/>
      <c r="M25" s="123"/>
      <c r="N25" s="124"/>
      <c r="O25" s="123"/>
      <c r="P25" s="124"/>
      <c r="Q25" s="375"/>
      <c r="R25" s="410">
        <f>D26+F26+H26+J26+L26+N26+P26</f>
        <v>0</v>
      </c>
      <c r="S25" s="381"/>
      <c r="T25" s="382"/>
      <c r="Y25" s="162">
        <f t="shared" si="2"/>
        <v>51</v>
      </c>
      <c r="Z25" s="116" t="str">
        <f t="shared" si="0"/>
        <v/>
      </c>
      <c r="AA25" s="116" t="str">
        <f t="shared" si="1"/>
        <v/>
      </c>
      <c r="AB25" s="116" t="s">
        <v>71</v>
      </c>
    </row>
    <row r="26" spans="1:30" ht="9" customHeight="1" thickBot="1">
      <c r="A26" s="480" t="str">
        <f>IF('0902-0908'!A26=0,"",'0902-0908'!A26)</f>
        <v/>
      </c>
      <c r="B26" s="481"/>
      <c r="C26" s="156"/>
      <c r="D26" s="58">
        <f>IF(C25="",0,IF(D25-C25&lt;=6,D25-C25,IF(D25-C25&gt;6,D25-C25-C26,0)))</f>
        <v>0</v>
      </c>
      <c r="E26" s="156"/>
      <c r="F26" s="58">
        <f>IF(E25="",0,IF(F25-E25&lt;=6,F25-E25,IF(F25-E25&gt;6,F25-E25-E26,0)))</f>
        <v>0</v>
      </c>
      <c r="G26" s="156"/>
      <c r="H26" s="58">
        <f>IF(G25="",0,IF(H25-G25&lt;=6,H25-G25,IF(H25-G25&gt;6,H25-G25-G26,0)))</f>
        <v>0</v>
      </c>
      <c r="I26" s="156"/>
      <c r="J26" s="58">
        <f>IF(I25="",0,IF(J25-I25&lt;=6,J25-I25,IF(J25-I25&gt;6,J25-I25-I26,0)))</f>
        <v>0</v>
      </c>
      <c r="K26" s="156"/>
      <c r="L26" s="58">
        <f>IF(K25="",0,IF(L25-K25&lt;=6,L25-K25,IF(L25-K25&gt;6,L25-K25-K26,0)))</f>
        <v>0</v>
      </c>
      <c r="M26" s="156"/>
      <c r="N26" s="58">
        <f>IF(M25="",0,IF(N25-M25&lt;=6,N25-M25,IF(N25-M25&gt;6,N25-M25-M26,0)))</f>
        <v>0</v>
      </c>
      <c r="O26" s="156"/>
      <c r="P26" s="58">
        <f>IF(O25="",0,IF(P25-O25&lt;=6,P25-O25,IF(P25-O25&gt;6,P25-O25-O26,0)))</f>
        <v>0</v>
      </c>
      <c r="Q26" s="376"/>
      <c r="R26" s="411"/>
      <c r="S26" s="387"/>
      <c r="T26" s="388"/>
      <c r="Y26" s="162">
        <f t="shared" si="2"/>
        <v>54</v>
      </c>
      <c r="Z26" s="116" t="str">
        <f t="shared" si="0"/>
        <v/>
      </c>
      <c r="AA26" s="116" t="str">
        <f t="shared" si="1"/>
        <v/>
      </c>
      <c r="AB26" s="116" t="s">
        <v>72</v>
      </c>
    </row>
    <row r="27" spans="1:30" ht="9" customHeight="1" thickTop="1" thickBot="1">
      <c r="A27" s="482" t="str">
        <f>IF('0902-0908'!A27=0,"",'0902-0908'!A27)</f>
        <v/>
      </c>
      <c r="B27" s="483"/>
      <c r="C27" s="559"/>
      <c r="D27" s="560"/>
      <c r="E27" s="559"/>
      <c r="F27" s="560"/>
      <c r="G27" s="559"/>
      <c r="H27" s="560"/>
      <c r="I27" s="559"/>
      <c r="J27" s="560"/>
      <c r="K27" s="559"/>
      <c r="L27" s="560"/>
      <c r="M27" s="559"/>
      <c r="N27" s="560"/>
      <c r="O27" s="559"/>
      <c r="P27" s="560"/>
      <c r="Q27" s="377"/>
      <c r="R27" s="412"/>
      <c r="S27" s="389"/>
      <c r="T27" s="390"/>
      <c r="Y27" s="162">
        <f t="shared" si="2"/>
        <v>57</v>
      </c>
      <c r="Z27" s="116" t="str">
        <f t="shared" si="0"/>
        <v/>
      </c>
      <c r="AA27" s="116" t="str">
        <f t="shared" si="1"/>
        <v/>
      </c>
      <c r="AB27" s="116" t="s">
        <v>73</v>
      </c>
    </row>
    <row r="28" spans="1:30" ht="15.75" customHeight="1">
      <c r="A28" s="490" t="str">
        <f>IF('0902-0908'!A28=0,"",'0902-0908'!A28)</f>
        <v>支援</v>
      </c>
      <c r="B28" s="491"/>
      <c r="C28" s="123"/>
      <c r="D28" s="124"/>
      <c r="E28" s="123"/>
      <c r="F28" s="124"/>
      <c r="G28" s="123"/>
      <c r="H28" s="124"/>
      <c r="I28" s="123"/>
      <c r="J28" s="124"/>
      <c r="K28" s="123"/>
      <c r="L28" s="124"/>
      <c r="M28" s="123"/>
      <c r="N28" s="124"/>
      <c r="O28" s="123"/>
      <c r="P28" s="124"/>
      <c r="Q28" s="375"/>
      <c r="R28" s="410">
        <f>D29+F29+H29+J29+L29+N29+P29</f>
        <v>0</v>
      </c>
      <c r="S28" s="381"/>
      <c r="T28" s="382"/>
      <c r="Y28" s="162">
        <f t="shared" si="2"/>
        <v>60</v>
      </c>
      <c r="Z28" s="116" t="str">
        <f t="shared" si="0"/>
        <v/>
      </c>
      <c r="AA28" s="116" t="str">
        <f t="shared" si="1"/>
        <v/>
      </c>
      <c r="AB28" s="116" t="s">
        <v>10</v>
      </c>
    </row>
    <row r="29" spans="1:30" ht="9" customHeight="1" thickBot="1">
      <c r="A29" s="480" t="str">
        <f>IF('0902-0908'!A29=0,"",'0902-0908'!A29)</f>
        <v/>
      </c>
      <c r="B29" s="481"/>
      <c r="C29" s="156"/>
      <c r="D29" s="58">
        <f>IF(C28="",0,IF(D28-C28&lt;=6,D28-C28,IF(D28-C28&gt;6,D28-C28-C29,0)))</f>
        <v>0</v>
      </c>
      <c r="E29" s="156"/>
      <c r="F29" s="58">
        <f>IF(E28="",0,IF(F28-E28&lt;=6,F28-E28,IF(F28-E28&gt;6,F28-E28-E29,0)))</f>
        <v>0</v>
      </c>
      <c r="G29" s="156"/>
      <c r="H29" s="58">
        <f>IF(G28="",0,IF(H28-G28&lt;=6,H28-G28,IF(H28-G28&gt;6,H28-G28-G29,0)))</f>
        <v>0</v>
      </c>
      <c r="I29" s="156"/>
      <c r="J29" s="58">
        <f>IF(I28="",0,IF(J28-I28&lt;=6,J28-I28,IF(J28-I28&gt;6,J28-I28-I29,0)))</f>
        <v>0</v>
      </c>
      <c r="K29" s="156"/>
      <c r="L29" s="58">
        <f>IF(K28="",0,IF(L28-K28&lt;=6,L28-K28,IF(L28-K28&gt;6,L28-K28-K29,0)))</f>
        <v>0</v>
      </c>
      <c r="M29" s="156"/>
      <c r="N29" s="58">
        <f>IF(M28="",0,IF(N28-M28&lt;=6,N28-M28,IF(N28-M28&gt;6,N28-M28-M29,0)))</f>
        <v>0</v>
      </c>
      <c r="O29" s="156"/>
      <c r="P29" s="58">
        <f>IF(O28="",0,IF(P28-O28&lt;=6,P28-O28,IF(P28-O28&gt;6,P28-O28-O29,0)))</f>
        <v>0</v>
      </c>
      <c r="Q29" s="376"/>
      <c r="R29" s="411"/>
      <c r="S29" s="387"/>
      <c r="T29" s="388"/>
      <c r="Y29" s="162">
        <f t="shared" si="2"/>
        <v>63</v>
      </c>
      <c r="Z29" s="116" t="str">
        <f t="shared" si="0"/>
        <v/>
      </c>
      <c r="AA29" s="116" t="str">
        <f t="shared" si="1"/>
        <v/>
      </c>
      <c r="AB29" s="116" t="s">
        <v>74</v>
      </c>
    </row>
    <row r="30" spans="1:30" ht="9" customHeight="1" thickTop="1" thickBot="1">
      <c r="A30" s="482" t="str">
        <f>IF('0902-0908'!A30=0,"",'0902-0908'!A30)</f>
        <v/>
      </c>
      <c r="B30" s="483"/>
      <c r="C30" s="559"/>
      <c r="D30" s="560"/>
      <c r="E30" s="559"/>
      <c r="F30" s="560"/>
      <c r="G30" s="559"/>
      <c r="H30" s="560"/>
      <c r="I30" s="559"/>
      <c r="J30" s="560"/>
      <c r="K30" s="559"/>
      <c r="L30" s="560"/>
      <c r="M30" s="559"/>
      <c r="N30" s="560"/>
      <c r="O30" s="559"/>
      <c r="P30" s="560"/>
      <c r="Q30" s="377"/>
      <c r="R30" s="412"/>
      <c r="S30" s="389"/>
      <c r="T30" s="390"/>
      <c r="Y30" s="162">
        <f t="shared" si="2"/>
        <v>66</v>
      </c>
      <c r="Z30" s="116" t="str">
        <f t="shared" si="0"/>
        <v/>
      </c>
      <c r="AA30" s="116" t="str">
        <f t="shared" si="1"/>
        <v/>
      </c>
      <c r="AB30" s="116" t="s">
        <v>75</v>
      </c>
    </row>
    <row r="31" spans="1:30" ht="15.75" customHeight="1">
      <c r="A31" s="490" t="str">
        <f>IF('0902-0908'!A31=0,"",'0902-0908'!A31)</f>
        <v/>
      </c>
      <c r="B31" s="491"/>
      <c r="C31" s="123"/>
      <c r="D31" s="124"/>
      <c r="E31" s="123"/>
      <c r="F31" s="124"/>
      <c r="G31" s="123"/>
      <c r="H31" s="124"/>
      <c r="I31" s="123"/>
      <c r="J31" s="124"/>
      <c r="K31" s="123"/>
      <c r="L31" s="124"/>
      <c r="M31" s="123"/>
      <c r="N31" s="124"/>
      <c r="O31" s="123"/>
      <c r="P31" s="124"/>
      <c r="Q31" s="375"/>
      <c r="R31" s="410">
        <f>D32+F32+H32+J32+L32+N32+P32</f>
        <v>0</v>
      </c>
      <c r="S31" s="381"/>
      <c r="T31" s="382"/>
      <c r="Y31" s="162">
        <f t="shared" si="2"/>
        <v>69</v>
      </c>
      <c r="Z31" s="116" t="str">
        <f t="shared" si="0"/>
        <v/>
      </c>
      <c r="AA31" s="116" t="str">
        <f t="shared" si="1"/>
        <v/>
      </c>
      <c r="AB31" s="116" t="s">
        <v>10</v>
      </c>
    </row>
    <row r="32" spans="1:30" ht="9" customHeight="1" thickBot="1">
      <c r="A32" s="480" t="str">
        <f>IF('0902-0908'!A32=0,"",'0902-0908'!A32)</f>
        <v/>
      </c>
      <c r="B32" s="481"/>
      <c r="C32" s="156"/>
      <c r="D32" s="58">
        <f>IF(C31="",0,IF(D31-C31&lt;=6,D31-C31,IF(D31-C31&gt;6,D31-C31-C32,0)))</f>
        <v>0</v>
      </c>
      <c r="E32" s="156"/>
      <c r="F32" s="58">
        <f>IF(E31="",0,IF(F31-E31&lt;=6,F31-E31,IF(F31-E31&gt;6,F31-E31-E32,0)))</f>
        <v>0</v>
      </c>
      <c r="G32" s="156"/>
      <c r="H32" s="58">
        <f>IF(G31="",0,IF(H31-G31&lt;=6,H31-G31,IF(H31-G31&gt;6,H31-G31-G32,0)))</f>
        <v>0</v>
      </c>
      <c r="I32" s="156"/>
      <c r="J32" s="58">
        <f>IF(I31="",0,IF(J31-I31&lt;=6,J31-I31,IF(J31-I31&gt;6,J31-I31-I32,0)))</f>
        <v>0</v>
      </c>
      <c r="K32" s="156"/>
      <c r="L32" s="58">
        <f>IF(K31="",0,IF(L31-K31&lt;=6,L31-K31,IF(L31-K31&gt;6,L31-K31-K32,0)))</f>
        <v>0</v>
      </c>
      <c r="M32" s="156"/>
      <c r="N32" s="58">
        <f>IF(M31="",0,IF(N31-M31&lt;=6,N31-M31,IF(N31-M31&gt;6,N31-M31-M32,0)))</f>
        <v>0</v>
      </c>
      <c r="O32" s="156"/>
      <c r="P32" s="58">
        <f>IF(O31="",0,IF(P31-O31&lt;=6,P31-O31,IF(P31-O31&gt;6,P31-O31-O32,0)))</f>
        <v>0</v>
      </c>
      <c r="Q32" s="376"/>
      <c r="R32" s="411"/>
      <c r="S32" s="387"/>
      <c r="T32" s="388"/>
      <c r="Y32" s="162">
        <f t="shared" si="2"/>
        <v>72</v>
      </c>
      <c r="Z32" s="116" t="str">
        <f t="shared" si="0"/>
        <v/>
      </c>
      <c r="AA32" s="116" t="str">
        <f t="shared" si="1"/>
        <v/>
      </c>
      <c r="AB32" s="116" t="s">
        <v>74</v>
      </c>
    </row>
    <row r="33" spans="1:28" ht="9" customHeight="1" thickTop="1" thickBot="1">
      <c r="A33" s="482" t="str">
        <f>IF('0902-0908'!A33=0,"",'0902-0908'!A33)</f>
        <v/>
      </c>
      <c r="B33" s="483"/>
      <c r="C33" s="559"/>
      <c r="D33" s="560"/>
      <c r="E33" s="559"/>
      <c r="F33" s="560"/>
      <c r="G33" s="559"/>
      <c r="H33" s="560"/>
      <c r="I33" s="559"/>
      <c r="J33" s="560"/>
      <c r="K33" s="559"/>
      <c r="L33" s="560"/>
      <c r="M33" s="559"/>
      <c r="N33" s="560"/>
      <c r="O33" s="559"/>
      <c r="P33" s="560"/>
      <c r="Q33" s="377"/>
      <c r="R33" s="412"/>
      <c r="S33" s="389"/>
      <c r="T33" s="390"/>
      <c r="Y33" s="162">
        <f t="shared" si="2"/>
        <v>75</v>
      </c>
      <c r="Z33" s="116" t="str">
        <f t="shared" si="0"/>
        <v/>
      </c>
      <c r="AA33" s="116" t="str">
        <f t="shared" si="1"/>
        <v/>
      </c>
      <c r="AB33" s="116" t="s">
        <v>75</v>
      </c>
    </row>
    <row r="34" spans="1:28" ht="15.75" customHeight="1">
      <c r="A34" s="490" t="str">
        <f>IF('0902-0908'!A34=0,"",'0902-0908'!A34)</f>
        <v/>
      </c>
      <c r="B34" s="491"/>
      <c r="C34" s="123"/>
      <c r="D34" s="124"/>
      <c r="E34" s="123"/>
      <c r="F34" s="124"/>
      <c r="G34" s="123"/>
      <c r="H34" s="124"/>
      <c r="I34" s="123"/>
      <c r="J34" s="124"/>
      <c r="K34" s="123"/>
      <c r="L34" s="124"/>
      <c r="M34" s="123"/>
      <c r="N34" s="124"/>
      <c r="O34" s="123"/>
      <c r="P34" s="124"/>
      <c r="Q34" s="375"/>
      <c r="R34" s="410">
        <f>D35+F35+H35+J35+L35+N35+P35</f>
        <v>0</v>
      </c>
      <c r="S34" s="381"/>
      <c r="T34" s="382"/>
      <c r="Y34" s="162">
        <v>79</v>
      </c>
      <c r="Z34" s="116" t="str">
        <f t="shared" si="0"/>
        <v>黃世耀</v>
      </c>
      <c r="AA34" s="116" t="str">
        <f t="shared" si="1"/>
        <v>外場假日工讀</v>
      </c>
      <c r="AB34" s="116" t="s">
        <v>10</v>
      </c>
    </row>
    <row r="35" spans="1:28" ht="9" customHeight="1" thickBot="1">
      <c r="A35" s="480" t="str">
        <f>IF('0902-0908'!A35=0,"",'0902-0908'!A35)</f>
        <v/>
      </c>
      <c r="B35" s="481"/>
      <c r="C35" s="156"/>
      <c r="D35" s="58">
        <f>IF(C34="",0,IF(D34-C34&lt;=6,D34-C34,IF(D34-C34&gt;6,D34-C34-C35,0)))</f>
        <v>0</v>
      </c>
      <c r="E35" s="156"/>
      <c r="F35" s="58">
        <f>IF(E34="",0,IF(F34-E34&lt;=6,F34-E34,IF(F34-E34&gt;6,F34-E34-E35,0)))</f>
        <v>0</v>
      </c>
      <c r="G35" s="156"/>
      <c r="H35" s="58">
        <f>IF(G34="",0,IF(H34-G34&lt;=6,H34-G34,IF(H34-G34&gt;6,H34-G34-G35,0)))</f>
        <v>0</v>
      </c>
      <c r="I35" s="156"/>
      <c r="J35" s="58">
        <f>IF(I34="",0,IF(J34-I34&lt;=6,J34-I34,IF(J34-I34&gt;6,J34-I34-I35,0)))</f>
        <v>0</v>
      </c>
      <c r="K35" s="156"/>
      <c r="L35" s="58">
        <f>IF(K34="",0,IF(L34-K34&lt;=6,L34-K34,IF(L34-K34&gt;6,L34-K34-K35,0)))</f>
        <v>0</v>
      </c>
      <c r="M35" s="156"/>
      <c r="N35" s="58">
        <f>IF(M34="",0,IF(N34-M34&lt;=6,N34-M34,IF(N34-M34&gt;6,N34-M34-M35,0)))</f>
        <v>0</v>
      </c>
      <c r="O35" s="156"/>
      <c r="P35" s="58">
        <f>IF(O34="",0,IF(P34-O34&lt;=6,P34-O34,IF(P34-O34&gt;6,P34-O34-O35,0)))</f>
        <v>0</v>
      </c>
      <c r="Q35" s="376"/>
      <c r="R35" s="411"/>
      <c r="S35" s="387"/>
      <c r="T35" s="388"/>
      <c r="Y35" s="162">
        <f t="shared" si="2"/>
        <v>82</v>
      </c>
      <c r="Z35" s="116" t="str">
        <f t="shared" si="0"/>
        <v>張子柔</v>
      </c>
      <c r="AA35" s="116" t="str">
        <f t="shared" si="1"/>
        <v>外場晚班工讀</v>
      </c>
      <c r="AB35" s="116" t="s">
        <v>74</v>
      </c>
    </row>
    <row r="36" spans="1:28" ht="9" customHeight="1" thickTop="1" thickBot="1">
      <c r="A36" s="482" t="str">
        <f>IF('0902-0908'!A36=0,"",'0902-0908'!A36)</f>
        <v/>
      </c>
      <c r="B36" s="483"/>
      <c r="C36" s="559"/>
      <c r="D36" s="560"/>
      <c r="E36" s="559"/>
      <c r="F36" s="560"/>
      <c r="G36" s="559"/>
      <c r="H36" s="560"/>
      <c r="I36" s="559"/>
      <c r="J36" s="560"/>
      <c r="K36" s="559"/>
      <c r="L36" s="560"/>
      <c r="M36" s="559"/>
      <c r="N36" s="560"/>
      <c r="O36" s="559"/>
      <c r="P36" s="560"/>
      <c r="Q36" s="377"/>
      <c r="R36" s="412"/>
      <c r="S36" s="389"/>
      <c r="T36" s="390"/>
      <c r="Y36" s="162">
        <f t="shared" si="2"/>
        <v>85</v>
      </c>
      <c r="Z36" s="116" t="str">
        <f t="shared" si="0"/>
        <v>蔡昀軒</v>
      </c>
      <c r="AA36" s="116" t="str">
        <f t="shared" si="1"/>
        <v>外場晚班工讀</v>
      </c>
      <c r="AB36" s="116" t="s">
        <v>75</v>
      </c>
    </row>
    <row r="37" spans="1:28" ht="15.75" customHeight="1">
      <c r="A37" s="490" t="str">
        <f>IF('0902-0908'!A37=0,"",'0902-0908'!A37)</f>
        <v/>
      </c>
      <c r="B37" s="491"/>
      <c r="C37" s="123"/>
      <c r="D37" s="124"/>
      <c r="E37" s="123"/>
      <c r="F37" s="124"/>
      <c r="G37" s="123"/>
      <c r="H37" s="124"/>
      <c r="I37" s="123"/>
      <c r="J37" s="124"/>
      <c r="K37" s="123"/>
      <c r="L37" s="124"/>
      <c r="M37" s="123"/>
      <c r="N37" s="124"/>
      <c r="O37" s="123"/>
      <c r="P37" s="124"/>
      <c r="Q37" s="375"/>
      <c r="R37" s="410">
        <f>D38+F38+H38+J38+L38+N38+P38</f>
        <v>0</v>
      </c>
      <c r="S37" s="381"/>
      <c r="T37" s="382"/>
      <c r="Y37" s="162">
        <f t="shared" si="2"/>
        <v>88</v>
      </c>
      <c r="Z37" s="116" t="str">
        <f t="shared" si="0"/>
        <v>陳怡伶</v>
      </c>
      <c r="AA37" s="116" t="str">
        <f t="shared" si="1"/>
        <v>外場晚班工讀</v>
      </c>
      <c r="AB37" s="116" t="s">
        <v>10</v>
      </c>
    </row>
    <row r="38" spans="1:28" ht="9" customHeight="1" thickBot="1">
      <c r="A38" s="480" t="str">
        <f>IF('0902-0908'!A38=0,"",'0902-0908'!A38)</f>
        <v/>
      </c>
      <c r="B38" s="481"/>
      <c r="C38" s="156"/>
      <c r="D38" s="58">
        <f>IF(C37="",0,IF(D37-C37&lt;=6,D37-C37,IF(D37-C37&gt;6,D37-C37-C38,0)))</f>
        <v>0</v>
      </c>
      <c r="E38" s="156"/>
      <c r="F38" s="58">
        <f>IF(E37="",0,IF(F37-E37&lt;=6,F37-E37,IF(F37-E37&gt;6,F37-E37-E38,0)))</f>
        <v>0</v>
      </c>
      <c r="G38" s="156"/>
      <c r="H38" s="58">
        <f>IF(G37="",0,IF(H37-G37&lt;=6,H37-G37,IF(H37-G37&gt;6,H37-G37-G38,0)))</f>
        <v>0</v>
      </c>
      <c r="I38" s="156"/>
      <c r="J38" s="58">
        <f>IF(I37="",0,IF(J37-I37&lt;=6,J37-I37,IF(J37-I37&gt;6,J37-I37-I38,0)))</f>
        <v>0</v>
      </c>
      <c r="K38" s="156"/>
      <c r="L38" s="58">
        <f>IF(K37="",0,IF(L37-K37&lt;=6,L37-K37,IF(L37-K37&gt;6,L37-K37-K38,0)))</f>
        <v>0</v>
      </c>
      <c r="M38" s="156"/>
      <c r="N38" s="58">
        <f>IF(M37="",0,IF(N37-M37&lt;=6,N37-M37,IF(N37-M37&gt;6,N37-M37-M38,0)))</f>
        <v>0</v>
      </c>
      <c r="O38" s="156"/>
      <c r="P38" s="58">
        <f>IF(O37="",0,IF(P37-O37&lt;=6,P37-O37,IF(P37-O37&gt;6,P37-O37-O38,0)))</f>
        <v>0</v>
      </c>
      <c r="Q38" s="376"/>
      <c r="R38" s="411"/>
      <c r="S38" s="387"/>
      <c r="T38" s="388"/>
      <c r="Y38" s="162">
        <f t="shared" si="2"/>
        <v>91</v>
      </c>
      <c r="Z38" s="116" t="e">
        <f t="shared" si="0"/>
        <v>#REF!</v>
      </c>
      <c r="AA38" s="116" t="e">
        <f t="shared" si="1"/>
        <v>#REF!</v>
      </c>
      <c r="AB38" s="116" t="s">
        <v>74</v>
      </c>
    </row>
    <row r="39" spans="1:28" ht="9" customHeight="1" thickTop="1" thickBot="1">
      <c r="A39" s="482" t="str">
        <f>IF('0902-0908'!A39=0,"",'0902-0908'!A39)</f>
        <v/>
      </c>
      <c r="B39" s="483"/>
      <c r="C39" s="559"/>
      <c r="D39" s="560"/>
      <c r="E39" s="559"/>
      <c r="F39" s="560"/>
      <c r="G39" s="559"/>
      <c r="H39" s="560"/>
      <c r="I39" s="559"/>
      <c r="J39" s="560"/>
      <c r="K39" s="559"/>
      <c r="L39" s="560"/>
      <c r="M39" s="559"/>
      <c r="N39" s="560"/>
      <c r="O39" s="559"/>
      <c r="P39" s="560"/>
      <c r="Q39" s="377"/>
      <c r="R39" s="412"/>
      <c r="S39" s="389"/>
      <c r="T39" s="390"/>
      <c r="Y39" s="162">
        <f t="shared" si="2"/>
        <v>94</v>
      </c>
      <c r="Z39" s="116" t="str">
        <f t="shared" si="0"/>
        <v>蔡佾玲</v>
      </c>
      <c r="AA39" s="116" t="str">
        <f t="shared" si="1"/>
        <v>外場假日工讀</v>
      </c>
      <c r="AB39" s="116" t="s">
        <v>75</v>
      </c>
    </row>
    <row r="40" spans="1:28" ht="15.75" customHeight="1">
      <c r="A40" s="490" t="str">
        <f>IF('0902-0908'!A40=0,"",'0902-0908'!A40)</f>
        <v/>
      </c>
      <c r="B40" s="491"/>
      <c r="C40" s="123"/>
      <c r="D40" s="124"/>
      <c r="E40" s="123"/>
      <c r="F40" s="124"/>
      <c r="G40" s="123"/>
      <c r="H40" s="124"/>
      <c r="I40" s="123"/>
      <c r="J40" s="124"/>
      <c r="K40" s="123"/>
      <c r="L40" s="124"/>
      <c r="M40" s="123"/>
      <c r="N40" s="124"/>
      <c r="O40" s="123"/>
      <c r="P40" s="124"/>
      <c r="Q40" s="375"/>
      <c r="R40" s="410">
        <f>D41+F41+H41+J41+L41+N41+P41</f>
        <v>0</v>
      </c>
      <c r="S40" s="381"/>
      <c r="T40" s="382"/>
      <c r="Y40" s="162">
        <f t="shared" si="2"/>
        <v>97</v>
      </c>
      <c r="Z40" s="116" t="str">
        <f t="shared" si="0"/>
        <v>許哲崎</v>
      </c>
      <c r="AA40" s="116" t="str">
        <f t="shared" si="1"/>
        <v>外場假日工讀</v>
      </c>
      <c r="AB40" s="116" t="s">
        <v>10</v>
      </c>
    </row>
    <row r="41" spans="1:28" ht="9" customHeight="1" thickBot="1">
      <c r="A41" s="480" t="str">
        <f>IF('0902-0908'!A41=0,"",'0902-0908'!A41)</f>
        <v/>
      </c>
      <c r="B41" s="481"/>
      <c r="C41" s="156"/>
      <c r="D41" s="58">
        <f>IF(C40="",0,IF(D40-C40&lt;=6,D40-C40,IF(D40-C40&gt;6,D40-C40-C41,0)))</f>
        <v>0</v>
      </c>
      <c r="E41" s="156"/>
      <c r="F41" s="58">
        <f>IF(E40="",0,IF(F40-E40&lt;=6,F40-E40,IF(F40-E40&gt;6,F40-E40-E41,0)))</f>
        <v>0</v>
      </c>
      <c r="G41" s="156"/>
      <c r="H41" s="58">
        <f>IF(G40="",0,IF(H40-G40&lt;=6,H40-G40,IF(H40-G40&gt;6,H40-G40-G41,0)))</f>
        <v>0</v>
      </c>
      <c r="I41" s="156"/>
      <c r="J41" s="58">
        <f>IF(I40="",0,IF(J40-I40&lt;=6,J40-I40,IF(J40-I40&gt;6,J40-I40-I41,0)))</f>
        <v>0</v>
      </c>
      <c r="K41" s="156"/>
      <c r="L41" s="58">
        <f>IF(K40="",0,IF(L40-K40&lt;=6,L40-K40,IF(L40-K40&gt;6,L40-K40-K41,0)))</f>
        <v>0</v>
      </c>
      <c r="M41" s="156"/>
      <c r="N41" s="58">
        <f>IF(M40="",0,IF(N40-M40&lt;=6,N40-M40,IF(N40-M40&gt;6,N40-M40-M41,0)))</f>
        <v>0</v>
      </c>
      <c r="O41" s="156"/>
      <c r="P41" s="58">
        <f>IF(O40="",0,IF(P40-O40&lt;=6,P40-O40,IF(P40-O40&gt;6,P40-O40-O41,0)))</f>
        <v>0</v>
      </c>
      <c r="Q41" s="376"/>
      <c r="R41" s="411"/>
      <c r="S41" s="387"/>
      <c r="T41" s="388"/>
      <c r="Y41" s="162">
        <f t="shared" si="2"/>
        <v>100</v>
      </c>
      <c r="Z41" s="116" t="str">
        <f t="shared" si="0"/>
        <v/>
      </c>
      <c r="AA41" s="116" t="str">
        <f t="shared" si="1"/>
        <v/>
      </c>
      <c r="AB41" s="116" t="s">
        <v>74</v>
      </c>
    </row>
    <row r="42" spans="1:28" ht="9" customHeight="1" thickTop="1" thickBot="1">
      <c r="A42" s="482" t="str">
        <f>IF('0902-0908'!A42=0,"",'0902-0908'!A42)</f>
        <v/>
      </c>
      <c r="B42" s="483"/>
      <c r="C42" s="559"/>
      <c r="D42" s="560"/>
      <c r="E42" s="559"/>
      <c r="F42" s="560"/>
      <c r="G42" s="559"/>
      <c r="H42" s="560"/>
      <c r="I42" s="559"/>
      <c r="J42" s="560"/>
      <c r="K42" s="559"/>
      <c r="L42" s="560"/>
      <c r="M42" s="559"/>
      <c r="N42" s="560"/>
      <c r="O42" s="559"/>
      <c r="P42" s="560"/>
      <c r="Q42" s="377"/>
      <c r="R42" s="412"/>
      <c r="S42" s="389"/>
      <c r="T42" s="390"/>
      <c r="Y42" s="162">
        <f t="shared" si="2"/>
        <v>103</v>
      </c>
      <c r="Z42" s="116" t="str">
        <f t="shared" si="0"/>
        <v/>
      </c>
      <c r="AA42" s="116" t="str">
        <f t="shared" si="1"/>
        <v/>
      </c>
      <c r="AB42" s="116" t="s">
        <v>75</v>
      </c>
    </row>
    <row r="43" spans="1:28" ht="15.75" customHeight="1">
      <c r="A43" s="490" t="str">
        <f>IF('0902-0908'!A43=0,"",'0902-0908'!A43)</f>
        <v/>
      </c>
      <c r="B43" s="491"/>
      <c r="C43" s="123"/>
      <c r="D43" s="124"/>
      <c r="E43" s="123"/>
      <c r="F43" s="124"/>
      <c r="G43" s="123"/>
      <c r="H43" s="124"/>
      <c r="I43" s="123"/>
      <c r="J43" s="124"/>
      <c r="K43" s="123"/>
      <c r="L43" s="124"/>
      <c r="M43" s="123"/>
      <c r="N43" s="124"/>
      <c r="O43" s="123"/>
      <c r="P43" s="124"/>
      <c r="Q43" s="375"/>
      <c r="R43" s="410">
        <f>D44+F44+H44+J44+L44+N44+P44</f>
        <v>0</v>
      </c>
      <c r="S43" s="381"/>
      <c r="T43" s="382"/>
      <c r="Y43" s="162">
        <f t="shared" si="2"/>
        <v>106</v>
      </c>
      <c r="Z43" s="116" t="str">
        <f t="shared" si="0"/>
        <v/>
      </c>
      <c r="AA43" s="116" t="str">
        <f t="shared" si="1"/>
        <v/>
      </c>
      <c r="AB43" s="116" t="s">
        <v>10</v>
      </c>
    </row>
    <row r="44" spans="1:28" ht="9" customHeight="1" thickBot="1">
      <c r="A44" s="480" t="str">
        <f>IF('0902-0908'!A44=0,"",'0902-0908'!A44)</f>
        <v/>
      </c>
      <c r="B44" s="481"/>
      <c r="C44" s="156"/>
      <c r="D44" s="58">
        <f>IF(C43="",0,IF(D43-C43&lt;=6,D43-C43,IF(D43-C43&gt;6,D43-C43-C44,0)))</f>
        <v>0</v>
      </c>
      <c r="E44" s="156"/>
      <c r="F44" s="58">
        <f>IF(E43="",0,IF(F43-E43&lt;=6,F43-E43,IF(F43-E43&gt;6,F43-E43-E44,0)))</f>
        <v>0</v>
      </c>
      <c r="G44" s="156"/>
      <c r="H44" s="58">
        <f>IF(G43="",0,IF(H43-G43&lt;=6,H43-G43,IF(H43-G43&gt;6,H43-G43-G44,0)))</f>
        <v>0</v>
      </c>
      <c r="I44" s="156"/>
      <c r="J44" s="58">
        <f>IF(I43="",0,IF(J43-I43&lt;=6,J43-I43,IF(J43-I43&gt;6,J43-I43-I44,0)))</f>
        <v>0</v>
      </c>
      <c r="K44" s="156"/>
      <c r="L44" s="58">
        <f>IF(K43="",0,IF(L43-K43&lt;=6,L43-K43,IF(L43-K43&gt;6,L43-K43-K44,0)))</f>
        <v>0</v>
      </c>
      <c r="M44" s="156"/>
      <c r="N44" s="58">
        <f>IF(M43="",0,IF(N43-M43&lt;=6,N43-M43,IF(N43-M43&gt;6,N43-M43-M44,0)))</f>
        <v>0</v>
      </c>
      <c r="O44" s="156"/>
      <c r="P44" s="58">
        <f>IF(O43="",0,IF(P43-O43&lt;=6,P43-O43,IF(P43-O43&gt;6,P43-O43-O44,0)))</f>
        <v>0</v>
      </c>
      <c r="Q44" s="376"/>
      <c r="R44" s="411"/>
      <c r="S44" s="387"/>
      <c r="T44" s="388"/>
      <c r="Y44" s="162">
        <f t="shared" si="2"/>
        <v>109</v>
      </c>
      <c r="Z44" s="116" t="e">
        <f t="shared" si="0"/>
        <v>#REF!</v>
      </c>
      <c r="AA44" s="116" t="e">
        <f t="shared" si="1"/>
        <v>#REF!</v>
      </c>
      <c r="AB44" s="116" t="s">
        <v>74</v>
      </c>
    </row>
    <row r="45" spans="1:28" ht="9" customHeight="1" thickTop="1" thickBot="1">
      <c r="A45" s="482" t="str">
        <f>IF('0902-0908'!A45=0,"",'0902-0908'!A45)</f>
        <v/>
      </c>
      <c r="B45" s="483"/>
      <c r="C45" s="559"/>
      <c r="D45" s="560"/>
      <c r="E45" s="559"/>
      <c r="F45" s="560"/>
      <c r="G45" s="559"/>
      <c r="H45" s="560"/>
      <c r="I45" s="559"/>
      <c r="J45" s="560"/>
      <c r="K45" s="559"/>
      <c r="L45" s="560"/>
      <c r="M45" s="559"/>
      <c r="N45" s="560"/>
      <c r="O45" s="559"/>
      <c r="P45" s="560"/>
      <c r="Q45" s="377"/>
      <c r="R45" s="412"/>
      <c r="S45" s="389"/>
      <c r="T45" s="390"/>
      <c r="AB45" s="116" t="s">
        <v>75</v>
      </c>
    </row>
    <row r="46" spans="1:28" ht="15.75" customHeight="1">
      <c r="A46" s="490" t="str">
        <f>IF('0902-0908'!A46=0,"",'0902-0908'!A46)</f>
        <v/>
      </c>
      <c r="B46" s="491"/>
      <c r="C46" s="123"/>
      <c r="D46" s="124"/>
      <c r="E46" s="123"/>
      <c r="F46" s="124"/>
      <c r="G46" s="123"/>
      <c r="H46" s="124"/>
      <c r="I46" s="123"/>
      <c r="J46" s="124"/>
      <c r="K46" s="123"/>
      <c r="L46" s="124"/>
      <c r="M46" s="123"/>
      <c r="N46" s="124"/>
      <c r="O46" s="123"/>
      <c r="P46" s="124"/>
      <c r="Q46" s="375"/>
      <c r="R46" s="410">
        <f>D47+F47+H47+J47+L47+N47+P47</f>
        <v>0</v>
      </c>
      <c r="S46" s="381"/>
      <c r="T46" s="382"/>
      <c r="AB46" s="116" t="s">
        <v>76</v>
      </c>
    </row>
    <row r="47" spans="1:28" ht="9" customHeight="1" thickBot="1">
      <c r="A47" s="480" t="str">
        <f>IF('0902-0908'!A47=0,"",'0902-0908'!A47)</f>
        <v/>
      </c>
      <c r="B47" s="481"/>
      <c r="C47" s="156"/>
      <c r="D47" s="58">
        <f>IF(C46="",0,IF(D46-C46&lt;=6,D46-C46,IF(D46-C46&gt;6,D46-C46-C47,0)))</f>
        <v>0</v>
      </c>
      <c r="E47" s="156"/>
      <c r="F47" s="58">
        <f>IF(E46="",0,IF(F46-E46&lt;=6,F46-E46,IF(F46-E46&gt;6,F46-E46-E47,0)))</f>
        <v>0</v>
      </c>
      <c r="G47" s="156"/>
      <c r="H47" s="58">
        <f>IF(G46="",0,IF(H46-G46&lt;=6,H46-G46,IF(H46-G46&gt;6,H46-G46-G47,0)))</f>
        <v>0</v>
      </c>
      <c r="I47" s="156"/>
      <c r="J47" s="58">
        <f>IF(I46="",0,IF(J46-I46&lt;=6,J46-I46,IF(J46-I46&gt;6,J46-I46-I47,0)))</f>
        <v>0</v>
      </c>
      <c r="K47" s="156"/>
      <c r="L47" s="58">
        <f>IF(K46="",0,IF(L46-K46&lt;=6,L46-K46,IF(L46-K46&gt;6,L46-K46-K47,0)))</f>
        <v>0</v>
      </c>
      <c r="M47" s="156"/>
      <c r="N47" s="58">
        <f>IF(M46="",0,IF(N46-M46&lt;=6,N46-M46,IF(N46-M46&gt;6,N46-M46-M47,0)))</f>
        <v>0</v>
      </c>
      <c r="O47" s="156"/>
      <c r="P47" s="58">
        <f>IF(O46="",0,IF(P46-O46&lt;=6,P46-O46,IF(P46-O46&gt;6,P46-O46-O47,0)))</f>
        <v>0</v>
      </c>
      <c r="Q47" s="376"/>
      <c r="R47" s="411"/>
      <c r="S47" s="394"/>
      <c r="T47" s="395"/>
      <c r="AB47" s="116" t="s">
        <v>77</v>
      </c>
    </row>
    <row r="48" spans="1:28" ht="9" customHeight="1" thickTop="1" thickBot="1">
      <c r="A48" s="482" t="str">
        <f>IF('0902-0908'!A48=0,"",'0902-0908'!A48)</f>
        <v/>
      </c>
      <c r="B48" s="483"/>
      <c r="C48" s="559"/>
      <c r="D48" s="560"/>
      <c r="E48" s="559"/>
      <c r="F48" s="560"/>
      <c r="G48" s="559"/>
      <c r="H48" s="560"/>
      <c r="I48" s="559"/>
      <c r="J48" s="560"/>
      <c r="K48" s="559"/>
      <c r="L48" s="560"/>
      <c r="M48" s="559"/>
      <c r="N48" s="560"/>
      <c r="O48" s="559"/>
      <c r="P48" s="560"/>
      <c r="Q48" s="377"/>
      <c r="R48" s="412"/>
      <c r="S48" s="396"/>
      <c r="T48" s="397"/>
      <c r="AB48" s="116" t="s">
        <v>78</v>
      </c>
    </row>
    <row r="49" spans="1:28" ht="15.75" customHeight="1">
      <c r="A49" s="490" t="str">
        <f>IF('0902-0908'!A49=0,"",'0902-0908'!A49)</f>
        <v/>
      </c>
      <c r="B49" s="491"/>
      <c r="C49" s="123"/>
      <c r="D49" s="124"/>
      <c r="E49" s="123"/>
      <c r="F49" s="124"/>
      <c r="G49" s="123"/>
      <c r="H49" s="124"/>
      <c r="I49" s="123"/>
      <c r="J49" s="124"/>
      <c r="K49" s="123"/>
      <c r="L49" s="124"/>
      <c r="M49" s="123"/>
      <c r="N49" s="124"/>
      <c r="O49" s="123"/>
      <c r="P49" s="124"/>
      <c r="Q49" s="375"/>
      <c r="R49" s="410">
        <f>D50+F50+H50+J50+L50+N50+P50</f>
        <v>0</v>
      </c>
      <c r="S49" s="381"/>
      <c r="T49" s="382"/>
      <c r="AB49" s="116" t="s">
        <v>79</v>
      </c>
    </row>
    <row r="50" spans="1:28" ht="9" customHeight="1" thickBot="1">
      <c r="A50" s="480" t="str">
        <f>IF('0902-0908'!A50=0,"",'0902-0908'!A50)</f>
        <v/>
      </c>
      <c r="B50" s="481"/>
      <c r="C50" s="156"/>
      <c r="D50" s="58">
        <f>IF(C49="",0,IF(D49-C49&lt;=6,D49-C49,IF(D49-C49&gt;6,D49-C49-C50,0)))</f>
        <v>0</v>
      </c>
      <c r="E50" s="156"/>
      <c r="F50" s="58">
        <f>IF(E49="",0,IF(F49-E49&lt;=6,F49-E49,IF(F49-E49&gt;6,F49-E49-E50,0)))</f>
        <v>0</v>
      </c>
      <c r="G50" s="156"/>
      <c r="H50" s="58">
        <f>IF(G49="",0,IF(H49-G49&lt;=6,H49-G49,IF(H49-G49&gt;6,H49-G49-G50,0)))</f>
        <v>0</v>
      </c>
      <c r="I50" s="156"/>
      <c r="J50" s="58">
        <f>IF(I49="",0,IF(J49-I49&lt;=6,J49-I49,IF(J49-I49&gt;6,J49-I49-I50,0)))</f>
        <v>0</v>
      </c>
      <c r="K50" s="156"/>
      <c r="L50" s="58">
        <f>IF(K49="",0,IF(L49-K49&lt;=6,L49-K49,IF(L49-K49&gt;6,L49-K49-K50,0)))</f>
        <v>0</v>
      </c>
      <c r="M50" s="156"/>
      <c r="N50" s="58">
        <f>IF(M49="",0,IF(N49-M49&lt;=6,N49-M49,IF(N49-M49&gt;6,N49-M49-M50,0)))</f>
        <v>0</v>
      </c>
      <c r="O50" s="156"/>
      <c r="P50" s="58">
        <f>IF(O49="",0,IF(P49-O49&lt;=6,P49-O49,IF(P49-O49&gt;6,P49-O49-O50,0)))</f>
        <v>0</v>
      </c>
      <c r="Q50" s="376"/>
      <c r="R50" s="411"/>
      <c r="S50" s="394"/>
      <c r="T50" s="395"/>
    </row>
    <row r="51" spans="1:28" ht="9" customHeight="1" thickTop="1" thickBot="1">
      <c r="A51" s="482" t="str">
        <f>IF('0902-0908'!A51=0,"",'0902-0908'!A51)</f>
        <v/>
      </c>
      <c r="B51" s="483"/>
      <c r="C51" s="559"/>
      <c r="D51" s="560"/>
      <c r="E51" s="559"/>
      <c r="F51" s="560"/>
      <c r="G51" s="559"/>
      <c r="H51" s="560"/>
      <c r="I51" s="559"/>
      <c r="J51" s="560"/>
      <c r="K51" s="559"/>
      <c r="L51" s="560"/>
      <c r="M51" s="559"/>
      <c r="N51" s="560"/>
      <c r="O51" s="559"/>
      <c r="P51" s="560"/>
      <c r="Q51" s="377"/>
      <c r="R51" s="412"/>
      <c r="S51" s="396"/>
      <c r="T51" s="397"/>
    </row>
    <row r="52" spans="1:28" ht="15.75" customHeight="1">
      <c r="A52" s="490" t="str">
        <f>IF('0902-0908'!A52=0,"",'0902-0908'!A52)</f>
        <v/>
      </c>
      <c r="B52" s="491"/>
      <c r="C52" s="123"/>
      <c r="D52" s="124"/>
      <c r="E52" s="123"/>
      <c r="F52" s="124"/>
      <c r="G52" s="123"/>
      <c r="H52" s="124"/>
      <c r="I52" s="123"/>
      <c r="J52" s="124"/>
      <c r="K52" s="123"/>
      <c r="L52" s="124"/>
      <c r="M52" s="123"/>
      <c r="N52" s="124"/>
      <c r="O52" s="123"/>
      <c r="P52" s="124"/>
      <c r="Q52" s="375"/>
      <c r="R52" s="410">
        <f>D53+F53+H53+J53+L53+N53+P53</f>
        <v>0</v>
      </c>
      <c r="S52" s="381"/>
      <c r="T52" s="382"/>
    </row>
    <row r="53" spans="1:28" ht="9" customHeight="1" thickBot="1">
      <c r="A53" s="480" t="str">
        <f>IF('0902-0908'!A53=0,"",'0902-0908'!A53)</f>
        <v/>
      </c>
      <c r="B53" s="481"/>
      <c r="C53" s="156"/>
      <c r="D53" s="58">
        <f>IF(C52="",0,IF(D52-C52&lt;=6,D52-C52,IF(D52-C52&gt;6,D52-C52-C53,0)))</f>
        <v>0</v>
      </c>
      <c r="E53" s="156"/>
      <c r="F53" s="58">
        <f>IF(E52="",0,IF(F52-E52&lt;=6,F52-E52,IF(F52-E52&gt;6,F52-E52-E53,0)))</f>
        <v>0</v>
      </c>
      <c r="G53" s="156"/>
      <c r="H53" s="58">
        <f>IF(G52="",0,IF(H52-G52&lt;=6,H52-G52,IF(H52-G52&gt;6,H52-G52-G53,0)))</f>
        <v>0</v>
      </c>
      <c r="I53" s="156"/>
      <c r="J53" s="58">
        <f>IF(I52="",0,IF(J52-I52&lt;=6,J52-I52,IF(J52-I52&gt;6,J52-I52-I53,0)))</f>
        <v>0</v>
      </c>
      <c r="K53" s="156"/>
      <c r="L53" s="58">
        <f>IF(K52="",0,IF(L52-K52&lt;=6,L52-K52,IF(L52-K52&gt;6,L52-K52-K53,0)))</f>
        <v>0</v>
      </c>
      <c r="M53" s="156"/>
      <c r="N53" s="58">
        <f>IF(M52="",0,IF(N52-M52&lt;=6,N52-M52,IF(N52-M52&gt;6,N52-M52-M53,0)))</f>
        <v>0</v>
      </c>
      <c r="O53" s="156"/>
      <c r="P53" s="58">
        <f>IF(O52="",0,IF(P52-O52&lt;=6,P52-O52,IF(P52-O52&gt;6,P52-O52-O53,0)))</f>
        <v>0</v>
      </c>
      <c r="Q53" s="376"/>
      <c r="R53" s="411"/>
      <c r="S53" s="394"/>
      <c r="T53" s="395"/>
    </row>
    <row r="54" spans="1:28" ht="9" customHeight="1" thickTop="1" thickBot="1">
      <c r="A54" s="482" t="str">
        <f>IF('0902-0908'!A54=0,"",'0902-0908'!A54)</f>
        <v/>
      </c>
      <c r="B54" s="483"/>
      <c r="C54" s="559"/>
      <c r="D54" s="560"/>
      <c r="E54" s="559"/>
      <c r="F54" s="560"/>
      <c r="G54" s="559"/>
      <c r="H54" s="560"/>
      <c r="I54" s="559"/>
      <c r="J54" s="560"/>
      <c r="K54" s="559"/>
      <c r="L54" s="560"/>
      <c r="M54" s="559"/>
      <c r="N54" s="560"/>
      <c r="O54" s="559"/>
      <c r="P54" s="560"/>
      <c r="Q54" s="377"/>
      <c r="R54" s="412"/>
      <c r="S54" s="396"/>
      <c r="T54" s="397"/>
    </row>
    <row r="55" spans="1:28" ht="15.75" customHeight="1">
      <c r="A55" s="490" t="str">
        <f>IF('0902-0908'!A55=0,"",'0902-0908'!A55)</f>
        <v/>
      </c>
      <c r="B55" s="491"/>
      <c r="C55" s="123"/>
      <c r="D55" s="124"/>
      <c r="E55" s="123"/>
      <c r="F55" s="124"/>
      <c r="G55" s="123"/>
      <c r="H55" s="124"/>
      <c r="I55" s="123"/>
      <c r="J55" s="124"/>
      <c r="K55" s="123"/>
      <c r="L55" s="124"/>
      <c r="M55" s="123"/>
      <c r="N55" s="124"/>
      <c r="O55" s="123"/>
      <c r="P55" s="124"/>
      <c r="Q55" s="375"/>
      <c r="R55" s="410">
        <f>D56+F56+H56+J56+L56+N56+P56</f>
        <v>0</v>
      </c>
      <c r="S55" s="381"/>
      <c r="T55" s="382"/>
    </row>
    <row r="56" spans="1:28" ht="9" customHeight="1" thickBot="1">
      <c r="A56" s="480" t="str">
        <f>IF('0902-0908'!A56=0,"",'0902-0908'!A56)</f>
        <v/>
      </c>
      <c r="B56" s="481"/>
      <c r="C56" s="156"/>
      <c r="D56" s="58">
        <f>IF(C55="",0,IF(D55-C55&lt;=6,D55-C55,IF(D55-C55&gt;6,D55-C55-C56,0)))</f>
        <v>0</v>
      </c>
      <c r="E56" s="156"/>
      <c r="F56" s="58">
        <f>IF(E55="",0,IF(F55-E55&lt;=6,F55-E55,IF(F55-E55&gt;6,F55-E55-E56,0)))</f>
        <v>0</v>
      </c>
      <c r="G56" s="156"/>
      <c r="H56" s="58">
        <f>IF(G55="",0,IF(H55-G55&lt;=6,H55-G55,IF(H55-G55&gt;6,H55-G55-G56,0)))</f>
        <v>0</v>
      </c>
      <c r="I56" s="156"/>
      <c r="J56" s="58">
        <f>IF(I55="",0,IF(J55-I55&lt;=6,J55-I55,IF(J55-I55&gt;6,J55-I55-I56,0)))</f>
        <v>0</v>
      </c>
      <c r="K56" s="156"/>
      <c r="L56" s="58">
        <f>IF(K55="",0,IF(L55-K55&lt;=6,L55-K55,IF(L55-K55&gt;6,L55-K55-K56,0)))</f>
        <v>0</v>
      </c>
      <c r="M56" s="156"/>
      <c r="N56" s="58">
        <f>IF(M55="",0,IF(N55-M55&lt;=6,N55-M55,IF(N55-M55&gt;6,N55-M55-M56,0)))</f>
        <v>0</v>
      </c>
      <c r="O56" s="156"/>
      <c r="P56" s="58">
        <f>IF(O55="",0,IF(P55-O55&lt;=6,P55-O55,IF(P55-O55&gt;6,P55-O55-O56,0)))</f>
        <v>0</v>
      </c>
      <c r="Q56" s="376"/>
      <c r="R56" s="411"/>
      <c r="S56" s="394"/>
      <c r="T56" s="395"/>
    </row>
    <row r="57" spans="1:28" ht="9" customHeight="1" thickTop="1" thickBot="1">
      <c r="A57" s="482" t="str">
        <f>IF('0902-0908'!A57=0,"",'0902-0908'!A57)</f>
        <v/>
      </c>
      <c r="B57" s="483"/>
      <c r="C57" s="559"/>
      <c r="D57" s="560"/>
      <c r="E57" s="559"/>
      <c r="F57" s="560"/>
      <c r="G57" s="559"/>
      <c r="H57" s="560"/>
      <c r="I57" s="559"/>
      <c r="J57" s="560"/>
      <c r="K57" s="559"/>
      <c r="L57" s="560"/>
      <c r="M57" s="559"/>
      <c r="N57" s="560"/>
      <c r="O57" s="559"/>
      <c r="P57" s="560"/>
      <c r="Q57" s="377"/>
      <c r="R57" s="412"/>
      <c r="S57" s="396"/>
      <c r="T57" s="397"/>
    </row>
    <row r="58" spans="1:28" ht="11.25" customHeight="1" thickBot="1">
      <c r="A58" s="417" t="s">
        <v>80</v>
      </c>
      <c r="B58" s="418"/>
      <c r="C58" s="419"/>
      <c r="D58" s="420"/>
      <c r="E58" s="420"/>
      <c r="F58" s="420"/>
      <c r="G58" s="420"/>
      <c r="H58" s="420"/>
      <c r="I58" s="420"/>
      <c r="J58" s="420"/>
      <c r="K58" s="420"/>
      <c r="L58" s="420"/>
      <c r="M58" s="420"/>
      <c r="N58" s="420"/>
      <c r="O58" s="420"/>
      <c r="P58" s="418"/>
      <c r="Q58" s="80" t="s">
        <v>81</v>
      </c>
      <c r="R58" s="80" t="s">
        <v>82</v>
      </c>
      <c r="S58" s="419"/>
      <c r="T58" s="421"/>
    </row>
    <row r="59" spans="1:28" ht="15.75" customHeight="1">
      <c r="A59" s="373" t="str">
        <f>IF('0902-0908'!A59=0,"",'0902-0908'!A59)</f>
        <v/>
      </c>
      <c r="B59" s="374"/>
      <c r="C59" s="123"/>
      <c r="D59" s="124"/>
      <c r="E59" s="123"/>
      <c r="F59" s="124"/>
      <c r="G59" s="123"/>
      <c r="H59" s="124"/>
      <c r="I59" s="123"/>
      <c r="J59" s="124"/>
      <c r="K59" s="123"/>
      <c r="L59" s="124"/>
      <c r="M59" s="123"/>
      <c r="N59" s="124"/>
      <c r="O59" s="123"/>
      <c r="P59" s="124"/>
      <c r="Q59" s="376"/>
      <c r="R59" s="379">
        <f>D60+F60+H60+J60+L60+N60+P60</f>
        <v>0</v>
      </c>
      <c r="S59" s="398"/>
      <c r="T59" s="399"/>
    </row>
    <row r="60" spans="1:28" ht="9" customHeight="1" thickBot="1">
      <c r="A60" s="383" t="str">
        <f>IF('0902-0908'!A60=0,"",'0902-0908'!A60)</f>
        <v/>
      </c>
      <c r="B60" s="384"/>
      <c r="C60" s="156"/>
      <c r="D60" s="58">
        <f>IF(C59="",0,D59-C59-C60)</f>
        <v>0</v>
      </c>
      <c r="E60" s="156"/>
      <c r="F60" s="58">
        <f>IF(E59="",0,F59-E59-E60)</f>
        <v>0</v>
      </c>
      <c r="G60" s="156"/>
      <c r="H60" s="58">
        <f>IF(G59="",0,H59-G59-G60)</f>
        <v>0</v>
      </c>
      <c r="I60" s="156"/>
      <c r="J60" s="58">
        <f>IF(I59="",0,J59-I59-I60)</f>
        <v>0</v>
      </c>
      <c r="K60" s="156"/>
      <c r="L60" s="58">
        <f>IF(K59="",0,L59-K59-K60)</f>
        <v>0</v>
      </c>
      <c r="M60" s="156"/>
      <c r="N60" s="58">
        <f>IF(M59="",0,N59-M59-M60)</f>
        <v>0</v>
      </c>
      <c r="O60" s="156"/>
      <c r="P60" s="58">
        <f>IF(O59="",0,P59-O59-O60)</f>
        <v>0</v>
      </c>
      <c r="Q60" s="376"/>
      <c r="R60" s="379"/>
      <c r="S60" s="387"/>
      <c r="T60" s="388"/>
    </row>
    <row r="61" spans="1:28" ht="9" customHeight="1" thickTop="1" thickBot="1">
      <c r="A61" s="385" t="str">
        <f>IF('0902-0908'!A61=0,"",'0902-0908'!A61)</f>
        <v/>
      </c>
      <c r="B61" s="386"/>
      <c r="C61" s="559"/>
      <c r="D61" s="560"/>
      <c r="E61" s="559"/>
      <c r="F61" s="560"/>
      <c r="G61" s="559"/>
      <c r="H61" s="560"/>
      <c r="I61" s="559"/>
      <c r="J61" s="560"/>
      <c r="K61" s="559"/>
      <c r="L61" s="560"/>
      <c r="M61" s="559"/>
      <c r="N61" s="560"/>
      <c r="O61" s="559"/>
      <c r="P61" s="560"/>
      <c r="Q61" s="376"/>
      <c r="R61" s="379"/>
      <c r="S61" s="389"/>
      <c r="T61" s="390"/>
    </row>
    <row r="62" spans="1:28" ht="15.75" customHeight="1">
      <c r="A62" s="373" t="str">
        <f>IF('0902-0908'!A62=0,"",'0902-0908'!A62)</f>
        <v/>
      </c>
      <c r="B62" s="374"/>
      <c r="C62" s="123"/>
      <c r="D62" s="124"/>
      <c r="E62" s="123"/>
      <c r="F62" s="124"/>
      <c r="G62" s="123"/>
      <c r="H62" s="124"/>
      <c r="I62" s="123"/>
      <c r="J62" s="124"/>
      <c r="K62" s="123"/>
      <c r="L62" s="124"/>
      <c r="M62" s="123"/>
      <c r="N62" s="124"/>
      <c r="O62" s="123"/>
      <c r="P62" s="124"/>
      <c r="Q62" s="375"/>
      <c r="R62" s="378">
        <f>D63+F63+H63+J63+L63+N63+P63</f>
        <v>0</v>
      </c>
      <c r="S62" s="393"/>
      <c r="T62" s="382"/>
    </row>
    <row r="63" spans="1:28" ht="9" customHeight="1" thickBot="1">
      <c r="A63" s="383" t="str">
        <f>IF('0902-0908'!A63=0,"",'0902-0908'!A63)</f>
        <v/>
      </c>
      <c r="B63" s="384"/>
      <c r="C63" s="156"/>
      <c r="D63" s="58">
        <f>IF(C62="",0,D62-C62-C63)</f>
        <v>0</v>
      </c>
      <c r="E63" s="156"/>
      <c r="F63" s="58">
        <f>IF(E62="",0,F62-E62-E63)</f>
        <v>0</v>
      </c>
      <c r="G63" s="156"/>
      <c r="H63" s="58">
        <f>IF(G62="",0,H62-G62-G63)</f>
        <v>0</v>
      </c>
      <c r="I63" s="156"/>
      <c r="J63" s="58">
        <f>IF(I62="",0,J62-I62-I63)</f>
        <v>0</v>
      </c>
      <c r="K63" s="156"/>
      <c r="L63" s="58">
        <f>IF(K62="",0,L62-K62-K63)</f>
        <v>0</v>
      </c>
      <c r="M63" s="156"/>
      <c r="N63" s="58">
        <f>IF(M62="",0,N62-M62-M63)</f>
        <v>0</v>
      </c>
      <c r="O63" s="156"/>
      <c r="P63" s="58">
        <f>IF(O62="",0,P62-O62-O63)</f>
        <v>0</v>
      </c>
      <c r="Q63" s="376"/>
      <c r="R63" s="379"/>
      <c r="S63" s="387"/>
      <c r="T63" s="388"/>
    </row>
    <row r="64" spans="1:28" ht="9" customHeight="1" thickTop="1" thickBot="1">
      <c r="A64" s="385" t="str">
        <f>IF('0902-0908'!A64=0,"",'0902-0908'!A64)</f>
        <v/>
      </c>
      <c r="B64" s="386"/>
      <c r="C64" s="559"/>
      <c r="D64" s="560"/>
      <c r="E64" s="559"/>
      <c r="F64" s="560"/>
      <c r="G64" s="559"/>
      <c r="H64" s="560"/>
      <c r="I64" s="559"/>
      <c r="J64" s="560"/>
      <c r="K64" s="559"/>
      <c r="L64" s="560"/>
      <c r="M64" s="559"/>
      <c r="N64" s="560"/>
      <c r="O64" s="559"/>
      <c r="P64" s="560"/>
      <c r="Q64" s="377"/>
      <c r="R64" s="380"/>
      <c r="S64" s="389"/>
      <c r="T64" s="390"/>
    </row>
    <row r="65" spans="1:29" ht="15.75" customHeight="1">
      <c r="A65" s="373" t="str">
        <f>IF('0902-0908'!A65=0,"",'0902-0908'!A65)</f>
        <v/>
      </c>
      <c r="B65" s="374"/>
      <c r="C65" s="123"/>
      <c r="D65" s="124"/>
      <c r="E65" s="123"/>
      <c r="F65" s="124"/>
      <c r="G65" s="123"/>
      <c r="H65" s="124"/>
      <c r="I65" s="123"/>
      <c r="J65" s="124"/>
      <c r="K65" s="123"/>
      <c r="L65" s="124"/>
      <c r="M65" s="123"/>
      <c r="N65" s="124"/>
      <c r="O65" s="123"/>
      <c r="P65" s="124"/>
      <c r="Q65" s="375"/>
      <c r="R65" s="378">
        <f>D66+F66+H66+J66+L66+N66+P66</f>
        <v>0</v>
      </c>
      <c r="S65" s="393"/>
      <c r="T65" s="382"/>
    </row>
    <row r="66" spans="1:29" ht="9" customHeight="1" thickBot="1">
      <c r="A66" s="383" t="str">
        <f>IF('0902-0908'!A66=0,"",'0902-0908'!A66)</f>
        <v/>
      </c>
      <c r="B66" s="384"/>
      <c r="C66" s="156"/>
      <c r="D66" s="58">
        <f>IF(C65="",0,D65-C65-C66)</f>
        <v>0</v>
      </c>
      <c r="E66" s="156"/>
      <c r="F66" s="58">
        <f>IF(E65="",0,F65-E65-E66)</f>
        <v>0</v>
      </c>
      <c r="G66" s="156"/>
      <c r="H66" s="58">
        <f>IF(G65="",0,H65-G65-G66)</f>
        <v>0</v>
      </c>
      <c r="I66" s="156"/>
      <c r="J66" s="58">
        <f>IF(I65="",0,J65-I65-I66)</f>
        <v>0</v>
      </c>
      <c r="K66" s="156"/>
      <c r="L66" s="58">
        <f>IF(K65="",0,L65-K65-K66)</f>
        <v>0</v>
      </c>
      <c r="M66" s="156"/>
      <c r="N66" s="58">
        <f>IF(M65="",0,N65-M65-M66)</f>
        <v>0</v>
      </c>
      <c r="O66" s="156"/>
      <c r="P66" s="58">
        <f>IF(O65="",0,P65-O65-O66)</f>
        <v>0</v>
      </c>
      <c r="Q66" s="376"/>
      <c r="R66" s="379"/>
      <c r="S66" s="387"/>
      <c r="T66" s="388"/>
    </row>
    <row r="67" spans="1:29" ht="9" customHeight="1" thickTop="1" thickBot="1">
      <c r="A67" s="385" t="str">
        <f>IF('0902-0908'!A67=0,"",'0902-0908'!A67)</f>
        <v/>
      </c>
      <c r="B67" s="386"/>
      <c r="C67" s="559"/>
      <c r="D67" s="560"/>
      <c r="E67" s="559"/>
      <c r="F67" s="560"/>
      <c r="G67" s="559"/>
      <c r="H67" s="560"/>
      <c r="I67" s="559"/>
      <c r="J67" s="560"/>
      <c r="K67" s="559"/>
      <c r="L67" s="560"/>
      <c r="M67" s="559"/>
      <c r="N67" s="560"/>
      <c r="O67" s="559"/>
      <c r="P67" s="560"/>
      <c r="Q67" s="377"/>
      <c r="R67" s="380"/>
      <c r="S67" s="389"/>
      <c r="T67" s="390"/>
    </row>
    <row r="68" spans="1:29" ht="15.75" customHeight="1">
      <c r="A68" s="373" t="str">
        <f>IF('0902-0908'!A68=0,"",'0902-0908'!A68)</f>
        <v/>
      </c>
      <c r="B68" s="374"/>
      <c r="C68" s="123"/>
      <c r="D68" s="124"/>
      <c r="E68" s="123"/>
      <c r="F68" s="124"/>
      <c r="G68" s="123"/>
      <c r="H68" s="124"/>
      <c r="I68" s="123"/>
      <c r="J68" s="124"/>
      <c r="K68" s="123"/>
      <c r="L68" s="124"/>
      <c r="M68" s="123"/>
      <c r="N68" s="124"/>
      <c r="O68" s="123"/>
      <c r="P68" s="124"/>
      <c r="Q68" s="375"/>
      <c r="R68" s="378">
        <f>D69+F69+H69+J69+L69+N69+P69</f>
        <v>0</v>
      </c>
      <c r="S68" s="393"/>
      <c r="T68" s="382"/>
    </row>
    <row r="69" spans="1:29" ht="9" customHeight="1" thickBot="1">
      <c r="A69" s="383" t="str">
        <f>IF('0902-0908'!A69=0,"",'0902-0908'!A69)</f>
        <v/>
      </c>
      <c r="B69" s="384"/>
      <c r="C69" s="156"/>
      <c r="D69" s="58">
        <f>IF(C68="",0,D68-C68-C69)</f>
        <v>0</v>
      </c>
      <c r="E69" s="156"/>
      <c r="F69" s="58">
        <f>IF(E68="",0,F68-E68-E69)</f>
        <v>0</v>
      </c>
      <c r="G69" s="156"/>
      <c r="H69" s="58">
        <f>IF(G68="",0,H68-G68-G69)</f>
        <v>0</v>
      </c>
      <c r="I69" s="156"/>
      <c r="J69" s="58">
        <f>IF(I68="",0,J68-I68-I69)</f>
        <v>0</v>
      </c>
      <c r="K69" s="156"/>
      <c r="L69" s="58">
        <f>IF(K68="",0,L68-K68-K69)</f>
        <v>0</v>
      </c>
      <c r="M69" s="156"/>
      <c r="N69" s="58">
        <f>IF(M68="",0,N68-M68-M69)</f>
        <v>0</v>
      </c>
      <c r="O69" s="156"/>
      <c r="P69" s="58">
        <f>IF(O68="",0,P68-O68-O69)</f>
        <v>0</v>
      </c>
      <c r="Q69" s="376"/>
      <c r="R69" s="379"/>
      <c r="S69" s="387"/>
      <c r="T69" s="388"/>
    </row>
    <row r="70" spans="1:29" ht="9" customHeight="1" thickTop="1" thickBot="1">
      <c r="A70" s="385" t="str">
        <f>IF('0902-0908'!A70=0,"",'0902-0908'!A70)</f>
        <v/>
      </c>
      <c r="B70" s="386"/>
      <c r="C70" s="559"/>
      <c r="D70" s="560"/>
      <c r="E70" s="559"/>
      <c r="F70" s="560"/>
      <c r="G70" s="559"/>
      <c r="H70" s="560"/>
      <c r="I70" s="559"/>
      <c r="J70" s="560"/>
      <c r="K70" s="559"/>
      <c r="L70" s="560"/>
      <c r="M70" s="559"/>
      <c r="N70" s="560"/>
      <c r="O70" s="559"/>
      <c r="P70" s="560"/>
      <c r="Q70" s="377"/>
      <c r="R70" s="380"/>
      <c r="S70" s="389"/>
      <c r="T70" s="390"/>
    </row>
    <row r="71" spans="1:29" ht="15.75" customHeight="1">
      <c r="A71" s="373" t="str">
        <f>IF('0902-0908'!A71=0,"",'0902-0908'!A71)</f>
        <v/>
      </c>
      <c r="B71" s="374"/>
      <c r="C71" s="123"/>
      <c r="D71" s="124"/>
      <c r="E71" s="123"/>
      <c r="F71" s="124"/>
      <c r="G71" s="123"/>
      <c r="H71" s="124"/>
      <c r="I71" s="123"/>
      <c r="J71" s="124"/>
      <c r="K71" s="123"/>
      <c r="L71" s="124"/>
      <c r="M71" s="123"/>
      <c r="N71" s="124"/>
      <c r="O71" s="123"/>
      <c r="P71" s="124"/>
      <c r="Q71" s="375"/>
      <c r="R71" s="378">
        <f>D72+F72+H72+J72+L72+N72+P72</f>
        <v>0</v>
      </c>
      <c r="S71" s="393"/>
      <c r="T71" s="382"/>
    </row>
    <row r="72" spans="1:29" ht="9" customHeight="1" thickBot="1">
      <c r="A72" s="383" t="str">
        <f>IF('0902-0908'!A72=0,"",'0902-0908'!A72)</f>
        <v/>
      </c>
      <c r="B72" s="384"/>
      <c r="C72" s="156"/>
      <c r="D72" s="58">
        <f>IF(C71="",0,D71-C71-C72)</f>
        <v>0</v>
      </c>
      <c r="E72" s="156"/>
      <c r="F72" s="58">
        <f>IF(E71="",0,F71-E71-E72)</f>
        <v>0</v>
      </c>
      <c r="G72" s="156"/>
      <c r="H72" s="58">
        <f>IF(G71="",0,H71-G71-G72)</f>
        <v>0</v>
      </c>
      <c r="I72" s="156"/>
      <c r="J72" s="58">
        <f>IF(I71="",0,J71-I71-I72)</f>
        <v>0</v>
      </c>
      <c r="K72" s="156"/>
      <c r="L72" s="58">
        <f>IF(K71="",0,L71-K71-K72)</f>
        <v>0</v>
      </c>
      <c r="M72" s="156"/>
      <c r="N72" s="58">
        <f>IF(M71="",0,N71-M71-M72)</f>
        <v>0</v>
      </c>
      <c r="O72" s="156"/>
      <c r="P72" s="58">
        <f>IF(O71="",0,P71-O71-O72)</f>
        <v>0</v>
      </c>
      <c r="Q72" s="376"/>
      <c r="R72" s="379"/>
      <c r="S72" s="387"/>
      <c r="T72" s="388"/>
    </row>
    <row r="73" spans="1:29" ht="9" customHeight="1" thickTop="1" thickBot="1">
      <c r="A73" s="385" t="str">
        <f>IF('0902-0908'!A73=0,"",'0902-0908'!A73)</f>
        <v/>
      </c>
      <c r="B73" s="386"/>
      <c r="C73" s="559"/>
      <c r="D73" s="560"/>
      <c r="E73" s="559"/>
      <c r="F73" s="560"/>
      <c r="G73" s="559"/>
      <c r="H73" s="560"/>
      <c r="I73" s="559"/>
      <c r="J73" s="560"/>
      <c r="K73" s="559"/>
      <c r="L73" s="560"/>
      <c r="M73" s="559"/>
      <c r="N73" s="560"/>
      <c r="O73" s="559"/>
      <c r="P73" s="560"/>
      <c r="Q73" s="377"/>
      <c r="R73" s="380"/>
      <c r="S73" s="389"/>
      <c r="T73" s="390"/>
    </row>
    <row r="74" spans="1:29" ht="15.75" customHeight="1">
      <c r="A74" s="373" t="str">
        <f>IF('0902-0908'!A74=0,"",'0902-0908'!A74)</f>
        <v/>
      </c>
      <c r="B74" s="374"/>
      <c r="C74" s="123"/>
      <c r="D74" s="124"/>
      <c r="E74" s="123"/>
      <c r="F74" s="124"/>
      <c r="G74" s="123"/>
      <c r="H74" s="124"/>
      <c r="I74" s="123"/>
      <c r="J74" s="124"/>
      <c r="K74" s="123"/>
      <c r="L74" s="124"/>
      <c r="M74" s="123"/>
      <c r="N74" s="124"/>
      <c r="O74" s="123"/>
      <c r="P74" s="124"/>
      <c r="Q74" s="375"/>
      <c r="R74" s="378">
        <f>D75+F75+H75+J75+L75+N75+P75</f>
        <v>0</v>
      </c>
      <c r="S74" s="393"/>
      <c r="T74" s="382"/>
    </row>
    <row r="75" spans="1:29" ht="9" customHeight="1" thickBot="1">
      <c r="A75" s="383" t="str">
        <f>IF('0902-0908'!A75=0,"",'0902-0908'!A75)</f>
        <v/>
      </c>
      <c r="B75" s="384"/>
      <c r="C75" s="156"/>
      <c r="D75" s="58">
        <f>IF(C74="",0,D74-C74-C75)</f>
        <v>0</v>
      </c>
      <c r="E75" s="156"/>
      <c r="F75" s="58">
        <f>IF(E74="",0,F74-E74-E75)</f>
        <v>0</v>
      </c>
      <c r="G75" s="156"/>
      <c r="H75" s="58">
        <f>IF(G74="",0,H74-G74-G75)</f>
        <v>0</v>
      </c>
      <c r="I75" s="156"/>
      <c r="J75" s="58">
        <f>IF(I74="",0,J74-I74-I75)</f>
        <v>0</v>
      </c>
      <c r="K75" s="156"/>
      <c r="L75" s="58">
        <f>IF(K74="",0,L74-K74-K75)</f>
        <v>0</v>
      </c>
      <c r="M75" s="156"/>
      <c r="N75" s="58">
        <f>IF(M74="",0,N74-M74-M75)</f>
        <v>0</v>
      </c>
      <c r="O75" s="156"/>
      <c r="P75" s="58">
        <f>IF(O74="",0,P74-O74-O75)</f>
        <v>0</v>
      </c>
      <c r="Q75" s="376"/>
      <c r="R75" s="379"/>
      <c r="S75" s="387"/>
      <c r="T75" s="388"/>
    </row>
    <row r="76" spans="1:29" ht="9" customHeight="1" thickTop="1" thickBot="1">
      <c r="A76" s="385" t="str">
        <f>IF('0902-0908'!A76=0,"",'0902-0908'!A76)</f>
        <v/>
      </c>
      <c r="B76" s="386"/>
      <c r="C76" s="559"/>
      <c r="D76" s="560"/>
      <c r="E76" s="559"/>
      <c r="F76" s="560"/>
      <c r="G76" s="559"/>
      <c r="H76" s="560"/>
      <c r="I76" s="559"/>
      <c r="J76" s="560"/>
      <c r="K76" s="559"/>
      <c r="L76" s="560"/>
      <c r="M76" s="559"/>
      <c r="N76" s="560"/>
      <c r="O76" s="559"/>
      <c r="P76" s="560"/>
      <c r="Q76" s="377"/>
      <c r="R76" s="380"/>
      <c r="S76" s="389"/>
      <c r="T76" s="390"/>
    </row>
    <row r="77" spans="1:29" ht="15.75" customHeight="1">
      <c r="A77" s="373" t="str">
        <f>IF('0902-0908'!A77=0,"",'0902-0908'!A77)</f>
        <v/>
      </c>
      <c r="B77" s="374"/>
      <c r="C77" s="123"/>
      <c r="D77" s="124"/>
      <c r="E77" s="123"/>
      <c r="F77" s="124"/>
      <c r="G77" s="123"/>
      <c r="H77" s="124"/>
      <c r="I77" s="123"/>
      <c r="J77" s="124"/>
      <c r="K77" s="123"/>
      <c r="L77" s="124"/>
      <c r="M77" s="123"/>
      <c r="N77" s="124"/>
      <c r="O77" s="123"/>
      <c r="P77" s="124"/>
      <c r="Q77" s="375"/>
      <c r="R77" s="378">
        <f>D78+F78+H78+J78+L78+N78+P78</f>
        <v>0</v>
      </c>
      <c r="S77" s="381"/>
      <c r="T77" s="382"/>
    </row>
    <row r="78" spans="1:29" ht="9" customHeight="1" thickBot="1">
      <c r="A78" s="383" t="str">
        <f>IF('0902-0908'!A78=0,"",'0902-0908'!A78)</f>
        <v/>
      </c>
      <c r="B78" s="384"/>
      <c r="C78" s="156"/>
      <c r="D78" s="58">
        <f>IF(C77="",0,D77-C77-C78)</f>
        <v>0</v>
      </c>
      <c r="E78" s="156"/>
      <c r="F78" s="58">
        <f>IF(E77="",0,F77-E77-E78)</f>
        <v>0</v>
      </c>
      <c r="G78" s="156"/>
      <c r="H78" s="58">
        <f>IF(G77="",0,H77-G77-G78)</f>
        <v>0</v>
      </c>
      <c r="I78" s="156"/>
      <c r="J78" s="58">
        <f>IF(I77="",0,J77-I77-I78)</f>
        <v>0</v>
      </c>
      <c r="K78" s="156"/>
      <c r="L78" s="58">
        <f>IF(K77="",0,L77-K77-K78)</f>
        <v>0</v>
      </c>
      <c r="M78" s="156"/>
      <c r="N78" s="58">
        <f>IF(M77="",0,N77-M77-M78)</f>
        <v>0</v>
      </c>
      <c r="O78" s="156"/>
      <c r="P78" s="58">
        <f>IF(O77="",0,P77-O77-O78)</f>
        <v>0</v>
      </c>
      <c r="Q78" s="376"/>
      <c r="R78" s="379"/>
      <c r="S78" s="387"/>
      <c r="T78" s="388"/>
    </row>
    <row r="79" spans="1:29" ht="9" customHeight="1" thickTop="1" thickBot="1">
      <c r="A79" s="385" t="str">
        <f>IF('0902-0908'!A79=0,"",'0902-0908'!A79)</f>
        <v/>
      </c>
      <c r="B79" s="386"/>
      <c r="C79" s="559"/>
      <c r="D79" s="560"/>
      <c r="E79" s="559"/>
      <c r="F79" s="560"/>
      <c r="G79" s="559"/>
      <c r="H79" s="560"/>
      <c r="I79" s="559"/>
      <c r="J79" s="560"/>
      <c r="K79" s="559"/>
      <c r="L79" s="560"/>
      <c r="M79" s="559"/>
      <c r="N79" s="560"/>
      <c r="O79" s="559"/>
      <c r="P79" s="560"/>
      <c r="Q79" s="377"/>
      <c r="R79" s="380"/>
      <c r="S79" s="389"/>
      <c r="T79" s="390"/>
      <c r="AC79" s="349"/>
    </row>
    <row r="80" spans="1:29" ht="15.75" customHeight="1">
      <c r="A80" s="373" t="str">
        <f>IF('0902-0908'!A80=0,"",'0902-0908'!A80)</f>
        <v/>
      </c>
      <c r="B80" s="374"/>
      <c r="C80" s="123"/>
      <c r="D80" s="124"/>
      <c r="E80" s="123"/>
      <c r="F80" s="124"/>
      <c r="G80" s="123"/>
      <c r="H80" s="124"/>
      <c r="I80" s="123"/>
      <c r="J80" s="124"/>
      <c r="K80" s="123"/>
      <c r="L80" s="124"/>
      <c r="M80" s="123"/>
      <c r="N80" s="124"/>
      <c r="O80" s="123"/>
      <c r="P80" s="124"/>
      <c r="Q80" s="375"/>
      <c r="R80" s="378">
        <f>D81+F81+H81+J81+L81+N81+P81</f>
        <v>0</v>
      </c>
      <c r="S80" s="381"/>
      <c r="T80" s="382"/>
      <c r="AC80" s="349"/>
    </row>
    <row r="81" spans="1:31" ht="9" customHeight="1" thickBot="1">
      <c r="A81" s="383" t="str">
        <f>IF('0902-0908'!A81=0,"",'0902-0908'!A81)</f>
        <v/>
      </c>
      <c r="B81" s="384"/>
      <c r="C81" s="156"/>
      <c r="D81" s="58">
        <f>IF(C80="",0,D80-C80-C81)</f>
        <v>0</v>
      </c>
      <c r="E81" s="156"/>
      <c r="F81" s="58">
        <f>IF(E80="",0,F80-E80-E81)</f>
        <v>0</v>
      </c>
      <c r="G81" s="156"/>
      <c r="H81" s="58">
        <f>IF(G80="",0,H80-G80-G81)</f>
        <v>0</v>
      </c>
      <c r="I81" s="156"/>
      <c r="J81" s="58">
        <f>IF(I80="",0,J80-I80-I81)</f>
        <v>0</v>
      </c>
      <c r="K81" s="156"/>
      <c r="L81" s="58">
        <f>IF(K80="",0,L80-K80-K81)</f>
        <v>0</v>
      </c>
      <c r="M81" s="156"/>
      <c r="N81" s="58">
        <f>IF(M80="",0,N80-M80-M81)</f>
        <v>0</v>
      </c>
      <c r="O81" s="156"/>
      <c r="P81" s="58">
        <f>IF(O80="",0,P80-O80-O81)</f>
        <v>0</v>
      </c>
      <c r="Q81" s="376"/>
      <c r="R81" s="379"/>
      <c r="S81" s="387"/>
      <c r="T81" s="388"/>
    </row>
    <row r="82" spans="1:31" ht="9" customHeight="1" thickTop="1" thickBot="1">
      <c r="A82" s="385" t="str">
        <f>IF('0902-0908'!A82=0,"",'0902-0908'!A82)</f>
        <v/>
      </c>
      <c r="B82" s="386"/>
      <c r="C82" s="559"/>
      <c r="D82" s="560"/>
      <c r="E82" s="559"/>
      <c r="F82" s="560"/>
      <c r="G82" s="559"/>
      <c r="H82" s="560"/>
      <c r="I82" s="559"/>
      <c r="J82" s="560"/>
      <c r="K82" s="559"/>
      <c r="L82" s="560"/>
      <c r="M82" s="559"/>
      <c r="N82" s="560"/>
      <c r="O82" s="559"/>
      <c r="P82" s="560"/>
      <c r="Q82" s="377"/>
      <c r="R82" s="380"/>
      <c r="S82" s="389"/>
      <c r="T82" s="390"/>
    </row>
    <row r="83" spans="1:31" ht="15.75" customHeight="1">
      <c r="A83" s="373" t="str">
        <f>IF('0902-0908'!A83=0,"",'0902-0908'!A83)</f>
        <v/>
      </c>
      <c r="B83" s="374"/>
      <c r="C83" s="123"/>
      <c r="D83" s="124"/>
      <c r="E83" s="123"/>
      <c r="F83" s="124"/>
      <c r="G83" s="123"/>
      <c r="H83" s="124"/>
      <c r="I83" s="123"/>
      <c r="J83" s="124"/>
      <c r="K83" s="123"/>
      <c r="L83" s="124"/>
      <c r="M83" s="123"/>
      <c r="N83" s="124"/>
      <c r="O83" s="123"/>
      <c r="P83" s="124"/>
      <c r="Q83" s="375"/>
      <c r="R83" s="378">
        <f>D84+F84+H84+J84+L84+N84+P84</f>
        <v>0</v>
      </c>
      <c r="S83" s="381"/>
      <c r="T83" s="382"/>
    </row>
    <row r="84" spans="1:31" ht="9" customHeight="1" thickBot="1">
      <c r="A84" s="383" t="str">
        <f>IF('0902-0908'!A84=0,"",'0902-0908'!A84)</f>
        <v/>
      </c>
      <c r="B84" s="384"/>
      <c r="C84" s="156"/>
      <c r="D84" s="58">
        <f>IF(C83="",0,D83-C83-C84)</f>
        <v>0</v>
      </c>
      <c r="E84" s="156"/>
      <c r="F84" s="58">
        <f>IF(E83="",0,F83-E83-E84)</f>
        <v>0</v>
      </c>
      <c r="G84" s="156"/>
      <c r="H84" s="58">
        <f>IF(G83="",0,H83-G83-G84)</f>
        <v>0</v>
      </c>
      <c r="I84" s="156"/>
      <c r="J84" s="58">
        <f>IF(I83="",0,J83-I83-I84)</f>
        <v>0</v>
      </c>
      <c r="K84" s="156"/>
      <c r="L84" s="58">
        <f>IF(K83="",0,L83-K83-K84)</f>
        <v>0</v>
      </c>
      <c r="M84" s="156"/>
      <c r="N84" s="58">
        <f>IF(M83="",0,N83-M83-M84)</f>
        <v>0</v>
      </c>
      <c r="O84" s="156"/>
      <c r="P84" s="58">
        <f>IF(O83="",0,P83-O83-O84)</f>
        <v>0</v>
      </c>
      <c r="Q84" s="376"/>
      <c r="R84" s="379"/>
      <c r="S84" s="387"/>
      <c r="T84" s="388"/>
    </row>
    <row r="85" spans="1:31" ht="9" customHeight="1" thickTop="1" thickBot="1">
      <c r="A85" s="385" t="str">
        <f>IF('0902-0908'!A85=0,"",'0902-0908'!A85)</f>
        <v/>
      </c>
      <c r="B85" s="386"/>
      <c r="C85" s="559"/>
      <c r="D85" s="560"/>
      <c r="E85" s="559"/>
      <c r="F85" s="560"/>
      <c r="G85" s="559"/>
      <c r="H85" s="560"/>
      <c r="I85" s="559"/>
      <c r="J85" s="560"/>
      <c r="K85" s="559"/>
      <c r="L85" s="560"/>
      <c r="M85" s="559"/>
      <c r="N85" s="560"/>
      <c r="O85" s="559"/>
      <c r="P85" s="560"/>
      <c r="Q85" s="377"/>
      <c r="R85" s="380"/>
      <c r="S85" s="389"/>
      <c r="T85" s="390"/>
    </row>
    <row r="86" spans="1:31" ht="15.75" customHeight="1">
      <c r="A86" s="373" t="str">
        <f>IF('0902-0908'!A86=0,"",'0902-0908'!A86)</f>
        <v/>
      </c>
      <c r="B86" s="374"/>
      <c r="C86" s="123"/>
      <c r="D86" s="124"/>
      <c r="E86" s="123"/>
      <c r="F86" s="124"/>
      <c r="G86" s="123"/>
      <c r="H86" s="124"/>
      <c r="I86" s="123"/>
      <c r="J86" s="124"/>
      <c r="K86" s="123"/>
      <c r="L86" s="124"/>
      <c r="M86" s="123"/>
      <c r="N86" s="124"/>
      <c r="O86" s="123"/>
      <c r="P86" s="124"/>
      <c r="Q86" s="375"/>
      <c r="R86" s="378">
        <f>D87+F87+H87+J87+L87+N87+P87</f>
        <v>0</v>
      </c>
      <c r="S86" s="381"/>
      <c r="T86" s="382"/>
    </row>
    <row r="87" spans="1:31" ht="9" customHeight="1" thickBot="1">
      <c r="A87" s="383" t="str">
        <f>IF('0902-0908'!A87=0,"",'0902-0908'!A87)</f>
        <v/>
      </c>
      <c r="B87" s="384"/>
      <c r="C87" s="156"/>
      <c r="D87" s="58">
        <f>IF(C86="",0,D86-C86-C87)</f>
        <v>0</v>
      </c>
      <c r="E87" s="156"/>
      <c r="F87" s="58">
        <f>IF(E86="",0,F86-E86-E87)</f>
        <v>0</v>
      </c>
      <c r="G87" s="156"/>
      <c r="H87" s="58">
        <f>IF(G86="",0,H86-G86-G87)</f>
        <v>0</v>
      </c>
      <c r="I87" s="156"/>
      <c r="J87" s="58">
        <f>IF(I86="",0,J86-I86-I87)</f>
        <v>0</v>
      </c>
      <c r="K87" s="156"/>
      <c r="L87" s="58">
        <f>IF(K86="",0,L86-K86-K87)</f>
        <v>0</v>
      </c>
      <c r="M87" s="156"/>
      <c r="N87" s="58">
        <f>IF(M86="",0,N86-M86-M87)</f>
        <v>0</v>
      </c>
      <c r="O87" s="156"/>
      <c r="P87" s="58">
        <f>IF(O86="",0,P86-O86-O87)</f>
        <v>0</v>
      </c>
      <c r="Q87" s="376"/>
      <c r="R87" s="379"/>
      <c r="S87" s="387"/>
      <c r="T87" s="388"/>
    </row>
    <row r="88" spans="1:31" ht="15.75" customHeight="1" thickTop="1" thickBot="1">
      <c r="A88" s="385" t="str">
        <f>IF('0902-0908'!A88=0,"",'0902-0908'!A88)</f>
        <v/>
      </c>
      <c r="B88" s="386"/>
      <c r="C88" s="559"/>
      <c r="D88" s="560"/>
      <c r="E88" s="559"/>
      <c r="F88" s="560"/>
      <c r="G88" s="559"/>
      <c r="H88" s="560"/>
      <c r="I88" s="559"/>
      <c r="J88" s="560"/>
      <c r="K88" s="559"/>
      <c r="L88" s="560"/>
      <c r="M88" s="559"/>
      <c r="N88" s="560"/>
      <c r="O88" s="559"/>
      <c r="P88" s="560"/>
      <c r="Q88" s="376"/>
      <c r="R88" s="379"/>
      <c r="S88" s="387"/>
      <c r="T88" s="388"/>
    </row>
    <row r="89" spans="1:31" ht="11.25" customHeight="1" thickBot="1">
      <c r="A89" s="404" t="s">
        <v>83</v>
      </c>
      <c r="B89" s="405"/>
      <c r="C89" s="406"/>
      <c r="D89" s="407"/>
      <c r="E89" s="407"/>
      <c r="F89" s="407"/>
      <c r="G89" s="407"/>
      <c r="H89" s="407"/>
      <c r="I89" s="407"/>
      <c r="J89" s="407"/>
      <c r="K89" s="407"/>
      <c r="L89" s="407"/>
      <c r="M89" s="407"/>
      <c r="N89" s="407"/>
      <c r="O89" s="407"/>
      <c r="P89" s="408"/>
      <c r="Q89" s="158" t="s">
        <v>84</v>
      </c>
      <c r="R89" s="158" t="s">
        <v>85</v>
      </c>
      <c r="S89" s="406"/>
      <c r="T89" s="409"/>
    </row>
    <row r="90" spans="1:31" ht="15.75" customHeight="1">
      <c r="A90" s="373" t="str">
        <f>IF('0902-0908'!A90=0,"",'0902-0908'!A90)</f>
        <v>黃世耀</v>
      </c>
      <c r="B90" s="374"/>
      <c r="C90" s="123"/>
      <c r="D90" s="124"/>
      <c r="E90" s="123"/>
      <c r="F90" s="124"/>
      <c r="G90" s="123"/>
      <c r="H90" s="124"/>
      <c r="I90" s="123"/>
      <c r="J90" s="124"/>
      <c r="K90" s="123"/>
      <c r="L90" s="124"/>
      <c r="M90" s="123"/>
      <c r="N90" s="124"/>
      <c r="O90" s="123"/>
      <c r="P90" s="124"/>
      <c r="Q90" s="376"/>
      <c r="R90" s="379">
        <f>D91+F91+H91+J91+L91+N91+P91</f>
        <v>0</v>
      </c>
      <c r="S90" s="398"/>
      <c r="T90" s="399"/>
    </row>
    <row r="91" spans="1:31" ht="9" customHeight="1" thickBot="1">
      <c r="A91" s="383" t="str">
        <f>IF('0902-0908'!A91=0,"",'0902-0908'!A91)</f>
        <v>外場假日工讀</v>
      </c>
      <c r="B91" s="384"/>
      <c r="C91" s="156"/>
      <c r="D91" s="58">
        <f>D90-C90-C91</f>
        <v>0</v>
      </c>
      <c r="E91" s="156"/>
      <c r="F91" s="58">
        <f>F90-E90-E91</f>
        <v>0</v>
      </c>
      <c r="G91" s="156"/>
      <c r="H91" s="58">
        <f>H90-G90-G91</f>
        <v>0</v>
      </c>
      <c r="I91" s="156"/>
      <c r="J91" s="58">
        <f>J90-I90-I91</f>
        <v>0</v>
      </c>
      <c r="K91" s="156"/>
      <c r="L91" s="58">
        <f>L90-K90-K91</f>
        <v>0</v>
      </c>
      <c r="M91" s="156"/>
      <c r="N91" s="58">
        <f>N90-M90-M91</f>
        <v>0</v>
      </c>
      <c r="O91" s="156"/>
      <c r="P91" s="58">
        <f>P90-O90-O91</f>
        <v>0</v>
      </c>
      <c r="Q91" s="376"/>
      <c r="R91" s="379"/>
      <c r="S91" s="394"/>
      <c r="T91" s="395"/>
    </row>
    <row r="92" spans="1:31" ht="9" customHeight="1" thickTop="1" thickBot="1">
      <c r="A92" s="385" t="str">
        <f>IF('0902-0908'!A92=0,"",'0902-0908'!A92)</f>
        <v/>
      </c>
      <c r="B92" s="386"/>
      <c r="C92" s="559"/>
      <c r="D92" s="560"/>
      <c r="E92" s="559"/>
      <c r="F92" s="560"/>
      <c r="G92" s="559"/>
      <c r="H92" s="560"/>
      <c r="I92" s="559"/>
      <c r="J92" s="560"/>
      <c r="K92" s="559"/>
      <c r="L92" s="560"/>
      <c r="M92" s="559"/>
      <c r="N92" s="560"/>
      <c r="O92" s="559"/>
      <c r="P92" s="560"/>
      <c r="Q92" s="376"/>
      <c r="R92" s="379"/>
      <c r="S92" s="396"/>
      <c r="T92" s="397"/>
    </row>
    <row r="93" spans="1:31" ht="15.75" customHeight="1">
      <c r="A93" s="373" t="str">
        <f>IF('0902-0908'!A93=0,"",'0902-0908'!A93)</f>
        <v>張子柔</v>
      </c>
      <c r="B93" s="374"/>
      <c r="C93" s="123"/>
      <c r="D93" s="124"/>
      <c r="E93" s="123"/>
      <c r="F93" s="124"/>
      <c r="G93" s="123"/>
      <c r="H93" s="124"/>
      <c r="I93" s="123"/>
      <c r="J93" s="124"/>
      <c r="K93" s="123"/>
      <c r="L93" s="124"/>
      <c r="M93" s="123"/>
      <c r="N93" s="124"/>
      <c r="O93" s="123"/>
      <c r="P93" s="124"/>
      <c r="Q93" s="375"/>
      <c r="R93" s="378">
        <f>D94+F94+H94+J94+L94+N94+P94</f>
        <v>0</v>
      </c>
      <c r="S93" s="393"/>
      <c r="T93" s="382"/>
    </row>
    <row r="94" spans="1:31" ht="9" customHeight="1" thickBot="1">
      <c r="A94" s="383" t="str">
        <f>IF('0902-0908'!A94=0,"",'0902-0908'!A94)</f>
        <v>外場晚班工讀</v>
      </c>
      <c r="B94" s="384"/>
      <c r="C94" s="156"/>
      <c r="D94" s="58">
        <f>D93-C93-C94</f>
        <v>0</v>
      </c>
      <c r="E94" s="156"/>
      <c r="F94" s="58">
        <f>F93-E93-E94</f>
        <v>0</v>
      </c>
      <c r="G94" s="156"/>
      <c r="H94" s="58">
        <f>H93-G93-G94</f>
        <v>0</v>
      </c>
      <c r="I94" s="156"/>
      <c r="J94" s="58">
        <f>J93-I93-I94</f>
        <v>0</v>
      </c>
      <c r="K94" s="156"/>
      <c r="L94" s="58">
        <f>L93-K93-K94</f>
        <v>0</v>
      </c>
      <c r="M94" s="156"/>
      <c r="N94" s="58">
        <f>N93-M93-M94</f>
        <v>0</v>
      </c>
      <c r="O94" s="156"/>
      <c r="P94" s="58">
        <f>P93-O93-O94</f>
        <v>0</v>
      </c>
      <c r="Q94" s="376"/>
      <c r="R94" s="379"/>
      <c r="S94" s="387"/>
      <c r="T94" s="388"/>
      <c r="AC94" s="125"/>
      <c r="AD94" s="125"/>
      <c r="AE94" s="125"/>
    </row>
    <row r="95" spans="1:31" ht="9" customHeight="1" thickTop="1" thickBot="1">
      <c r="A95" s="385" t="str">
        <f>IF('0902-0908'!A95=0,"",'0902-0908'!A95)</f>
        <v/>
      </c>
      <c r="B95" s="386"/>
      <c r="C95" s="559"/>
      <c r="D95" s="560"/>
      <c r="E95" s="559"/>
      <c r="F95" s="560"/>
      <c r="G95" s="559"/>
      <c r="H95" s="560"/>
      <c r="I95" s="559"/>
      <c r="J95" s="560"/>
      <c r="K95" s="559"/>
      <c r="L95" s="560"/>
      <c r="M95" s="559"/>
      <c r="N95" s="560"/>
      <c r="O95" s="559"/>
      <c r="P95" s="560"/>
      <c r="Q95" s="377"/>
      <c r="R95" s="380"/>
      <c r="S95" s="389"/>
      <c r="T95" s="390"/>
    </row>
    <row r="96" spans="1:31" ht="15.75" customHeight="1">
      <c r="A96" s="373" t="str">
        <f>IF('0902-0908'!A96=0,"",'0902-0908'!A96)</f>
        <v>蔡昀軒</v>
      </c>
      <c r="B96" s="374"/>
      <c r="C96" s="123"/>
      <c r="D96" s="124"/>
      <c r="E96" s="123"/>
      <c r="F96" s="124"/>
      <c r="G96" s="123"/>
      <c r="H96" s="124"/>
      <c r="I96" s="123"/>
      <c r="J96" s="124"/>
      <c r="K96" s="123"/>
      <c r="L96" s="124"/>
      <c r="M96" s="123"/>
      <c r="N96" s="124"/>
      <c r="O96" s="123"/>
      <c r="P96" s="124"/>
      <c r="Q96" s="375"/>
      <c r="R96" s="378">
        <f>D97+F97+H97+J97+L97+N97+P97</f>
        <v>0</v>
      </c>
      <c r="S96" s="393"/>
      <c r="T96" s="382"/>
    </row>
    <row r="97" spans="1:31" ht="9" customHeight="1" thickBot="1">
      <c r="A97" s="383" t="str">
        <f>IF('0902-0908'!A97=0,"",'0902-0908'!A97)</f>
        <v>外場晚班工讀</v>
      </c>
      <c r="B97" s="384"/>
      <c r="C97" s="156"/>
      <c r="D97" s="58">
        <f>D96-C96-C97</f>
        <v>0</v>
      </c>
      <c r="E97" s="156"/>
      <c r="F97" s="58">
        <f>F96-E96-E97</f>
        <v>0</v>
      </c>
      <c r="G97" s="156"/>
      <c r="H97" s="58">
        <f>H96-G96-G97</f>
        <v>0</v>
      </c>
      <c r="I97" s="156"/>
      <c r="J97" s="58">
        <f>J96-I96-I97</f>
        <v>0</v>
      </c>
      <c r="K97" s="156"/>
      <c r="L97" s="58">
        <f>L96-K96-K97</f>
        <v>0</v>
      </c>
      <c r="M97" s="156"/>
      <c r="N97" s="58">
        <f>N96-M96-M97</f>
        <v>0</v>
      </c>
      <c r="O97" s="156"/>
      <c r="P97" s="58">
        <f>P96-O96-O97</f>
        <v>0</v>
      </c>
      <c r="Q97" s="376"/>
      <c r="R97" s="379"/>
      <c r="S97" s="387"/>
      <c r="T97" s="388"/>
      <c r="AC97" s="125"/>
      <c r="AD97" s="125"/>
      <c r="AE97" s="125"/>
    </row>
    <row r="98" spans="1:31" ht="9" customHeight="1" thickTop="1" thickBot="1">
      <c r="A98" s="385" t="str">
        <f>IF('0902-0908'!A98=0,"",'0902-0908'!A98)</f>
        <v/>
      </c>
      <c r="B98" s="386"/>
      <c r="C98" s="559"/>
      <c r="D98" s="560"/>
      <c r="E98" s="559"/>
      <c r="F98" s="560"/>
      <c r="G98" s="559"/>
      <c r="H98" s="560"/>
      <c r="I98" s="559"/>
      <c r="J98" s="560"/>
      <c r="K98" s="559"/>
      <c r="L98" s="560"/>
      <c r="M98" s="559"/>
      <c r="N98" s="560"/>
      <c r="O98" s="559"/>
      <c r="P98" s="560"/>
      <c r="Q98" s="377"/>
      <c r="R98" s="380"/>
      <c r="S98" s="389"/>
      <c r="T98" s="390"/>
    </row>
    <row r="99" spans="1:31" ht="15.75" customHeight="1">
      <c r="A99" s="373" t="str">
        <f>IF('0902-0908'!A99=0,"",'0902-0908'!A99)</f>
        <v>陳怡伶</v>
      </c>
      <c r="B99" s="374"/>
      <c r="C99" s="123"/>
      <c r="D99" s="124"/>
      <c r="E99" s="123"/>
      <c r="F99" s="124"/>
      <c r="G99" s="123"/>
      <c r="H99" s="124"/>
      <c r="I99" s="123"/>
      <c r="J99" s="124"/>
      <c r="K99" s="123"/>
      <c r="L99" s="124"/>
      <c r="M99" s="123"/>
      <c r="N99" s="124"/>
      <c r="O99" s="123"/>
      <c r="P99" s="124"/>
      <c r="Q99" s="375"/>
      <c r="R99" s="378">
        <f>D100+F100+H100+J100+L100+N100+P100</f>
        <v>0</v>
      </c>
      <c r="S99" s="393"/>
      <c r="T99" s="382"/>
    </row>
    <row r="100" spans="1:31" ht="9" customHeight="1" thickBot="1">
      <c r="A100" s="383" t="str">
        <f>IF('0902-0908'!A100=0,"",'0902-0908'!A100)</f>
        <v>外場晚班工讀</v>
      </c>
      <c r="B100" s="384"/>
      <c r="C100" s="156"/>
      <c r="D100" s="58">
        <f>D99-C99-C100</f>
        <v>0</v>
      </c>
      <c r="E100" s="156"/>
      <c r="F100" s="58">
        <f>F99-E99-E100</f>
        <v>0</v>
      </c>
      <c r="G100" s="156"/>
      <c r="H100" s="58">
        <f>H99-G99-G100</f>
        <v>0</v>
      </c>
      <c r="I100" s="156"/>
      <c r="J100" s="58">
        <f>J99-I99-I100</f>
        <v>0</v>
      </c>
      <c r="K100" s="156"/>
      <c r="L100" s="58">
        <f>L99-K99-K100</f>
        <v>0</v>
      </c>
      <c r="M100" s="156"/>
      <c r="N100" s="58">
        <f>N99-M99-M100</f>
        <v>0</v>
      </c>
      <c r="O100" s="156"/>
      <c r="P100" s="58">
        <f>P99-O99-O100</f>
        <v>0</v>
      </c>
      <c r="Q100" s="376"/>
      <c r="R100" s="379"/>
      <c r="S100" s="387"/>
      <c r="T100" s="388"/>
      <c r="AC100" s="125"/>
      <c r="AD100" s="125"/>
      <c r="AE100" s="125"/>
    </row>
    <row r="101" spans="1:31" ht="9" customHeight="1" thickTop="1" thickBot="1">
      <c r="A101" s="385" t="str">
        <f>IF('0902-0908'!A101=0,"",'0902-0908'!A101)</f>
        <v/>
      </c>
      <c r="B101" s="386"/>
      <c r="C101" s="559"/>
      <c r="D101" s="560"/>
      <c r="E101" s="559"/>
      <c r="F101" s="560"/>
      <c r="G101" s="559"/>
      <c r="H101" s="560"/>
      <c r="I101" s="559"/>
      <c r="J101" s="560"/>
      <c r="K101" s="559"/>
      <c r="L101" s="560"/>
      <c r="M101" s="559"/>
      <c r="N101" s="560"/>
      <c r="O101" s="559"/>
      <c r="P101" s="560"/>
      <c r="Q101" s="377"/>
      <c r="R101" s="380"/>
      <c r="S101" s="389"/>
      <c r="T101" s="390"/>
    </row>
    <row r="102" spans="1:31" ht="15.75" customHeight="1">
      <c r="A102" s="373" t="e">
        <f>IF('0902-0908'!#REF!=0,"",'0902-0908'!#REF!)</f>
        <v>#REF!</v>
      </c>
      <c r="B102" s="374"/>
      <c r="C102" s="123"/>
      <c r="D102" s="124"/>
      <c r="E102" s="123"/>
      <c r="F102" s="124"/>
      <c r="G102" s="123"/>
      <c r="H102" s="124"/>
      <c r="I102" s="123"/>
      <c r="J102" s="124"/>
      <c r="K102" s="123"/>
      <c r="L102" s="124"/>
      <c r="M102" s="123"/>
      <c r="N102" s="124"/>
      <c r="O102" s="123"/>
      <c r="P102" s="124"/>
      <c r="Q102" s="375"/>
      <c r="R102" s="378">
        <f>D103+F103+H103+J103+L103+N103+P103</f>
        <v>0</v>
      </c>
      <c r="S102" s="393"/>
      <c r="T102" s="382"/>
    </row>
    <row r="103" spans="1:31" ht="9" customHeight="1" thickBot="1">
      <c r="A103" s="383" t="e">
        <f>IF('0902-0908'!#REF!=0,"",'0902-0908'!#REF!)</f>
        <v>#REF!</v>
      </c>
      <c r="B103" s="384"/>
      <c r="C103" s="156"/>
      <c r="D103" s="58">
        <f>D102-C102-C103</f>
        <v>0</v>
      </c>
      <c r="E103" s="156"/>
      <c r="F103" s="58">
        <f>F102-E102-E103</f>
        <v>0</v>
      </c>
      <c r="G103" s="156"/>
      <c r="H103" s="58">
        <f>H102-G102-G103</f>
        <v>0</v>
      </c>
      <c r="I103" s="156"/>
      <c r="J103" s="58">
        <f>J102-I102-I103</f>
        <v>0</v>
      </c>
      <c r="K103" s="156"/>
      <c r="L103" s="58">
        <f>L102-K102-K103</f>
        <v>0</v>
      </c>
      <c r="M103" s="156"/>
      <c r="N103" s="58">
        <f>N102-M102-M103</f>
        <v>0</v>
      </c>
      <c r="O103" s="156"/>
      <c r="P103" s="58">
        <f>P102-O102-O103</f>
        <v>0</v>
      </c>
      <c r="Q103" s="376"/>
      <c r="R103" s="379"/>
      <c r="S103" s="387"/>
      <c r="T103" s="388"/>
      <c r="AC103" s="125"/>
      <c r="AD103" s="125"/>
      <c r="AE103" s="125"/>
    </row>
    <row r="104" spans="1:31" ht="9" customHeight="1" thickTop="1" thickBot="1">
      <c r="A104" s="385" t="e">
        <f>IF('0902-0908'!#REF!=0,"",'0902-0908'!#REF!)</f>
        <v>#REF!</v>
      </c>
      <c r="B104" s="386"/>
      <c r="C104" s="559"/>
      <c r="D104" s="560"/>
      <c r="E104" s="559"/>
      <c r="F104" s="560"/>
      <c r="G104" s="559"/>
      <c r="H104" s="560"/>
      <c r="I104" s="559"/>
      <c r="J104" s="560"/>
      <c r="K104" s="559"/>
      <c r="L104" s="560"/>
      <c r="M104" s="559"/>
      <c r="N104" s="560"/>
      <c r="O104" s="559"/>
      <c r="P104" s="560"/>
      <c r="Q104" s="377"/>
      <c r="R104" s="380"/>
      <c r="S104" s="389"/>
      <c r="T104" s="390"/>
    </row>
    <row r="105" spans="1:31" ht="15.75" customHeight="1">
      <c r="A105" s="373" t="str">
        <f>IF('0902-0908'!A102=0,"",'0902-0908'!A102)</f>
        <v>蔡佾玲</v>
      </c>
      <c r="B105" s="374"/>
      <c r="C105" s="123"/>
      <c r="D105" s="124"/>
      <c r="E105" s="123"/>
      <c r="F105" s="124"/>
      <c r="G105" s="123"/>
      <c r="H105" s="124"/>
      <c r="I105" s="123"/>
      <c r="J105" s="124"/>
      <c r="K105" s="123"/>
      <c r="L105" s="124"/>
      <c r="M105" s="123"/>
      <c r="N105" s="124"/>
      <c r="O105" s="123"/>
      <c r="P105" s="124"/>
      <c r="Q105" s="375"/>
      <c r="R105" s="378">
        <f>D106+F106+H106+J106+L106+N106+P106</f>
        <v>0</v>
      </c>
      <c r="S105" s="381"/>
      <c r="T105" s="382"/>
    </row>
    <row r="106" spans="1:31" ht="9" customHeight="1" thickBot="1">
      <c r="A106" s="383" t="str">
        <f>IF('0902-0908'!A103=0,"",'0902-0908'!A103)</f>
        <v>外場假日工讀</v>
      </c>
      <c r="B106" s="384"/>
      <c r="C106" s="156"/>
      <c r="D106" s="58">
        <f>D105-C105-C106</f>
        <v>0</v>
      </c>
      <c r="E106" s="156"/>
      <c r="F106" s="58">
        <f>F105-E105-E106</f>
        <v>0</v>
      </c>
      <c r="G106" s="156"/>
      <c r="H106" s="58">
        <f>H105-G105-G106</f>
        <v>0</v>
      </c>
      <c r="I106" s="156"/>
      <c r="J106" s="58">
        <f>J105-I105-I106</f>
        <v>0</v>
      </c>
      <c r="K106" s="156"/>
      <c r="L106" s="58">
        <f>L105-K105-K106</f>
        <v>0</v>
      </c>
      <c r="M106" s="156"/>
      <c r="N106" s="58">
        <f>N105-M105-M106</f>
        <v>0</v>
      </c>
      <c r="O106" s="156"/>
      <c r="P106" s="58">
        <f>P105-O105-O106</f>
        <v>0</v>
      </c>
      <c r="Q106" s="376"/>
      <c r="R106" s="379"/>
      <c r="S106" s="394"/>
      <c r="T106" s="395"/>
    </row>
    <row r="107" spans="1:31" ht="9" customHeight="1" thickTop="1" thickBot="1">
      <c r="A107" s="385" t="str">
        <f>IF('0902-0908'!A104=0,"",'0902-0908'!A104)</f>
        <v/>
      </c>
      <c r="B107" s="386"/>
      <c r="C107" s="559"/>
      <c r="D107" s="560"/>
      <c r="E107" s="559"/>
      <c r="F107" s="560"/>
      <c r="G107" s="559"/>
      <c r="H107" s="560"/>
      <c r="I107" s="559"/>
      <c r="J107" s="560"/>
      <c r="K107" s="559"/>
      <c r="L107" s="560"/>
      <c r="M107" s="559"/>
      <c r="N107" s="560"/>
      <c r="O107" s="559"/>
      <c r="P107" s="560"/>
      <c r="Q107" s="377"/>
      <c r="R107" s="380"/>
      <c r="S107" s="396"/>
      <c r="T107" s="397"/>
    </row>
    <row r="108" spans="1:31" ht="15.75" customHeight="1">
      <c r="A108" s="373" t="str">
        <f>IF('0902-0908'!A105=0,"",'0902-0908'!A105)</f>
        <v>許哲崎</v>
      </c>
      <c r="B108" s="374"/>
      <c r="C108" s="123"/>
      <c r="D108" s="124"/>
      <c r="E108" s="123"/>
      <c r="F108" s="124"/>
      <c r="G108" s="123"/>
      <c r="H108" s="124"/>
      <c r="I108" s="123"/>
      <c r="J108" s="124"/>
      <c r="K108" s="123"/>
      <c r="L108" s="124"/>
      <c r="M108" s="123"/>
      <c r="N108" s="124"/>
      <c r="O108" s="123"/>
      <c r="P108" s="124"/>
      <c r="Q108" s="375"/>
      <c r="R108" s="378">
        <f>D109+F109+H109+J109+L109+N109+P109</f>
        <v>0</v>
      </c>
      <c r="S108" s="381"/>
      <c r="T108" s="382"/>
    </row>
    <row r="109" spans="1:31" ht="9" customHeight="1" thickBot="1">
      <c r="A109" s="383" t="str">
        <f>IF('0902-0908'!A106=0,"",'0902-0908'!A106)</f>
        <v>外場假日工讀</v>
      </c>
      <c r="B109" s="384"/>
      <c r="C109" s="156"/>
      <c r="D109" s="58">
        <f>D108-C108-C109</f>
        <v>0</v>
      </c>
      <c r="E109" s="156"/>
      <c r="F109" s="58">
        <f>F108-E108-E109</f>
        <v>0</v>
      </c>
      <c r="G109" s="156"/>
      <c r="H109" s="58">
        <f>H108-G108-G109</f>
        <v>0</v>
      </c>
      <c r="I109" s="156"/>
      <c r="J109" s="58">
        <f>J108-I108-I109</f>
        <v>0</v>
      </c>
      <c r="K109" s="156"/>
      <c r="L109" s="58">
        <f>L108-K108-K109</f>
        <v>0</v>
      </c>
      <c r="M109" s="156"/>
      <c r="N109" s="58">
        <f>N108-M108-M109</f>
        <v>0</v>
      </c>
      <c r="O109" s="156"/>
      <c r="P109" s="58">
        <f>P108-O108-O109</f>
        <v>0</v>
      </c>
      <c r="Q109" s="376"/>
      <c r="R109" s="379"/>
      <c r="S109" s="394"/>
      <c r="T109" s="395"/>
    </row>
    <row r="110" spans="1:31" ht="9" customHeight="1" thickTop="1" thickBot="1">
      <c r="A110" s="385" t="str">
        <f>IF('0902-0908'!A107=0,"",'0902-0908'!A107)</f>
        <v/>
      </c>
      <c r="B110" s="386"/>
      <c r="C110" s="559"/>
      <c r="D110" s="560"/>
      <c r="E110" s="559"/>
      <c r="F110" s="560"/>
      <c r="G110" s="559"/>
      <c r="H110" s="560"/>
      <c r="I110" s="559"/>
      <c r="J110" s="560"/>
      <c r="K110" s="559"/>
      <c r="L110" s="560"/>
      <c r="M110" s="559"/>
      <c r="N110" s="560"/>
      <c r="O110" s="559"/>
      <c r="P110" s="560"/>
      <c r="Q110" s="377"/>
      <c r="R110" s="380"/>
      <c r="S110" s="396"/>
      <c r="T110" s="397"/>
    </row>
    <row r="111" spans="1:31" ht="15.75" customHeight="1">
      <c r="A111" s="373" t="str">
        <f>IF('0902-0908'!A108=0,"",'0902-0908'!A108)</f>
        <v/>
      </c>
      <c r="B111" s="374"/>
      <c r="C111" s="123"/>
      <c r="D111" s="124"/>
      <c r="E111" s="123"/>
      <c r="F111" s="124"/>
      <c r="G111" s="123"/>
      <c r="H111" s="124"/>
      <c r="I111" s="123"/>
      <c r="J111" s="124"/>
      <c r="K111" s="123"/>
      <c r="L111" s="124"/>
      <c r="M111" s="123"/>
      <c r="N111" s="124"/>
      <c r="O111" s="123"/>
      <c r="P111" s="124"/>
      <c r="Q111" s="375"/>
      <c r="R111" s="378">
        <f>D112+F112+H112+J112+L112+N112+P112</f>
        <v>0</v>
      </c>
      <c r="S111" s="381"/>
      <c r="T111" s="382"/>
    </row>
    <row r="112" spans="1:31" ht="9" customHeight="1" thickBot="1">
      <c r="A112" s="383" t="str">
        <f>IF('0902-0908'!A109=0,"",'0902-0908'!A109)</f>
        <v/>
      </c>
      <c r="B112" s="384"/>
      <c r="C112" s="156"/>
      <c r="D112" s="58">
        <f>D111-C111-C112</f>
        <v>0</v>
      </c>
      <c r="E112" s="156"/>
      <c r="F112" s="58">
        <f>F111-E111-E112</f>
        <v>0</v>
      </c>
      <c r="G112" s="156"/>
      <c r="H112" s="58">
        <f>H111-G111-G112</f>
        <v>0</v>
      </c>
      <c r="I112" s="156"/>
      <c r="J112" s="58">
        <f>J111-I111-I112</f>
        <v>0</v>
      </c>
      <c r="K112" s="156"/>
      <c r="L112" s="58">
        <f>L111-K111-K112</f>
        <v>0</v>
      </c>
      <c r="M112" s="156"/>
      <c r="N112" s="58">
        <f>N111-M111-M112</f>
        <v>0</v>
      </c>
      <c r="O112" s="156"/>
      <c r="P112" s="58">
        <f>P111-O111-O112</f>
        <v>0</v>
      </c>
      <c r="Q112" s="376"/>
      <c r="R112" s="379"/>
      <c r="S112" s="394"/>
      <c r="T112" s="395"/>
    </row>
    <row r="113" spans="1:31" ht="9" customHeight="1" thickTop="1" thickBot="1">
      <c r="A113" s="385" t="str">
        <f>IF('0902-0908'!A110=0,"",'0902-0908'!A110)</f>
        <v/>
      </c>
      <c r="B113" s="386"/>
      <c r="C113" s="559"/>
      <c r="D113" s="560"/>
      <c r="E113" s="559"/>
      <c r="F113" s="560"/>
      <c r="G113" s="559"/>
      <c r="H113" s="560"/>
      <c r="I113" s="559"/>
      <c r="J113" s="560"/>
      <c r="K113" s="559"/>
      <c r="L113" s="560"/>
      <c r="M113" s="559"/>
      <c r="N113" s="560"/>
      <c r="O113" s="559"/>
      <c r="P113" s="560"/>
      <c r="Q113" s="377"/>
      <c r="R113" s="380"/>
      <c r="S113" s="396"/>
      <c r="T113" s="397"/>
    </row>
    <row r="114" spans="1:31" ht="15.75" customHeight="1">
      <c r="A114" s="373" t="str">
        <f>IF('0902-0908'!A111=0,"",'0902-0908'!A111)</f>
        <v/>
      </c>
      <c r="B114" s="374"/>
      <c r="C114" s="123"/>
      <c r="D114" s="124"/>
      <c r="E114" s="123"/>
      <c r="F114" s="124"/>
      <c r="G114" s="123"/>
      <c r="H114" s="124"/>
      <c r="I114" s="123"/>
      <c r="J114" s="124"/>
      <c r="K114" s="123"/>
      <c r="L114" s="124"/>
      <c r="M114" s="123"/>
      <c r="N114" s="124"/>
      <c r="O114" s="123"/>
      <c r="P114" s="124"/>
      <c r="Q114" s="375"/>
      <c r="R114" s="378">
        <f>D115+F115+H115+J115+L115+N115+P115</f>
        <v>0</v>
      </c>
      <c r="S114" s="381"/>
      <c r="T114" s="382"/>
    </row>
    <row r="115" spans="1:31" ht="9" customHeight="1" thickBot="1">
      <c r="A115" s="383" t="str">
        <f>IF('0902-0908'!A112=0,"",'0902-0908'!A112)</f>
        <v/>
      </c>
      <c r="B115" s="384"/>
      <c r="C115" s="156"/>
      <c r="D115" s="58">
        <f>D114-C114-C115</f>
        <v>0</v>
      </c>
      <c r="E115" s="156"/>
      <c r="F115" s="58">
        <f>F114-E114-E115</f>
        <v>0</v>
      </c>
      <c r="G115" s="156"/>
      <c r="H115" s="58">
        <f>H114-G114-G115</f>
        <v>0</v>
      </c>
      <c r="I115" s="156"/>
      <c r="J115" s="58">
        <f>J114-I114-I115</f>
        <v>0</v>
      </c>
      <c r="K115" s="156"/>
      <c r="L115" s="58">
        <f>L114-K114-K115</f>
        <v>0</v>
      </c>
      <c r="M115" s="156"/>
      <c r="N115" s="58">
        <f>N114-M114-M115</f>
        <v>0</v>
      </c>
      <c r="O115" s="156"/>
      <c r="P115" s="58">
        <f>P114-O114-O115</f>
        <v>0</v>
      </c>
      <c r="Q115" s="376"/>
      <c r="R115" s="379"/>
      <c r="S115" s="387"/>
      <c r="T115" s="388"/>
    </row>
    <row r="116" spans="1:31" ht="9" customHeight="1" thickTop="1" thickBot="1">
      <c r="A116" s="385" t="str">
        <f>IF('0902-0908'!A113=0,"",'0902-0908'!A113)</f>
        <v/>
      </c>
      <c r="B116" s="386"/>
      <c r="C116" s="559"/>
      <c r="D116" s="560"/>
      <c r="E116" s="559"/>
      <c r="F116" s="560"/>
      <c r="G116" s="559"/>
      <c r="H116" s="560"/>
      <c r="I116" s="559"/>
      <c r="J116" s="560"/>
      <c r="K116" s="559"/>
      <c r="L116" s="560"/>
      <c r="M116" s="559"/>
      <c r="N116" s="560"/>
      <c r="O116" s="559"/>
      <c r="P116" s="560"/>
      <c r="Q116" s="377"/>
      <c r="R116" s="380"/>
      <c r="S116" s="389"/>
      <c r="T116" s="390"/>
    </row>
    <row r="117" spans="1:31" ht="15.75" customHeight="1">
      <c r="A117" s="373" t="str">
        <f>IF('0902-0908'!A114=0,"",'0902-0908'!A114)</f>
        <v/>
      </c>
      <c r="B117" s="374"/>
      <c r="C117" s="123"/>
      <c r="D117" s="124"/>
      <c r="E117" s="123"/>
      <c r="F117" s="124"/>
      <c r="G117" s="123"/>
      <c r="H117" s="124"/>
      <c r="I117" s="123"/>
      <c r="J117" s="124"/>
      <c r="K117" s="123"/>
      <c r="L117" s="124"/>
      <c r="M117" s="123"/>
      <c r="N117" s="124"/>
      <c r="O117" s="123"/>
      <c r="P117" s="124"/>
      <c r="Q117" s="375"/>
      <c r="R117" s="378">
        <f>D118+F118+H118+J118+L118+N118+P118</f>
        <v>0</v>
      </c>
      <c r="S117" s="393"/>
      <c r="T117" s="382"/>
    </row>
    <row r="118" spans="1:31" ht="9" customHeight="1" thickBot="1">
      <c r="A118" s="383" t="str">
        <f>IF('0902-0908'!A115=0,"",'0902-0908'!A115)</f>
        <v/>
      </c>
      <c r="B118" s="384"/>
      <c r="C118" s="156"/>
      <c r="D118" s="58">
        <f>D117-C117-C118</f>
        <v>0</v>
      </c>
      <c r="E118" s="156"/>
      <c r="F118" s="58">
        <f>F117-E117-E118</f>
        <v>0</v>
      </c>
      <c r="G118" s="156"/>
      <c r="H118" s="58">
        <f>H117-G117-G118</f>
        <v>0</v>
      </c>
      <c r="I118" s="156"/>
      <c r="J118" s="58">
        <f>J117-I117-I118</f>
        <v>0</v>
      </c>
      <c r="K118" s="156"/>
      <c r="L118" s="58">
        <f>L117-K117-K118</f>
        <v>0</v>
      </c>
      <c r="M118" s="156"/>
      <c r="N118" s="58">
        <f>N117-M117-M118</f>
        <v>0</v>
      </c>
      <c r="O118" s="156"/>
      <c r="P118" s="58">
        <f>P117-O117-O118</f>
        <v>0</v>
      </c>
      <c r="Q118" s="376"/>
      <c r="R118" s="379"/>
      <c r="S118" s="387"/>
      <c r="T118" s="388"/>
      <c r="AC118" s="125"/>
      <c r="AD118" s="125"/>
      <c r="AE118" s="125"/>
    </row>
    <row r="119" spans="1:31" ht="9" customHeight="1" thickTop="1" thickBot="1">
      <c r="A119" s="385" t="str">
        <f>IF('0902-0908'!A116=0,"",'0902-0908'!A116)</f>
        <v/>
      </c>
      <c r="B119" s="386"/>
      <c r="C119" s="559"/>
      <c r="D119" s="560"/>
      <c r="E119" s="559"/>
      <c r="F119" s="560"/>
      <c r="G119" s="559"/>
      <c r="H119" s="560"/>
      <c r="I119" s="559"/>
      <c r="J119" s="560"/>
      <c r="K119" s="559"/>
      <c r="L119" s="560"/>
      <c r="M119" s="559"/>
      <c r="N119" s="560"/>
      <c r="O119" s="559"/>
      <c r="P119" s="560"/>
      <c r="Q119" s="377"/>
      <c r="R119" s="380"/>
      <c r="S119" s="389"/>
      <c r="T119" s="390"/>
    </row>
    <row r="120" spans="1:31" ht="11.25" customHeight="1">
      <c r="A120" s="126"/>
      <c r="B120" s="166"/>
      <c r="C120" s="357" t="s">
        <v>21</v>
      </c>
      <c r="D120" s="358"/>
      <c r="E120" s="357" t="s">
        <v>22</v>
      </c>
      <c r="F120" s="358"/>
      <c r="G120" s="357" t="s">
        <v>23</v>
      </c>
      <c r="H120" s="358"/>
      <c r="I120" s="357" t="s">
        <v>24</v>
      </c>
      <c r="J120" s="358"/>
      <c r="K120" s="357" t="s">
        <v>25</v>
      </c>
      <c r="L120" s="358"/>
      <c r="M120" s="359" t="s">
        <v>26</v>
      </c>
      <c r="N120" s="360"/>
      <c r="O120" s="359" t="s">
        <v>27</v>
      </c>
      <c r="P120" s="360"/>
      <c r="Q120" s="361" t="s">
        <v>93</v>
      </c>
      <c r="R120" s="362"/>
      <c r="S120" s="362"/>
      <c r="T120" s="363"/>
    </row>
    <row r="121" spans="1:31" ht="11.25" customHeight="1">
      <c r="A121" s="364" t="s">
        <v>94</v>
      </c>
      <c r="B121" s="167" t="s">
        <v>95</v>
      </c>
      <c r="C121" s="367">
        <f>COUNTIFS(C$169:C$203,"&gt;0",C$169:C$203,"&lt;11")</f>
        <v>0</v>
      </c>
      <c r="D121" s="368"/>
      <c r="E121" s="367">
        <f>COUNTIFS(E$169:E$203,"&gt;0",E$169:E$203,"&lt;11")</f>
        <v>0</v>
      </c>
      <c r="F121" s="368"/>
      <c r="G121" s="367">
        <f>COUNTIFS(G$169:G$203,"&gt;0",G$169:G$203,"&lt;11")</f>
        <v>0</v>
      </c>
      <c r="H121" s="368"/>
      <c r="I121" s="367">
        <f>COUNTIFS(I$169:I$203,"&gt;0",I$169:I$203,"&lt;11")</f>
        <v>0</v>
      </c>
      <c r="J121" s="368"/>
      <c r="K121" s="367">
        <f>COUNTIFS(K$169:K$203,"&gt;0",K$169:K$203,"&lt;11")</f>
        <v>0</v>
      </c>
      <c r="L121" s="368"/>
      <c r="M121" s="367">
        <f>COUNTIFS(M$169:M$203,"&gt;0",M$169:M$203,"&lt;11")</f>
        <v>0</v>
      </c>
      <c r="N121" s="368"/>
      <c r="O121" s="367">
        <f>COUNTIFS(O$169:O$203,"&gt;0",O$169:O$203,"&lt;11")</f>
        <v>0</v>
      </c>
      <c r="P121" s="368"/>
      <c r="Q121" s="369" t="s">
        <v>96</v>
      </c>
      <c r="R121" s="370"/>
      <c r="S121" s="371" t="s">
        <v>97</v>
      </c>
      <c r="T121" s="372"/>
    </row>
    <row r="122" spans="1:31" ht="11.25" customHeight="1" thickBot="1">
      <c r="A122" s="365"/>
      <c r="B122" s="168" t="s">
        <v>98</v>
      </c>
      <c r="C122" s="345">
        <f>COUNTIFS(C$169:C$203,"&gt;0",C$169:C$203,"&lt;11.5")</f>
        <v>0</v>
      </c>
      <c r="D122" s="345"/>
      <c r="E122" s="345">
        <f>COUNTIFS(E$169:E$203,"&gt;0",E$169:E$203,"&lt;11.5")</f>
        <v>0</v>
      </c>
      <c r="F122" s="345"/>
      <c r="G122" s="345">
        <f>COUNTIFS(G$169:G$203,"&gt;0",G$169:G$203,"&lt;11.5")</f>
        <v>0</v>
      </c>
      <c r="H122" s="345"/>
      <c r="I122" s="345">
        <f>COUNTIFS(I$169:I$203,"&gt;0",I$169:I$203,"&lt;11.5")</f>
        <v>0</v>
      </c>
      <c r="J122" s="345"/>
      <c r="K122" s="345">
        <f>COUNTIFS(K$169:K$203,"&gt;0",K$169:K$203,"&lt;11.5")</f>
        <v>0</v>
      </c>
      <c r="L122" s="345"/>
      <c r="M122" s="345">
        <f>COUNTIFS(M$169:M$203,"&gt;0",M$169:M$203,"&lt;11.5")</f>
        <v>0</v>
      </c>
      <c r="N122" s="345"/>
      <c r="O122" s="345">
        <f>COUNTIFS(O$169:O$203,"&gt;0",O$169:O$203,"&lt;11.5")</f>
        <v>0</v>
      </c>
      <c r="P122" s="345"/>
      <c r="Q122" s="346" t="s">
        <v>99</v>
      </c>
      <c r="R122" s="347"/>
      <c r="S122" s="348" t="s">
        <v>100</v>
      </c>
      <c r="T122" s="349"/>
    </row>
    <row r="123" spans="1:31" ht="11.25" customHeight="1">
      <c r="A123" s="365"/>
      <c r="B123" s="170" t="s">
        <v>101</v>
      </c>
      <c r="C123" s="350">
        <f>COUNTIFS(C$169:C$203,"&gt;0",C$169:C$203,"&lt;12")</f>
        <v>0</v>
      </c>
      <c r="D123" s="350"/>
      <c r="E123" s="350">
        <f>COUNTIFS(E$169:E$203,"&gt;0",E$169:E$203,"&lt;12")</f>
        <v>0</v>
      </c>
      <c r="F123" s="350"/>
      <c r="G123" s="350">
        <f>COUNTIFS(G$169:G$203,"&gt;0",G$169:G$203,"&lt;12")</f>
        <v>0</v>
      </c>
      <c r="H123" s="350"/>
      <c r="I123" s="350">
        <f>COUNTIFS(I$169:I$203,"&gt;0",I$169:I$203,"&lt;12")</f>
        <v>0</v>
      </c>
      <c r="J123" s="350"/>
      <c r="K123" s="350">
        <f>COUNTIFS(K$169:K$203,"&gt;0",K$169:K$203,"&lt;12")</f>
        <v>0</v>
      </c>
      <c r="L123" s="350"/>
      <c r="M123" s="350">
        <f>COUNTIFS(M$169:M$203,"&gt;0",M$169:M$203,"&lt;12")</f>
        <v>0</v>
      </c>
      <c r="N123" s="350"/>
      <c r="O123" s="350">
        <f>COUNTIFS(O$169:O$203,"&gt;0",O$169:O$203,"&lt;12")</f>
        <v>0</v>
      </c>
      <c r="P123" s="351"/>
      <c r="Q123" s="352" t="s">
        <v>102</v>
      </c>
      <c r="R123" s="347"/>
      <c r="S123" s="348" t="s">
        <v>103</v>
      </c>
      <c r="T123" s="349"/>
    </row>
    <row r="124" spans="1:31" ht="11.25" customHeight="1" thickBot="1">
      <c r="A124" s="365"/>
      <c r="B124" s="171" t="s">
        <v>104</v>
      </c>
      <c r="C124" s="353">
        <f>COUNTIFS(C$169:C$203,"&gt;0",C$169:C$203,"&lt;=12")</f>
        <v>0</v>
      </c>
      <c r="D124" s="353"/>
      <c r="E124" s="353">
        <f>COUNTIFS(E$169:E$203,"&gt;0",E$169:E$203,"&lt;=12")</f>
        <v>0</v>
      </c>
      <c r="F124" s="353"/>
      <c r="G124" s="353">
        <f>COUNTIFS(G$169:G$203,"&gt;0",G$169:G$203,"&lt;=12")</f>
        <v>0</v>
      </c>
      <c r="H124" s="353"/>
      <c r="I124" s="353">
        <f>COUNTIFS(I$169:I$203,"&gt;0",I$169:I$203,"&lt;=12")</f>
        <v>0</v>
      </c>
      <c r="J124" s="353"/>
      <c r="K124" s="353">
        <f>COUNTIFS(K$169:K$203,"&gt;0",K$169:K$203,"&lt;=12")</f>
        <v>0</v>
      </c>
      <c r="L124" s="353"/>
      <c r="M124" s="353">
        <f>COUNTIFS(M$169:M$203,"&gt;0",M$169:M$203,"&lt;=12")</f>
        <v>0</v>
      </c>
      <c r="N124" s="353"/>
      <c r="O124" s="353">
        <f>COUNTIFS(O$169:O$203,"&gt;0",O$169:O$203,"&lt;=12")</f>
        <v>0</v>
      </c>
      <c r="P124" s="354"/>
      <c r="Q124" s="352" t="s">
        <v>105</v>
      </c>
      <c r="R124" s="347"/>
      <c r="S124" s="355" t="s">
        <v>106</v>
      </c>
      <c r="T124" s="356"/>
    </row>
    <row r="125" spans="1:31" ht="11.25" customHeight="1" thickBot="1">
      <c r="A125" s="365"/>
      <c r="B125" s="173" t="s">
        <v>107</v>
      </c>
      <c r="C125" s="338">
        <f>COUNTIFS(C$169:C$203,"&gt;0",C$169:C$203,"&lt;=17",D$169:D$203,"&gt;=18")</f>
        <v>0</v>
      </c>
      <c r="D125" s="338"/>
      <c r="E125" s="338">
        <f>COUNTIFS(E$169:E$203,"&gt;0",E$169:E$203,"&lt;=17",F$169:F$203,"&gt;=18")</f>
        <v>0</v>
      </c>
      <c r="F125" s="338"/>
      <c r="G125" s="338">
        <f>COUNTIFS(G$169:G$203,"&gt;0",G$169:G$203,"&lt;=17",H$169:H$203,"&gt;=18")</f>
        <v>0</v>
      </c>
      <c r="H125" s="338"/>
      <c r="I125" s="338">
        <f>COUNTIFS(I$169:I$203,"&gt;0",I$169:I$203,"&lt;=17",J$169:J$203,"&gt;=18")</f>
        <v>0</v>
      </c>
      <c r="J125" s="338"/>
      <c r="K125" s="338">
        <f>COUNTIFS(K$169:K$203,"&gt;0",K$169:K$203,"&lt;=17",L$169:L$203,"&gt;=18")</f>
        <v>0</v>
      </c>
      <c r="L125" s="338"/>
      <c r="M125" s="338">
        <f>COUNTIFS(M$169:M$203,"&gt;0",M$169:M$203,"&lt;=17",N$169:N$203,"&gt;=18")</f>
        <v>0</v>
      </c>
      <c r="N125" s="338"/>
      <c r="O125" s="338">
        <f>COUNTIFS(O$169:O$203,"&gt;0",O$169:O$203,"&lt;=17",P$169:P$203,"&gt;=18")</f>
        <v>0</v>
      </c>
      <c r="P125" s="338"/>
      <c r="Q125" s="339" t="s">
        <v>108</v>
      </c>
      <c r="R125" s="340"/>
      <c r="S125" s="340"/>
      <c r="T125" s="340"/>
    </row>
    <row r="126" spans="1:31" ht="11.25" customHeight="1">
      <c r="A126" s="365"/>
      <c r="B126" s="170" t="s">
        <v>109</v>
      </c>
      <c r="C126" s="337">
        <f>COUNTIFS(C$169:C$203,"&gt;0",D$169:D$203,"&gt;18")</f>
        <v>0</v>
      </c>
      <c r="D126" s="337"/>
      <c r="E126" s="337">
        <f>COUNTIFS(E$169:E$203,"&gt;0",F$169:F$203,"&gt;18")</f>
        <v>0</v>
      </c>
      <c r="F126" s="337"/>
      <c r="G126" s="337">
        <f>COUNTIFS(G$169:G$203,"&gt;0",H$169:H$203,"&gt;18")</f>
        <v>0</v>
      </c>
      <c r="H126" s="337"/>
      <c r="I126" s="337">
        <f>COUNTIFS(I$169:I$203,"&gt;0",J$169:J$203,"&gt;18")</f>
        <v>0</v>
      </c>
      <c r="J126" s="337"/>
      <c r="K126" s="337">
        <f>COUNTIFS(K$169:K$203,"&gt;0",L$169:L$203,"&gt;18")</f>
        <v>0</v>
      </c>
      <c r="L126" s="337"/>
      <c r="M126" s="337">
        <f>COUNTIFS(M$169:M$203,"&gt;0",N$169:N$203,"&gt;18")</f>
        <v>0</v>
      </c>
      <c r="N126" s="337"/>
      <c r="O126" s="337">
        <f>COUNTIFS(O$169:O$203,"&gt;0",P$169:P$203,"&gt;18")</f>
        <v>0</v>
      </c>
      <c r="P126" s="341"/>
      <c r="Q126" s="342" t="s">
        <v>110</v>
      </c>
      <c r="R126" s="343"/>
      <c r="S126" s="343"/>
      <c r="T126" s="344"/>
    </row>
    <row r="127" spans="1:31" ht="11.25" customHeight="1" thickBot="1">
      <c r="A127" s="365"/>
      <c r="B127" s="174" t="s">
        <v>111</v>
      </c>
      <c r="C127" s="335">
        <f>COUNTIFS(C$169:C$203,"&gt;0",D$169:D$203,"&gt;20")</f>
        <v>0</v>
      </c>
      <c r="D127" s="335"/>
      <c r="E127" s="335">
        <f>COUNTIFS(E$169:E$203,"&gt;0",F$169:F$203,"&gt;20")</f>
        <v>0</v>
      </c>
      <c r="F127" s="335"/>
      <c r="G127" s="335">
        <f>COUNTIFS(G$169:G$203,"&gt;0",H$169:H$203,"&gt;20")</f>
        <v>0</v>
      </c>
      <c r="H127" s="335"/>
      <c r="I127" s="335">
        <f>COUNTIFS(I$169:I$203,"&gt;0",J$169:J$203,"&gt;20")</f>
        <v>0</v>
      </c>
      <c r="J127" s="335"/>
      <c r="K127" s="335">
        <f>COUNTIFS(K$169:K$203,"&gt;0",L$169:L$203,"&gt;20")</f>
        <v>0</v>
      </c>
      <c r="L127" s="335"/>
      <c r="M127" s="335">
        <f>COUNTIFS(M$169:M$203,"&gt;0",N$169:N$203,"&gt;20")</f>
        <v>0</v>
      </c>
      <c r="N127" s="335"/>
      <c r="O127" s="335">
        <f>COUNTIFS(O$169:O$203,"&gt;0",P$169:P$203,"&gt;20")</f>
        <v>0</v>
      </c>
      <c r="P127" s="336"/>
      <c r="Q127" s="172"/>
      <c r="R127" s="169"/>
      <c r="S127" s="169"/>
      <c r="T127" s="175"/>
    </row>
    <row r="128" spans="1:31" ht="11.25" customHeight="1" thickBot="1">
      <c r="A128" s="366"/>
      <c r="B128" s="176" t="s">
        <v>112</v>
      </c>
      <c r="C128" s="274">
        <f>COUNTIF(D$169:D$203,"&gt;=22")</f>
        <v>0</v>
      </c>
      <c r="D128" s="275"/>
      <c r="E128" s="274">
        <f>COUNTIF(F$169:F$203,"&gt;=22")</f>
        <v>0</v>
      </c>
      <c r="F128" s="275"/>
      <c r="G128" s="274">
        <f>COUNTIF(H$169:H$203,"&gt;=22")</f>
        <v>0</v>
      </c>
      <c r="H128" s="275"/>
      <c r="I128" s="274">
        <f>COUNTIF(J$169:J$203,"&gt;=22")</f>
        <v>0</v>
      </c>
      <c r="J128" s="275"/>
      <c r="K128" s="274">
        <f>COUNTIF(L$169:L$203,"&gt;=22")</f>
        <v>0</v>
      </c>
      <c r="L128" s="275"/>
      <c r="M128" s="274">
        <f>COUNTIF(N$169:N$203,"&gt;=22")</f>
        <v>0</v>
      </c>
      <c r="N128" s="275"/>
      <c r="O128" s="274">
        <f>COUNTIF(P$169:P$203,"&gt;=22")</f>
        <v>0</v>
      </c>
      <c r="P128" s="275"/>
      <c r="Q128" s="177"/>
      <c r="R128" s="178"/>
      <c r="S128" s="178"/>
      <c r="T128" s="179"/>
    </row>
    <row r="129" spans="1:20" ht="11.25" customHeight="1" thickTop="1">
      <c r="A129" s="321" t="s">
        <v>113</v>
      </c>
      <c r="B129" s="322"/>
      <c r="C129" s="323"/>
      <c r="D129" s="324"/>
      <c r="E129" s="324"/>
      <c r="F129" s="324"/>
      <c r="G129" s="324"/>
      <c r="H129" s="324"/>
      <c r="I129" s="324"/>
      <c r="J129" s="324"/>
      <c r="K129" s="324"/>
      <c r="L129" s="324"/>
      <c r="M129" s="324"/>
      <c r="N129" s="324"/>
      <c r="O129" s="324"/>
      <c r="P129" s="324"/>
      <c r="Q129" s="324"/>
      <c r="R129" s="324"/>
      <c r="S129" s="324"/>
      <c r="T129" s="325"/>
    </row>
    <row r="130" spans="1:20" ht="11.25" customHeight="1">
      <c r="A130" s="326"/>
      <c r="B130" s="327"/>
      <c r="C130" s="327"/>
      <c r="D130" s="327"/>
      <c r="E130" s="327"/>
      <c r="F130" s="327"/>
      <c r="G130" s="327"/>
      <c r="H130" s="327"/>
      <c r="I130" s="327"/>
      <c r="J130" s="327"/>
      <c r="K130" s="327"/>
      <c r="L130" s="327"/>
      <c r="M130" s="327"/>
      <c r="N130" s="327"/>
      <c r="O130" s="327"/>
      <c r="P130" s="327"/>
      <c r="Q130" s="327"/>
      <c r="R130" s="327"/>
      <c r="S130" s="327"/>
      <c r="T130" s="328"/>
    </row>
    <row r="131" spans="1:20" ht="11.25" customHeight="1">
      <c r="A131" s="329"/>
      <c r="B131" s="330"/>
      <c r="C131" s="330"/>
      <c r="D131" s="330"/>
      <c r="E131" s="330"/>
      <c r="F131" s="330"/>
      <c r="G131" s="330"/>
      <c r="H131" s="330"/>
      <c r="I131" s="330"/>
      <c r="J131" s="330"/>
      <c r="K131" s="330"/>
      <c r="L131" s="330"/>
      <c r="M131" s="330"/>
      <c r="N131" s="330"/>
      <c r="O131" s="330"/>
      <c r="P131" s="330"/>
      <c r="Q131" s="330"/>
      <c r="R131" s="330"/>
      <c r="S131" s="330"/>
      <c r="T131" s="331"/>
    </row>
    <row r="132" spans="1:20" ht="11.25" customHeight="1">
      <c r="A132" s="332"/>
      <c r="B132" s="333"/>
      <c r="C132" s="333"/>
      <c r="D132" s="333"/>
      <c r="E132" s="333"/>
      <c r="F132" s="333"/>
      <c r="G132" s="333"/>
      <c r="H132" s="333"/>
      <c r="I132" s="333"/>
      <c r="J132" s="333"/>
      <c r="K132" s="333"/>
      <c r="L132" s="333"/>
      <c r="M132" s="333"/>
      <c r="N132" s="333"/>
      <c r="O132" s="333"/>
      <c r="P132" s="333"/>
      <c r="Q132" s="333"/>
      <c r="R132" s="333"/>
      <c r="S132" s="333"/>
      <c r="T132" s="334"/>
    </row>
    <row r="133" spans="1:20" ht="11.25" customHeight="1">
      <c r="A133" s="310"/>
      <c r="B133" s="311"/>
      <c r="C133" s="311"/>
      <c r="D133" s="311"/>
      <c r="E133" s="311"/>
      <c r="F133" s="311"/>
      <c r="G133" s="311"/>
      <c r="H133" s="311"/>
      <c r="I133" s="311"/>
      <c r="J133" s="311"/>
      <c r="K133" s="311"/>
      <c r="L133" s="311"/>
      <c r="M133" s="311"/>
      <c r="N133" s="311"/>
      <c r="O133" s="311"/>
      <c r="P133" s="311"/>
      <c r="Q133" s="311"/>
      <c r="R133" s="311"/>
      <c r="S133" s="311"/>
      <c r="T133" s="312"/>
    </row>
    <row r="134" spans="1:20" ht="11.25" customHeight="1" thickBot="1">
      <c r="A134" s="188" t="s">
        <v>114</v>
      </c>
      <c r="B134" s="313"/>
      <c r="C134" s="314"/>
      <c r="D134" s="314"/>
      <c r="E134" s="314"/>
      <c r="F134" s="314"/>
      <c r="G134" s="314"/>
      <c r="H134" s="314"/>
      <c r="I134" s="315"/>
      <c r="J134" s="186" t="s">
        <v>115</v>
      </c>
      <c r="K134" s="316"/>
      <c r="L134" s="316"/>
      <c r="M134" s="316"/>
      <c r="N134" s="316"/>
      <c r="O134" s="317" t="s">
        <v>116</v>
      </c>
      <c r="P134" s="317"/>
      <c r="Q134" s="317"/>
      <c r="R134" s="317"/>
      <c r="S134" s="317"/>
      <c r="T134" s="318"/>
    </row>
    <row r="135" spans="1:20" s="116" customFormat="1" ht="11.25" customHeight="1">
      <c r="A135" s="127"/>
      <c r="B135" s="127"/>
      <c r="C135" s="127"/>
      <c r="J135" s="128"/>
      <c r="K135" s="128"/>
    </row>
    <row r="136" spans="1:20" s="116" customFormat="1" ht="11.25" customHeight="1">
      <c r="A136" s="272" t="s">
        <v>17</v>
      </c>
      <c r="B136" s="273"/>
      <c r="C136" s="319">
        <f>C3</f>
        <v>44459</v>
      </c>
      <c r="D136" s="320"/>
      <c r="E136" s="319">
        <f>E3</f>
        <v>44460</v>
      </c>
      <c r="F136" s="320"/>
      <c r="G136" s="319">
        <f>G3</f>
        <v>44461</v>
      </c>
      <c r="H136" s="320"/>
      <c r="I136" s="319">
        <f>I3</f>
        <v>44462</v>
      </c>
      <c r="J136" s="320"/>
      <c r="K136" s="319">
        <f>K3</f>
        <v>44463</v>
      </c>
      <c r="L136" s="320"/>
      <c r="M136" s="319">
        <f>M3</f>
        <v>44464</v>
      </c>
      <c r="N136" s="320"/>
      <c r="O136" s="319">
        <f>O3</f>
        <v>44465</v>
      </c>
      <c r="P136" s="320"/>
      <c r="Q136" s="117"/>
      <c r="R136" s="117"/>
      <c r="S136" s="117"/>
      <c r="T136" s="117"/>
    </row>
    <row r="137" spans="1:20" s="116" customFormat="1" ht="11.25" customHeight="1" thickBot="1">
      <c r="A137" s="304" t="s">
        <v>20</v>
      </c>
      <c r="B137" s="305"/>
      <c r="C137" s="254" t="str">
        <f>C4</f>
        <v>一</v>
      </c>
      <c r="D137" s="255"/>
      <c r="E137" s="254" t="str">
        <f>E4</f>
        <v>二</v>
      </c>
      <c r="F137" s="255"/>
      <c r="G137" s="254" t="str">
        <f>G4</f>
        <v>三</v>
      </c>
      <c r="H137" s="255"/>
      <c r="I137" s="254" t="str">
        <f>I4</f>
        <v>四</v>
      </c>
      <c r="J137" s="255"/>
      <c r="K137" s="254" t="str">
        <f>K4</f>
        <v>五</v>
      </c>
      <c r="L137" s="255"/>
      <c r="M137" s="306" t="str">
        <f>M4</f>
        <v>六</v>
      </c>
      <c r="N137" s="307"/>
      <c r="O137" s="306" t="str">
        <f>O4</f>
        <v>日</v>
      </c>
      <c r="P137" s="307"/>
    </row>
    <row r="138" spans="1:20" s="116" customFormat="1" ht="11.25" customHeight="1">
      <c r="A138" s="129" t="s">
        <v>117</v>
      </c>
      <c r="B138" s="130"/>
      <c r="C138" s="131"/>
      <c r="D138" s="132"/>
      <c r="E138" s="131"/>
      <c r="F138" s="132"/>
      <c r="G138" s="131"/>
      <c r="H138" s="132"/>
      <c r="I138" s="131"/>
      <c r="J138" s="132"/>
      <c r="K138" s="131"/>
      <c r="L138" s="132"/>
      <c r="M138" s="131"/>
      <c r="N138" s="132"/>
      <c r="O138" s="131"/>
      <c r="P138" s="133"/>
      <c r="Q138" s="134">
        <f>SUM(C138,E138,G138,I138,K138,M138,O138)</f>
        <v>0</v>
      </c>
      <c r="R138" s="135"/>
      <c r="S138" s="136" t="s">
        <v>118</v>
      </c>
      <c r="T138" s="137"/>
    </row>
    <row r="139" spans="1:20" s="116" customFormat="1" ht="11.25" customHeight="1" thickBot="1">
      <c r="A139" s="138"/>
      <c r="B139" s="139" t="s">
        <v>119</v>
      </c>
      <c r="C139" s="140"/>
      <c r="D139" s="141"/>
      <c r="E139" s="140"/>
      <c r="F139" s="141"/>
      <c r="G139" s="140"/>
      <c r="H139" s="141"/>
      <c r="I139" s="140"/>
      <c r="J139" s="141"/>
      <c r="K139" s="140"/>
      <c r="L139" s="141"/>
      <c r="M139" s="140"/>
      <c r="N139" s="141"/>
      <c r="O139" s="140"/>
      <c r="P139" s="141"/>
      <c r="Q139" s="142" t="s">
        <v>120</v>
      </c>
      <c r="R139" s="308">
        <f>SUM(D139,F139,H139,J139,L139,N139,P139)</f>
        <v>0</v>
      </c>
      <c r="S139" s="309"/>
      <c r="T139" s="143"/>
    </row>
    <row r="140" spans="1:20" s="116" customFormat="1" ht="11.25" customHeight="1">
      <c r="A140" s="284" t="s">
        <v>121</v>
      </c>
      <c r="B140" s="273"/>
      <c r="C140" s="298">
        <f>D14+D17+D20+D23+D26+D29+D32+D35+D38+D41+D44+D47+D50+D53+D56</f>
        <v>0</v>
      </c>
      <c r="D140" s="299"/>
      <c r="E140" s="298">
        <f t="shared" ref="E140" si="3">F14+F17+F20+F23+F26+F29+F32+F35+F38+F41+F44+F47+F50+F53+F56</f>
        <v>0</v>
      </c>
      <c r="F140" s="299"/>
      <c r="G140" s="298">
        <f t="shared" ref="G140" si="4">H14+H17+H20+H23+H26+H29+H32+H35+H38+H41+H44+H47+H50+H53+H56</f>
        <v>0</v>
      </c>
      <c r="H140" s="299"/>
      <c r="I140" s="298">
        <f t="shared" ref="I140" si="5">J14+J17+J20+J23+J26+J29+J32+J35+J38+J41+J44+J47+J50+J53+J56</f>
        <v>0</v>
      </c>
      <c r="J140" s="299"/>
      <c r="K140" s="298">
        <f t="shared" ref="K140" si="6">L14+L17+L20+L23+L26+L29+L32+L35+L38+L41+L44+L47+L50+L53+L56</f>
        <v>0</v>
      </c>
      <c r="L140" s="299"/>
      <c r="M140" s="298">
        <f t="shared" ref="M140" si="7">N14+N17+N20+N23+N26+N29+N32+N35+N38+N41+N44+N47+N50+N53+N56</f>
        <v>0</v>
      </c>
      <c r="N140" s="299"/>
      <c r="O140" s="298">
        <f t="shared" ref="O140" si="8">P14+P17+P20+P23+P26+P29+P32+P35+P38+P41+P44+P47+P50+P53+P56</f>
        <v>0</v>
      </c>
      <c r="P140" s="299"/>
      <c r="Q140" s="302">
        <f>SUM(C140:P141)</f>
        <v>0</v>
      </c>
      <c r="R140" s="303"/>
      <c r="S140" s="276"/>
      <c r="T140" s="144"/>
    </row>
    <row r="141" spans="1:20" s="116" customFormat="1" ht="11.25" customHeight="1" thickBot="1">
      <c r="A141" s="285"/>
      <c r="B141" s="275"/>
      <c r="C141" s="300"/>
      <c r="D141" s="301"/>
      <c r="E141" s="300"/>
      <c r="F141" s="301"/>
      <c r="G141" s="300"/>
      <c r="H141" s="301"/>
      <c r="I141" s="300"/>
      <c r="J141" s="301"/>
      <c r="K141" s="300"/>
      <c r="L141" s="301"/>
      <c r="M141" s="300"/>
      <c r="N141" s="301"/>
      <c r="O141" s="300"/>
      <c r="P141" s="301"/>
      <c r="Q141" s="297"/>
      <c r="R141" s="283"/>
      <c r="S141" s="277"/>
      <c r="T141" s="145"/>
    </row>
    <row r="142" spans="1:20" s="116" customFormat="1" ht="11.25" customHeight="1" thickTop="1">
      <c r="A142" s="284" t="s">
        <v>122</v>
      </c>
      <c r="B142" s="273"/>
      <c r="C142" s="272">
        <f>D60+D63+D66+D69+D72+D75+D78+D81+D84+D87+D91+D94+D97+D100+D103+D106+D109+D112+D115+D118</f>
        <v>0</v>
      </c>
      <c r="D142" s="273"/>
      <c r="E142" s="272">
        <f t="shared" ref="E142" si="9">F60+F63+F66+F69+F72+F75+F78+F81+F84+F87+F91+F94+F97+F100+F103+F106+F109+F112+F115+F118</f>
        <v>0</v>
      </c>
      <c r="F142" s="273"/>
      <c r="G142" s="272">
        <f t="shared" ref="G142" si="10">H60+H63+H66+H69+H72+H75+H78+H81+H84+H87+H91+H94+H97+H100+H103+H106+H109+H112+H115+H118</f>
        <v>0</v>
      </c>
      <c r="H142" s="273"/>
      <c r="I142" s="272">
        <f t="shared" ref="I142" si="11">J60+J63+J66+J69+J72+J75+J78+J81+J84+J87+J91+J94+J97+J100+J103+J106+J109+J112+J115+J118</f>
        <v>0</v>
      </c>
      <c r="J142" s="273"/>
      <c r="K142" s="272">
        <f t="shared" ref="K142" si="12">L60+L63+L66+L69+L72+L75+L78+L81+L84+L87+L91+L94+L97+L100+L103+L106+L109+L112+L115+L118</f>
        <v>0</v>
      </c>
      <c r="L142" s="273"/>
      <c r="M142" s="272">
        <f t="shared" ref="M142" si="13">N60+N63+N66+N69+N72+N75+N78+N81+N84+N87+N91+N94+N97+N100+N103+N106+N109+N112+N115+N118</f>
        <v>0</v>
      </c>
      <c r="N142" s="273"/>
      <c r="O142" s="272">
        <f t="shared" ref="O142" si="14">P60+P63+P66+P69+P72+P75+P78+P81+P84+P87+P91+P94+P97+P100+P103+P106+P109+P112+P115+P118</f>
        <v>0</v>
      </c>
      <c r="P142" s="273"/>
      <c r="Q142" s="296">
        <f>SUM(C142:P143)</f>
        <v>0</v>
      </c>
      <c r="R142" s="281"/>
      <c r="S142" s="276"/>
      <c r="T142" s="144"/>
    </row>
    <row r="143" spans="1:20" s="116" customFormat="1" ht="11.25" customHeight="1" thickBot="1">
      <c r="A143" s="285"/>
      <c r="B143" s="275"/>
      <c r="C143" s="274"/>
      <c r="D143" s="275"/>
      <c r="E143" s="274"/>
      <c r="F143" s="275"/>
      <c r="G143" s="274"/>
      <c r="H143" s="275"/>
      <c r="I143" s="274"/>
      <c r="J143" s="275"/>
      <c r="K143" s="274"/>
      <c r="L143" s="275"/>
      <c r="M143" s="274"/>
      <c r="N143" s="275"/>
      <c r="O143" s="274"/>
      <c r="P143" s="275"/>
      <c r="Q143" s="297"/>
      <c r="R143" s="283"/>
      <c r="S143" s="277"/>
      <c r="T143" s="145"/>
    </row>
    <row r="144" spans="1:20" s="116" customFormat="1" ht="11.25" customHeight="1" thickTop="1">
      <c r="A144" s="284" t="s">
        <v>123</v>
      </c>
      <c r="B144" s="273"/>
      <c r="C144" s="272">
        <f>C140+C142</f>
        <v>0</v>
      </c>
      <c r="D144" s="273"/>
      <c r="E144" s="272">
        <f>E140+E142</f>
        <v>0</v>
      </c>
      <c r="F144" s="273"/>
      <c r="G144" s="272">
        <f>G140+G142</f>
        <v>0</v>
      </c>
      <c r="H144" s="273"/>
      <c r="I144" s="272">
        <f>I140+I142</f>
        <v>0</v>
      </c>
      <c r="J144" s="273"/>
      <c r="K144" s="272">
        <f>K140+K142</f>
        <v>0</v>
      </c>
      <c r="L144" s="273"/>
      <c r="M144" s="272">
        <f>M140+M142</f>
        <v>0</v>
      </c>
      <c r="N144" s="273"/>
      <c r="O144" s="272">
        <f>O140+O142</f>
        <v>0</v>
      </c>
      <c r="P144" s="273"/>
      <c r="Q144" s="296">
        <f>SUM(C144:P145)</f>
        <v>0</v>
      </c>
      <c r="R144" s="281"/>
      <c r="S144" s="276"/>
      <c r="T144" s="144"/>
    </row>
    <row r="145" spans="1:20" s="116" customFormat="1" ht="11.25" customHeight="1" thickBot="1">
      <c r="A145" s="285"/>
      <c r="B145" s="275"/>
      <c r="C145" s="272"/>
      <c r="D145" s="273"/>
      <c r="E145" s="272"/>
      <c r="F145" s="273"/>
      <c r="G145" s="272"/>
      <c r="H145" s="273"/>
      <c r="I145" s="272"/>
      <c r="J145" s="273"/>
      <c r="K145" s="272"/>
      <c r="L145" s="273"/>
      <c r="M145" s="272"/>
      <c r="N145" s="273"/>
      <c r="O145" s="272"/>
      <c r="P145" s="273"/>
      <c r="Q145" s="297"/>
      <c r="R145" s="283"/>
      <c r="S145" s="277"/>
      <c r="T145" s="145"/>
    </row>
    <row r="146" spans="1:20" s="116" customFormat="1" ht="11.25" customHeight="1" thickTop="1">
      <c r="A146" s="284" t="s">
        <v>124</v>
      </c>
      <c r="B146" s="286"/>
      <c r="C146" s="288">
        <f>$Q$152</f>
        <v>0</v>
      </c>
      <c r="D146" s="289"/>
      <c r="E146" s="288">
        <f>$Q$152</f>
        <v>0</v>
      </c>
      <c r="F146" s="289"/>
      <c r="G146" s="288">
        <f>$Q$152</f>
        <v>0</v>
      </c>
      <c r="H146" s="289"/>
      <c r="I146" s="288">
        <f>$Q$152</f>
        <v>0</v>
      </c>
      <c r="J146" s="289"/>
      <c r="K146" s="292">
        <f>Q154</f>
        <v>0</v>
      </c>
      <c r="L146" s="289"/>
      <c r="M146" s="292">
        <f>Q156</f>
        <v>0</v>
      </c>
      <c r="N146" s="289"/>
      <c r="O146" s="292">
        <f>Q156</f>
        <v>0</v>
      </c>
      <c r="P146" s="294"/>
      <c r="Q146" s="280">
        <f>SUM(C146:P147)</f>
        <v>0</v>
      </c>
      <c r="R146" s="281"/>
      <c r="S146" s="276"/>
      <c r="T146" s="144"/>
    </row>
    <row r="147" spans="1:20" s="116" customFormat="1" ht="11.25" customHeight="1" thickBot="1">
      <c r="A147" s="285"/>
      <c r="B147" s="287"/>
      <c r="C147" s="290"/>
      <c r="D147" s="291"/>
      <c r="E147" s="290"/>
      <c r="F147" s="291"/>
      <c r="G147" s="290"/>
      <c r="H147" s="291"/>
      <c r="I147" s="290"/>
      <c r="J147" s="291"/>
      <c r="K147" s="293"/>
      <c r="L147" s="291"/>
      <c r="M147" s="293"/>
      <c r="N147" s="291"/>
      <c r="O147" s="293"/>
      <c r="P147" s="295"/>
      <c r="Q147" s="282"/>
      <c r="R147" s="283"/>
      <c r="S147" s="277"/>
      <c r="T147" s="145"/>
    </row>
    <row r="148" spans="1:20" s="116" customFormat="1" ht="11.25" customHeight="1" thickTop="1">
      <c r="A148" s="284" t="s">
        <v>125</v>
      </c>
      <c r="B148" s="273"/>
      <c r="C148" s="272">
        <f>C144-C146</f>
        <v>0</v>
      </c>
      <c r="D148" s="273"/>
      <c r="E148" s="272">
        <f>E144-E146</f>
        <v>0</v>
      </c>
      <c r="F148" s="273"/>
      <c r="G148" s="272">
        <f>G144-G146</f>
        <v>0</v>
      </c>
      <c r="H148" s="273"/>
      <c r="I148" s="272">
        <f>I144-I146</f>
        <v>0</v>
      </c>
      <c r="J148" s="273"/>
      <c r="K148" s="272">
        <f>K144-K146</f>
        <v>0</v>
      </c>
      <c r="L148" s="273"/>
      <c r="M148" s="272">
        <f>M144-M146</f>
        <v>0</v>
      </c>
      <c r="N148" s="273"/>
      <c r="O148" s="272">
        <f>O144-O146</f>
        <v>0</v>
      </c>
      <c r="P148" s="273"/>
      <c r="Q148" s="272">
        <f>Q144-Q146</f>
        <v>0</v>
      </c>
      <c r="R148" s="273"/>
      <c r="S148" s="276"/>
      <c r="T148" s="144"/>
    </row>
    <row r="149" spans="1:20" s="116" customFormat="1" ht="11.25" customHeight="1" thickBot="1">
      <c r="A149" s="285"/>
      <c r="B149" s="275"/>
      <c r="C149" s="274"/>
      <c r="D149" s="275"/>
      <c r="E149" s="274"/>
      <c r="F149" s="275"/>
      <c r="G149" s="274"/>
      <c r="H149" s="275"/>
      <c r="I149" s="274"/>
      <c r="J149" s="275"/>
      <c r="K149" s="274"/>
      <c r="L149" s="275"/>
      <c r="M149" s="274"/>
      <c r="N149" s="275"/>
      <c r="O149" s="274"/>
      <c r="P149" s="275"/>
      <c r="Q149" s="274"/>
      <c r="R149" s="275"/>
      <c r="S149" s="277"/>
      <c r="T149" s="145"/>
    </row>
    <row r="150" spans="1:20" s="116" customFormat="1" ht="11.25" customHeight="1" thickTop="1" thickBot="1">
      <c r="J150" s="128"/>
      <c r="K150" s="128"/>
    </row>
    <row r="151" spans="1:20" s="116" customFormat="1" ht="11.25" customHeight="1">
      <c r="J151" s="128"/>
      <c r="K151" s="128"/>
      <c r="O151" s="256" t="s">
        <v>126</v>
      </c>
      <c r="P151" s="257"/>
      <c r="Q151" s="278"/>
      <c r="R151" s="279"/>
    </row>
    <row r="152" spans="1:20" s="116" customFormat="1" ht="11.25" customHeight="1">
      <c r="A152" s="259" t="s">
        <v>127</v>
      </c>
      <c r="B152" s="259"/>
      <c r="C152" s="184" t="s">
        <v>128</v>
      </c>
      <c r="D152" s="185" t="s">
        <v>129</v>
      </c>
      <c r="E152" s="184" t="s">
        <v>130</v>
      </c>
      <c r="G152" s="146" t="s">
        <v>131</v>
      </c>
      <c r="H152" s="184" t="s">
        <v>128</v>
      </c>
      <c r="I152" s="185" t="s">
        <v>129</v>
      </c>
      <c r="J152" s="184" t="s">
        <v>130</v>
      </c>
      <c r="K152" s="128"/>
      <c r="O152" s="258" t="s">
        <v>132</v>
      </c>
      <c r="P152" s="259"/>
      <c r="Q152" s="266"/>
      <c r="R152" s="267"/>
    </row>
    <row r="153" spans="1:20" s="116" customFormat="1" ht="11.25" customHeight="1">
      <c r="A153" s="147" t="str">
        <f>'0902-0908'!A150</f>
        <v>店長</v>
      </c>
      <c r="B153" s="148"/>
      <c r="C153" s="149">
        <f t="shared" ref="C153:C164" si="15">COUNTIF($A$13:$B$133,A153)</f>
        <v>0</v>
      </c>
      <c r="D153" s="150"/>
      <c r="E153" s="149">
        <f>C153-D153</f>
        <v>0</v>
      </c>
      <c r="G153" s="149" t="s">
        <v>133</v>
      </c>
      <c r="H153" s="149">
        <f>SUM(C153:C160)+C163+C164</f>
        <v>0</v>
      </c>
      <c r="I153" s="151"/>
      <c r="J153" s="149">
        <f>H153-I153</f>
        <v>0</v>
      </c>
      <c r="K153" s="128"/>
      <c r="O153" s="258"/>
      <c r="P153" s="259"/>
      <c r="Q153" s="266"/>
      <c r="R153" s="267"/>
    </row>
    <row r="154" spans="1:20" s="116" customFormat="1" ht="11.25" customHeight="1">
      <c r="A154" s="147" t="str">
        <f>'0902-0908'!A151</f>
        <v>副店長</v>
      </c>
      <c r="B154" s="148"/>
      <c r="C154" s="149">
        <f t="shared" si="15"/>
        <v>0</v>
      </c>
      <c r="D154" s="150"/>
      <c r="E154" s="149">
        <f t="shared" ref="E154:E164" si="16">C154-D154</f>
        <v>0</v>
      </c>
      <c r="G154" s="149" t="s">
        <v>134</v>
      </c>
      <c r="H154" s="149">
        <f>SUM(C153:C159)+C161+C163+C164</f>
        <v>0</v>
      </c>
      <c r="I154" s="151"/>
      <c r="J154" s="149">
        <f>H154-I154</f>
        <v>0</v>
      </c>
      <c r="K154" s="128"/>
      <c r="O154" s="258" t="s">
        <v>135</v>
      </c>
      <c r="P154" s="259"/>
      <c r="Q154" s="266"/>
      <c r="R154" s="267"/>
    </row>
    <row r="155" spans="1:20" s="116" customFormat="1" ht="11.25" customHeight="1">
      <c r="A155" s="147" t="str">
        <f>'0902-0908'!A152</f>
        <v>廚房主任</v>
      </c>
      <c r="B155" s="148"/>
      <c r="C155" s="149">
        <f t="shared" si="15"/>
        <v>0</v>
      </c>
      <c r="D155" s="150"/>
      <c r="E155" s="149">
        <f t="shared" si="16"/>
        <v>0</v>
      </c>
      <c r="G155" s="149" t="s">
        <v>137</v>
      </c>
      <c r="H155" s="149">
        <f>SUM(C153:C164)</f>
        <v>0</v>
      </c>
      <c r="I155" s="151"/>
      <c r="J155" s="149">
        <f>H155-I155</f>
        <v>0</v>
      </c>
      <c r="K155" s="128"/>
      <c r="O155" s="258"/>
      <c r="P155" s="259"/>
      <c r="Q155" s="266"/>
      <c r="R155" s="267"/>
    </row>
    <row r="156" spans="1:20" s="116" customFormat="1" ht="11.25" customHeight="1">
      <c r="A156" s="147" t="str">
        <f>'0902-0908'!A153</f>
        <v>廚房正職</v>
      </c>
      <c r="B156" s="148"/>
      <c r="C156" s="149">
        <f t="shared" si="15"/>
        <v>0</v>
      </c>
      <c r="D156" s="150"/>
      <c r="E156" s="149">
        <f t="shared" si="16"/>
        <v>0</v>
      </c>
      <c r="J156" s="128"/>
      <c r="K156" s="128"/>
      <c r="O156" s="258" t="s">
        <v>139</v>
      </c>
      <c r="P156" s="259"/>
      <c r="Q156" s="266"/>
      <c r="R156" s="267"/>
    </row>
    <row r="157" spans="1:20" s="116" customFormat="1" ht="11.25" customHeight="1">
      <c r="A157" s="147" t="str">
        <f>'0902-0908'!A154</f>
        <v>廚房試用期</v>
      </c>
      <c r="B157" s="148"/>
      <c r="C157" s="149">
        <f t="shared" si="15"/>
        <v>0</v>
      </c>
      <c r="D157" s="150"/>
      <c r="E157" s="149">
        <f t="shared" si="16"/>
        <v>0</v>
      </c>
      <c r="J157" s="128"/>
      <c r="K157" s="128"/>
      <c r="O157" s="258"/>
      <c r="P157" s="259"/>
      <c r="Q157" s="266"/>
      <c r="R157" s="267"/>
    </row>
    <row r="158" spans="1:20" s="116" customFormat="1" ht="11.25" customHeight="1">
      <c r="A158" s="147" t="str">
        <f>'0902-0908'!A155</f>
        <v>內場建教生</v>
      </c>
      <c r="B158" s="148"/>
      <c r="C158" s="149">
        <f t="shared" si="15"/>
        <v>0</v>
      </c>
      <c r="D158" s="150"/>
      <c r="E158" s="149">
        <f t="shared" si="16"/>
        <v>0</v>
      </c>
      <c r="J158" s="128"/>
      <c r="K158" s="128"/>
      <c r="O158" s="258" t="s">
        <v>142</v>
      </c>
      <c r="P158" s="259"/>
      <c r="Q158" s="268"/>
      <c r="R158" s="269"/>
    </row>
    <row r="159" spans="1:20" s="116" customFormat="1" ht="11.25" customHeight="1" thickBot="1">
      <c r="A159" s="147" t="str">
        <f>'0902-0908'!A156</f>
        <v>內場實習生</v>
      </c>
      <c r="B159" s="148"/>
      <c r="C159" s="149">
        <f t="shared" si="15"/>
        <v>0</v>
      </c>
      <c r="D159" s="150"/>
      <c r="E159" s="149">
        <f t="shared" si="16"/>
        <v>0</v>
      </c>
      <c r="J159" s="128"/>
      <c r="K159" s="128"/>
      <c r="O159" s="260"/>
      <c r="P159" s="261"/>
      <c r="Q159" s="270"/>
      <c r="R159" s="271"/>
    </row>
    <row r="160" spans="1:20" s="116" customFormat="1" ht="11.25" customHeight="1">
      <c r="A160" s="147" t="str">
        <f>'0902-0908'!A157</f>
        <v>內場早班工讀</v>
      </c>
      <c r="B160" s="148"/>
      <c r="C160" s="149">
        <f t="shared" si="15"/>
        <v>0</v>
      </c>
      <c r="D160" s="150"/>
      <c r="E160" s="149">
        <f t="shared" si="16"/>
        <v>0</v>
      </c>
      <c r="J160" s="128"/>
      <c r="K160" s="128"/>
      <c r="O160" s="256" t="s">
        <v>145</v>
      </c>
      <c r="P160" s="257"/>
      <c r="Q160" s="152"/>
      <c r="R160" s="153"/>
    </row>
    <row r="161" spans="1:18" s="116" customFormat="1" ht="11.25" customHeight="1">
      <c r="A161" s="147" t="str">
        <f>'0902-0908'!A158</f>
        <v>內場晚班工讀</v>
      </c>
      <c r="B161" s="148"/>
      <c r="C161" s="149">
        <f t="shared" si="15"/>
        <v>0</v>
      </c>
      <c r="D161" s="151"/>
      <c r="E161" s="149">
        <f t="shared" si="16"/>
        <v>0</v>
      </c>
      <c r="J161" s="128"/>
      <c r="K161" s="128"/>
      <c r="O161" s="258" t="s">
        <v>147</v>
      </c>
      <c r="P161" s="259"/>
      <c r="Q161" s="259">
        <f>Q152*4+Q154+Q156*2</f>
        <v>0</v>
      </c>
      <c r="R161" s="262"/>
    </row>
    <row r="162" spans="1:18" s="116" customFormat="1" ht="11.25" customHeight="1" thickBot="1">
      <c r="A162" s="147" t="str">
        <f>'0902-0908'!A159</f>
        <v>內場假日工讀</v>
      </c>
      <c r="B162" s="148"/>
      <c r="C162" s="149">
        <f t="shared" si="15"/>
        <v>0</v>
      </c>
      <c r="D162" s="151"/>
      <c r="E162" s="149">
        <f t="shared" si="16"/>
        <v>0</v>
      </c>
      <c r="J162" s="128"/>
      <c r="K162" s="128"/>
      <c r="O162" s="260"/>
      <c r="P162" s="261"/>
      <c r="Q162" s="261"/>
      <c r="R162" s="263"/>
    </row>
    <row r="163" spans="1:18" s="116" customFormat="1" ht="11.25" customHeight="1">
      <c r="A163" s="147" t="str">
        <f>'0902-0908'!A160</f>
        <v>內場全天工讀</v>
      </c>
      <c r="B163" s="148"/>
      <c r="C163" s="149">
        <f t="shared" si="15"/>
        <v>0</v>
      </c>
      <c r="D163" s="151"/>
      <c r="E163" s="149">
        <f t="shared" si="16"/>
        <v>0</v>
      </c>
      <c r="J163" s="128"/>
      <c r="K163" s="128"/>
    </row>
    <row r="164" spans="1:18" s="116" customFormat="1" ht="11.25" customHeight="1">
      <c r="A164" s="147" t="str">
        <f>'0902-0908'!A161</f>
        <v>內場暑假工讀</v>
      </c>
      <c r="B164" s="148"/>
      <c r="C164" s="149">
        <f t="shared" si="15"/>
        <v>0</v>
      </c>
      <c r="D164" s="151"/>
      <c r="E164" s="149">
        <f t="shared" si="16"/>
        <v>0</v>
      </c>
      <c r="J164" s="128"/>
      <c r="K164" s="128"/>
    </row>
    <row r="165" spans="1:18" s="116" customFormat="1" ht="11.25" customHeight="1">
      <c r="J165" s="128"/>
      <c r="K165" s="128"/>
    </row>
    <row r="166" spans="1:18" s="116" customFormat="1" ht="11.25" customHeight="1">
      <c r="C166" s="264">
        <f>C136</f>
        <v>44459</v>
      </c>
      <c r="D166" s="265"/>
      <c r="E166" s="264">
        <f>E136</f>
        <v>44460</v>
      </c>
      <c r="F166" s="265"/>
      <c r="G166" s="264">
        <f>G136</f>
        <v>44461</v>
      </c>
      <c r="H166" s="265"/>
      <c r="I166" s="264">
        <f>I136</f>
        <v>44462</v>
      </c>
      <c r="J166" s="265"/>
      <c r="K166" s="264">
        <f>K136</f>
        <v>44463</v>
      </c>
      <c r="L166" s="265"/>
      <c r="M166" s="264">
        <f>M136</f>
        <v>44464</v>
      </c>
      <c r="N166" s="265"/>
      <c r="O166" s="264">
        <f>O136</f>
        <v>44465</v>
      </c>
      <c r="P166" s="265"/>
    </row>
    <row r="167" spans="1:18" s="116" customFormat="1" ht="11.25" customHeight="1">
      <c r="C167" s="254" t="str">
        <f>C137</f>
        <v>一</v>
      </c>
      <c r="D167" s="255"/>
      <c r="E167" s="254" t="str">
        <f>E137</f>
        <v>二</v>
      </c>
      <c r="F167" s="255"/>
      <c r="G167" s="254" t="str">
        <f>G137</f>
        <v>三</v>
      </c>
      <c r="H167" s="255"/>
      <c r="I167" s="254" t="str">
        <f>I137</f>
        <v>四</v>
      </c>
      <c r="J167" s="255"/>
      <c r="K167" s="254" t="str">
        <f>K137</f>
        <v>五</v>
      </c>
      <c r="L167" s="255"/>
      <c r="M167" s="254" t="str">
        <f>M137</f>
        <v>六</v>
      </c>
      <c r="N167" s="255"/>
      <c r="O167" s="254" t="str">
        <f>O137</f>
        <v>日</v>
      </c>
      <c r="P167" s="255"/>
    </row>
    <row r="168" spans="1:18" s="116" customFormat="1" ht="11.25" customHeight="1">
      <c r="C168" s="154" t="s">
        <v>151</v>
      </c>
      <c r="D168" s="154" t="s">
        <v>152</v>
      </c>
      <c r="E168" s="154" t="s">
        <v>151</v>
      </c>
      <c r="F168" s="154" t="s">
        <v>152</v>
      </c>
      <c r="G168" s="154" t="s">
        <v>151</v>
      </c>
      <c r="H168" s="154" t="s">
        <v>152</v>
      </c>
      <c r="I168" s="154" t="s">
        <v>151</v>
      </c>
      <c r="J168" s="154" t="s">
        <v>152</v>
      </c>
      <c r="K168" s="154" t="s">
        <v>151</v>
      </c>
      <c r="L168" s="154" t="s">
        <v>152</v>
      </c>
      <c r="M168" s="154" t="s">
        <v>151</v>
      </c>
      <c r="N168" s="154" t="s">
        <v>152</v>
      </c>
      <c r="O168" s="154" t="s">
        <v>151</v>
      </c>
      <c r="P168" s="154" t="s">
        <v>152</v>
      </c>
    </row>
    <row r="169" spans="1:18" s="116" customFormat="1" ht="11.25" customHeight="1">
      <c r="C169" s="116">
        <f t="shared" ref="C169:P169" si="17">C13</f>
        <v>0</v>
      </c>
      <c r="D169" s="116">
        <f t="shared" si="17"/>
        <v>0</v>
      </c>
      <c r="E169" s="116">
        <f t="shared" si="17"/>
        <v>0</v>
      </c>
      <c r="F169" s="116">
        <f t="shared" si="17"/>
        <v>0</v>
      </c>
      <c r="G169" s="116">
        <f t="shared" si="17"/>
        <v>0</v>
      </c>
      <c r="H169" s="116">
        <f t="shared" si="17"/>
        <v>0</v>
      </c>
      <c r="I169" s="116">
        <f t="shared" si="17"/>
        <v>0</v>
      </c>
      <c r="J169" s="116">
        <f t="shared" si="17"/>
        <v>0</v>
      </c>
      <c r="K169" s="116">
        <f t="shared" si="17"/>
        <v>0</v>
      </c>
      <c r="L169" s="116">
        <f t="shared" si="17"/>
        <v>0</v>
      </c>
      <c r="M169" s="116">
        <f t="shared" si="17"/>
        <v>0</v>
      </c>
      <c r="N169" s="116">
        <f t="shared" si="17"/>
        <v>0</v>
      </c>
      <c r="O169" s="116">
        <f t="shared" si="17"/>
        <v>0</v>
      </c>
      <c r="P169" s="116">
        <f t="shared" si="17"/>
        <v>0</v>
      </c>
    </row>
    <row r="170" spans="1:18" s="116" customFormat="1" ht="11.25" customHeight="1">
      <c r="C170" s="116">
        <f t="shared" ref="C170:P170" si="18">C16</f>
        <v>0</v>
      </c>
      <c r="D170" s="116">
        <f t="shared" si="18"/>
        <v>0</v>
      </c>
      <c r="E170" s="116">
        <f t="shared" si="18"/>
        <v>0</v>
      </c>
      <c r="F170" s="116">
        <f t="shared" si="18"/>
        <v>0</v>
      </c>
      <c r="G170" s="116">
        <f t="shared" si="18"/>
        <v>0</v>
      </c>
      <c r="H170" s="116">
        <f t="shared" si="18"/>
        <v>0</v>
      </c>
      <c r="I170" s="116">
        <f t="shared" si="18"/>
        <v>0</v>
      </c>
      <c r="J170" s="116">
        <f t="shared" si="18"/>
        <v>0</v>
      </c>
      <c r="K170" s="116">
        <f t="shared" si="18"/>
        <v>0</v>
      </c>
      <c r="L170" s="116">
        <f t="shared" si="18"/>
        <v>0</v>
      </c>
      <c r="M170" s="116">
        <f t="shared" si="18"/>
        <v>0</v>
      </c>
      <c r="N170" s="116">
        <f t="shared" si="18"/>
        <v>0</v>
      </c>
      <c r="O170" s="116">
        <f t="shared" si="18"/>
        <v>0</v>
      </c>
      <c r="P170" s="116">
        <f t="shared" si="18"/>
        <v>0</v>
      </c>
    </row>
    <row r="171" spans="1:18" s="116" customFormat="1" ht="11.25" customHeight="1">
      <c r="C171" s="116">
        <f t="shared" ref="C171:P171" si="19">C19</f>
        <v>0</v>
      </c>
      <c r="D171" s="116">
        <f t="shared" si="19"/>
        <v>0</v>
      </c>
      <c r="E171" s="116">
        <f t="shared" si="19"/>
        <v>0</v>
      </c>
      <c r="F171" s="116">
        <f t="shared" si="19"/>
        <v>0</v>
      </c>
      <c r="G171" s="116">
        <f t="shared" si="19"/>
        <v>0</v>
      </c>
      <c r="H171" s="116">
        <f t="shared" si="19"/>
        <v>0</v>
      </c>
      <c r="I171" s="116">
        <f t="shared" si="19"/>
        <v>0</v>
      </c>
      <c r="J171" s="116">
        <f t="shared" si="19"/>
        <v>0</v>
      </c>
      <c r="K171" s="116">
        <f t="shared" si="19"/>
        <v>0</v>
      </c>
      <c r="L171" s="116">
        <f t="shared" si="19"/>
        <v>0</v>
      </c>
      <c r="M171" s="116">
        <f t="shared" si="19"/>
        <v>0</v>
      </c>
      <c r="N171" s="116">
        <f t="shared" si="19"/>
        <v>0</v>
      </c>
      <c r="O171" s="116">
        <f t="shared" si="19"/>
        <v>0</v>
      </c>
      <c r="P171" s="116">
        <f t="shared" si="19"/>
        <v>0</v>
      </c>
    </row>
    <row r="172" spans="1:18" s="116" customFormat="1" ht="11.25" customHeight="1">
      <c r="C172" s="116">
        <f t="shared" ref="C172:P172" si="20">C22</f>
        <v>0</v>
      </c>
      <c r="D172" s="116">
        <f t="shared" si="20"/>
        <v>0</v>
      </c>
      <c r="E172" s="116">
        <f t="shared" si="20"/>
        <v>0</v>
      </c>
      <c r="F172" s="116">
        <f t="shared" si="20"/>
        <v>0</v>
      </c>
      <c r="G172" s="116">
        <f t="shared" si="20"/>
        <v>0</v>
      </c>
      <c r="H172" s="116">
        <f t="shared" si="20"/>
        <v>0</v>
      </c>
      <c r="I172" s="116">
        <f t="shared" si="20"/>
        <v>0</v>
      </c>
      <c r="J172" s="116">
        <f t="shared" si="20"/>
        <v>0</v>
      </c>
      <c r="K172" s="116">
        <f t="shared" si="20"/>
        <v>0</v>
      </c>
      <c r="L172" s="116">
        <f t="shared" si="20"/>
        <v>0</v>
      </c>
      <c r="M172" s="116">
        <f t="shared" si="20"/>
        <v>0</v>
      </c>
      <c r="N172" s="116">
        <f t="shared" si="20"/>
        <v>0</v>
      </c>
      <c r="O172" s="116">
        <f t="shared" si="20"/>
        <v>0</v>
      </c>
      <c r="P172" s="116">
        <f t="shared" si="20"/>
        <v>0</v>
      </c>
    </row>
    <row r="173" spans="1:18" s="116" customFormat="1" ht="11.25" customHeight="1">
      <c r="C173" s="116">
        <f t="shared" ref="C173:P173" si="21">C25</f>
        <v>0</v>
      </c>
      <c r="D173" s="116">
        <f t="shared" si="21"/>
        <v>0</v>
      </c>
      <c r="E173" s="116">
        <f t="shared" si="21"/>
        <v>0</v>
      </c>
      <c r="F173" s="116">
        <f t="shared" si="21"/>
        <v>0</v>
      </c>
      <c r="G173" s="116">
        <f t="shared" si="21"/>
        <v>0</v>
      </c>
      <c r="H173" s="116">
        <f t="shared" si="21"/>
        <v>0</v>
      </c>
      <c r="I173" s="116">
        <f t="shared" si="21"/>
        <v>0</v>
      </c>
      <c r="J173" s="116">
        <f t="shared" si="21"/>
        <v>0</v>
      </c>
      <c r="K173" s="116">
        <f t="shared" si="21"/>
        <v>0</v>
      </c>
      <c r="L173" s="116">
        <f t="shared" si="21"/>
        <v>0</v>
      </c>
      <c r="M173" s="116">
        <f t="shared" si="21"/>
        <v>0</v>
      </c>
      <c r="N173" s="116">
        <f t="shared" si="21"/>
        <v>0</v>
      </c>
      <c r="O173" s="116">
        <f t="shared" si="21"/>
        <v>0</v>
      </c>
      <c r="P173" s="116">
        <f t="shared" si="21"/>
        <v>0</v>
      </c>
    </row>
    <row r="174" spans="1:18" s="116" customFormat="1" ht="11.25" customHeight="1">
      <c r="C174" s="116">
        <f>C28</f>
        <v>0</v>
      </c>
      <c r="D174" s="116">
        <f t="shared" ref="D174:P174" si="22">D28</f>
        <v>0</v>
      </c>
      <c r="E174" s="116">
        <f t="shared" si="22"/>
        <v>0</v>
      </c>
      <c r="F174" s="116">
        <f t="shared" si="22"/>
        <v>0</v>
      </c>
      <c r="G174" s="116">
        <f t="shared" si="22"/>
        <v>0</v>
      </c>
      <c r="H174" s="116">
        <f t="shared" si="22"/>
        <v>0</v>
      </c>
      <c r="I174" s="116">
        <f t="shared" si="22"/>
        <v>0</v>
      </c>
      <c r="J174" s="116">
        <f t="shared" si="22"/>
        <v>0</v>
      </c>
      <c r="K174" s="116">
        <f t="shared" si="22"/>
        <v>0</v>
      </c>
      <c r="L174" s="116">
        <f t="shared" si="22"/>
        <v>0</v>
      </c>
      <c r="M174" s="116">
        <f t="shared" si="22"/>
        <v>0</v>
      </c>
      <c r="N174" s="116">
        <f t="shared" si="22"/>
        <v>0</v>
      </c>
      <c r="O174" s="116">
        <f t="shared" si="22"/>
        <v>0</v>
      </c>
      <c r="P174" s="116">
        <f t="shared" si="22"/>
        <v>0</v>
      </c>
    </row>
    <row r="175" spans="1:18" s="116" customFormat="1" ht="11.25" customHeight="1">
      <c r="C175" s="116">
        <f>C31</f>
        <v>0</v>
      </c>
      <c r="D175" s="116">
        <f t="shared" ref="D175:P175" si="23">D31</f>
        <v>0</v>
      </c>
      <c r="E175" s="116">
        <f t="shared" si="23"/>
        <v>0</v>
      </c>
      <c r="F175" s="116">
        <f t="shared" si="23"/>
        <v>0</v>
      </c>
      <c r="G175" s="116">
        <f t="shared" si="23"/>
        <v>0</v>
      </c>
      <c r="H175" s="116">
        <f t="shared" si="23"/>
        <v>0</v>
      </c>
      <c r="I175" s="116">
        <f t="shared" si="23"/>
        <v>0</v>
      </c>
      <c r="J175" s="116">
        <f t="shared" si="23"/>
        <v>0</v>
      </c>
      <c r="K175" s="116">
        <f t="shared" si="23"/>
        <v>0</v>
      </c>
      <c r="L175" s="116">
        <f t="shared" si="23"/>
        <v>0</v>
      </c>
      <c r="M175" s="116">
        <f t="shared" si="23"/>
        <v>0</v>
      </c>
      <c r="N175" s="116">
        <f t="shared" si="23"/>
        <v>0</v>
      </c>
      <c r="O175" s="116">
        <f t="shared" si="23"/>
        <v>0</v>
      </c>
      <c r="P175" s="116">
        <f t="shared" si="23"/>
        <v>0</v>
      </c>
    </row>
    <row r="176" spans="1:18" s="116" customFormat="1" ht="11.25" customHeight="1">
      <c r="C176" s="116">
        <f>C34</f>
        <v>0</v>
      </c>
      <c r="D176" s="116">
        <f t="shared" ref="D176:P176" si="24">D34</f>
        <v>0</v>
      </c>
      <c r="E176" s="116">
        <f t="shared" si="24"/>
        <v>0</v>
      </c>
      <c r="F176" s="116">
        <f t="shared" si="24"/>
        <v>0</v>
      </c>
      <c r="G176" s="116">
        <f t="shared" si="24"/>
        <v>0</v>
      </c>
      <c r="H176" s="116">
        <f t="shared" si="24"/>
        <v>0</v>
      </c>
      <c r="I176" s="116">
        <f t="shared" si="24"/>
        <v>0</v>
      </c>
      <c r="J176" s="116">
        <f t="shared" si="24"/>
        <v>0</v>
      </c>
      <c r="K176" s="116">
        <f t="shared" si="24"/>
        <v>0</v>
      </c>
      <c r="L176" s="116">
        <f t="shared" si="24"/>
        <v>0</v>
      </c>
      <c r="M176" s="116">
        <f t="shared" si="24"/>
        <v>0</v>
      </c>
      <c r="N176" s="116">
        <f t="shared" si="24"/>
        <v>0</v>
      </c>
      <c r="O176" s="116">
        <f t="shared" si="24"/>
        <v>0</v>
      </c>
      <c r="P176" s="116">
        <f t="shared" si="24"/>
        <v>0</v>
      </c>
    </row>
    <row r="177" spans="3:16" s="116" customFormat="1" ht="11.25" customHeight="1">
      <c r="C177" s="116">
        <f>C37</f>
        <v>0</v>
      </c>
      <c r="D177" s="116">
        <f t="shared" ref="D177:P177" si="25">D37</f>
        <v>0</v>
      </c>
      <c r="E177" s="116">
        <f t="shared" si="25"/>
        <v>0</v>
      </c>
      <c r="F177" s="116">
        <f t="shared" si="25"/>
        <v>0</v>
      </c>
      <c r="G177" s="116">
        <f t="shared" si="25"/>
        <v>0</v>
      </c>
      <c r="H177" s="116">
        <f t="shared" si="25"/>
        <v>0</v>
      </c>
      <c r="I177" s="116">
        <f t="shared" si="25"/>
        <v>0</v>
      </c>
      <c r="J177" s="116">
        <f t="shared" si="25"/>
        <v>0</v>
      </c>
      <c r="K177" s="116">
        <f t="shared" si="25"/>
        <v>0</v>
      </c>
      <c r="L177" s="116">
        <f t="shared" si="25"/>
        <v>0</v>
      </c>
      <c r="M177" s="116">
        <f t="shared" si="25"/>
        <v>0</v>
      </c>
      <c r="N177" s="116">
        <f t="shared" si="25"/>
        <v>0</v>
      </c>
      <c r="O177" s="116">
        <f t="shared" si="25"/>
        <v>0</v>
      </c>
      <c r="P177" s="116">
        <f t="shared" si="25"/>
        <v>0</v>
      </c>
    </row>
    <row r="178" spans="3:16" s="116" customFormat="1" ht="11.25" customHeight="1">
      <c r="C178" s="116">
        <f>C40</f>
        <v>0</v>
      </c>
      <c r="D178" s="116">
        <f t="shared" ref="D178:P178" si="26">D40</f>
        <v>0</v>
      </c>
      <c r="E178" s="116">
        <f t="shared" si="26"/>
        <v>0</v>
      </c>
      <c r="F178" s="116">
        <f t="shared" si="26"/>
        <v>0</v>
      </c>
      <c r="G178" s="116">
        <f t="shared" si="26"/>
        <v>0</v>
      </c>
      <c r="H178" s="116">
        <f t="shared" si="26"/>
        <v>0</v>
      </c>
      <c r="I178" s="116">
        <f t="shared" si="26"/>
        <v>0</v>
      </c>
      <c r="J178" s="116">
        <f t="shared" si="26"/>
        <v>0</v>
      </c>
      <c r="K178" s="116">
        <f t="shared" si="26"/>
        <v>0</v>
      </c>
      <c r="L178" s="116">
        <f t="shared" si="26"/>
        <v>0</v>
      </c>
      <c r="M178" s="116">
        <f t="shared" si="26"/>
        <v>0</v>
      </c>
      <c r="N178" s="116">
        <f t="shared" si="26"/>
        <v>0</v>
      </c>
      <c r="O178" s="116">
        <f t="shared" si="26"/>
        <v>0</v>
      </c>
      <c r="P178" s="116">
        <f t="shared" si="26"/>
        <v>0</v>
      </c>
    </row>
    <row r="179" spans="3:16" s="116" customFormat="1" ht="11.25" customHeight="1">
      <c r="C179" s="116">
        <f>C43</f>
        <v>0</v>
      </c>
      <c r="D179" s="116">
        <f t="shared" ref="D179:P179" si="27">D43</f>
        <v>0</v>
      </c>
      <c r="E179" s="116">
        <f t="shared" si="27"/>
        <v>0</v>
      </c>
      <c r="F179" s="116">
        <f t="shared" si="27"/>
        <v>0</v>
      </c>
      <c r="G179" s="116">
        <f t="shared" si="27"/>
        <v>0</v>
      </c>
      <c r="H179" s="116">
        <f t="shared" si="27"/>
        <v>0</v>
      </c>
      <c r="I179" s="116">
        <f t="shared" si="27"/>
        <v>0</v>
      </c>
      <c r="J179" s="116">
        <f t="shared" si="27"/>
        <v>0</v>
      </c>
      <c r="K179" s="116">
        <f t="shared" si="27"/>
        <v>0</v>
      </c>
      <c r="L179" s="116">
        <f t="shared" si="27"/>
        <v>0</v>
      </c>
      <c r="M179" s="116">
        <f t="shared" si="27"/>
        <v>0</v>
      </c>
      <c r="N179" s="116">
        <f t="shared" si="27"/>
        <v>0</v>
      </c>
      <c r="O179" s="116">
        <f t="shared" si="27"/>
        <v>0</v>
      </c>
      <c r="P179" s="116">
        <f t="shared" si="27"/>
        <v>0</v>
      </c>
    </row>
    <row r="180" spans="3:16" s="116" customFormat="1" ht="11.25" customHeight="1">
      <c r="C180" s="116">
        <f>C46</f>
        <v>0</v>
      </c>
      <c r="D180" s="116">
        <f t="shared" ref="D180:P180" si="28">D46</f>
        <v>0</v>
      </c>
      <c r="E180" s="116">
        <f t="shared" si="28"/>
        <v>0</v>
      </c>
      <c r="F180" s="116">
        <f t="shared" si="28"/>
        <v>0</v>
      </c>
      <c r="G180" s="116">
        <f t="shared" si="28"/>
        <v>0</v>
      </c>
      <c r="H180" s="116">
        <f t="shared" si="28"/>
        <v>0</v>
      </c>
      <c r="I180" s="116">
        <f t="shared" si="28"/>
        <v>0</v>
      </c>
      <c r="J180" s="116">
        <f t="shared" si="28"/>
        <v>0</v>
      </c>
      <c r="K180" s="116">
        <f t="shared" si="28"/>
        <v>0</v>
      </c>
      <c r="L180" s="116">
        <f t="shared" si="28"/>
        <v>0</v>
      </c>
      <c r="M180" s="116">
        <f t="shared" si="28"/>
        <v>0</v>
      </c>
      <c r="N180" s="116">
        <f t="shared" si="28"/>
        <v>0</v>
      </c>
      <c r="O180" s="116">
        <f t="shared" si="28"/>
        <v>0</v>
      </c>
      <c r="P180" s="116">
        <f t="shared" si="28"/>
        <v>0</v>
      </c>
    </row>
    <row r="181" spans="3:16" s="116" customFormat="1" ht="11.25" customHeight="1">
      <c r="C181" s="116">
        <f>C49</f>
        <v>0</v>
      </c>
      <c r="D181" s="116">
        <f t="shared" ref="D181:P181" si="29">D49</f>
        <v>0</v>
      </c>
      <c r="E181" s="116">
        <f t="shared" si="29"/>
        <v>0</v>
      </c>
      <c r="F181" s="116">
        <f t="shared" si="29"/>
        <v>0</v>
      </c>
      <c r="G181" s="116">
        <f t="shared" si="29"/>
        <v>0</v>
      </c>
      <c r="H181" s="116">
        <f t="shared" si="29"/>
        <v>0</v>
      </c>
      <c r="I181" s="116">
        <f t="shared" si="29"/>
        <v>0</v>
      </c>
      <c r="J181" s="116">
        <f t="shared" si="29"/>
        <v>0</v>
      </c>
      <c r="K181" s="116">
        <f t="shared" si="29"/>
        <v>0</v>
      </c>
      <c r="L181" s="116">
        <f t="shared" si="29"/>
        <v>0</v>
      </c>
      <c r="M181" s="116">
        <f t="shared" si="29"/>
        <v>0</v>
      </c>
      <c r="N181" s="116">
        <f t="shared" si="29"/>
        <v>0</v>
      </c>
      <c r="O181" s="116">
        <f t="shared" si="29"/>
        <v>0</v>
      </c>
      <c r="P181" s="116">
        <f t="shared" si="29"/>
        <v>0</v>
      </c>
    </row>
    <row r="182" spans="3:16" s="116" customFormat="1" ht="11.25" customHeight="1">
      <c r="C182" s="116">
        <f>C52</f>
        <v>0</v>
      </c>
      <c r="D182" s="116">
        <f t="shared" ref="D182:P182" si="30">D52</f>
        <v>0</v>
      </c>
      <c r="E182" s="116">
        <f t="shared" si="30"/>
        <v>0</v>
      </c>
      <c r="F182" s="116">
        <f t="shared" si="30"/>
        <v>0</v>
      </c>
      <c r="G182" s="116">
        <f t="shared" si="30"/>
        <v>0</v>
      </c>
      <c r="H182" s="116">
        <f t="shared" si="30"/>
        <v>0</v>
      </c>
      <c r="I182" s="116">
        <f t="shared" si="30"/>
        <v>0</v>
      </c>
      <c r="J182" s="116">
        <f t="shared" si="30"/>
        <v>0</v>
      </c>
      <c r="K182" s="116">
        <f t="shared" si="30"/>
        <v>0</v>
      </c>
      <c r="L182" s="116">
        <f t="shared" si="30"/>
        <v>0</v>
      </c>
      <c r="M182" s="116">
        <f t="shared" si="30"/>
        <v>0</v>
      </c>
      <c r="N182" s="116">
        <f t="shared" si="30"/>
        <v>0</v>
      </c>
      <c r="O182" s="116">
        <f t="shared" si="30"/>
        <v>0</v>
      </c>
      <c r="P182" s="116">
        <f t="shared" si="30"/>
        <v>0</v>
      </c>
    </row>
    <row r="183" spans="3:16" s="116" customFormat="1" ht="11.25" customHeight="1">
      <c r="C183" s="116">
        <f>C55</f>
        <v>0</v>
      </c>
      <c r="D183" s="116">
        <f t="shared" ref="D183:P183" si="31">D55</f>
        <v>0</v>
      </c>
      <c r="E183" s="116">
        <f t="shared" si="31"/>
        <v>0</v>
      </c>
      <c r="F183" s="116">
        <f t="shared" si="31"/>
        <v>0</v>
      </c>
      <c r="G183" s="116">
        <f t="shared" si="31"/>
        <v>0</v>
      </c>
      <c r="H183" s="116">
        <f t="shared" si="31"/>
        <v>0</v>
      </c>
      <c r="I183" s="116">
        <f t="shared" si="31"/>
        <v>0</v>
      </c>
      <c r="J183" s="116">
        <f t="shared" si="31"/>
        <v>0</v>
      </c>
      <c r="K183" s="116">
        <f t="shared" si="31"/>
        <v>0</v>
      </c>
      <c r="L183" s="116">
        <f t="shared" si="31"/>
        <v>0</v>
      </c>
      <c r="M183" s="116">
        <f t="shared" si="31"/>
        <v>0</v>
      </c>
      <c r="N183" s="116">
        <f t="shared" si="31"/>
        <v>0</v>
      </c>
      <c r="O183" s="116">
        <f t="shared" si="31"/>
        <v>0</v>
      </c>
      <c r="P183" s="116">
        <f t="shared" si="31"/>
        <v>0</v>
      </c>
    </row>
    <row r="184" spans="3:16" s="116" customFormat="1" ht="11.25" customHeight="1">
      <c r="C184" s="116">
        <f>C59</f>
        <v>0</v>
      </c>
      <c r="D184" s="116">
        <f t="shared" ref="D184:P184" si="32">D59</f>
        <v>0</v>
      </c>
      <c r="E184" s="116">
        <f t="shared" si="32"/>
        <v>0</v>
      </c>
      <c r="F184" s="116">
        <f t="shared" si="32"/>
        <v>0</v>
      </c>
      <c r="G184" s="116">
        <f t="shared" si="32"/>
        <v>0</v>
      </c>
      <c r="H184" s="116">
        <f t="shared" si="32"/>
        <v>0</v>
      </c>
      <c r="I184" s="116">
        <f t="shared" si="32"/>
        <v>0</v>
      </c>
      <c r="J184" s="116">
        <f t="shared" si="32"/>
        <v>0</v>
      </c>
      <c r="K184" s="116">
        <f t="shared" si="32"/>
        <v>0</v>
      </c>
      <c r="L184" s="116">
        <f t="shared" si="32"/>
        <v>0</v>
      </c>
      <c r="M184" s="116">
        <f t="shared" si="32"/>
        <v>0</v>
      </c>
      <c r="N184" s="116">
        <f t="shared" si="32"/>
        <v>0</v>
      </c>
      <c r="O184" s="116">
        <f t="shared" si="32"/>
        <v>0</v>
      </c>
      <c r="P184" s="116">
        <f t="shared" si="32"/>
        <v>0</v>
      </c>
    </row>
    <row r="185" spans="3:16" s="116" customFormat="1" ht="11.25" customHeight="1">
      <c r="C185" s="116">
        <f>C62</f>
        <v>0</v>
      </c>
      <c r="D185" s="116">
        <f t="shared" ref="D185:P185" si="33">D62</f>
        <v>0</v>
      </c>
      <c r="E185" s="116">
        <f t="shared" si="33"/>
        <v>0</v>
      </c>
      <c r="F185" s="116">
        <f t="shared" si="33"/>
        <v>0</v>
      </c>
      <c r="G185" s="116">
        <f t="shared" si="33"/>
        <v>0</v>
      </c>
      <c r="H185" s="116">
        <f t="shared" si="33"/>
        <v>0</v>
      </c>
      <c r="I185" s="116">
        <f t="shared" si="33"/>
        <v>0</v>
      </c>
      <c r="J185" s="116">
        <f t="shared" si="33"/>
        <v>0</v>
      </c>
      <c r="K185" s="116">
        <f t="shared" si="33"/>
        <v>0</v>
      </c>
      <c r="L185" s="116">
        <f t="shared" si="33"/>
        <v>0</v>
      </c>
      <c r="M185" s="116">
        <f t="shared" si="33"/>
        <v>0</v>
      </c>
      <c r="N185" s="116">
        <f t="shared" si="33"/>
        <v>0</v>
      </c>
      <c r="O185" s="116">
        <f t="shared" si="33"/>
        <v>0</v>
      </c>
      <c r="P185" s="116">
        <f t="shared" si="33"/>
        <v>0</v>
      </c>
    </row>
    <row r="186" spans="3:16" s="116" customFormat="1" ht="11.25" customHeight="1">
      <c r="C186" s="116">
        <f>C65</f>
        <v>0</v>
      </c>
      <c r="D186" s="116">
        <f t="shared" ref="D186:P186" si="34">D65</f>
        <v>0</v>
      </c>
      <c r="E186" s="116">
        <f t="shared" si="34"/>
        <v>0</v>
      </c>
      <c r="F186" s="116">
        <f t="shared" si="34"/>
        <v>0</v>
      </c>
      <c r="G186" s="116">
        <f t="shared" si="34"/>
        <v>0</v>
      </c>
      <c r="H186" s="116">
        <f t="shared" si="34"/>
        <v>0</v>
      </c>
      <c r="I186" s="116">
        <f t="shared" si="34"/>
        <v>0</v>
      </c>
      <c r="J186" s="116">
        <f t="shared" si="34"/>
        <v>0</v>
      </c>
      <c r="K186" s="116">
        <f t="shared" si="34"/>
        <v>0</v>
      </c>
      <c r="L186" s="116">
        <f t="shared" si="34"/>
        <v>0</v>
      </c>
      <c r="M186" s="116">
        <f t="shared" si="34"/>
        <v>0</v>
      </c>
      <c r="N186" s="116">
        <f t="shared" si="34"/>
        <v>0</v>
      </c>
      <c r="O186" s="116">
        <f t="shared" si="34"/>
        <v>0</v>
      </c>
      <c r="P186" s="116">
        <f t="shared" si="34"/>
        <v>0</v>
      </c>
    </row>
    <row r="187" spans="3:16" s="116" customFormat="1" ht="11.25" customHeight="1">
      <c r="C187" s="116">
        <f>C68</f>
        <v>0</v>
      </c>
      <c r="D187" s="116">
        <f t="shared" ref="D187:P187" si="35">D68</f>
        <v>0</v>
      </c>
      <c r="E187" s="116">
        <f t="shared" si="35"/>
        <v>0</v>
      </c>
      <c r="F187" s="116">
        <f t="shared" si="35"/>
        <v>0</v>
      </c>
      <c r="G187" s="116">
        <f t="shared" si="35"/>
        <v>0</v>
      </c>
      <c r="H187" s="116">
        <f t="shared" si="35"/>
        <v>0</v>
      </c>
      <c r="I187" s="116">
        <f t="shared" si="35"/>
        <v>0</v>
      </c>
      <c r="J187" s="116">
        <f t="shared" si="35"/>
        <v>0</v>
      </c>
      <c r="K187" s="116">
        <f t="shared" si="35"/>
        <v>0</v>
      </c>
      <c r="L187" s="116">
        <f t="shared" si="35"/>
        <v>0</v>
      </c>
      <c r="M187" s="116">
        <f t="shared" si="35"/>
        <v>0</v>
      </c>
      <c r="N187" s="116">
        <f t="shared" si="35"/>
        <v>0</v>
      </c>
      <c r="O187" s="116">
        <f t="shared" si="35"/>
        <v>0</v>
      </c>
      <c r="P187" s="116">
        <f t="shared" si="35"/>
        <v>0</v>
      </c>
    </row>
    <row r="188" spans="3:16" s="116" customFormat="1" ht="11.25" customHeight="1">
      <c r="C188" s="116">
        <f>C71</f>
        <v>0</v>
      </c>
      <c r="D188" s="116">
        <f t="shared" ref="D188:P188" si="36">D71</f>
        <v>0</v>
      </c>
      <c r="E188" s="116">
        <f t="shared" si="36"/>
        <v>0</v>
      </c>
      <c r="F188" s="116">
        <f t="shared" si="36"/>
        <v>0</v>
      </c>
      <c r="G188" s="116">
        <f t="shared" si="36"/>
        <v>0</v>
      </c>
      <c r="H188" s="116">
        <f t="shared" si="36"/>
        <v>0</v>
      </c>
      <c r="I188" s="116">
        <f t="shared" si="36"/>
        <v>0</v>
      </c>
      <c r="J188" s="116">
        <f t="shared" si="36"/>
        <v>0</v>
      </c>
      <c r="K188" s="116">
        <f t="shared" si="36"/>
        <v>0</v>
      </c>
      <c r="L188" s="116">
        <f t="shared" si="36"/>
        <v>0</v>
      </c>
      <c r="M188" s="116">
        <f t="shared" si="36"/>
        <v>0</v>
      </c>
      <c r="N188" s="116">
        <f t="shared" si="36"/>
        <v>0</v>
      </c>
      <c r="O188" s="116">
        <f t="shared" si="36"/>
        <v>0</v>
      </c>
      <c r="P188" s="116">
        <f t="shared" si="36"/>
        <v>0</v>
      </c>
    </row>
    <row r="189" spans="3:16" s="116" customFormat="1" ht="11.25" customHeight="1">
      <c r="C189" s="116">
        <f>C74</f>
        <v>0</v>
      </c>
      <c r="D189" s="116">
        <f t="shared" ref="D189:P189" si="37">D74</f>
        <v>0</v>
      </c>
      <c r="E189" s="116">
        <f t="shared" si="37"/>
        <v>0</v>
      </c>
      <c r="F189" s="116">
        <f t="shared" si="37"/>
        <v>0</v>
      </c>
      <c r="G189" s="116">
        <f t="shared" si="37"/>
        <v>0</v>
      </c>
      <c r="H189" s="116">
        <f t="shared" si="37"/>
        <v>0</v>
      </c>
      <c r="I189" s="116">
        <f t="shared" si="37"/>
        <v>0</v>
      </c>
      <c r="J189" s="116">
        <f t="shared" si="37"/>
        <v>0</v>
      </c>
      <c r="K189" s="116">
        <f t="shared" si="37"/>
        <v>0</v>
      </c>
      <c r="L189" s="116">
        <f t="shared" si="37"/>
        <v>0</v>
      </c>
      <c r="M189" s="116">
        <f t="shared" si="37"/>
        <v>0</v>
      </c>
      <c r="N189" s="116">
        <f t="shared" si="37"/>
        <v>0</v>
      </c>
      <c r="O189" s="116">
        <f t="shared" si="37"/>
        <v>0</v>
      </c>
      <c r="P189" s="116">
        <f t="shared" si="37"/>
        <v>0</v>
      </c>
    </row>
    <row r="190" spans="3:16" s="116" customFormat="1" ht="11.25" customHeight="1">
      <c r="C190" s="116">
        <f>C77</f>
        <v>0</v>
      </c>
      <c r="D190" s="116">
        <f t="shared" ref="D190:P190" si="38">D77</f>
        <v>0</v>
      </c>
      <c r="E190" s="116">
        <f t="shared" si="38"/>
        <v>0</v>
      </c>
      <c r="F190" s="116">
        <f t="shared" si="38"/>
        <v>0</v>
      </c>
      <c r="G190" s="116">
        <f t="shared" si="38"/>
        <v>0</v>
      </c>
      <c r="H190" s="116">
        <f t="shared" si="38"/>
        <v>0</v>
      </c>
      <c r="I190" s="116">
        <f t="shared" si="38"/>
        <v>0</v>
      </c>
      <c r="J190" s="116">
        <f t="shared" si="38"/>
        <v>0</v>
      </c>
      <c r="K190" s="116">
        <f t="shared" si="38"/>
        <v>0</v>
      </c>
      <c r="L190" s="116">
        <f t="shared" si="38"/>
        <v>0</v>
      </c>
      <c r="M190" s="116">
        <f t="shared" si="38"/>
        <v>0</v>
      </c>
      <c r="N190" s="116">
        <f t="shared" si="38"/>
        <v>0</v>
      </c>
      <c r="O190" s="116">
        <f t="shared" si="38"/>
        <v>0</v>
      </c>
      <c r="P190" s="116">
        <f t="shared" si="38"/>
        <v>0</v>
      </c>
    </row>
    <row r="191" spans="3:16" s="116" customFormat="1" ht="11.25" customHeight="1">
      <c r="C191" s="116">
        <f>C80</f>
        <v>0</v>
      </c>
      <c r="D191" s="116">
        <f t="shared" ref="D191:P191" si="39">D80</f>
        <v>0</v>
      </c>
      <c r="E191" s="116">
        <f t="shared" si="39"/>
        <v>0</v>
      </c>
      <c r="F191" s="116">
        <f t="shared" si="39"/>
        <v>0</v>
      </c>
      <c r="G191" s="116">
        <f t="shared" si="39"/>
        <v>0</v>
      </c>
      <c r="H191" s="116">
        <f t="shared" si="39"/>
        <v>0</v>
      </c>
      <c r="I191" s="116">
        <f t="shared" si="39"/>
        <v>0</v>
      </c>
      <c r="J191" s="116">
        <f t="shared" si="39"/>
        <v>0</v>
      </c>
      <c r="K191" s="116">
        <f t="shared" si="39"/>
        <v>0</v>
      </c>
      <c r="L191" s="116">
        <f t="shared" si="39"/>
        <v>0</v>
      </c>
      <c r="M191" s="116">
        <f t="shared" si="39"/>
        <v>0</v>
      </c>
      <c r="N191" s="116">
        <f t="shared" si="39"/>
        <v>0</v>
      </c>
      <c r="O191" s="116">
        <f t="shared" si="39"/>
        <v>0</v>
      </c>
      <c r="P191" s="116">
        <f t="shared" si="39"/>
        <v>0</v>
      </c>
    </row>
    <row r="192" spans="3:16" s="116" customFormat="1" ht="11.25" customHeight="1">
      <c r="C192" s="116">
        <f>C83</f>
        <v>0</v>
      </c>
      <c r="D192" s="116">
        <f t="shared" ref="D192:P192" si="40">D83</f>
        <v>0</v>
      </c>
      <c r="E192" s="116">
        <f t="shared" si="40"/>
        <v>0</v>
      </c>
      <c r="F192" s="116">
        <f t="shared" si="40"/>
        <v>0</v>
      </c>
      <c r="G192" s="116">
        <f t="shared" si="40"/>
        <v>0</v>
      </c>
      <c r="H192" s="116">
        <f t="shared" si="40"/>
        <v>0</v>
      </c>
      <c r="I192" s="116">
        <f t="shared" si="40"/>
        <v>0</v>
      </c>
      <c r="J192" s="116">
        <f t="shared" si="40"/>
        <v>0</v>
      </c>
      <c r="K192" s="116">
        <f t="shared" si="40"/>
        <v>0</v>
      </c>
      <c r="L192" s="116">
        <f t="shared" si="40"/>
        <v>0</v>
      </c>
      <c r="M192" s="116">
        <f t="shared" si="40"/>
        <v>0</v>
      </c>
      <c r="N192" s="116">
        <f t="shared" si="40"/>
        <v>0</v>
      </c>
      <c r="O192" s="116">
        <f t="shared" si="40"/>
        <v>0</v>
      </c>
      <c r="P192" s="116">
        <f t="shared" si="40"/>
        <v>0</v>
      </c>
    </row>
    <row r="193" spans="3:16" s="116" customFormat="1" ht="18" customHeight="1">
      <c r="C193" s="116">
        <f>C86</f>
        <v>0</v>
      </c>
      <c r="D193" s="116">
        <f t="shared" ref="D193:P193" si="41">D86</f>
        <v>0</v>
      </c>
      <c r="E193" s="116">
        <f t="shared" si="41"/>
        <v>0</v>
      </c>
      <c r="F193" s="116">
        <f t="shared" si="41"/>
        <v>0</v>
      </c>
      <c r="G193" s="116">
        <f t="shared" si="41"/>
        <v>0</v>
      </c>
      <c r="H193" s="116">
        <f t="shared" si="41"/>
        <v>0</v>
      </c>
      <c r="I193" s="116">
        <f t="shared" si="41"/>
        <v>0</v>
      </c>
      <c r="J193" s="116">
        <f t="shared" si="41"/>
        <v>0</v>
      </c>
      <c r="K193" s="116">
        <f t="shared" si="41"/>
        <v>0</v>
      </c>
      <c r="L193" s="116">
        <f t="shared" si="41"/>
        <v>0</v>
      </c>
      <c r="M193" s="116">
        <f t="shared" si="41"/>
        <v>0</v>
      </c>
      <c r="N193" s="116">
        <f t="shared" si="41"/>
        <v>0</v>
      </c>
      <c r="O193" s="116">
        <f t="shared" si="41"/>
        <v>0</v>
      </c>
      <c r="P193" s="116">
        <f t="shared" si="41"/>
        <v>0</v>
      </c>
    </row>
    <row r="194" spans="3:16" s="116" customFormat="1" ht="18" customHeight="1">
      <c r="C194" s="116">
        <f>C90</f>
        <v>0</v>
      </c>
      <c r="D194" s="116">
        <f t="shared" ref="D194:P194" si="42">D90</f>
        <v>0</v>
      </c>
      <c r="E194" s="116">
        <f t="shared" si="42"/>
        <v>0</v>
      </c>
      <c r="F194" s="116">
        <f t="shared" si="42"/>
        <v>0</v>
      </c>
      <c r="G194" s="116">
        <f t="shared" si="42"/>
        <v>0</v>
      </c>
      <c r="H194" s="116">
        <f t="shared" si="42"/>
        <v>0</v>
      </c>
      <c r="I194" s="116">
        <f t="shared" si="42"/>
        <v>0</v>
      </c>
      <c r="J194" s="116">
        <f t="shared" si="42"/>
        <v>0</v>
      </c>
      <c r="K194" s="116">
        <f t="shared" si="42"/>
        <v>0</v>
      </c>
      <c r="L194" s="116">
        <f t="shared" si="42"/>
        <v>0</v>
      </c>
      <c r="M194" s="116">
        <f t="shared" si="42"/>
        <v>0</v>
      </c>
      <c r="N194" s="116">
        <f t="shared" si="42"/>
        <v>0</v>
      </c>
      <c r="O194" s="116">
        <f t="shared" si="42"/>
        <v>0</v>
      </c>
      <c r="P194" s="116">
        <f t="shared" si="42"/>
        <v>0</v>
      </c>
    </row>
    <row r="195" spans="3:16" ht="18" customHeight="1">
      <c r="C195" s="116">
        <f>C93</f>
        <v>0</v>
      </c>
      <c r="D195" s="116">
        <f t="shared" ref="D195:P195" si="43">D93</f>
        <v>0</v>
      </c>
      <c r="E195" s="116">
        <f t="shared" si="43"/>
        <v>0</v>
      </c>
      <c r="F195" s="116">
        <f t="shared" si="43"/>
        <v>0</v>
      </c>
      <c r="G195" s="116">
        <f t="shared" si="43"/>
        <v>0</v>
      </c>
      <c r="H195" s="116">
        <f t="shared" si="43"/>
        <v>0</v>
      </c>
      <c r="I195" s="116">
        <f t="shared" si="43"/>
        <v>0</v>
      </c>
      <c r="J195" s="116">
        <f t="shared" si="43"/>
        <v>0</v>
      </c>
      <c r="K195" s="116">
        <f t="shared" si="43"/>
        <v>0</v>
      </c>
      <c r="L195" s="116">
        <f t="shared" si="43"/>
        <v>0</v>
      </c>
      <c r="M195" s="116">
        <f t="shared" si="43"/>
        <v>0</v>
      </c>
      <c r="N195" s="116">
        <f t="shared" si="43"/>
        <v>0</v>
      </c>
      <c r="O195" s="116">
        <f t="shared" si="43"/>
        <v>0</v>
      </c>
      <c r="P195" s="116">
        <f t="shared" si="43"/>
        <v>0</v>
      </c>
    </row>
    <row r="196" spans="3:16" ht="18" customHeight="1">
      <c r="C196" s="116">
        <f>C96</f>
        <v>0</v>
      </c>
      <c r="D196" s="116">
        <f t="shared" ref="D196:P196" si="44">D96</f>
        <v>0</v>
      </c>
      <c r="E196" s="116">
        <f t="shared" si="44"/>
        <v>0</v>
      </c>
      <c r="F196" s="116">
        <f t="shared" si="44"/>
        <v>0</v>
      </c>
      <c r="G196" s="116">
        <f t="shared" si="44"/>
        <v>0</v>
      </c>
      <c r="H196" s="116">
        <f t="shared" si="44"/>
        <v>0</v>
      </c>
      <c r="I196" s="116">
        <f t="shared" si="44"/>
        <v>0</v>
      </c>
      <c r="J196" s="116">
        <f t="shared" si="44"/>
        <v>0</v>
      </c>
      <c r="K196" s="116">
        <f t="shared" si="44"/>
        <v>0</v>
      </c>
      <c r="L196" s="116">
        <f t="shared" si="44"/>
        <v>0</v>
      </c>
      <c r="M196" s="116">
        <f t="shared" si="44"/>
        <v>0</v>
      </c>
      <c r="N196" s="116">
        <f t="shared" si="44"/>
        <v>0</v>
      </c>
      <c r="O196" s="116">
        <f t="shared" si="44"/>
        <v>0</v>
      </c>
      <c r="P196" s="116">
        <f t="shared" si="44"/>
        <v>0</v>
      </c>
    </row>
    <row r="197" spans="3:16" ht="18" customHeight="1">
      <c r="C197" s="116">
        <f>C99</f>
        <v>0</v>
      </c>
      <c r="D197" s="116">
        <f t="shared" ref="D197:P197" si="45">D99</f>
        <v>0</v>
      </c>
      <c r="E197" s="116">
        <f t="shared" si="45"/>
        <v>0</v>
      </c>
      <c r="F197" s="116">
        <f t="shared" si="45"/>
        <v>0</v>
      </c>
      <c r="G197" s="116">
        <f t="shared" si="45"/>
        <v>0</v>
      </c>
      <c r="H197" s="116">
        <f t="shared" si="45"/>
        <v>0</v>
      </c>
      <c r="I197" s="116">
        <f t="shared" si="45"/>
        <v>0</v>
      </c>
      <c r="J197" s="116">
        <f t="shared" si="45"/>
        <v>0</v>
      </c>
      <c r="K197" s="116">
        <f t="shared" si="45"/>
        <v>0</v>
      </c>
      <c r="L197" s="116">
        <f t="shared" si="45"/>
        <v>0</v>
      </c>
      <c r="M197" s="116">
        <f t="shared" si="45"/>
        <v>0</v>
      </c>
      <c r="N197" s="116">
        <f t="shared" si="45"/>
        <v>0</v>
      </c>
      <c r="O197" s="116">
        <f t="shared" si="45"/>
        <v>0</v>
      </c>
      <c r="P197" s="116">
        <f t="shared" si="45"/>
        <v>0</v>
      </c>
    </row>
    <row r="198" spans="3:16" ht="18" customHeight="1">
      <c r="C198" s="116">
        <f>C102</f>
        <v>0</v>
      </c>
      <c r="D198" s="116">
        <f t="shared" ref="D198:P198" si="46">D102</f>
        <v>0</v>
      </c>
      <c r="E198" s="116">
        <f t="shared" si="46"/>
        <v>0</v>
      </c>
      <c r="F198" s="116">
        <f t="shared" si="46"/>
        <v>0</v>
      </c>
      <c r="G198" s="116">
        <f t="shared" si="46"/>
        <v>0</v>
      </c>
      <c r="H198" s="116">
        <f t="shared" si="46"/>
        <v>0</v>
      </c>
      <c r="I198" s="116">
        <f t="shared" si="46"/>
        <v>0</v>
      </c>
      <c r="J198" s="116">
        <f t="shared" si="46"/>
        <v>0</v>
      </c>
      <c r="K198" s="116">
        <f t="shared" si="46"/>
        <v>0</v>
      </c>
      <c r="L198" s="116">
        <f t="shared" si="46"/>
        <v>0</v>
      </c>
      <c r="M198" s="116">
        <f t="shared" si="46"/>
        <v>0</v>
      </c>
      <c r="N198" s="116">
        <f t="shared" si="46"/>
        <v>0</v>
      </c>
      <c r="O198" s="116">
        <f t="shared" si="46"/>
        <v>0</v>
      </c>
      <c r="P198" s="116">
        <f t="shared" si="46"/>
        <v>0</v>
      </c>
    </row>
    <row r="199" spans="3:16" ht="18" customHeight="1">
      <c r="C199" s="116">
        <f>C105</f>
        <v>0</v>
      </c>
      <c r="D199" s="116">
        <f t="shared" ref="D199:P199" si="47">D105</f>
        <v>0</v>
      </c>
      <c r="E199" s="116">
        <f t="shared" si="47"/>
        <v>0</v>
      </c>
      <c r="F199" s="116">
        <f t="shared" si="47"/>
        <v>0</v>
      </c>
      <c r="G199" s="116">
        <f t="shared" si="47"/>
        <v>0</v>
      </c>
      <c r="H199" s="116">
        <f t="shared" si="47"/>
        <v>0</v>
      </c>
      <c r="I199" s="116">
        <f t="shared" si="47"/>
        <v>0</v>
      </c>
      <c r="J199" s="116">
        <f t="shared" si="47"/>
        <v>0</v>
      </c>
      <c r="K199" s="116">
        <f t="shared" si="47"/>
        <v>0</v>
      </c>
      <c r="L199" s="116">
        <f t="shared" si="47"/>
        <v>0</v>
      </c>
      <c r="M199" s="116">
        <f t="shared" si="47"/>
        <v>0</v>
      </c>
      <c r="N199" s="116">
        <f t="shared" si="47"/>
        <v>0</v>
      </c>
      <c r="O199" s="116">
        <f t="shared" si="47"/>
        <v>0</v>
      </c>
      <c r="P199" s="116">
        <f t="shared" si="47"/>
        <v>0</v>
      </c>
    </row>
    <row r="200" spans="3:16" ht="18" customHeight="1">
      <c r="C200" s="116">
        <f>C108</f>
        <v>0</v>
      </c>
      <c r="D200" s="116">
        <f t="shared" ref="D200:P200" si="48">D108</f>
        <v>0</v>
      </c>
      <c r="E200" s="116">
        <f t="shared" si="48"/>
        <v>0</v>
      </c>
      <c r="F200" s="116">
        <f t="shared" si="48"/>
        <v>0</v>
      </c>
      <c r="G200" s="116">
        <f t="shared" si="48"/>
        <v>0</v>
      </c>
      <c r="H200" s="116">
        <f t="shared" si="48"/>
        <v>0</v>
      </c>
      <c r="I200" s="116">
        <f t="shared" si="48"/>
        <v>0</v>
      </c>
      <c r="J200" s="116">
        <f t="shared" si="48"/>
        <v>0</v>
      </c>
      <c r="K200" s="116">
        <f t="shared" si="48"/>
        <v>0</v>
      </c>
      <c r="L200" s="116">
        <f t="shared" si="48"/>
        <v>0</v>
      </c>
      <c r="M200" s="116">
        <f t="shared" si="48"/>
        <v>0</v>
      </c>
      <c r="N200" s="116">
        <f t="shared" si="48"/>
        <v>0</v>
      </c>
      <c r="O200" s="116">
        <f t="shared" si="48"/>
        <v>0</v>
      </c>
      <c r="P200" s="116">
        <f t="shared" si="48"/>
        <v>0</v>
      </c>
    </row>
    <row r="201" spans="3:16" ht="18" customHeight="1">
      <c r="C201" s="116">
        <f>C111</f>
        <v>0</v>
      </c>
      <c r="D201" s="116">
        <f t="shared" ref="D201:P201" si="49">D111</f>
        <v>0</v>
      </c>
      <c r="E201" s="116">
        <f t="shared" si="49"/>
        <v>0</v>
      </c>
      <c r="F201" s="116">
        <f t="shared" si="49"/>
        <v>0</v>
      </c>
      <c r="G201" s="116">
        <f t="shared" si="49"/>
        <v>0</v>
      </c>
      <c r="H201" s="116">
        <f t="shared" si="49"/>
        <v>0</v>
      </c>
      <c r="I201" s="116">
        <f t="shared" si="49"/>
        <v>0</v>
      </c>
      <c r="J201" s="116">
        <f t="shared" si="49"/>
        <v>0</v>
      </c>
      <c r="K201" s="116">
        <f t="shared" si="49"/>
        <v>0</v>
      </c>
      <c r="L201" s="116">
        <f t="shared" si="49"/>
        <v>0</v>
      </c>
      <c r="M201" s="116">
        <f t="shared" si="49"/>
        <v>0</v>
      </c>
      <c r="N201" s="116">
        <f t="shared" si="49"/>
        <v>0</v>
      </c>
      <c r="O201" s="116">
        <f t="shared" si="49"/>
        <v>0</v>
      </c>
      <c r="P201" s="116">
        <f t="shared" si="49"/>
        <v>0</v>
      </c>
    </row>
    <row r="202" spans="3:16" ht="18" customHeight="1">
      <c r="C202" s="116">
        <f>C114</f>
        <v>0</v>
      </c>
      <c r="D202" s="116">
        <f t="shared" ref="D202:P202" si="50">D114</f>
        <v>0</v>
      </c>
      <c r="E202" s="116">
        <f t="shared" si="50"/>
        <v>0</v>
      </c>
      <c r="F202" s="116">
        <f t="shared" si="50"/>
        <v>0</v>
      </c>
      <c r="G202" s="116">
        <f t="shared" si="50"/>
        <v>0</v>
      </c>
      <c r="H202" s="116">
        <f t="shared" si="50"/>
        <v>0</v>
      </c>
      <c r="I202" s="116">
        <f t="shared" si="50"/>
        <v>0</v>
      </c>
      <c r="J202" s="116">
        <f t="shared" si="50"/>
        <v>0</v>
      </c>
      <c r="K202" s="116">
        <f t="shared" si="50"/>
        <v>0</v>
      </c>
      <c r="L202" s="116">
        <f t="shared" si="50"/>
        <v>0</v>
      </c>
      <c r="M202" s="116">
        <f t="shared" si="50"/>
        <v>0</v>
      </c>
      <c r="N202" s="116">
        <f t="shared" si="50"/>
        <v>0</v>
      </c>
      <c r="O202" s="116">
        <f t="shared" si="50"/>
        <v>0</v>
      </c>
      <c r="P202" s="116">
        <f t="shared" si="50"/>
        <v>0</v>
      </c>
    </row>
    <row r="203" spans="3:16" ht="18" customHeight="1">
      <c r="C203" s="116">
        <f>C117</f>
        <v>0</v>
      </c>
      <c r="D203" s="116">
        <f t="shared" ref="D203:P203" si="51">D117</f>
        <v>0</v>
      </c>
      <c r="E203" s="116">
        <f t="shared" si="51"/>
        <v>0</v>
      </c>
      <c r="F203" s="116">
        <f t="shared" si="51"/>
        <v>0</v>
      </c>
      <c r="G203" s="116">
        <f t="shared" si="51"/>
        <v>0</v>
      </c>
      <c r="H203" s="116">
        <f t="shared" si="51"/>
        <v>0</v>
      </c>
      <c r="I203" s="116">
        <f t="shared" si="51"/>
        <v>0</v>
      </c>
      <c r="J203" s="116">
        <f t="shared" si="51"/>
        <v>0</v>
      </c>
      <c r="K203" s="116">
        <f t="shared" si="51"/>
        <v>0</v>
      </c>
      <c r="L203" s="116">
        <f t="shared" si="51"/>
        <v>0</v>
      </c>
      <c r="M203" s="116">
        <f t="shared" si="51"/>
        <v>0</v>
      </c>
      <c r="N203" s="116">
        <f t="shared" si="51"/>
        <v>0</v>
      </c>
      <c r="O203" s="116">
        <f t="shared" si="51"/>
        <v>0</v>
      </c>
      <c r="P203" s="116">
        <f t="shared" si="51"/>
        <v>0</v>
      </c>
    </row>
    <row r="204" spans="3:16" ht="18" customHeight="1">
      <c r="C204" s="116"/>
      <c r="D204" s="116"/>
      <c r="E204" s="116"/>
      <c r="F204" s="116"/>
      <c r="G204" s="116"/>
      <c r="H204" s="116"/>
      <c r="I204" s="116"/>
      <c r="J204" s="116"/>
      <c r="K204" s="116"/>
      <c r="L204" s="116"/>
      <c r="M204" s="116"/>
      <c r="N204" s="116"/>
      <c r="O204" s="116"/>
      <c r="P204" s="116"/>
    </row>
    <row r="205" spans="3:16" ht="18" customHeight="1">
      <c r="C205" s="116"/>
      <c r="D205" s="116"/>
      <c r="E205" s="116"/>
      <c r="F205" s="116"/>
      <c r="G205" s="116"/>
      <c r="H205" s="116"/>
      <c r="I205" s="116"/>
      <c r="J205" s="116"/>
      <c r="K205" s="116"/>
      <c r="L205" s="116"/>
      <c r="M205" s="116"/>
      <c r="N205" s="116"/>
      <c r="O205" s="116"/>
      <c r="P205" s="116"/>
    </row>
    <row r="206" spans="3:16" ht="18" customHeight="1">
      <c r="C206" s="116"/>
      <c r="D206" s="116"/>
      <c r="E206" s="116"/>
      <c r="F206" s="116"/>
      <c r="G206" s="116"/>
      <c r="H206" s="116"/>
      <c r="I206" s="116"/>
      <c r="J206" s="116"/>
      <c r="K206" s="116"/>
      <c r="L206" s="116"/>
      <c r="M206" s="116"/>
      <c r="N206" s="116"/>
      <c r="O206" s="116"/>
      <c r="P206" s="116"/>
    </row>
    <row r="207" spans="3:16" ht="18" customHeight="1">
      <c r="C207" s="116"/>
      <c r="D207" s="116"/>
      <c r="E207" s="116"/>
      <c r="F207" s="116"/>
      <c r="G207" s="116"/>
      <c r="H207" s="116"/>
      <c r="I207" s="116"/>
      <c r="J207" s="116"/>
      <c r="K207" s="116"/>
      <c r="L207" s="116"/>
      <c r="M207" s="116"/>
      <c r="N207" s="116"/>
      <c r="O207" s="116"/>
      <c r="P207" s="116"/>
    </row>
    <row r="208" spans="3:16" ht="18" customHeight="1">
      <c r="C208" s="116"/>
      <c r="D208" s="116"/>
      <c r="E208" s="116"/>
      <c r="F208" s="116"/>
      <c r="G208" s="116"/>
      <c r="H208" s="116"/>
      <c r="I208" s="116"/>
      <c r="J208" s="116"/>
      <c r="K208" s="116"/>
      <c r="L208" s="116"/>
      <c r="M208" s="116"/>
      <c r="N208" s="116"/>
      <c r="O208" s="116"/>
      <c r="P208" s="116"/>
    </row>
    <row r="209" spans="3:16" ht="18" customHeight="1">
      <c r="C209" s="116"/>
      <c r="D209" s="116"/>
      <c r="E209" s="116"/>
      <c r="F209" s="116"/>
      <c r="G209" s="116"/>
      <c r="H209" s="116"/>
      <c r="I209" s="116"/>
      <c r="J209" s="116"/>
      <c r="K209" s="116"/>
      <c r="L209" s="116"/>
      <c r="M209" s="116"/>
      <c r="N209" s="116"/>
      <c r="O209" s="116"/>
      <c r="P209" s="116"/>
    </row>
    <row r="210" spans="3:16" ht="18" customHeight="1">
      <c r="C210" s="116"/>
      <c r="D210" s="116"/>
      <c r="E210" s="116"/>
      <c r="F210" s="116"/>
      <c r="G210" s="116"/>
      <c r="H210" s="116"/>
      <c r="I210" s="116"/>
      <c r="J210" s="116"/>
      <c r="K210" s="116"/>
      <c r="L210" s="116"/>
      <c r="M210" s="116"/>
      <c r="N210" s="116"/>
      <c r="O210" s="116"/>
      <c r="P210" s="116"/>
    </row>
    <row r="211" spans="3:16" ht="18" customHeight="1">
      <c r="C211" s="116"/>
      <c r="D211" s="116"/>
      <c r="E211" s="116"/>
      <c r="F211" s="116"/>
      <c r="G211" s="116"/>
      <c r="H211" s="116"/>
      <c r="I211" s="116"/>
      <c r="J211" s="116"/>
      <c r="K211" s="116"/>
      <c r="L211" s="116"/>
      <c r="M211" s="116"/>
      <c r="N211" s="116"/>
      <c r="O211" s="116"/>
      <c r="P211" s="116"/>
    </row>
    <row r="212" spans="3:16" ht="18" customHeight="1">
      <c r="C212" s="116"/>
      <c r="D212" s="116"/>
      <c r="E212" s="116"/>
      <c r="F212" s="116"/>
      <c r="G212" s="116"/>
      <c r="H212" s="116"/>
      <c r="I212" s="116"/>
      <c r="J212" s="116"/>
      <c r="K212" s="116"/>
      <c r="L212" s="116"/>
      <c r="M212" s="116"/>
      <c r="N212" s="116"/>
      <c r="O212" s="116"/>
      <c r="P212" s="116"/>
    </row>
    <row r="213" spans="3:16" ht="18" customHeight="1">
      <c r="C213" s="116"/>
      <c r="D213" s="116"/>
      <c r="E213" s="116"/>
      <c r="F213" s="116"/>
      <c r="G213" s="116"/>
      <c r="H213" s="116"/>
      <c r="I213" s="116"/>
      <c r="J213" s="116"/>
      <c r="K213" s="116"/>
      <c r="L213" s="116"/>
      <c r="M213" s="116"/>
      <c r="N213" s="116"/>
      <c r="O213" s="116"/>
      <c r="P213" s="116"/>
    </row>
    <row r="214" spans="3:16" ht="18" customHeight="1">
      <c r="C214" s="116"/>
      <c r="D214" s="116"/>
      <c r="E214" s="116"/>
      <c r="F214" s="116"/>
      <c r="G214" s="116"/>
      <c r="H214" s="116"/>
      <c r="I214" s="116"/>
      <c r="J214" s="116"/>
      <c r="K214" s="116"/>
      <c r="L214" s="116"/>
      <c r="M214" s="116"/>
      <c r="N214" s="116"/>
      <c r="O214" s="116"/>
      <c r="P214" s="116"/>
    </row>
    <row r="215" spans="3:16" ht="18" customHeight="1">
      <c r="C215" s="116"/>
      <c r="D215" s="116"/>
      <c r="E215" s="116"/>
      <c r="F215" s="116"/>
      <c r="G215" s="116"/>
      <c r="H215" s="116"/>
      <c r="I215" s="116"/>
      <c r="J215" s="116"/>
      <c r="K215" s="116"/>
      <c r="L215" s="116"/>
      <c r="M215" s="116"/>
      <c r="N215" s="116"/>
      <c r="O215" s="116"/>
      <c r="P215" s="116"/>
    </row>
    <row r="216" spans="3:16" ht="18" customHeight="1">
      <c r="C216" s="116"/>
      <c r="D216" s="116"/>
      <c r="E216" s="116"/>
      <c r="F216" s="116"/>
      <c r="G216" s="116"/>
      <c r="H216" s="116"/>
      <c r="I216" s="116"/>
      <c r="J216" s="116"/>
      <c r="K216" s="116"/>
      <c r="L216" s="116"/>
      <c r="M216" s="116"/>
      <c r="N216" s="116"/>
      <c r="O216" s="116"/>
      <c r="P216" s="116"/>
    </row>
    <row r="217" spans="3:16" ht="18" customHeight="1">
      <c r="C217" s="116"/>
      <c r="D217" s="116"/>
      <c r="E217" s="116"/>
      <c r="F217" s="116"/>
      <c r="G217" s="116"/>
      <c r="H217" s="116"/>
      <c r="I217" s="116"/>
      <c r="J217" s="116"/>
      <c r="K217" s="116"/>
      <c r="L217" s="116"/>
      <c r="M217" s="116"/>
      <c r="N217" s="116"/>
      <c r="O217" s="116"/>
      <c r="P217" s="116"/>
    </row>
    <row r="218" spans="3:16" ht="18" customHeight="1">
      <c r="C218" s="116"/>
      <c r="D218" s="116"/>
      <c r="E218" s="116"/>
      <c r="F218" s="116"/>
      <c r="G218" s="116"/>
      <c r="H218" s="116"/>
      <c r="I218" s="116"/>
      <c r="J218" s="116"/>
      <c r="K218" s="116"/>
      <c r="L218" s="116"/>
      <c r="M218" s="116"/>
      <c r="N218" s="116"/>
      <c r="O218" s="116"/>
      <c r="P218" s="116"/>
    </row>
    <row r="219" spans="3:16" ht="18" customHeight="1">
      <c r="C219" s="116"/>
      <c r="D219" s="116"/>
      <c r="E219" s="116"/>
      <c r="F219" s="116"/>
      <c r="G219" s="116"/>
      <c r="H219" s="116"/>
      <c r="I219" s="116"/>
      <c r="J219" s="116"/>
      <c r="K219" s="116"/>
      <c r="L219" s="116"/>
      <c r="M219" s="116"/>
      <c r="N219" s="116"/>
      <c r="O219" s="116"/>
      <c r="P219" s="116"/>
    </row>
    <row r="220" spans="3:16" ht="18" customHeight="1">
      <c r="C220" s="116"/>
      <c r="D220" s="116"/>
      <c r="E220" s="116"/>
      <c r="F220" s="116"/>
      <c r="G220" s="116"/>
      <c r="H220" s="116"/>
      <c r="I220" s="116"/>
      <c r="J220" s="116"/>
      <c r="K220" s="116"/>
      <c r="L220" s="116"/>
      <c r="M220" s="116"/>
      <c r="N220" s="116"/>
      <c r="O220" s="116"/>
      <c r="P220" s="116"/>
    </row>
    <row r="221" spans="3:16" ht="18" customHeight="1">
      <c r="C221" s="116"/>
      <c r="D221" s="116"/>
      <c r="E221" s="116"/>
      <c r="F221" s="116"/>
      <c r="G221" s="116"/>
      <c r="H221" s="116"/>
      <c r="I221" s="116"/>
      <c r="J221" s="116"/>
      <c r="K221" s="116"/>
      <c r="L221" s="116"/>
      <c r="M221" s="116"/>
      <c r="N221" s="116"/>
      <c r="O221" s="116"/>
      <c r="P221" s="116"/>
    </row>
    <row r="222" spans="3:16" ht="18" customHeight="1">
      <c r="C222" s="116"/>
      <c r="D222" s="116"/>
      <c r="E222" s="116"/>
      <c r="F222" s="116"/>
      <c r="G222" s="116"/>
      <c r="H222" s="116"/>
      <c r="I222" s="116"/>
      <c r="J222" s="116"/>
      <c r="K222" s="116"/>
      <c r="L222" s="116"/>
      <c r="M222" s="116"/>
      <c r="N222" s="116"/>
      <c r="O222" s="116"/>
      <c r="P222" s="116"/>
    </row>
    <row r="223" spans="3:16" ht="18" customHeight="1">
      <c r="C223" s="116"/>
      <c r="D223" s="116"/>
      <c r="E223" s="116"/>
      <c r="F223" s="116"/>
      <c r="G223" s="116"/>
      <c r="H223" s="116"/>
      <c r="I223" s="116"/>
      <c r="J223" s="116"/>
      <c r="K223" s="116"/>
      <c r="L223" s="116"/>
      <c r="M223" s="116"/>
      <c r="N223" s="116"/>
      <c r="O223" s="116"/>
      <c r="P223" s="116"/>
    </row>
    <row r="224" spans="3:16" ht="18" customHeight="1">
      <c r="C224" s="116"/>
      <c r="D224" s="116"/>
      <c r="E224" s="116"/>
      <c r="F224" s="116"/>
      <c r="G224" s="116"/>
      <c r="H224" s="116"/>
      <c r="I224" s="116"/>
      <c r="J224" s="116"/>
      <c r="K224" s="116"/>
      <c r="L224" s="116"/>
      <c r="M224" s="116"/>
      <c r="N224" s="116"/>
      <c r="O224" s="116"/>
      <c r="P224" s="116"/>
    </row>
    <row r="225" spans="3:16" ht="18" customHeight="1">
      <c r="C225" s="116"/>
      <c r="D225" s="116"/>
      <c r="E225" s="116"/>
      <c r="F225" s="116"/>
      <c r="G225" s="116"/>
      <c r="H225" s="251"/>
      <c r="I225" s="116"/>
      <c r="J225" s="116"/>
      <c r="K225" s="116"/>
      <c r="L225" s="116"/>
      <c r="M225" s="116"/>
      <c r="N225" s="116"/>
      <c r="O225" s="116"/>
      <c r="P225" s="116"/>
    </row>
    <row r="226" spans="3:16" ht="18" customHeight="1">
      <c r="C226" s="116"/>
      <c r="D226" s="116"/>
      <c r="E226" s="116"/>
      <c r="F226" s="116"/>
      <c r="G226" s="116"/>
      <c r="H226" s="251"/>
      <c r="I226" s="116"/>
      <c r="J226" s="116"/>
      <c r="K226" s="116"/>
      <c r="L226" s="116"/>
      <c r="M226" s="116"/>
      <c r="N226" s="116"/>
      <c r="O226" s="116"/>
      <c r="P226" s="116"/>
    </row>
    <row r="227" spans="3:16" ht="18" customHeight="1">
      <c r="C227" s="116"/>
      <c r="D227" s="116"/>
      <c r="E227" s="116"/>
      <c r="F227" s="116"/>
      <c r="G227" s="116"/>
      <c r="H227" s="251"/>
      <c r="I227" s="116"/>
      <c r="J227" s="116"/>
      <c r="K227" s="116"/>
      <c r="L227" s="116"/>
      <c r="M227" s="116"/>
      <c r="N227" s="116"/>
      <c r="O227" s="116"/>
      <c r="P227" s="116"/>
    </row>
    <row r="228" spans="3:16" ht="18" customHeight="1">
      <c r="C228" s="116"/>
      <c r="D228" s="116"/>
      <c r="E228" s="116"/>
      <c r="F228" s="116"/>
      <c r="G228" s="116"/>
      <c r="H228" s="251"/>
      <c r="I228" s="116"/>
      <c r="J228" s="116"/>
      <c r="K228" s="116"/>
      <c r="L228" s="116"/>
      <c r="M228" s="116"/>
      <c r="N228" s="116"/>
      <c r="O228" s="116"/>
      <c r="P228" s="116"/>
    </row>
    <row r="229" spans="3:16" ht="18" customHeight="1">
      <c r="C229" s="116"/>
      <c r="D229" s="116"/>
      <c r="E229" s="116"/>
      <c r="F229" s="116"/>
      <c r="G229" s="116"/>
      <c r="H229" s="251"/>
      <c r="I229" s="116"/>
      <c r="J229" s="116"/>
      <c r="K229" s="116"/>
      <c r="L229" s="116"/>
      <c r="M229" s="116"/>
      <c r="N229" s="116"/>
      <c r="O229" s="116"/>
      <c r="P229" s="116"/>
    </row>
    <row r="230" spans="3:16" ht="18" customHeight="1">
      <c r="C230" s="116"/>
      <c r="D230" s="116"/>
      <c r="E230" s="116"/>
      <c r="F230" s="116"/>
      <c r="G230" s="116"/>
      <c r="H230" s="251"/>
      <c r="I230" s="116"/>
      <c r="J230" s="116"/>
      <c r="K230" s="116"/>
      <c r="L230" s="116"/>
      <c r="M230" s="116"/>
      <c r="N230" s="116"/>
      <c r="O230" s="116"/>
      <c r="P230" s="116"/>
    </row>
    <row r="231" spans="3:16" ht="18" customHeight="1">
      <c r="C231" s="116"/>
      <c r="D231" s="116"/>
      <c r="E231" s="116"/>
      <c r="F231" s="116"/>
      <c r="G231" s="116"/>
      <c r="H231" s="251"/>
      <c r="I231" s="116"/>
      <c r="J231" s="116"/>
      <c r="K231" s="116"/>
      <c r="L231" s="116"/>
      <c r="M231" s="116"/>
      <c r="N231" s="116"/>
      <c r="O231" s="116"/>
      <c r="P231" s="116"/>
    </row>
    <row r="232" spans="3:16" ht="18" customHeight="1">
      <c r="C232" s="116"/>
      <c r="D232" s="116"/>
      <c r="E232" s="116"/>
      <c r="F232" s="116"/>
      <c r="G232" s="116"/>
      <c r="H232" s="251"/>
      <c r="I232" s="116"/>
      <c r="J232" s="116"/>
      <c r="K232" s="116"/>
      <c r="L232" s="116"/>
      <c r="M232" s="116"/>
      <c r="N232" s="116"/>
      <c r="O232" s="116"/>
      <c r="P232" s="116"/>
    </row>
    <row r="233" spans="3:16" ht="18" customHeight="1">
      <c r="C233" s="116"/>
      <c r="D233" s="116"/>
      <c r="E233" s="116"/>
      <c r="F233" s="116"/>
      <c r="G233" s="116"/>
      <c r="H233" s="251"/>
      <c r="I233" s="116"/>
      <c r="J233" s="116"/>
      <c r="K233" s="116"/>
      <c r="L233" s="116"/>
      <c r="M233" s="116"/>
      <c r="N233" s="116"/>
      <c r="O233" s="116"/>
      <c r="P233" s="116"/>
    </row>
    <row r="234" spans="3:16" ht="18" customHeight="1">
      <c r="C234" s="116"/>
      <c r="D234" s="116"/>
      <c r="E234" s="116"/>
      <c r="F234" s="116"/>
      <c r="G234" s="116"/>
      <c r="H234" s="251"/>
      <c r="I234" s="116"/>
      <c r="J234" s="116"/>
      <c r="K234" s="116"/>
      <c r="L234" s="116"/>
      <c r="M234" s="116"/>
      <c r="N234" s="116"/>
      <c r="O234" s="116"/>
      <c r="P234" s="116"/>
    </row>
    <row r="235" spans="3:16" ht="18" customHeight="1">
      <c r="C235" s="116"/>
      <c r="D235" s="116"/>
      <c r="E235" s="116"/>
      <c r="F235" s="116"/>
      <c r="G235" s="116"/>
      <c r="H235" s="251"/>
      <c r="I235" s="116"/>
      <c r="J235" s="116"/>
      <c r="K235" s="116"/>
      <c r="L235" s="116"/>
      <c r="M235" s="116"/>
      <c r="N235" s="116"/>
      <c r="O235" s="116"/>
      <c r="P235" s="116"/>
    </row>
    <row r="236" spans="3:16" ht="18" customHeight="1">
      <c r="C236" s="116"/>
      <c r="D236" s="116"/>
      <c r="E236" s="116"/>
      <c r="F236" s="116"/>
      <c r="G236" s="116"/>
      <c r="H236" s="251"/>
      <c r="I236" s="116"/>
      <c r="J236" s="116"/>
      <c r="K236" s="116"/>
      <c r="L236" s="116"/>
      <c r="M236" s="116"/>
      <c r="N236" s="116"/>
      <c r="O236" s="116"/>
      <c r="P236" s="116"/>
    </row>
    <row r="237" spans="3:16" ht="18" customHeight="1">
      <c r="C237" s="116"/>
      <c r="D237" s="116"/>
      <c r="E237" s="116"/>
      <c r="F237" s="116"/>
      <c r="G237" s="116"/>
      <c r="H237" s="251"/>
      <c r="I237" s="116"/>
      <c r="J237" s="116"/>
      <c r="K237" s="116"/>
      <c r="L237" s="116"/>
      <c r="M237" s="116"/>
      <c r="N237" s="116"/>
      <c r="O237" s="116"/>
      <c r="P237" s="116"/>
    </row>
    <row r="238" spans="3:16" ht="18" customHeight="1">
      <c r="C238" s="116"/>
      <c r="D238" s="116"/>
      <c r="E238" s="116"/>
      <c r="F238" s="116"/>
      <c r="G238" s="116"/>
      <c r="H238" s="251"/>
      <c r="I238" s="116"/>
      <c r="J238" s="116"/>
      <c r="K238" s="116"/>
      <c r="L238" s="116"/>
      <c r="M238" s="116"/>
      <c r="N238" s="116"/>
      <c r="O238" s="116"/>
      <c r="P238" s="116"/>
    </row>
    <row r="239" spans="3:16" ht="18" customHeight="1">
      <c r="C239" s="116"/>
      <c r="D239" s="116"/>
      <c r="E239" s="116"/>
      <c r="F239" s="116"/>
      <c r="G239" s="116"/>
      <c r="H239" s="251"/>
      <c r="I239" s="116"/>
      <c r="J239" s="116"/>
      <c r="K239" s="116"/>
      <c r="L239" s="116"/>
      <c r="M239" s="116"/>
      <c r="N239" s="116"/>
      <c r="O239" s="116"/>
      <c r="P239" s="116"/>
    </row>
    <row r="240" spans="3:16" ht="18" customHeight="1">
      <c r="C240" s="116"/>
      <c r="D240" s="116"/>
      <c r="E240" s="116"/>
      <c r="F240" s="116"/>
      <c r="G240" s="116"/>
      <c r="H240" s="251"/>
      <c r="I240" s="116"/>
      <c r="J240" s="116"/>
      <c r="K240" s="116"/>
      <c r="L240" s="116"/>
      <c r="M240" s="116"/>
      <c r="N240" s="116"/>
      <c r="O240" s="116"/>
      <c r="P240" s="116"/>
    </row>
    <row r="241" spans="3:16" ht="18" customHeight="1">
      <c r="C241" s="116"/>
      <c r="D241" s="116"/>
      <c r="E241" s="116"/>
      <c r="F241" s="116"/>
      <c r="G241" s="116"/>
      <c r="H241" s="251"/>
      <c r="I241" s="116"/>
      <c r="J241" s="116"/>
      <c r="K241" s="116"/>
      <c r="L241" s="116"/>
      <c r="M241" s="116"/>
      <c r="N241" s="116"/>
      <c r="O241" s="116"/>
      <c r="P241" s="116"/>
    </row>
    <row r="242" spans="3:16" ht="18" customHeight="1">
      <c r="C242" s="116"/>
      <c r="D242" s="116"/>
      <c r="E242" s="116"/>
      <c r="F242" s="116"/>
      <c r="G242" s="116"/>
      <c r="H242" s="251"/>
      <c r="I242" s="116"/>
      <c r="J242" s="116"/>
      <c r="K242" s="116"/>
      <c r="L242" s="116"/>
      <c r="M242" s="116"/>
      <c r="N242" s="116"/>
      <c r="O242" s="116"/>
      <c r="P242" s="116"/>
    </row>
    <row r="243" spans="3:16" ht="18" customHeight="1">
      <c r="C243" s="116"/>
      <c r="D243" s="116"/>
      <c r="E243" s="116"/>
      <c r="F243" s="116"/>
      <c r="G243" s="116"/>
      <c r="H243" s="251"/>
      <c r="I243" s="116"/>
      <c r="J243" s="116"/>
      <c r="K243" s="116"/>
      <c r="L243" s="116"/>
      <c r="M243" s="116"/>
      <c r="N243" s="116"/>
      <c r="O243" s="116"/>
      <c r="P243" s="116"/>
    </row>
    <row r="244" spans="3:16" ht="18" customHeight="1">
      <c r="C244" s="116"/>
      <c r="D244" s="116"/>
      <c r="E244" s="116"/>
      <c r="F244" s="116"/>
      <c r="G244" s="116"/>
      <c r="H244" s="251"/>
      <c r="I244" s="116"/>
      <c r="J244" s="116"/>
      <c r="K244" s="116"/>
      <c r="L244" s="116"/>
      <c r="M244" s="116"/>
      <c r="N244" s="116"/>
      <c r="O244" s="116"/>
      <c r="P244" s="116"/>
    </row>
    <row r="245" spans="3:16" ht="18" customHeight="1">
      <c r="C245" s="116"/>
      <c r="D245" s="116"/>
      <c r="E245" s="116"/>
      <c r="F245" s="116"/>
      <c r="G245" s="116"/>
      <c r="H245" s="251"/>
      <c r="I245" s="116"/>
      <c r="J245" s="116"/>
      <c r="K245" s="116"/>
      <c r="L245" s="116"/>
      <c r="M245" s="116"/>
      <c r="N245" s="116"/>
      <c r="O245" s="116"/>
      <c r="P245" s="116"/>
    </row>
    <row r="246" spans="3:16" ht="18" customHeight="1">
      <c r="C246" s="116"/>
      <c r="D246" s="116"/>
      <c r="E246" s="116"/>
      <c r="F246" s="116"/>
      <c r="G246" s="116"/>
      <c r="H246" s="251"/>
      <c r="I246" s="116"/>
      <c r="J246" s="116"/>
      <c r="K246" s="116"/>
      <c r="L246" s="116"/>
      <c r="M246" s="116"/>
      <c r="N246" s="116"/>
      <c r="O246" s="116"/>
      <c r="P246" s="116"/>
    </row>
    <row r="247" spans="3:16" ht="18" customHeight="1">
      <c r="C247" s="116"/>
      <c r="D247" s="116"/>
      <c r="E247" s="116"/>
      <c r="F247" s="116"/>
      <c r="G247" s="116"/>
      <c r="H247" s="251"/>
      <c r="I247" s="116"/>
      <c r="J247" s="116"/>
      <c r="K247" s="116"/>
      <c r="L247" s="116"/>
      <c r="M247" s="116"/>
      <c r="N247" s="116"/>
      <c r="O247" s="116"/>
      <c r="P247" s="116"/>
    </row>
    <row r="248" spans="3:16" ht="18" customHeight="1">
      <c r="C248" s="116"/>
      <c r="D248" s="116"/>
      <c r="E248" s="116"/>
      <c r="F248" s="116"/>
      <c r="G248" s="116"/>
      <c r="H248" s="251"/>
      <c r="I248" s="116"/>
      <c r="J248" s="116"/>
      <c r="K248" s="116"/>
      <c r="L248" s="116"/>
      <c r="M248" s="116"/>
      <c r="N248" s="116"/>
      <c r="O248" s="116"/>
      <c r="P248" s="116"/>
    </row>
    <row r="249" spans="3:16" ht="18" customHeight="1">
      <c r="C249" s="116"/>
      <c r="D249" s="116"/>
      <c r="E249" s="116"/>
      <c r="F249" s="116"/>
      <c r="G249" s="116"/>
      <c r="H249" s="251"/>
      <c r="I249" s="116"/>
      <c r="J249" s="116"/>
      <c r="K249" s="116"/>
      <c r="L249" s="116"/>
      <c r="M249" s="116"/>
      <c r="N249" s="116"/>
      <c r="O249" s="116"/>
      <c r="P249" s="116"/>
    </row>
    <row r="250" spans="3:16" ht="18" customHeight="1">
      <c r="C250" s="116"/>
      <c r="D250" s="116"/>
      <c r="E250" s="116"/>
      <c r="F250" s="116"/>
      <c r="G250" s="116"/>
      <c r="H250" s="251"/>
      <c r="I250" s="116"/>
      <c r="J250" s="116"/>
      <c r="K250" s="116"/>
      <c r="L250" s="116"/>
      <c r="M250" s="116"/>
      <c r="N250" s="116"/>
      <c r="O250" s="116"/>
      <c r="P250" s="116"/>
    </row>
    <row r="251" spans="3:16" ht="18" customHeight="1">
      <c r="C251" s="116"/>
      <c r="D251" s="116"/>
      <c r="E251" s="116"/>
      <c r="F251" s="116"/>
      <c r="G251" s="116"/>
      <c r="H251" s="251"/>
      <c r="I251" s="116"/>
      <c r="J251" s="116"/>
      <c r="K251" s="116"/>
      <c r="L251" s="116"/>
      <c r="M251" s="116"/>
      <c r="N251" s="116"/>
      <c r="O251" s="116"/>
      <c r="P251" s="116"/>
    </row>
    <row r="252" spans="3:16" ht="18" customHeight="1">
      <c r="C252" s="116"/>
      <c r="D252" s="116"/>
      <c r="E252" s="116"/>
      <c r="F252" s="116"/>
      <c r="G252" s="116"/>
      <c r="H252" s="251"/>
      <c r="I252" s="116"/>
      <c r="J252" s="116"/>
      <c r="K252" s="116"/>
      <c r="L252" s="116"/>
      <c r="M252" s="116"/>
      <c r="N252" s="116"/>
      <c r="O252" s="116"/>
      <c r="P252" s="116"/>
    </row>
    <row r="253" spans="3:16" ht="18" customHeight="1">
      <c r="C253" s="116"/>
      <c r="D253" s="116"/>
      <c r="E253" s="116"/>
      <c r="F253" s="116"/>
      <c r="G253" s="116"/>
      <c r="H253" s="251"/>
      <c r="I253" s="116"/>
      <c r="J253" s="116"/>
      <c r="K253" s="116"/>
      <c r="L253" s="116"/>
      <c r="M253" s="116"/>
      <c r="N253" s="116"/>
      <c r="O253" s="116"/>
      <c r="P253" s="116"/>
    </row>
    <row r="254" spans="3:16" ht="18" customHeight="1">
      <c r="C254" s="116"/>
      <c r="D254" s="116"/>
      <c r="E254" s="116"/>
      <c r="F254" s="116"/>
      <c r="G254" s="116"/>
      <c r="H254" s="251"/>
      <c r="I254" s="116"/>
      <c r="J254" s="116"/>
      <c r="K254" s="116"/>
      <c r="L254" s="116"/>
      <c r="M254" s="116"/>
      <c r="N254" s="116"/>
      <c r="O254" s="116"/>
      <c r="P254" s="116"/>
    </row>
    <row r="255" spans="3:16" ht="18" customHeight="1">
      <c r="C255" s="116"/>
      <c r="D255" s="116"/>
      <c r="E255" s="116"/>
      <c r="F255" s="116"/>
      <c r="G255" s="116"/>
      <c r="H255" s="251"/>
      <c r="I255" s="116"/>
      <c r="J255" s="116"/>
      <c r="K255" s="116"/>
      <c r="L255" s="116"/>
      <c r="M255" s="116"/>
      <c r="N255" s="116"/>
      <c r="O255" s="116"/>
      <c r="P255" s="116"/>
    </row>
    <row r="256" spans="3:16" ht="18" customHeight="1">
      <c r="C256" s="116"/>
      <c r="D256" s="116"/>
      <c r="E256" s="116"/>
      <c r="F256" s="116"/>
      <c r="G256" s="116"/>
      <c r="H256" s="251"/>
      <c r="I256" s="116"/>
      <c r="J256" s="116"/>
      <c r="K256" s="116"/>
      <c r="L256" s="116"/>
      <c r="M256" s="116"/>
      <c r="N256" s="116"/>
      <c r="O256" s="116"/>
      <c r="P256" s="116"/>
    </row>
    <row r="257" spans="3:16" ht="18" customHeight="1">
      <c r="C257" s="116"/>
      <c r="D257" s="116"/>
      <c r="E257" s="116"/>
      <c r="F257" s="116"/>
      <c r="G257" s="116"/>
      <c r="H257" s="251"/>
      <c r="I257" s="116"/>
      <c r="J257" s="116"/>
      <c r="K257" s="116"/>
      <c r="L257" s="116"/>
      <c r="M257" s="116"/>
      <c r="N257" s="116"/>
      <c r="O257" s="116"/>
      <c r="P257" s="116"/>
    </row>
    <row r="258" spans="3:16" ht="18" customHeight="1">
      <c r="C258" s="116"/>
      <c r="D258" s="116"/>
      <c r="E258" s="116"/>
      <c r="F258" s="116"/>
      <c r="G258" s="116"/>
      <c r="H258" s="251"/>
      <c r="I258" s="116"/>
      <c r="J258" s="116"/>
      <c r="K258" s="116"/>
      <c r="L258" s="116"/>
      <c r="M258" s="116"/>
      <c r="N258" s="116"/>
      <c r="O258" s="116"/>
      <c r="P258" s="116"/>
    </row>
    <row r="259" spans="3:16" ht="18" customHeight="1">
      <c r="C259" s="116"/>
      <c r="D259" s="116"/>
      <c r="E259" s="116"/>
      <c r="F259" s="116"/>
      <c r="G259" s="116"/>
      <c r="H259" s="251"/>
      <c r="I259" s="116"/>
      <c r="J259" s="116"/>
      <c r="K259" s="116"/>
      <c r="L259" s="116"/>
      <c r="M259" s="116"/>
      <c r="N259" s="116"/>
      <c r="O259" s="116"/>
      <c r="P259" s="116"/>
    </row>
    <row r="260" spans="3:16" ht="18" customHeight="1">
      <c r="C260" s="116"/>
      <c r="D260" s="116"/>
      <c r="E260" s="116"/>
      <c r="F260" s="116"/>
      <c r="G260" s="116"/>
      <c r="H260" s="251"/>
      <c r="I260" s="116"/>
      <c r="J260" s="116"/>
      <c r="K260" s="116"/>
      <c r="L260" s="116"/>
      <c r="M260" s="116"/>
      <c r="N260" s="116"/>
      <c r="O260" s="116"/>
      <c r="P260" s="116"/>
    </row>
    <row r="261" spans="3:16" ht="18" customHeight="1">
      <c r="C261" s="116"/>
      <c r="D261" s="116"/>
      <c r="E261" s="116"/>
      <c r="F261" s="116"/>
      <c r="G261" s="116"/>
      <c r="H261" s="251"/>
      <c r="I261" s="116"/>
      <c r="J261" s="116"/>
      <c r="K261" s="116"/>
      <c r="L261" s="116"/>
      <c r="M261" s="116"/>
      <c r="N261" s="116"/>
      <c r="O261" s="116"/>
      <c r="P261" s="116"/>
    </row>
    <row r="262" spans="3:16" ht="18" customHeight="1">
      <c r="C262" s="116"/>
      <c r="D262" s="116"/>
      <c r="E262" s="116"/>
      <c r="F262" s="116"/>
      <c r="G262" s="116"/>
      <c r="H262" s="251"/>
      <c r="I262" s="116"/>
      <c r="J262" s="116"/>
      <c r="K262" s="116"/>
      <c r="L262" s="116"/>
      <c r="M262" s="116"/>
      <c r="N262" s="116"/>
      <c r="O262" s="116"/>
      <c r="P262" s="116"/>
    </row>
    <row r="263" spans="3:16" ht="18" customHeight="1">
      <c r="C263" s="116"/>
      <c r="D263" s="116"/>
      <c r="E263" s="116"/>
      <c r="F263" s="116"/>
      <c r="G263" s="116"/>
      <c r="H263" s="251"/>
      <c r="I263" s="116"/>
      <c r="J263" s="116"/>
      <c r="K263" s="116"/>
      <c r="L263" s="116"/>
      <c r="M263" s="116"/>
      <c r="N263" s="116"/>
      <c r="O263" s="116"/>
      <c r="P263" s="116"/>
    </row>
    <row r="264" spans="3:16" ht="18" customHeight="1">
      <c r="C264" s="116"/>
      <c r="D264" s="116"/>
      <c r="E264" s="116"/>
      <c r="F264" s="116"/>
      <c r="G264" s="116"/>
      <c r="H264" s="251"/>
      <c r="I264" s="116"/>
      <c r="J264" s="116"/>
      <c r="K264" s="116"/>
      <c r="L264" s="116"/>
      <c r="M264" s="116"/>
      <c r="N264" s="116"/>
      <c r="O264" s="116"/>
      <c r="P264" s="116"/>
    </row>
    <row r="265" spans="3:16" ht="18" customHeight="1">
      <c r="C265" s="116"/>
      <c r="D265" s="116"/>
      <c r="E265" s="116"/>
      <c r="F265" s="116"/>
      <c r="G265" s="116"/>
      <c r="H265" s="251"/>
      <c r="I265" s="116"/>
      <c r="J265" s="116"/>
      <c r="K265" s="116"/>
      <c r="L265" s="116"/>
      <c r="M265" s="116"/>
      <c r="N265" s="116"/>
      <c r="O265" s="116"/>
      <c r="P265" s="116"/>
    </row>
    <row r="266" spans="3:16" ht="18" customHeight="1">
      <c r="C266" s="116"/>
      <c r="D266" s="116"/>
      <c r="E266" s="116"/>
      <c r="F266" s="116"/>
      <c r="G266" s="116"/>
      <c r="H266" s="251"/>
      <c r="I266" s="116"/>
      <c r="J266" s="116"/>
      <c r="K266" s="116"/>
      <c r="L266" s="116"/>
      <c r="M266" s="116"/>
      <c r="N266" s="116"/>
      <c r="O266" s="116"/>
      <c r="P266" s="116"/>
    </row>
    <row r="267" spans="3:16" ht="18" customHeight="1">
      <c r="C267" s="116"/>
      <c r="D267" s="116"/>
      <c r="E267" s="116"/>
      <c r="F267" s="116"/>
      <c r="G267" s="116"/>
      <c r="H267" s="251"/>
      <c r="I267" s="116"/>
      <c r="J267" s="116"/>
      <c r="K267" s="116"/>
      <c r="L267" s="116"/>
      <c r="M267" s="116"/>
      <c r="N267" s="116"/>
      <c r="O267" s="116"/>
      <c r="P267" s="116"/>
    </row>
    <row r="268" spans="3:16" ht="18" customHeight="1">
      <c r="C268" s="116"/>
      <c r="D268" s="116"/>
      <c r="E268" s="116"/>
      <c r="F268" s="116"/>
      <c r="G268" s="116"/>
      <c r="H268" s="251"/>
      <c r="I268" s="116"/>
      <c r="J268" s="116"/>
      <c r="K268" s="116"/>
      <c r="L268" s="116"/>
      <c r="M268" s="116"/>
      <c r="N268" s="116"/>
      <c r="O268" s="116"/>
      <c r="P268" s="116"/>
    </row>
    <row r="269" spans="3:16" ht="18" customHeight="1">
      <c r="C269" s="116"/>
      <c r="D269" s="116"/>
      <c r="E269" s="116"/>
      <c r="F269" s="116"/>
      <c r="G269" s="116"/>
      <c r="H269" s="251"/>
      <c r="I269" s="116"/>
      <c r="J269" s="116"/>
      <c r="K269" s="116"/>
      <c r="L269" s="116"/>
      <c r="M269" s="116"/>
      <c r="N269" s="116"/>
      <c r="O269" s="116"/>
      <c r="P269" s="116"/>
    </row>
    <row r="270" spans="3:16" ht="18" customHeight="1">
      <c r="C270" s="116"/>
      <c r="D270" s="116"/>
      <c r="E270" s="116"/>
      <c r="F270" s="116"/>
      <c r="G270" s="116"/>
      <c r="H270" s="251"/>
      <c r="I270" s="116"/>
      <c r="J270" s="116"/>
      <c r="K270" s="116"/>
      <c r="L270" s="116"/>
      <c r="M270" s="116"/>
      <c r="N270" s="116"/>
      <c r="O270" s="116"/>
      <c r="P270" s="116"/>
    </row>
    <row r="271" spans="3:16" ht="18" customHeight="1">
      <c r="C271" s="116"/>
      <c r="D271" s="116"/>
      <c r="E271" s="116"/>
      <c r="F271" s="116"/>
      <c r="G271" s="116"/>
      <c r="H271" s="251"/>
      <c r="I271" s="116"/>
      <c r="J271" s="116"/>
      <c r="K271" s="116"/>
      <c r="L271" s="116"/>
      <c r="M271" s="116"/>
      <c r="N271" s="116"/>
      <c r="O271" s="116"/>
      <c r="P271" s="116"/>
    </row>
    <row r="272" spans="3:16" ht="18" customHeight="1">
      <c r="C272" s="116"/>
      <c r="D272" s="116"/>
      <c r="E272" s="116"/>
      <c r="F272" s="116"/>
      <c r="G272" s="116"/>
      <c r="H272" s="251"/>
      <c r="I272" s="116"/>
      <c r="J272" s="116"/>
      <c r="K272" s="116"/>
      <c r="L272" s="116"/>
      <c r="M272" s="116"/>
      <c r="N272" s="116"/>
      <c r="O272" s="116"/>
      <c r="P272" s="116"/>
    </row>
    <row r="273" spans="3:16" ht="18" customHeight="1">
      <c r="C273" s="116"/>
      <c r="D273" s="116"/>
      <c r="E273" s="116"/>
      <c r="F273" s="116"/>
      <c r="G273" s="116"/>
      <c r="H273" s="251"/>
      <c r="I273" s="116"/>
      <c r="J273" s="116"/>
      <c r="K273" s="116"/>
      <c r="L273" s="116"/>
      <c r="M273" s="116"/>
      <c r="N273" s="116"/>
      <c r="O273" s="116"/>
      <c r="P273" s="116"/>
    </row>
    <row r="274" spans="3:16" ht="18" customHeight="1">
      <c r="C274" s="116"/>
      <c r="D274" s="116"/>
      <c r="E274" s="116"/>
      <c r="F274" s="116"/>
      <c r="G274" s="116"/>
      <c r="H274" s="251"/>
      <c r="I274" s="116"/>
      <c r="J274" s="116"/>
      <c r="K274" s="116"/>
      <c r="L274" s="116"/>
      <c r="M274" s="116"/>
      <c r="N274" s="116"/>
      <c r="O274" s="116"/>
      <c r="P274" s="116"/>
    </row>
    <row r="275" spans="3:16" ht="18" customHeight="1">
      <c r="C275" s="116"/>
      <c r="D275" s="116"/>
      <c r="E275" s="116"/>
      <c r="F275" s="116"/>
      <c r="G275" s="116"/>
      <c r="H275" s="251"/>
      <c r="I275" s="116"/>
      <c r="J275" s="116"/>
      <c r="K275" s="116"/>
      <c r="L275" s="116"/>
      <c r="M275" s="116"/>
      <c r="N275" s="116"/>
      <c r="O275" s="116"/>
      <c r="P275" s="116"/>
    </row>
    <row r="276" spans="3:16" ht="18" customHeight="1">
      <c r="C276" s="116"/>
      <c r="D276" s="116"/>
      <c r="E276" s="116"/>
      <c r="F276" s="116"/>
      <c r="G276" s="116"/>
      <c r="H276" s="251"/>
      <c r="I276" s="116"/>
      <c r="J276" s="116"/>
      <c r="K276" s="116"/>
      <c r="L276" s="116"/>
      <c r="M276" s="116"/>
      <c r="N276" s="116"/>
      <c r="O276" s="116"/>
      <c r="P276" s="116"/>
    </row>
    <row r="277" spans="3:16" ht="18" customHeight="1">
      <c r="C277" s="116"/>
      <c r="D277" s="116"/>
      <c r="E277" s="116"/>
      <c r="F277" s="116"/>
      <c r="G277" s="116"/>
      <c r="H277" s="251"/>
      <c r="I277" s="116"/>
      <c r="J277" s="116"/>
      <c r="K277" s="116"/>
      <c r="L277" s="116"/>
      <c r="M277" s="116"/>
      <c r="N277" s="116"/>
      <c r="O277" s="116"/>
      <c r="P277" s="116"/>
    </row>
    <row r="278" spans="3:16" ht="18" customHeight="1">
      <c r="C278" s="116"/>
      <c r="D278" s="116"/>
      <c r="E278" s="116"/>
      <c r="F278" s="116"/>
      <c r="G278" s="116"/>
      <c r="H278" s="251"/>
      <c r="I278" s="116"/>
      <c r="J278" s="116"/>
      <c r="K278" s="116"/>
      <c r="L278" s="116"/>
      <c r="M278" s="116"/>
      <c r="N278" s="116"/>
      <c r="O278" s="116"/>
      <c r="P278" s="116"/>
    </row>
    <row r="279" spans="3:16" ht="18" customHeight="1">
      <c r="C279" s="116"/>
      <c r="D279" s="116"/>
      <c r="E279" s="116"/>
      <c r="F279" s="116"/>
      <c r="G279" s="116"/>
      <c r="H279" s="251"/>
      <c r="I279" s="116"/>
      <c r="J279" s="116"/>
      <c r="K279" s="116"/>
      <c r="L279" s="116"/>
      <c r="M279" s="116"/>
      <c r="N279" s="116"/>
      <c r="O279" s="116"/>
      <c r="P279" s="116"/>
    </row>
    <row r="280" spans="3:16" ht="18" customHeight="1">
      <c r="C280" s="116"/>
      <c r="D280" s="116"/>
      <c r="E280" s="116"/>
      <c r="F280" s="116"/>
      <c r="G280" s="116"/>
      <c r="H280" s="251"/>
      <c r="I280" s="116"/>
      <c r="J280" s="116"/>
      <c r="K280" s="116"/>
      <c r="L280" s="116"/>
      <c r="M280" s="116"/>
      <c r="N280" s="116"/>
      <c r="O280" s="116"/>
      <c r="P280" s="116"/>
    </row>
    <row r="281" spans="3:16" ht="18" customHeight="1">
      <c r="C281" s="116"/>
      <c r="D281" s="116"/>
      <c r="E281" s="116"/>
      <c r="F281" s="116"/>
      <c r="G281" s="116"/>
      <c r="H281" s="251"/>
      <c r="I281" s="116"/>
      <c r="J281" s="116"/>
      <c r="K281" s="116"/>
      <c r="L281" s="116"/>
      <c r="M281" s="116"/>
      <c r="N281" s="116"/>
      <c r="O281" s="116"/>
      <c r="P281" s="116"/>
    </row>
    <row r="282" spans="3:16" ht="18" customHeight="1">
      <c r="C282" s="116"/>
      <c r="D282" s="116"/>
      <c r="E282" s="116"/>
      <c r="F282" s="116"/>
      <c r="G282" s="116"/>
      <c r="H282" s="251"/>
      <c r="I282" s="116"/>
      <c r="J282" s="116"/>
      <c r="K282" s="116"/>
      <c r="L282" s="116"/>
      <c r="M282" s="116"/>
      <c r="N282" s="116"/>
      <c r="O282" s="116"/>
      <c r="P282" s="116"/>
    </row>
    <row r="283" spans="3:16" ht="18" customHeight="1">
      <c r="C283" s="116"/>
      <c r="D283" s="116"/>
      <c r="E283" s="116"/>
      <c r="F283" s="116"/>
      <c r="G283" s="116"/>
      <c r="H283" s="251"/>
      <c r="I283" s="116"/>
      <c r="J283" s="116"/>
      <c r="K283" s="116"/>
      <c r="L283" s="116"/>
      <c r="M283" s="116"/>
      <c r="N283" s="116"/>
      <c r="O283" s="116"/>
      <c r="P283" s="116"/>
    </row>
    <row r="284" spans="3:16" ht="18" customHeight="1">
      <c r="C284" s="116"/>
      <c r="D284" s="116"/>
      <c r="E284" s="116"/>
      <c r="F284" s="116"/>
      <c r="G284" s="116"/>
      <c r="H284" s="251"/>
      <c r="I284" s="116"/>
      <c r="J284" s="116"/>
      <c r="K284" s="116"/>
      <c r="L284" s="116"/>
      <c r="M284" s="116"/>
      <c r="N284" s="116"/>
      <c r="O284" s="116"/>
      <c r="P284" s="116"/>
    </row>
    <row r="285" spans="3:16" ht="18" customHeight="1">
      <c r="C285" s="116"/>
      <c r="D285" s="116"/>
      <c r="E285" s="116"/>
      <c r="F285" s="116"/>
      <c r="G285" s="116"/>
      <c r="H285" s="251"/>
      <c r="I285" s="116"/>
      <c r="J285" s="116"/>
      <c r="K285" s="116"/>
      <c r="L285" s="116"/>
      <c r="M285" s="116"/>
      <c r="N285" s="116"/>
      <c r="O285" s="116"/>
      <c r="P285" s="116"/>
    </row>
    <row r="286" spans="3:16" ht="18" customHeight="1">
      <c r="C286" s="116"/>
      <c r="D286" s="116"/>
      <c r="E286" s="116"/>
      <c r="F286" s="116"/>
      <c r="G286" s="116"/>
      <c r="H286" s="251"/>
      <c r="I286" s="116"/>
      <c r="J286" s="116"/>
      <c r="K286" s="116"/>
      <c r="L286" s="116"/>
      <c r="M286" s="116"/>
      <c r="N286" s="116"/>
      <c r="O286" s="116"/>
      <c r="P286" s="116"/>
    </row>
    <row r="287" spans="3:16" ht="18" customHeight="1">
      <c r="C287" s="116"/>
      <c r="D287" s="116"/>
      <c r="E287" s="116"/>
      <c r="F287" s="116"/>
      <c r="G287" s="116"/>
      <c r="H287" s="251"/>
      <c r="I287" s="116"/>
      <c r="J287" s="116"/>
      <c r="K287" s="116"/>
      <c r="L287" s="116"/>
      <c r="M287" s="116"/>
      <c r="N287" s="116"/>
      <c r="O287" s="116"/>
      <c r="P287" s="116"/>
    </row>
    <row r="288" spans="3:16" ht="18" customHeight="1">
      <c r="C288" s="116"/>
      <c r="D288" s="116"/>
      <c r="E288" s="116"/>
      <c r="F288" s="116"/>
      <c r="G288" s="116"/>
      <c r="H288" s="251"/>
      <c r="I288" s="116"/>
      <c r="J288" s="116"/>
      <c r="K288" s="116"/>
      <c r="L288" s="116"/>
      <c r="M288" s="116"/>
      <c r="N288" s="116"/>
      <c r="O288" s="116"/>
      <c r="P288" s="116"/>
    </row>
    <row r="289" spans="3:16" ht="18" customHeight="1">
      <c r="C289" s="116"/>
      <c r="D289" s="116"/>
      <c r="E289" s="116"/>
      <c r="F289" s="116"/>
      <c r="G289" s="116"/>
      <c r="H289" s="251"/>
      <c r="I289" s="116"/>
      <c r="J289" s="116"/>
      <c r="K289" s="116"/>
      <c r="L289" s="116"/>
      <c r="M289" s="116"/>
      <c r="N289" s="116"/>
      <c r="O289" s="116"/>
      <c r="P289" s="116"/>
    </row>
    <row r="290" spans="3:16" ht="18" customHeight="1">
      <c r="C290" s="116"/>
      <c r="D290" s="116"/>
      <c r="E290" s="116"/>
      <c r="F290" s="116"/>
      <c r="G290" s="116"/>
      <c r="H290" s="251"/>
      <c r="I290" s="116"/>
      <c r="J290" s="116"/>
      <c r="K290" s="116"/>
      <c r="L290" s="116"/>
      <c r="M290" s="116"/>
      <c r="N290" s="116"/>
      <c r="O290" s="116"/>
      <c r="P290" s="116"/>
    </row>
    <row r="291" spans="3:16" ht="18" customHeight="1">
      <c r="C291" s="116"/>
      <c r="D291" s="116"/>
      <c r="E291" s="116"/>
      <c r="F291" s="116"/>
      <c r="G291" s="116"/>
      <c r="H291" s="251"/>
      <c r="I291" s="116"/>
      <c r="J291" s="116"/>
      <c r="K291" s="116"/>
      <c r="L291" s="116"/>
      <c r="M291" s="116"/>
      <c r="N291" s="116"/>
      <c r="O291" s="116"/>
      <c r="P291" s="116"/>
    </row>
    <row r="292" spans="3:16" ht="18" customHeight="1">
      <c r="C292" s="116"/>
      <c r="D292" s="116"/>
      <c r="E292" s="116"/>
      <c r="F292" s="116"/>
      <c r="G292" s="116"/>
      <c r="H292" s="251"/>
      <c r="I292" s="116"/>
      <c r="J292" s="116"/>
      <c r="K292" s="116"/>
      <c r="L292" s="116"/>
      <c r="M292" s="116"/>
      <c r="N292" s="116"/>
      <c r="O292" s="116"/>
      <c r="P292" s="116"/>
    </row>
    <row r="293" spans="3:16" ht="18" customHeight="1">
      <c r="C293" s="116"/>
      <c r="D293" s="116"/>
      <c r="E293" s="116"/>
      <c r="F293" s="116"/>
      <c r="G293" s="116"/>
      <c r="H293" s="251"/>
      <c r="I293" s="116"/>
      <c r="J293" s="116"/>
      <c r="K293" s="116"/>
      <c r="L293" s="116"/>
      <c r="M293" s="116"/>
      <c r="N293" s="116"/>
      <c r="O293" s="116"/>
      <c r="P293" s="116"/>
    </row>
    <row r="294" spans="3:16" ht="18" customHeight="1">
      <c r="C294" s="116"/>
      <c r="D294" s="116"/>
      <c r="E294" s="116"/>
      <c r="F294" s="116"/>
      <c r="G294" s="116"/>
      <c r="H294" s="251"/>
      <c r="I294" s="116"/>
      <c r="J294" s="116"/>
      <c r="K294" s="116"/>
      <c r="L294" s="116"/>
      <c r="M294" s="116"/>
      <c r="N294" s="116"/>
      <c r="O294" s="116"/>
      <c r="P294" s="116"/>
    </row>
  </sheetData>
  <sheetProtection algorithmName="SHA-512" hashValue="Jo6qgEFF9gTlLvYiiUcA0zC8YNkZUfU4o0VNlXIfBF9U9V2GWVhPFmsyUPXnZdFI0+LMwRwghOlh0UzXAmRlrA==" saltValue="XDq+0ybVEeeUSSCdSuZ+yQ==" spinCount="100000" sheet="1" objects="1" scenarios="1" formatCells="0" formatColumns="0" formatRows="0"/>
  <mergeCells count="736">
    <mergeCell ref="O167:P167"/>
    <mergeCell ref="C167:D167"/>
    <mergeCell ref="E167:F167"/>
    <mergeCell ref="G167:H167"/>
    <mergeCell ref="I167:J167"/>
    <mergeCell ref="K167:L167"/>
    <mergeCell ref="M167:N167"/>
    <mergeCell ref="O160:P160"/>
    <mergeCell ref="O161:P162"/>
    <mergeCell ref="Q161:R162"/>
    <mergeCell ref="C166:D166"/>
    <mergeCell ref="E166:F166"/>
    <mergeCell ref="G166:H166"/>
    <mergeCell ref="I166:J166"/>
    <mergeCell ref="K166:L166"/>
    <mergeCell ref="M166:N166"/>
    <mergeCell ref="O166:P166"/>
    <mergeCell ref="O154:P155"/>
    <mergeCell ref="Q154:R155"/>
    <mergeCell ref="O156:P157"/>
    <mergeCell ref="Q156:R157"/>
    <mergeCell ref="O158:P159"/>
    <mergeCell ref="Q158:R159"/>
    <mergeCell ref="Q148:R149"/>
    <mergeCell ref="S148:S149"/>
    <mergeCell ref="O151:P151"/>
    <mergeCell ref="Q151:R151"/>
    <mergeCell ref="A152:B152"/>
    <mergeCell ref="O152:P153"/>
    <mergeCell ref="Q152:R153"/>
    <mergeCell ref="Q146:R147"/>
    <mergeCell ref="S146:S147"/>
    <mergeCell ref="A148:B149"/>
    <mergeCell ref="C148:D149"/>
    <mergeCell ref="E148:F149"/>
    <mergeCell ref="G148:H149"/>
    <mergeCell ref="I148:J149"/>
    <mergeCell ref="K148:L149"/>
    <mergeCell ref="M148:N149"/>
    <mergeCell ref="O148:P149"/>
    <mergeCell ref="S144:S145"/>
    <mergeCell ref="A146:B147"/>
    <mergeCell ref="C146:D147"/>
    <mergeCell ref="E146:F147"/>
    <mergeCell ref="G146:H147"/>
    <mergeCell ref="I146:J147"/>
    <mergeCell ref="K146:L147"/>
    <mergeCell ref="M146:N147"/>
    <mergeCell ref="O146:P147"/>
    <mergeCell ref="A144:B145"/>
    <mergeCell ref="C144:D145"/>
    <mergeCell ref="E144:F145"/>
    <mergeCell ref="G144:H145"/>
    <mergeCell ref="I144:J145"/>
    <mergeCell ref="K144:L145"/>
    <mergeCell ref="M144:N145"/>
    <mergeCell ref="O144:P145"/>
    <mergeCell ref="Q144:R145"/>
    <mergeCell ref="S140:S141"/>
    <mergeCell ref="A142:B143"/>
    <mergeCell ref="C142:D143"/>
    <mergeCell ref="E142:F143"/>
    <mergeCell ref="G142:H143"/>
    <mergeCell ref="I142:J143"/>
    <mergeCell ref="K142:L143"/>
    <mergeCell ref="M142:N143"/>
    <mergeCell ref="O142:P143"/>
    <mergeCell ref="Q142:R143"/>
    <mergeCell ref="S142:S143"/>
    <mergeCell ref="A140:B141"/>
    <mergeCell ref="C140:D141"/>
    <mergeCell ref="E140:F141"/>
    <mergeCell ref="G140:H141"/>
    <mergeCell ref="I140:J141"/>
    <mergeCell ref="K140:L141"/>
    <mergeCell ref="M140:N141"/>
    <mergeCell ref="O140:P141"/>
    <mergeCell ref="Q140:R141"/>
    <mergeCell ref="A137:B137"/>
    <mergeCell ref="C137:D137"/>
    <mergeCell ref="E137:F137"/>
    <mergeCell ref="G137:H137"/>
    <mergeCell ref="I137:J137"/>
    <mergeCell ref="K137:L137"/>
    <mergeCell ref="M137:N137"/>
    <mergeCell ref="O137:P137"/>
    <mergeCell ref="R139:S139"/>
    <mergeCell ref="A133:T133"/>
    <mergeCell ref="B134:I134"/>
    <mergeCell ref="K134:N134"/>
    <mergeCell ref="O134:P134"/>
    <mergeCell ref="Q134:T134"/>
    <mergeCell ref="A136:B136"/>
    <mergeCell ref="C136:D136"/>
    <mergeCell ref="E136:F136"/>
    <mergeCell ref="G136:H136"/>
    <mergeCell ref="I136:J136"/>
    <mergeCell ref="K136:L136"/>
    <mergeCell ref="M136:N136"/>
    <mergeCell ref="O136:P136"/>
    <mergeCell ref="O128:P128"/>
    <mergeCell ref="A129:B129"/>
    <mergeCell ref="C129:T129"/>
    <mergeCell ref="A130:T130"/>
    <mergeCell ref="A131:T131"/>
    <mergeCell ref="A132:T132"/>
    <mergeCell ref="C128:D128"/>
    <mergeCell ref="E128:F128"/>
    <mergeCell ref="G128:H128"/>
    <mergeCell ref="I128:J128"/>
    <mergeCell ref="K128:L128"/>
    <mergeCell ref="M128:N128"/>
    <mergeCell ref="C127:D127"/>
    <mergeCell ref="E127:F127"/>
    <mergeCell ref="G127:H127"/>
    <mergeCell ref="I127:J127"/>
    <mergeCell ref="K127:L127"/>
    <mergeCell ref="M127:N127"/>
    <mergeCell ref="O127:P127"/>
    <mergeCell ref="C126:D126"/>
    <mergeCell ref="E126:F126"/>
    <mergeCell ref="G126:H126"/>
    <mergeCell ref="I126:J126"/>
    <mergeCell ref="K126:L126"/>
    <mergeCell ref="M126:N126"/>
    <mergeCell ref="C125:D125"/>
    <mergeCell ref="E125:F125"/>
    <mergeCell ref="G125:H125"/>
    <mergeCell ref="I125:J125"/>
    <mergeCell ref="K125:L125"/>
    <mergeCell ref="M125:N125"/>
    <mergeCell ref="O125:P125"/>
    <mergeCell ref="Q125:T125"/>
    <mergeCell ref="O126:P126"/>
    <mergeCell ref="Q126:T126"/>
    <mergeCell ref="O122:P122"/>
    <mergeCell ref="Q122:R122"/>
    <mergeCell ref="S122:T122"/>
    <mergeCell ref="O123:P123"/>
    <mergeCell ref="Q123:R123"/>
    <mergeCell ref="S123:T123"/>
    <mergeCell ref="C124:D124"/>
    <mergeCell ref="E124:F124"/>
    <mergeCell ref="G124:H124"/>
    <mergeCell ref="I124:J124"/>
    <mergeCell ref="K124:L124"/>
    <mergeCell ref="M124:N124"/>
    <mergeCell ref="O124:P124"/>
    <mergeCell ref="C123:D123"/>
    <mergeCell ref="E123:F123"/>
    <mergeCell ref="G123:H123"/>
    <mergeCell ref="I123:J123"/>
    <mergeCell ref="K123:L123"/>
    <mergeCell ref="M123:N123"/>
    <mergeCell ref="Q124:R124"/>
    <mergeCell ref="S124:T124"/>
    <mergeCell ref="C120:D120"/>
    <mergeCell ref="E120:F120"/>
    <mergeCell ref="G120:H120"/>
    <mergeCell ref="I120:J120"/>
    <mergeCell ref="K120:L120"/>
    <mergeCell ref="M120:N120"/>
    <mergeCell ref="O120:P120"/>
    <mergeCell ref="Q120:T120"/>
    <mergeCell ref="A121:A128"/>
    <mergeCell ref="C121:D121"/>
    <mergeCell ref="E121:F121"/>
    <mergeCell ref="G121:H121"/>
    <mergeCell ref="I121:J121"/>
    <mergeCell ref="K121:L121"/>
    <mergeCell ref="M121:N121"/>
    <mergeCell ref="O121:P121"/>
    <mergeCell ref="Q121:R121"/>
    <mergeCell ref="S121:T121"/>
    <mergeCell ref="C122:D122"/>
    <mergeCell ref="E122:F122"/>
    <mergeCell ref="G122:H122"/>
    <mergeCell ref="I122:J122"/>
    <mergeCell ref="K122:L122"/>
    <mergeCell ref="M122:N122"/>
    <mergeCell ref="A117:B117"/>
    <mergeCell ref="Q117:Q119"/>
    <mergeCell ref="R117:R119"/>
    <mergeCell ref="S117:T117"/>
    <mergeCell ref="A118:B119"/>
    <mergeCell ref="S118:T119"/>
    <mergeCell ref="C119:D119"/>
    <mergeCell ref="E119:F119"/>
    <mergeCell ref="G119:H119"/>
    <mergeCell ref="I119:J119"/>
    <mergeCell ref="K119:L119"/>
    <mergeCell ref="M119:N119"/>
    <mergeCell ref="O119:P119"/>
    <mergeCell ref="M113:N113"/>
    <mergeCell ref="O113:P113"/>
    <mergeCell ref="A114:B114"/>
    <mergeCell ref="Q114:Q116"/>
    <mergeCell ref="R114:R116"/>
    <mergeCell ref="A111:B111"/>
    <mergeCell ref="Q111:Q113"/>
    <mergeCell ref="R111:R113"/>
    <mergeCell ref="S114:T114"/>
    <mergeCell ref="A115:B116"/>
    <mergeCell ref="S115:T116"/>
    <mergeCell ref="C116:D116"/>
    <mergeCell ref="E116:F116"/>
    <mergeCell ref="G116:H116"/>
    <mergeCell ref="I116:J116"/>
    <mergeCell ref="K116:L116"/>
    <mergeCell ref="M116:N116"/>
    <mergeCell ref="O116:P116"/>
    <mergeCell ref="A108:B108"/>
    <mergeCell ref="Q108:Q110"/>
    <mergeCell ref="R108:R110"/>
    <mergeCell ref="A105:B105"/>
    <mergeCell ref="Q105:Q107"/>
    <mergeCell ref="R105:R107"/>
    <mergeCell ref="S111:T111"/>
    <mergeCell ref="A112:B113"/>
    <mergeCell ref="S112:T113"/>
    <mergeCell ref="C113:D113"/>
    <mergeCell ref="E113:F113"/>
    <mergeCell ref="G113:H113"/>
    <mergeCell ref="I113:J113"/>
    <mergeCell ref="S108:T108"/>
    <mergeCell ref="A109:B110"/>
    <mergeCell ref="S109:T110"/>
    <mergeCell ref="C110:D110"/>
    <mergeCell ref="E110:F110"/>
    <mergeCell ref="G110:H110"/>
    <mergeCell ref="I110:J110"/>
    <mergeCell ref="K110:L110"/>
    <mergeCell ref="M110:N110"/>
    <mergeCell ref="O110:P110"/>
    <mergeCell ref="K113:L113"/>
    <mergeCell ref="A106:B107"/>
    <mergeCell ref="S106:T107"/>
    <mergeCell ref="C107:D107"/>
    <mergeCell ref="E107:F107"/>
    <mergeCell ref="G107:H107"/>
    <mergeCell ref="I107:J107"/>
    <mergeCell ref="S102:T102"/>
    <mergeCell ref="A103:B104"/>
    <mergeCell ref="S103:T104"/>
    <mergeCell ref="C104:D104"/>
    <mergeCell ref="E104:F104"/>
    <mergeCell ref="G104:H104"/>
    <mergeCell ref="I104:J104"/>
    <mergeCell ref="K104:L104"/>
    <mergeCell ref="M104:N104"/>
    <mergeCell ref="O104:P104"/>
    <mergeCell ref="K107:L107"/>
    <mergeCell ref="M107:N107"/>
    <mergeCell ref="O107:P107"/>
    <mergeCell ref="M101:N101"/>
    <mergeCell ref="O101:P101"/>
    <mergeCell ref="A102:B102"/>
    <mergeCell ref="Q102:Q104"/>
    <mergeCell ref="R102:R104"/>
    <mergeCell ref="A99:B99"/>
    <mergeCell ref="Q99:Q101"/>
    <mergeCell ref="R99:R101"/>
    <mergeCell ref="S105:T105"/>
    <mergeCell ref="A96:B96"/>
    <mergeCell ref="Q96:Q98"/>
    <mergeCell ref="R96:R98"/>
    <mergeCell ref="A93:B93"/>
    <mergeCell ref="Q93:Q95"/>
    <mergeCell ref="R93:R95"/>
    <mergeCell ref="S99:T99"/>
    <mergeCell ref="A100:B101"/>
    <mergeCell ref="S100:T101"/>
    <mergeCell ref="C101:D101"/>
    <mergeCell ref="E101:F101"/>
    <mergeCell ref="G101:H101"/>
    <mergeCell ref="I101:J101"/>
    <mergeCell ref="S96:T96"/>
    <mergeCell ref="A97:B98"/>
    <mergeCell ref="S97:T98"/>
    <mergeCell ref="C98:D98"/>
    <mergeCell ref="E98:F98"/>
    <mergeCell ref="G98:H98"/>
    <mergeCell ref="I98:J98"/>
    <mergeCell ref="K98:L98"/>
    <mergeCell ref="M98:N98"/>
    <mergeCell ref="O98:P98"/>
    <mergeCell ref="K101:L101"/>
    <mergeCell ref="S93:T93"/>
    <mergeCell ref="A94:B95"/>
    <mergeCell ref="S94:T95"/>
    <mergeCell ref="C95:D95"/>
    <mergeCell ref="E95:F95"/>
    <mergeCell ref="G95:H95"/>
    <mergeCell ref="I95:J95"/>
    <mergeCell ref="E92:F92"/>
    <mergeCell ref="G92:H92"/>
    <mergeCell ref="I92:J92"/>
    <mergeCell ref="K92:L92"/>
    <mergeCell ref="M92:N92"/>
    <mergeCell ref="O92:P92"/>
    <mergeCell ref="K95:L95"/>
    <mergeCell ref="M95:N95"/>
    <mergeCell ref="O95:P95"/>
    <mergeCell ref="A89:B89"/>
    <mergeCell ref="C89:P89"/>
    <mergeCell ref="S89:T89"/>
    <mergeCell ref="A90:B90"/>
    <mergeCell ref="Q90:Q92"/>
    <mergeCell ref="R90:R92"/>
    <mergeCell ref="S90:T90"/>
    <mergeCell ref="A91:B92"/>
    <mergeCell ref="S91:T92"/>
    <mergeCell ref="C92:D92"/>
    <mergeCell ref="A86:B86"/>
    <mergeCell ref="Q86:Q88"/>
    <mergeCell ref="O88:P88"/>
    <mergeCell ref="O82:P82"/>
    <mergeCell ref="A83:B83"/>
    <mergeCell ref="Q83:Q85"/>
    <mergeCell ref="R86:R88"/>
    <mergeCell ref="S86:T86"/>
    <mergeCell ref="A87:B88"/>
    <mergeCell ref="S87:T88"/>
    <mergeCell ref="C88:D88"/>
    <mergeCell ref="E88:F88"/>
    <mergeCell ref="G88:H88"/>
    <mergeCell ref="I88:J88"/>
    <mergeCell ref="K88:L88"/>
    <mergeCell ref="M88:N88"/>
    <mergeCell ref="AC79:AC80"/>
    <mergeCell ref="A80:B80"/>
    <mergeCell ref="Q80:Q82"/>
    <mergeCell ref="R80:R82"/>
    <mergeCell ref="S80:T80"/>
    <mergeCell ref="A81:B82"/>
    <mergeCell ref="S81:T82"/>
    <mergeCell ref="R83:R85"/>
    <mergeCell ref="S83:T83"/>
    <mergeCell ref="A84:B85"/>
    <mergeCell ref="S84:T85"/>
    <mergeCell ref="C85:D85"/>
    <mergeCell ref="E85:F85"/>
    <mergeCell ref="G85:H85"/>
    <mergeCell ref="C82:D82"/>
    <mergeCell ref="E82:F82"/>
    <mergeCell ref="G82:H82"/>
    <mergeCell ref="I82:J82"/>
    <mergeCell ref="K82:L82"/>
    <mergeCell ref="M82:N82"/>
    <mergeCell ref="I85:J85"/>
    <mergeCell ref="K85:L85"/>
    <mergeCell ref="M85:N85"/>
    <mergeCell ref="O85:P85"/>
    <mergeCell ref="A77:B77"/>
    <mergeCell ref="Q77:Q79"/>
    <mergeCell ref="R77:R79"/>
    <mergeCell ref="S77:T77"/>
    <mergeCell ref="A78:B79"/>
    <mergeCell ref="S78:T79"/>
    <mergeCell ref="C79:D79"/>
    <mergeCell ref="E79:F79"/>
    <mergeCell ref="G79:H79"/>
    <mergeCell ref="I79:J79"/>
    <mergeCell ref="K79:L79"/>
    <mergeCell ref="M79:N79"/>
    <mergeCell ref="O79:P79"/>
    <mergeCell ref="M73:N73"/>
    <mergeCell ref="O73:P73"/>
    <mergeCell ref="A74:B74"/>
    <mergeCell ref="Q74:Q76"/>
    <mergeCell ref="R74:R76"/>
    <mergeCell ref="A71:B71"/>
    <mergeCell ref="Q71:Q73"/>
    <mergeCell ref="R71:R73"/>
    <mergeCell ref="S74:T74"/>
    <mergeCell ref="A75:B76"/>
    <mergeCell ref="S75:T76"/>
    <mergeCell ref="C76:D76"/>
    <mergeCell ref="E76:F76"/>
    <mergeCell ref="G76:H76"/>
    <mergeCell ref="I76:J76"/>
    <mergeCell ref="K76:L76"/>
    <mergeCell ref="M76:N76"/>
    <mergeCell ref="O76:P76"/>
    <mergeCell ref="A68:B68"/>
    <mergeCell ref="Q68:Q70"/>
    <mergeCell ref="R68:R70"/>
    <mergeCell ref="A65:B65"/>
    <mergeCell ref="Q65:Q67"/>
    <mergeCell ref="R65:R67"/>
    <mergeCell ref="S71:T71"/>
    <mergeCell ref="A72:B73"/>
    <mergeCell ref="S72:T73"/>
    <mergeCell ref="C73:D73"/>
    <mergeCell ref="E73:F73"/>
    <mergeCell ref="G73:H73"/>
    <mergeCell ref="I73:J73"/>
    <mergeCell ref="S68:T68"/>
    <mergeCell ref="A69:B70"/>
    <mergeCell ref="S69:T70"/>
    <mergeCell ref="C70:D70"/>
    <mergeCell ref="E70:F70"/>
    <mergeCell ref="G70:H70"/>
    <mergeCell ref="I70:J70"/>
    <mergeCell ref="K70:L70"/>
    <mergeCell ref="M70:N70"/>
    <mergeCell ref="O70:P70"/>
    <mergeCell ref="K73:L73"/>
    <mergeCell ref="S65:T65"/>
    <mergeCell ref="A66:B67"/>
    <mergeCell ref="S66:T67"/>
    <mergeCell ref="C67:D67"/>
    <mergeCell ref="E67:F67"/>
    <mergeCell ref="G67:H67"/>
    <mergeCell ref="I67:J67"/>
    <mergeCell ref="R62:R64"/>
    <mergeCell ref="S62:T62"/>
    <mergeCell ref="A63:B64"/>
    <mergeCell ref="S63:T64"/>
    <mergeCell ref="C64:D64"/>
    <mergeCell ref="E64:F64"/>
    <mergeCell ref="G64:H64"/>
    <mergeCell ref="I64:J64"/>
    <mergeCell ref="K64:L64"/>
    <mergeCell ref="M64:N64"/>
    <mergeCell ref="K67:L67"/>
    <mergeCell ref="M67:N67"/>
    <mergeCell ref="O67:P67"/>
    <mergeCell ref="A62:B62"/>
    <mergeCell ref="Q62:Q64"/>
    <mergeCell ref="O64:P64"/>
    <mergeCell ref="R52:R54"/>
    <mergeCell ref="S52:T52"/>
    <mergeCell ref="A53:B54"/>
    <mergeCell ref="S53:T54"/>
    <mergeCell ref="C54:D54"/>
    <mergeCell ref="E54:F54"/>
    <mergeCell ref="G54:H54"/>
    <mergeCell ref="I54:J54"/>
    <mergeCell ref="K54:L54"/>
    <mergeCell ref="I61:J61"/>
    <mergeCell ref="K61:L61"/>
    <mergeCell ref="M61:N61"/>
    <mergeCell ref="O61:P61"/>
    <mergeCell ref="R55:R57"/>
    <mergeCell ref="S55:T55"/>
    <mergeCell ref="A56:B57"/>
    <mergeCell ref="S56:T57"/>
    <mergeCell ref="C57:D57"/>
    <mergeCell ref="E57:F57"/>
    <mergeCell ref="G57:H57"/>
    <mergeCell ref="S58:T58"/>
    <mergeCell ref="A59:B59"/>
    <mergeCell ref="Q59:Q61"/>
    <mergeCell ref="R59:R61"/>
    <mergeCell ref="S59:T59"/>
    <mergeCell ref="A60:B61"/>
    <mergeCell ref="S60:T61"/>
    <mergeCell ref="C61:D61"/>
    <mergeCell ref="E61:F61"/>
    <mergeCell ref="G61:H61"/>
    <mergeCell ref="A58:B58"/>
    <mergeCell ref="C58:P58"/>
    <mergeCell ref="Q55:Q57"/>
    <mergeCell ref="M45:N45"/>
    <mergeCell ref="O45:P45"/>
    <mergeCell ref="A46:B46"/>
    <mergeCell ref="M42:N42"/>
    <mergeCell ref="O42:P42"/>
    <mergeCell ref="A43:B43"/>
    <mergeCell ref="Q49:Q51"/>
    <mergeCell ref="I57:J57"/>
    <mergeCell ref="K57:L57"/>
    <mergeCell ref="M57:N57"/>
    <mergeCell ref="O57:P57"/>
    <mergeCell ref="I51:J51"/>
    <mergeCell ref="K51:L51"/>
    <mergeCell ref="M51:N51"/>
    <mergeCell ref="O51:P51"/>
    <mergeCell ref="A52:B52"/>
    <mergeCell ref="M54:N54"/>
    <mergeCell ref="O54:P54"/>
    <mergeCell ref="A55:B55"/>
    <mergeCell ref="Q52:Q54"/>
    <mergeCell ref="R49:R51"/>
    <mergeCell ref="S49:T49"/>
    <mergeCell ref="A50:B51"/>
    <mergeCell ref="S50:T51"/>
    <mergeCell ref="C51:D51"/>
    <mergeCell ref="E51:F51"/>
    <mergeCell ref="Q46:Q48"/>
    <mergeCell ref="R46:R48"/>
    <mergeCell ref="S46:T46"/>
    <mergeCell ref="A47:B48"/>
    <mergeCell ref="S47:T48"/>
    <mergeCell ref="C48:D48"/>
    <mergeCell ref="E48:F48"/>
    <mergeCell ref="G48:H48"/>
    <mergeCell ref="I48:J48"/>
    <mergeCell ref="K48:L48"/>
    <mergeCell ref="G51:H51"/>
    <mergeCell ref="M48:N48"/>
    <mergeCell ref="O48:P48"/>
    <mergeCell ref="A49:B49"/>
    <mergeCell ref="A40:B40"/>
    <mergeCell ref="M36:N36"/>
    <mergeCell ref="O36:P36"/>
    <mergeCell ref="A37:B37"/>
    <mergeCell ref="Q43:Q45"/>
    <mergeCell ref="R43:R45"/>
    <mergeCell ref="S43:T43"/>
    <mergeCell ref="A44:B45"/>
    <mergeCell ref="S44:T45"/>
    <mergeCell ref="C45:D45"/>
    <mergeCell ref="E45:F45"/>
    <mergeCell ref="Q40:Q42"/>
    <mergeCell ref="R40:R42"/>
    <mergeCell ref="S40:T40"/>
    <mergeCell ref="A41:B42"/>
    <mergeCell ref="S41:T42"/>
    <mergeCell ref="C42:D42"/>
    <mergeCell ref="E42:F42"/>
    <mergeCell ref="G42:H42"/>
    <mergeCell ref="I42:J42"/>
    <mergeCell ref="K42:L42"/>
    <mergeCell ref="G45:H45"/>
    <mergeCell ref="I45:J45"/>
    <mergeCell ref="K45:L45"/>
    <mergeCell ref="R37:R39"/>
    <mergeCell ref="S37:T37"/>
    <mergeCell ref="A38:B39"/>
    <mergeCell ref="S38:T39"/>
    <mergeCell ref="C39:D39"/>
    <mergeCell ref="E39:F39"/>
    <mergeCell ref="Q34:Q36"/>
    <mergeCell ref="R34:R36"/>
    <mergeCell ref="S34:T34"/>
    <mergeCell ref="A35:B36"/>
    <mergeCell ref="S35:T36"/>
    <mergeCell ref="C36:D36"/>
    <mergeCell ref="E36:F36"/>
    <mergeCell ref="G36:H36"/>
    <mergeCell ref="I36:J36"/>
    <mergeCell ref="K36:L36"/>
    <mergeCell ref="G39:H39"/>
    <mergeCell ref="I39:J39"/>
    <mergeCell ref="K39:L39"/>
    <mergeCell ref="M39:N39"/>
    <mergeCell ref="O39:P39"/>
    <mergeCell ref="I33:J33"/>
    <mergeCell ref="K33:L33"/>
    <mergeCell ref="M33:N33"/>
    <mergeCell ref="O33:P33"/>
    <mergeCell ref="A34:B34"/>
    <mergeCell ref="M30:N30"/>
    <mergeCell ref="O30:P30"/>
    <mergeCell ref="A31:B31"/>
    <mergeCell ref="Q37:Q39"/>
    <mergeCell ref="M27:N27"/>
    <mergeCell ref="O27:P27"/>
    <mergeCell ref="A28:B28"/>
    <mergeCell ref="M24:N24"/>
    <mergeCell ref="O24:P24"/>
    <mergeCell ref="A25:B25"/>
    <mergeCell ref="Q31:Q33"/>
    <mergeCell ref="R31:R33"/>
    <mergeCell ref="S31:T31"/>
    <mergeCell ref="A32:B33"/>
    <mergeCell ref="S32:T33"/>
    <mergeCell ref="C33:D33"/>
    <mergeCell ref="E33:F33"/>
    <mergeCell ref="Q28:Q30"/>
    <mergeCell ref="R28:R30"/>
    <mergeCell ref="S28:T28"/>
    <mergeCell ref="A29:B30"/>
    <mergeCell ref="S29:T30"/>
    <mergeCell ref="C30:D30"/>
    <mergeCell ref="E30:F30"/>
    <mergeCell ref="G30:H30"/>
    <mergeCell ref="I30:J30"/>
    <mergeCell ref="K30:L30"/>
    <mergeCell ref="G33:H33"/>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A10:B10"/>
    <mergeCell ref="C10:D10"/>
    <mergeCell ref="E10:F10"/>
    <mergeCell ref="G10:H10"/>
    <mergeCell ref="I10:J10"/>
    <mergeCell ref="K10:L10"/>
    <mergeCell ref="M10:N10"/>
    <mergeCell ref="O10:P10"/>
    <mergeCell ref="S10:T10"/>
    <mergeCell ref="A9:B9"/>
    <mergeCell ref="C9:D9"/>
    <mergeCell ref="E9:F9"/>
    <mergeCell ref="G9:H9"/>
    <mergeCell ref="I9:J9"/>
    <mergeCell ref="K9:L9"/>
    <mergeCell ref="M9:N9"/>
    <mergeCell ref="O9:P9"/>
    <mergeCell ref="S9:T9"/>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6:B6"/>
    <mergeCell ref="C6:D6"/>
    <mergeCell ref="E6:F6"/>
    <mergeCell ref="G6:H6"/>
    <mergeCell ref="I6:J6"/>
    <mergeCell ref="K6:L6"/>
    <mergeCell ref="M6:N6"/>
    <mergeCell ref="O6:P6"/>
    <mergeCell ref="S6:T6"/>
    <mergeCell ref="A5:B5"/>
    <mergeCell ref="C5:D5"/>
    <mergeCell ref="E5:F5"/>
    <mergeCell ref="G5:H5"/>
    <mergeCell ref="I5:J5"/>
    <mergeCell ref="K5:L5"/>
    <mergeCell ref="M5:N5"/>
    <mergeCell ref="O5:P5"/>
    <mergeCell ref="S5:T5"/>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s>
  <phoneticPr fontId="16" type="noConversion"/>
  <dataValidations count="8">
    <dataValidation type="decimal" errorStyle="warning" showErrorMessage="1" errorTitle="填入數字範圍有誤" error="數字介於 0~23.5" sqref="C58:P58 C14:P14 C17:P17 C112:P112 C78:P78 C106:P106 C60:P60 C89:P89 C56:P56 C75:P75 C103:P103 C26:P26 C47:P47 C115:P115 C20:P20 C53:P53 C50:P50 C44:P44 C91:P91 C118:P118 C109:P109 C87:P87 C81:P81 C84:P84 C29:P29 C32:P32 C35:P35 C38:P38 C41:P41 C63:P63 C66:P66 C69:P69 C72:P72 C94:P94 C97:P97 C100:P100 C23:P23" xr:uid="{00000000-0002-0000-0F00-000000000000}">
      <formula1>0</formula1>
      <formula2>23.5</formula2>
    </dataValidation>
    <dataValidation errorStyle="warning" showErrorMessage="1" errorTitle="填入數字範圍有誤" error="數字介於 0~23.5" sqref="C42:P43 C57:P57 C85:P86 C54:P55 C51:P52 C45:P46 C48:P49 C21:P22 C24:P25 C76:P77 C13:P13 C15:P16 C59:P59 C18:P19 C82:P83 C79:P80 C88:P88 C73:P74 C107:P107 C110:P110 C113:P113 C116:P116 C119:P119 C27:P28 C30:P31 C33:P34 C36:P37 C39:P40 C61:P62 C64:P65 C67:P68 C70:P71 C92:P92 C95:P95 C98:P98 C101:P101 C104:P104" xr:uid="{00000000-0002-0000-0F00-000001000000}"/>
    <dataValidation type="list" allowBlank="1" showInputMessage="1" showErrorMessage="1" sqref="E2:F2" xr:uid="{00000000-0002-0000-0F00-000002000000}">
      <formula1>$AB$1:$AB$2</formula1>
    </dataValidation>
    <dataValidation type="list" allowBlank="1" showInputMessage="1" showErrorMessage="1" sqref="C7:P7 E5:P5 C9:P9 C11:P11" xr:uid="{00000000-0002-0000-0F00-000003000000}">
      <formula1>$Z$8:$Z$47</formula1>
    </dataValidation>
    <dataValidation type="list" allowBlank="1" showInputMessage="1" showErrorMessage="1" sqref="A2:D2" xr:uid="{00000000-0002-0000-0F00-000004000000}">
      <formula1>$AB$8:$AB$52</formula1>
    </dataValidation>
    <dataValidation type="list" allowBlank="1" showInputMessage="1" showErrorMessage="1" sqref="C5:D5" xr:uid="{00000000-0002-0000-0F00-000005000000}">
      <formula1>$Z$8:$Z$45</formula1>
    </dataValidation>
    <dataValidation type="list" allowBlank="1" showInputMessage="1" showErrorMessage="1" sqref="A38:B39 A75:B76 A41:B42 A103:B104 A23:B24 A78:B79 A81:B82 A60:B61 A63:B64 A26:B27 A44:B45 A47:B48 A66:B67 A87:B88 A69:B70 A84:B85 A72:B73 A50:B51 A53:B54 A56:B57 A14:B15 A17:B18 A29:B30 A32:B33 A35:B36 A106:B107 A109:B110 A112:B113 A91:B92 A94:B95 A97:B98 A118:B119 A100:B101 A115:B116 A20:B21" xr:uid="{00000000-0002-0000-0F00-000006000000}">
      <formula1>$AD$8:$AD$22</formula1>
    </dataValidation>
    <dataValidation type="decimal" errorStyle="warning" showErrorMessage="1" errorTitle="填入數字範圍有誤" error="數字介於 0~24" sqref="C117:P117 C111:P111 C90:P90 C108:P108 C105:P105 C114:P114 C93:P93 C96:P96 C99:P99 C102:P102" xr:uid="{00000000-0002-0000-0F00-000007000000}">
      <formula1>7</formula1>
      <formula2>24</formula2>
    </dataValidation>
  </dataValidations>
  <printOptions horizontalCentered="1" verticalCentered="1"/>
  <pageMargins left="0" right="0" top="0.19685039370078741" bottom="0.19685039370078741" header="0.51181102362204722" footer="0.51181102362204722"/>
  <pageSetup paperSize="9" scale="76" fitToHeight="0" orientation="portrait" horizontalDpi="4294967293" vertic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1" id="{41A83A04-02BD-47B1-95A7-A5939B20A3B9}">
            <xm:f>月排班!FA7=月排班!$FV$6</xm:f>
            <x14:dxf>
              <font>
                <color theme="0"/>
              </font>
              <fill>
                <patternFill>
                  <bgColor rgb="FFFF0000"/>
                </patternFill>
              </fill>
            </x14:dxf>
          </x14:cfRule>
          <x14:cfRule type="expression" priority="2" id="{CA9AA3A1-971B-4245-AD91-B16CCB37234B}">
            <xm:f>月排班!FA7=月排班!$FV$5</xm:f>
            <x14:dxf>
              <font>
                <color theme="0"/>
              </font>
              <fill>
                <patternFill>
                  <bgColor theme="1" tint="4.9989318521683403E-2"/>
                </patternFill>
              </fill>
            </x14:dxf>
          </x14:cfRule>
          <x14:cfRule type="expression" priority="3" id="{2FFD417A-7237-4670-BCD0-280841E0A3D0}">
            <xm:f>月排班!FA7&lt;&gt;""</xm:f>
            <x14:dxf>
              <font>
                <color auto="1"/>
              </font>
              <fill>
                <patternFill>
                  <bgColor theme="9" tint="0.39994506668294322"/>
                </patternFill>
              </fill>
            </x14:dxf>
          </x14:cfRule>
          <xm:sqref>C15:P15 C18:P18 C21:P21 C24:P24 C27:P27 C30:P30 C33:P33 C36:P36 C39:P39 C42:P42 C45:P45 C48:P48 C51:P51 C54:P54 C57:P57 C61:P61 C64:P64 C67:P67 C70:P70 C73:P73 C76:P76 C79:P79 C82:P82 C85:P85 C88:P88 C92:P92 C95:P95 C98:P98 C101:P101 C104:P104 C107:P107 C110:P110 C113:P113 C116:P116 C119:P119</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6" tint="0.59999389629810485"/>
  </sheetPr>
  <dimension ref="A1:AF158"/>
  <sheetViews>
    <sheetView view="pageBreakPreview" zoomScale="55" zoomScaleNormal="75" zoomScaleSheetLayoutView="55" workbookViewId="0">
      <selection activeCell="D14" sqref="D14"/>
    </sheetView>
  </sheetViews>
  <sheetFormatPr defaultColWidth="8.375" defaultRowHeight="18" customHeight="1"/>
  <cols>
    <col min="1" max="1" width="9.625" style="1" customWidth="1"/>
    <col min="2" max="2" width="12.25" style="1" customWidth="1"/>
    <col min="3" max="9" width="9.625" style="1" customWidth="1"/>
    <col min="10" max="11" width="9.625" style="40" customWidth="1"/>
    <col min="12" max="19" width="9.625" style="1" customWidth="1"/>
    <col min="20" max="20" width="19.375" style="1" customWidth="1"/>
    <col min="21" max="21" width="8.375" style="1"/>
    <col min="22" max="22" width="23.25" style="1" customWidth="1"/>
    <col min="23" max="16384" width="8.375" style="1"/>
  </cols>
  <sheetData>
    <row r="1" spans="1:29" ht="25.5" customHeight="1" thickBot="1">
      <c r="A1" s="574" t="s">
        <v>8</v>
      </c>
      <c r="B1" s="575"/>
      <c r="C1" s="575"/>
      <c r="D1" s="575"/>
      <c r="E1" s="575"/>
      <c r="F1" s="575"/>
      <c r="G1" s="575"/>
      <c r="H1" s="575"/>
      <c r="I1" s="575"/>
      <c r="J1" s="575"/>
      <c r="K1" s="575"/>
      <c r="L1" s="575"/>
      <c r="M1" s="575"/>
      <c r="N1" s="575"/>
      <c r="O1" s="575"/>
      <c r="P1" s="575"/>
      <c r="Q1" s="575"/>
      <c r="R1" s="575"/>
      <c r="S1" s="575"/>
      <c r="T1" s="576"/>
      <c r="U1" s="64"/>
      <c r="V1" s="64"/>
      <c r="W1" s="64"/>
      <c r="X1" s="64"/>
      <c r="Y1" s="64"/>
      <c r="Z1" s="64"/>
      <c r="AA1" s="64"/>
      <c r="AB1" s="64"/>
      <c r="AC1" s="1" t="s">
        <v>9</v>
      </c>
    </row>
    <row r="2" spans="1:29" s="2" customFormat="1" ht="24.75" customHeight="1">
      <c r="A2" s="577" t="s">
        <v>39</v>
      </c>
      <c r="B2" s="578"/>
      <c r="C2" s="578"/>
      <c r="D2" s="578"/>
      <c r="E2" s="579" t="s">
        <v>222</v>
      </c>
      <c r="F2" s="580"/>
      <c r="G2" s="581" t="s">
        <v>12</v>
      </c>
      <c r="H2" s="582"/>
      <c r="I2" s="582"/>
      <c r="J2" s="582"/>
      <c r="K2" s="582"/>
      <c r="L2" s="582"/>
      <c r="M2" s="582"/>
      <c r="N2" s="583"/>
      <c r="O2" s="65" t="s">
        <v>13</v>
      </c>
      <c r="P2" s="584">
        <v>42590</v>
      </c>
      <c r="Q2" s="584"/>
      <c r="R2" s="584"/>
      <c r="S2" s="66" t="s">
        <v>14</v>
      </c>
      <c r="T2" s="67">
        <f>P2+6</f>
        <v>42596</v>
      </c>
      <c r="U2" s="1"/>
      <c r="V2" s="1"/>
      <c r="W2" s="1"/>
      <c r="X2" s="1"/>
      <c r="Y2" s="1"/>
      <c r="Z2" s="1"/>
      <c r="AA2" s="1"/>
      <c r="AB2" s="1"/>
      <c r="AC2" s="2" t="s">
        <v>15</v>
      </c>
    </row>
    <row r="3" spans="1:29" ht="18" customHeight="1">
      <c r="A3" s="585" t="s">
        <v>16</v>
      </c>
      <c r="B3" s="3" t="s">
        <v>17</v>
      </c>
      <c r="C3" s="587">
        <f>P2</f>
        <v>42590</v>
      </c>
      <c r="D3" s="588"/>
      <c r="E3" s="587">
        <f>C3+1</f>
        <v>42591</v>
      </c>
      <c r="F3" s="588"/>
      <c r="G3" s="587">
        <f>E3+1</f>
        <v>42592</v>
      </c>
      <c r="H3" s="588"/>
      <c r="I3" s="587">
        <f>G3+1</f>
        <v>42593</v>
      </c>
      <c r="J3" s="588"/>
      <c r="K3" s="587">
        <f>I3+1</f>
        <v>42594</v>
      </c>
      <c r="L3" s="588"/>
      <c r="M3" s="589">
        <f>K3+1</f>
        <v>42595</v>
      </c>
      <c r="N3" s="590"/>
      <c r="O3" s="589">
        <f>M3+1</f>
        <v>42596</v>
      </c>
      <c r="P3" s="590"/>
      <c r="Q3" s="591" t="s">
        <v>18</v>
      </c>
      <c r="R3" s="592"/>
      <c r="S3" s="593" t="s">
        <v>19</v>
      </c>
      <c r="T3" s="594"/>
    </row>
    <row r="4" spans="1:29" ht="18" customHeight="1" thickBot="1">
      <c r="A4" s="586"/>
      <c r="B4" s="62" t="s">
        <v>20</v>
      </c>
      <c r="C4" s="597" t="s">
        <v>21</v>
      </c>
      <c r="D4" s="598"/>
      <c r="E4" s="597" t="s">
        <v>22</v>
      </c>
      <c r="F4" s="598"/>
      <c r="G4" s="597" t="s">
        <v>23</v>
      </c>
      <c r="H4" s="598"/>
      <c r="I4" s="597" t="s">
        <v>24</v>
      </c>
      <c r="J4" s="598"/>
      <c r="K4" s="597" t="s">
        <v>25</v>
      </c>
      <c r="L4" s="598"/>
      <c r="M4" s="599" t="s">
        <v>26</v>
      </c>
      <c r="N4" s="600"/>
      <c r="O4" s="599" t="s">
        <v>27</v>
      </c>
      <c r="P4" s="600"/>
      <c r="Q4" s="4" t="s">
        <v>28</v>
      </c>
      <c r="R4" s="4" t="s">
        <v>29</v>
      </c>
      <c r="S4" s="595"/>
      <c r="T4" s="596"/>
      <c r="U4" s="2" t="e">
        <f>#REF!</f>
        <v>#REF!</v>
      </c>
      <c r="V4" s="2" t="e">
        <f>#REF!</f>
        <v>#REF!</v>
      </c>
      <c r="AC4" s="1" t="s">
        <v>34</v>
      </c>
    </row>
    <row r="5" spans="1:29" ht="29.25" customHeight="1">
      <c r="A5" s="601" t="s">
        <v>30</v>
      </c>
      <c r="B5" s="602"/>
      <c r="C5" s="603"/>
      <c r="D5" s="604"/>
      <c r="E5" s="605"/>
      <c r="F5" s="605"/>
      <c r="G5" s="603"/>
      <c r="H5" s="604"/>
      <c r="I5" s="605"/>
      <c r="J5" s="605"/>
      <c r="K5" s="603"/>
      <c r="L5" s="604"/>
      <c r="M5" s="603"/>
      <c r="N5" s="604"/>
      <c r="O5" s="605"/>
      <c r="P5" s="604"/>
      <c r="Q5" s="53"/>
      <c r="R5" s="54"/>
      <c r="S5" s="606"/>
      <c r="T5" s="607"/>
      <c r="U5" s="2" t="e">
        <f>#REF!</f>
        <v>#REF!</v>
      </c>
      <c r="V5" s="2" t="e">
        <f>#REF!</f>
        <v>#REF!</v>
      </c>
      <c r="AC5" s="1" t="s">
        <v>37</v>
      </c>
    </row>
    <row r="6" spans="1:29" ht="21" customHeight="1" thickBot="1">
      <c r="A6" s="608" t="s">
        <v>31</v>
      </c>
      <c r="B6" s="609"/>
      <c r="C6" s="610" t="str">
        <f>IFERROR(VLOOKUP(C5,#REF!,2,0),"")</f>
        <v/>
      </c>
      <c r="D6" s="611"/>
      <c r="E6" s="610" t="str">
        <f>IFERROR(VLOOKUP(E5,#REF!,2,0),"")</f>
        <v/>
      </c>
      <c r="F6" s="611"/>
      <c r="G6" s="610" t="str">
        <f>IFERROR(VLOOKUP(G5,#REF!,2,0),"")</f>
        <v/>
      </c>
      <c r="H6" s="611"/>
      <c r="I6" s="610" t="str">
        <f>IFERROR(VLOOKUP(I5,#REF!,2,0),"")</f>
        <v/>
      </c>
      <c r="J6" s="611"/>
      <c r="K6" s="610" t="str">
        <f>IFERROR(VLOOKUP(K5,#REF!,2,0),"")</f>
        <v/>
      </c>
      <c r="L6" s="611"/>
      <c r="M6" s="610" t="str">
        <f>IFERROR(VLOOKUP(M5,#REF!,2,0),"")</f>
        <v/>
      </c>
      <c r="N6" s="611"/>
      <c r="O6" s="610" t="str">
        <f>IFERROR(VLOOKUP(O5,#REF!,2,0),"")</f>
        <v/>
      </c>
      <c r="P6" s="611"/>
      <c r="Q6" s="70"/>
      <c r="R6" s="71"/>
      <c r="S6" s="612"/>
      <c r="T6" s="613"/>
      <c r="U6" s="2" t="e">
        <f>#REF!</f>
        <v>#REF!</v>
      </c>
      <c r="V6" s="2" t="e">
        <f>#REF!</f>
        <v>#REF!</v>
      </c>
      <c r="AC6" s="1" t="s">
        <v>39</v>
      </c>
    </row>
    <row r="7" spans="1:29" ht="29.25" customHeight="1">
      <c r="A7" s="622" t="s">
        <v>32</v>
      </c>
      <c r="B7" s="623"/>
      <c r="C7" s="614"/>
      <c r="D7" s="615"/>
      <c r="E7" s="616"/>
      <c r="F7" s="616"/>
      <c r="G7" s="614"/>
      <c r="H7" s="615"/>
      <c r="I7" s="616"/>
      <c r="J7" s="616"/>
      <c r="K7" s="614"/>
      <c r="L7" s="615"/>
      <c r="M7" s="614"/>
      <c r="N7" s="615"/>
      <c r="O7" s="616"/>
      <c r="P7" s="615"/>
      <c r="Q7" s="68"/>
      <c r="R7" s="69"/>
      <c r="S7" s="606"/>
      <c r="T7" s="607"/>
      <c r="U7" s="2" t="e">
        <f>#REF!</f>
        <v>#REF!</v>
      </c>
      <c r="V7" s="2" t="e">
        <f>#REF!</f>
        <v>#REF!</v>
      </c>
    </row>
    <row r="8" spans="1:29" ht="21" customHeight="1" thickBot="1">
      <c r="A8" s="617" t="s">
        <v>31</v>
      </c>
      <c r="B8" s="618"/>
      <c r="C8" s="619" t="str">
        <f>IFERROR(VLOOKUP(C7,#REF!,2,0),"")</f>
        <v/>
      </c>
      <c r="D8" s="620"/>
      <c r="E8" s="621" t="str">
        <f>IFERROR(VLOOKUP(E7,#REF!,2,0),"")</f>
        <v/>
      </c>
      <c r="F8" s="621"/>
      <c r="G8" s="619" t="str">
        <f>IFERROR(VLOOKUP(G7,#REF!,2,0),"")</f>
        <v/>
      </c>
      <c r="H8" s="620"/>
      <c r="I8" s="621" t="str">
        <f>IFERROR(VLOOKUP(I7,#REF!,2,0),"")</f>
        <v/>
      </c>
      <c r="J8" s="621"/>
      <c r="K8" s="619" t="str">
        <f>IFERROR(VLOOKUP(K7,#REF!,2,0),"")</f>
        <v/>
      </c>
      <c r="L8" s="620"/>
      <c r="M8" s="619" t="str">
        <f>IFERROR(VLOOKUP(M7,#REF!,2,0),"")</f>
        <v/>
      </c>
      <c r="N8" s="620"/>
      <c r="O8" s="621" t="str">
        <f>IFERROR(VLOOKUP(O7,#REF!,2,0),"")</f>
        <v/>
      </c>
      <c r="P8" s="620"/>
      <c r="Q8" s="68"/>
      <c r="R8" s="69"/>
      <c r="S8" s="612"/>
      <c r="T8" s="613"/>
      <c r="U8" s="2" t="e">
        <f>#REF!</f>
        <v>#REF!</v>
      </c>
      <c r="V8" s="2" t="e">
        <f>#REF!</f>
        <v>#REF!</v>
      </c>
    </row>
    <row r="9" spans="1:29" ht="29.25" customHeight="1">
      <c r="A9" s="601" t="s">
        <v>36</v>
      </c>
      <c r="B9" s="602"/>
      <c r="C9" s="603"/>
      <c r="D9" s="604"/>
      <c r="E9" s="605"/>
      <c r="F9" s="605"/>
      <c r="G9" s="603"/>
      <c r="H9" s="604"/>
      <c r="I9" s="605"/>
      <c r="J9" s="605"/>
      <c r="K9" s="603"/>
      <c r="L9" s="604"/>
      <c r="M9" s="603"/>
      <c r="N9" s="604"/>
      <c r="O9" s="605"/>
      <c r="P9" s="604"/>
      <c r="Q9" s="53"/>
      <c r="R9" s="54"/>
      <c r="S9" s="606"/>
      <c r="T9" s="607"/>
      <c r="U9" s="2" t="e">
        <f>#REF!</f>
        <v>#REF!</v>
      </c>
      <c r="V9" s="2" t="e">
        <f>#REF!</f>
        <v>#REF!</v>
      </c>
    </row>
    <row r="10" spans="1:29" ht="21" customHeight="1">
      <c r="A10" s="608" t="s">
        <v>31</v>
      </c>
      <c r="B10" s="609"/>
      <c r="C10" s="610" t="str">
        <f>IFERROR(VLOOKUP(C9,#REF!,2,0),"")</f>
        <v/>
      </c>
      <c r="D10" s="611"/>
      <c r="E10" s="624" t="str">
        <f>IFERROR(VLOOKUP(E9,#REF!,2,0),"")</f>
        <v/>
      </c>
      <c r="F10" s="624"/>
      <c r="G10" s="610" t="str">
        <f>IFERROR(VLOOKUP(G9,#REF!,2,0),"")</f>
        <v/>
      </c>
      <c r="H10" s="611"/>
      <c r="I10" s="624" t="str">
        <f>IFERROR(VLOOKUP(I9,#REF!,2,0),"")</f>
        <v/>
      </c>
      <c r="J10" s="624"/>
      <c r="K10" s="610" t="str">
        <f>IFERROR(VLOOKUP(K9,#REF!,2,0),"")</f>
        <v/>
      </c>
      <c r="L10" s="611"/>
      <c r="M10" s="610" t="str">
        <f>IFERROR(VLOOKUP(M9,#REF!,2,0),"")</f>
        <v/>
      </c>
      <c r="N10" s="611"/>
      <c r="O10" s="624" t="str">
        <f>IFERROR(VLOOKUP(O9,#REF!,2,0),"")</f>
        <v/>
      </c>
      <c r="P10" s="611"/>
      <c r="Q10" s="70"/>
      <c r="R10" s="71"/>
      <c r="S10" s="612"/>
      <c r="T10" s="613"/>
      <c r="U10" s="2" t="e">
        <f>#REF!</f>
        <v>#REF!</v>
      </c>
      <c r="V10" s="2" t="e">
        <f>#REF!</f>
        <v>#REF!</v>
      </c>
    </row>
    <row r="11" spans="1:29" ht="29.25" customHeight="1">
      <c r="A11" s="622" t="s">
        <v>41</v>
      </c>
      <c r="B11" s="623"/>
      <c r="C11" s="625"/>
      <c r="D11" s="626"/>
      <c r="E11" s="616"/>
      <c r="F11" s="616"/>
      <c r="G11" s="625"/>
      <c r="H11" s="626"/>
      <c r="I11" s="616"/>
      <c r="J11" s="616"/>
      <c r="K11" s="625"/>
      <c r="L11" s="626"/>
      <c r="M11" s="625"/>
      <c r="N11" s="626"/>
      <c r="O11" s="616"/>
      <c r="P11" s="615"/>
      <c r="Q11" s="68"/>
      <c r="R11" s="69"/>
      <c r="S11" s="627"/>
      <c r="T11" s="628"/>
      <c r="U11" s="2" t="e">
        <f>#REF!</f>
        <v>#REF!</v>
      </c>
      <c r="V11" s="2" t="e">
        <f>#REF!</f>
        <v>#REF!</v>
      </c>
      <c r="AC11" s="1" t="s">
        <v>42</v>
      </c>
    </row>
    <row r="12" spans="1:29" ht="21" customHeight="1" thickBot="1">
      <c r="A12" s="629" t="s">
        <v>31</v>
      </c>
      <c r="B12" s="630"/>
      <c r="C12" s="619" t="str">
        <f>IFERROR(VLOOKUP(C11,#REF!,2,0),"")</f>
        <v/>
      </c>
      <c r="D12" s="620"/>
      <c r="E12" s="619" t="str">
        <f>IFERROR(VLOOKUP(E11,#REF!,2,0),"")</f>
        <v/>
      </c>
      <c r="F12" s="620"/>
      <c r="G12" s="619" t="str">
        <f>IFERROR(VLOOKUP(G11,#REF!,2,0),"")</f>
        <v/>
      </c>
      <c r="H12" s="620"/>
      <c r="I12" s="619" t="str">
        <f>IFERROR(VLOOKUP(I11,#REF!,2,0),"")</f>
        <v/>
      </c>
      <c r="J12" s="620"/>
      <c r="K12" s="619" t="str">
        <f>IFERROR(VLOOKUP(K11,#REF!,2,0),"")</f>
        <v/>
      </c>
      <c r="L12" s="620"/>
      <c r="M12" s="619" t="str">
        <f>IFERROR(VLOOKUP(M11,#REF!,2,0),"")</f>
        <v/>
      </c>
      <c r="N12" s="620"/>
      <c r="O12" s="619" t="str">
        <f>IFERROR(VLOOKUP(O11,#REF!,2,0),"")</f>
        <v/>
      </c>
      <c r="P12" s="620"/>
      <c r="Q12" s="55"/>
      <c r="R12" s="56"/>
      <c r="S12" s="636"/>
      <c r="T12" s="637"/>
      <c r="U12" s="2" t="e">
        <f>#REF!</f>
        <v>#REF!</v>
      </c>
      <c r="V12" s="2" t="e">
        <f>#REF!</f>
        <v>#REF!</v>
      </c>
      <c r="AC12" s="1" t="s">
        <v>44</v>
      </c>
    </row>
    <row r="13" spans="1:29" ht="27.75" customHeight="1">
      <c r="A13" s="635"/>
      <c r="B13" s="604"/>
      <c r="C13" s="79"/>
      <c r="D13" s="78"/>
      <c r="E13" s="79"/>
      <c r="F13" s="78"/>
      <c r="G13" s="79"/>
      <c r="H13" s="78"/>
      <c r="I13" s="79"/>
      <c r="J13" s="78"/>
      <c r="K13" s="79"/>
      <c r="L13" s="78"/>
      <c r="M13" s="79"/>
      <c r="N13" s="78"/>
      <c r="O13" s="79"/>
      <c r="P13" s="78"/>
      <c r="Q13" s="638"/>
      <c r="R13" s="641">
        <f>D14+F14+H14+J14+L14+N14+P14</f>
        <v>0</v>
      </c>
      <c r="S13" s="644"/>
      <c r="T13" s="645"/>
      <c r="U13" s="2" t="e">
        <f>#REF!</f>
        <v>#REF!</v>
      </c>
      <c r="V13" s="2" t="e">
        <f>#REF!</f>
        <v>#REF!</v>
      </c>
      <c r="AC13" s="1" t="s">
        <v>47</v>
      </c>
    </row>
    <row r="14" spans="1:29" ht="19.5" customHeight="1" thickBot="1">
      <c r="A14" s="646" t="str">
        <f>IFERROR(VLOOKUP(A13,#REF!,2,0),"")</f>
        <v/>
      </c>
      <c r="B14" s="647"/>
      <c r="C14" s="57"/>
      <c r="D14" s="58">
        <f>IF(C13="",0,IF(D13-C13&lt;=6,D13-C13-4,IF(D13-C13&gt;6,D13-C13-C14-8,0)))</f>
        <v>0</v>
      </c>
      <c r="E14" s="57"/>
      <c r="F14" s="58">
        <f>IF(E13="",0,IF(F13-E13&lt;=6,F13-E13-4,IF(F13-E13&gt;6,F13-E13-E14-8,0)))</f>
        <v>0</v>
      </c>
      <c r="G14" s="57"/>
      <c r="H14" s="58">
        <f>IF(G13="",0,IF(H13-G13&lt;=6,H13-G13-4,IF(H13-G13&gt;6,H13-G13-G14-8,0)))</f>
        <v>0</v>
      </c>
      <c r="I14" s="57"/>
      <c r="J14" s="58">
        <f>IF(I13="",0,IF(J13-I13&lt;=6,J13-I13-4,IF(J13-I13&gt;6,J13-I13-I14-8,0)))</f>
        <v>0</v>
      </c>
      <c r="K14" s="57"/>
      <c r="L14" s="58">
        <f>IF(K13="",0,IF(L13-K13&lt;=6,L13-K13-4,IF(L13-K13&gt;6,L13-K13-K14-8,0)))</f>
        <v>0</v>
      </c>
      <c r="M14" s="57"/>
      <c r="N14" s="58">
        <f>IF(M13="",0,IF(N13-M13&lt;=6,N13-M13-4,IF(N13-M13&gt;6,N13-M13-M14-8,0)))</f>
        <v>0</v>
      </c>
      <c r="O14" s="57"/>
      <c r="P14" s="58">
        <f>IF(O13="",0,IF(P13-O13&lt;=6,P13-O13-4,IF(P13-O13&gt;6,P13-O13-O14-8,0)))</f>
        <v>0</v>
      </c>
      <c r="Q14" s="639"/>
      <c r="R14" s="642"/>
      <c r="S14" s="650"/>
      <c r="T14" s="651"/>
      <c r="U14" s="2" t="e">
        <f>#REF!</f>
        <v>#REF!</v>
      </c>
      <c r="V14" s="2" t="e">
        <f>#REF!</f>
        <v>#REF!</v>
      </c>
      <c r="AC14" s="1" t="s">
        <v>49</v>
      </c>
    </row>
    <row r="15" spans="1:29" ht="19.5" customHeight="1" thickTop="1" thickBot="1">
      <c r="A15" s="648"/>
      <c r="B15" s="649"/>
      <c r="C15" s="631"/>
      <c r="D15" s="632"/>
      <c r="E15" s="631"/>
      <c r="F15" s="632"/>
      <c r="G15" s="631"/>
      <c r="H15" s="632"/>
      <c r="I15" s="633"/>
      <c r="J15" s="634"/>
      <c r="K15" s="631"/>
      <c r="L15" s="632"/>
      <c r="M15" s="633"/>
      <c r="N15" s="634"/>
      <c r="O15" s="633"/>
      <c r="P15" s="634"/>
      <c r="Q15" s="640"/>
      <c r="R15" s="643"/>
      <c r="S15" s="652"/>
      <c r="T15" s="653"/>
      <c r="U15" s="2" t="e">
        <f>#REF!</f>
        <v>#REF!</v>
      </c>
      <c r="V15" s="2" t="e">
        <f>#REF!</f>
        <v>#REF!</v>
      </c>
      <c r="AC15" s="1" t="s">
        <v>51</v>
      </c>
    </row>
    <row r="16" spans="1:29" ht="27.75" customHeight="1">
      <c r="A16" s="635"/>
      <c r="B16" s="604"/>
      <c r="C16" s="79"/>
      <c r="D16" s="78"/>
      <c r="E16" s="79"/>
      <c r="F16" s="78"/>
      <c r="G16" s="79"/>
      <c r="H16" s="78"/>
      <c r="I16" s="79"/>
      <c r="J16" s="78"/>
      <c r="K16" s="79"/>
      <c r="L16" s="78"/>
      <c r="M16" s="79"/>
      <c r="N16" s="78"/>
      <c r="O16" s="79"/>
      <c r="P16" s="78"/>
      <c r="Q16" s="638"/>
      <c r="R16" s="654">
        <f>D17+F17+H17+J17+L17+N17+P17</f>
        <v>0</v>
      </c>
      <c r="S16" s="644"/>
      <c r="T16" s="645"/>
      <c r="U16" s="2" t="e">
        <f>#REF!</f>
        <v>#REF!</v>
      </c>
      <c r="V16" s="2" t="e">
        <f>#REF!</f>
        <v>#REF!</v>
      </c>
      <c r="AC16" s="1" t="s">
        <v>54</v>
      </c>
    </row>
    <row r="17" spans="1:29" ht="19.5" customHeight="1" thickBot="1">
      <c r="A17" s="646" t="str">
        <f>IFERROR(VLOOKUP(A16,#REF!,2,0),"")</f>
        <v/>
      </c>
      <c r="B17" s="647"/>
      <c r="C17" s="5"/>
      <c r="D17" s="6">
        <f>IF(C16="",0,IF(D16-C16&lt;=6,D16-C16-4,IF(D16-C16&gt;6,D16-C16-C17-8,0)))</f>
        <v>0</v>
      </c>
      <c r="E17" s="5"/>
      <c r="F17" s="6">
        <f>IF(E16="",0,IF(F16-E16&lt;=6,F16-E16-4,IF(F16-E16&gt;6,F16-E16-E17-8,0)))</f>
        <v>0</v>
      </c>
      <c r="G17" s="5"/>
      <c r="H17" s="6">
        <f>IF(G16="",0,IF(H16-G16&lt;=6,H16-G16-4,IF(H16-G16&gt;6,H16-G16-G17-8,0)))</f>
        <v>0</v>
      </c>
      <c r="I17" s="5"/>
      <c r="J17" s="6">
        <f>IF(I16="",0,IF(J16-I16&lt;=6,J16-I16-4,IF(J16-I16&gt;6,J16-I16-I17-8,0)))</f>
        <v>0</v>
      </c>
      <c r="K17" s="5"/>
      <c r="L17" s="6">
        <f>IF(K16="",0,IF(L16-K16&lt;=6,L16-K16-4,IF(L16-K16&gt;6,L16-K16-K17-8,0)))</f>
        <v>0</v>
      </c>
      <c r="M17" s="5"/>
      <c r="N17" s="6">
        <f>IF(M16="",0,IF(N16-M16&lt;=6,N16-M16-4,IF(N16-M16&gt;6,N16-M16-M17-8,0)))</f>
        <v>0</v>
      </c>
      <c r="O17" s="5"/>
      <c r="P17" s="6">
        <f>IF(O16="",0,IF(P16-O16&lt;=6,P16-O16-4,IF(P16-O16&gt;6,P16-O16-O17-8,0)))</f>
        <v>0</v>
      </c>
      <c r="Q17" s="639"/>
      <c r="R17" s="655"/>
      <c r="S17" s="657"/>
      <c r="T17" s="658"/>
      <c r="U17" s="2" t="e">
        <f>#REF!</f>
        <v>#REF!</v>
      </c>
      <c r="V17" s="2" t="e">
        <f>#REF!</f>
        <v>#REF!</v>
      </c>
      <c r="AC17" s="1" t="s">
        <v>56</v>
      </c>
    </row>
    <row r="18" spans="1:29" ht="19.5" customHeight="1" thickTop="1" thickBot="1">
      <c r="A18" s="648"/>
      <c r="B18" s="649"/>
      <c r="C18" s="631"/>
      <c r="D18" s="632"/>
      <c r="E18" s="631"/>
      <c r="F18" s="632"/>
      <c r="G18" s="631"/>
      <c r="H18" s="632"/>
      <c r="I18" s="633"/>
      <c r="J18" s="634"/>
      <c r="K18" s="631"/>
      <c r="L18" s="632"/>
      <c r="M18" s="633"/>
      <c r="N18" s="634"/>
      <c r="O18" s="633"/>
      <c r="P18" s="634"/>
      <c r="Q18" s="640"/>
      <c r="R18" s="656"/>
      <c r="S18" s="659"/>
      <c r="T18" s="660"/>
      <c r="U18" s="2" t="e">
        <f>#REF!</f>
        <v>#REF!</v>
      </c>
      <c r="V18" s="2" t="e">
        <f>#REF!</f>
        <v>#REF!</v>
      </c>
      <c r="AC18" s="1" t="s">
        <v>58</v>
      </c>
    </row>
    <row r="19" spans="1:29" ht="27.75" customHeight="1">
      <c r="A19" s="635"/>
      <c r="B19" s="604"/>
      <c r="C19" s="79"/>
      <c r="D19" s="78"/>
      <c r="E19" s="79"/>
      <c r="F19" s="78"/>
      <c r="G19" s="79"/>
      <c r="H19" s="78"/>
      <c r="I19" s="79"/>
      <c r="J19" s="78"/>
      <c r="K19" s="79"/>
      <c r="L19" s="78"/>
      <c r="M19" s="79"/>
      <c r="N19" s="78"/>
      <c r="O19" s="79"/>
      <c r="P19" s="78"/>
      <c r="Q19" s="638"/>
      <c r="R19" s="654">
        <f>D20+F20+H20+J20+L20+N20+P20</f>
        <v>0</v>
      </c>
      <c r="S19" s="644"/>
      <c r="T19" s="645"/>
      <c r="U19" s="2" t="e">
        <f>#REF!</f>
        <v>#REF!</v>
      </c>
      <c r="V19" s="2" t="e">
        <f>#REF!</f>
        <v>#REF!</v>
      </c>
      <c r="AC19" s="1" t="s">
        <v>61</v>
      </c>
    </row>
    <row r="20" spans="1:29" ht="19.5" customHeight="1" thickBot="1">
      <c r="A20" s="646" t="str">
        <f>IFERROR(VLOOKUP(A19,#REF!,2,0),"")</f>
        <v/>
      </c>
      <c r="B20" s="647"/>
      <c r="C20" s="5"/>
      <c r="D20" s="6">
        <f>IF(C19="",0,IF(D19-C19&lt;=6,D19-C19-4,IF(D19-C19&gt;6,D19-C19-C20-8,0)))</f>
        <v>0</v>
      </c>
      <c r="E20" s="5"/>
      <c r="F20" s="6">
        <f>IF(E19="",0,IF(F19-E19&lt;=6,F19-E19-4,IF(F19-E19&gt;6,F19-E19-E20-8,0)))</f>
        <v>0</v>
      </c>
      <c r="G20" s="5"/>
      <c r="H20" s="6">
        <f>IF(G19="",0,IF(H19-G19&lt;=6,H19-G19-4,IF(H19-G19&gt;6,H19-G19-G20-8,0)))</f>
        <v>0</v>
      </c>
      <c r="I20" s="5"/>
      <c r="J20" s="6">
        <f>IF(I19="",0,IF(J19-I19&lt;=6,J19-I19-4,IF(J19-I19&gt;6,J19-I19-I20-8,0)))</f>
        <v>0</v>
      </c>
      <c r="K20" s="5"/>
      <c r="L20" s="6">
        <f>IF(K19="",0,IF(L19-K19&lt;=6,L19-K19-4,IF(L19-K19&gt;6,L19-K19-K20-8,0)))</f>
        <v>0</v>
      </c>
      <c r="M20" s="5"/>
      <c r="N20" s="6">
        <f>IF(M19="",0,IF(N19-M19&lt;=6,N19-M19-4,IF(N19-M19&gt;6,N19-M19-M20-8,0)))</f>
        <v>0</v>
      </c>
      <c r="O20" s="5"/>
      <c r="P20" s="6">
        <f>IF(O19="",0,IF(P19-O19&lt;=6,P19-O19-4,IF(P19-O19&gt;6,P19-O19-O20-8,0)))</f>
        <v>0</v>
      </c>
      <c r="Q20" s="639"/>
      <c r="R20" s="655"/>
      <c r="S20" s="657"/>
      <c r="T20" s="658"/>
      <c r="U20" s="2" t="e">
        <f>#REF!</f>
        <v>#REF!</v>
      </c>
      <c r="V20" s="2" t="e">
        <f>#REF!</f>
        <v>#REF!</v>
      </c>
      <c r="AC20" s="1" t="s">
        <v>63</v>
      </c>
    </row>
    <row r="21" spans="1:29" ht="19.5" customHeight="1" thickTop="1" thickBot="1">
      <c r="A21" s="648"/>
      <c r="B21" s="649"/>
      <c r="C21" s="631"/>
      <c r="D21" s="632"/>
      <c r="E21" s="631"/>
      <c r="F21" s="632"/>
      <c r="G21" s="631"/>
      <c r="H21" s="632"/>
      <c r="I21" s="633"/>
      <c r="J21" s="634"/>
      <c r="K21" s="631"/>
      <c r="L21" s="632"/>
      <c r="M21" s="633"/>
      <c r="N21" s="634"/>
      <c r="O21" s="633"/>
      <c r="P21" s="634"/>
      <c r="Q21" s="640"/>
      <c r="R21" s="656"/>
      <c r="S21" s="659"/>
      <c r="T21" s="660"/>
      <c r="U21" s="2" t="e">
        <f>#REF!</f>
        <v>#REF!</v>
      </c>
      <c r="V21" s="2" t="e">
        <f>#REF!</f>
        <v>#REF!</v>
      </c>
      <c r="AC21" s="1" t="s">
        <v>65</v>
      </c>
    </row>
    <row r="22" spans="1:29" ht="27.75" customHeight="1">
      <c r="A22" s="635"/>
      <c r="B22" s="604"/>
      <c r="C22" s="79"/>
      <c r="D22" s="78"/>
      <c r="E22" s="79"/>
      <c r="F22" s="78"/>
      <c r="G22" s="79"/>
      <c r="H22" s="78"/>
      <c r="I22" s="79"/>
      <c r="J22" s="78"/>
      <c r="K22" s="79"/>
      <c r="L22" s="78"/>
      <c r="M22" s="79"/>
      <c r="N22" s="78"/>
      <c r="O22" s="79"/>
      <c r="P22" s="78"/>
      <c r="Q22" s="638"/>
      <c r="R22" s="654">
        <f>D23+F23+H23+J23+L23+N23+P23</f>
        <v>0</v>
      </c>
      <c r="S22" s="644"/>
      <c r="T22" s="645"/>
      <c r="U22" s="2" t="e">
        <f>#REF!</f>
        <v>#REF!</v>
      </c>
      <c r="V22" s="2" t="e">
        <f>#REF!</f>
        <v>#REF!</v>
      </c>
      <c r="AC22" s="1" t="s">
        <v>68</v>
      </c>
    </row>
    <row r="23" spans="1:29" ht="19.5" customHeight="1" thickBot="1">
      <c r="A23" s="646" t="str">
        <f>IFERROR(VLOOKUP(A22,#REF!,2,0),"")</f>
        <v/>
      </c>
      <c r="B23" s="647"/>
      <c r="C23" s="5"/>
      <c r="D23" s="6">
        <f>IF(C22="",0,IF(D22-C22&lt;=6,D22-C22-4,IF(D22-C22&gt;6,D22-C22-C23-8,0)))</f>
        <v>0</v>
      </c>
      <c r="E23" s="5"/>
      <c r="F23" s="6">
        <f>IF(E22="",0,IF(F22-E22&lt;=6,F22-E22-4,IF(F22-E22&gt;6,F22-E22-E23-8,0)))</f>
        <v>0</v>
      </c>
      <c r="G23" s="5"/>
      <c r="H23" s="6">
        <f>IF(G22="",0,IF(H22-G22&lt;=6,H22-G22-4,IF(H22-G22&gt;6,H22-G22-G23-8,0)))</f>
        <v>0</v>
      </c>
      <c r="I23" s="5"/>
      <c r="J23" s="6">
        <f>IF(I22="",0,IF(J22-I22&lt;=6,J22-I22-4,IF(J22-I22&gt;6,J22-I22-I23-8,0)))</f>
        <v>0</v>
      </c>
      <c r="K23" s="5"/>
      <c r="L23" s="6">
        <f>IF(K22="",0,IF(L22-K22&lt;=6,L22-K22-4,IF(L22-K22&gt;6,L22-K22-K23-8,0)))</f>
        <v>0</v>
      </c>
      <c r="M23" s="5"/>
      <c r="N23" s="6">
        <f>IF(M22="",0,IF(N22-M22&lt;=6,N22-M22-4,IF(N22-M22&gt;6,N22-M22-M23-8,0)))</f>
        <v>0</v>
      </c>
      <c r="O23" s="5"/>
      <c r="P23" s="6">
        <f>IF(O22="",0,IF(P22-O22&lt;=6,P22-O22-4,IF(P22-O22&gt;6,P22-O22-O23-8,0)))</f>
        <v>0</v>
      </c>
      <c r="Q23" s="639"/>
      <c r="R23" s="655"/>
      <c r="S23" s="657"/>
      <c r="T23" s="658"/>
      <c r="U23" s="2" t="e">
        <f>#REF!</f>
        <v>#REF!</v>
      </c>
      <c r="V23" s="2" t="e">
        <f>#REF!</f>
        <v>#REF!</v>
      </c>
      <c r="AC23" s="1" t="s">
        <v>69</v>
      </c>
    </row>
    <row r="24" spans="1:29" ht="19.5" customHeight="1" thickTop="1" thickBot="1">
      <c r="A24" s="648"/>
      <c r="B24" s="649"/>
      <c r="C24" s="631"/>
      <c r="D24" s="632"/>
      <c r="E24" s="631"/>
      <c r="F24" s="632"/>
      <c r="G24" s="631"/>
      <c r="H24" s="632"/>
      <c r="I24" s="633"/>
      <c r="J24" s="634"/>
      <c r="K24" s="631"/>
      <c r="L24" s="632"/>
      <c r="M24" s="633"/>
      <c r="N24" s="634"/>
      <c r="O24" s="633"/>
      <c r="P24" s="634"/>
      <c r="Q24" s="640"/>
      <c r="R24" s="656"/>
      <c r="S24" s="659"/>
      <c r="T24" s="660"/>
      <c r="U24" s="2" t="e">
        <f>#REF!</f>
        <v>#REF!</v>
      </c>
      <c r="V24" s="2" t="e">
        <f>#REF!</f>
        <v>#REF!</v>
      </c>
      <c r="AC24" s="1" t="s">
        <v>70</v>
      </c>
    </row>
    <row r="25" spans="1:29" ht="27.75" customHeight="1">
      <c r="A25" s="635"/>
      <c r="B25" s="604"/>
      <c r="C25" s="79"/>
      <c r="D25" s="78"/>
      <c r="E25" s="79"/>
      <c r="F25" s="78"/>
      <c r="G25" s="79"/>
      <c r="H25" s="78"/>
      <c r="I25" s="79"/>
      <c r="J25" s="78"/>
      <c r="K25" s="79"/>
      <c r="L25" s="78"/>
      <c r="M25" s="79"/>
      <c r="N25" s="78"/>
      <c r="O25" s="79"/>
      <c r="P25" s="78"/>
      <c r="Q25" s="638"/>
      <c r="R25" s="654">
        <f>D26+F26+H26+J26+L26+N26+P26</f>
        <v>0</v>
      </c>
      <c r="S25" s="644"/>
      <c r="T25" s="645"/>
      <c r="U25" s="2" t="e">
        <f>#REF!</f>
        <v>#REF!</v>
      </c>
      <c r="V25" s="2" t="e">
        <f>#REF!</f>
        <v>#REF!</v>
      </c>
      <c r="AC25" s="1" t="s">
        <v>71</v>
      </c>
    </row>
    <row r="26" spans="1:29" ht="19.5" customHeight="1" thickBot="1">
      <c r="A26" s="646" t="str">
        <f>IFERROR(VLOOKUP(A25,#REF!,2,0),"")</f>
        <v/>
      </c>
      <c r="B26" s="647"/>
      <c r="C26" s="5"/>
      <c r="D26" s="6">
        <f>IF(C25="",0,IF(D25-C25&lt;=6,D25-C25-4,IF(D25-C25&gt;6,D25-C25-C26-8,0)))</f>
        <v>0</v>
      </c>
      <c r="E26" s="5"/>
      <c r="F26" s="6">
        <f>IF(E25="",0,IF(F25-E25&lt;=6,F25-E25-4,IF(F25-E25&gt;6,F25-E25-E26-8,0)))</f>
        <v>0</v>
      </c>
      <c r="G26" s="5"/>
      <c r="H26" s="6">
        <f>IF(G25="",0,IF(H25-G25&lt;=6,H25-G25-4,IF(H25-G25&gt;6,H25-G25-G26-8,0)))</f>
        <v>0</v>
      </c>
      <c r="I26" s="5"/>
      <c r="J26" s="6">
        <f>IF(I25="",0,IF(J25-I25&lt;=6,J25-I25-4,IF(J25-I25&gt;6,J25-I25-I26-8,0)))</f>
        <v>0</v>
      </c>
      <c r="K26" s="5"/>
      <c r="L26" s="6">
        <f>IF(K25="",0,IF(L25-K25&lt;=6,L25-K25-4,IF(L25-K25&gt;6,L25-K25-K26-8,0)))</f>
        <v>0</v>
      </c>
      <c r="M26" s="5"/>
      <c r="N26" s="6">
        <f>IF(M25="",0,IF(N25-M25&lt;=6,N25-M25-4,IF(N25-M25&gt;6,N25-M25-M26-8,0)))</f>
        <v>0</v>
      </c>
      <c r="O26" s="5"/>
      <c r="P26" s="6">
        <f>IF(O25="",0,IF(P25-O25&lt;=6,P25-O25-4,IF(P25-O25&gt;6,P25-O25-O26-8,0)))</f>
        <v>0</v>
      </c>
      <c r="Q26" s="639"/>
      <c r="R26" s="655"/>
      <c r="S26" s="657"/>
      <c r="T26" s="658"/>
      <c r="U26" s="2" t="e">
        <f>#REF!</f>
        <v>#REF!</v>
      </c>
      <c r="V26" s="2" t="e">
        <f>#REF!</f>
        <v>#REF!</v>
      </c>
      <c r="AC26" s="1" t="s">
        <v>72</v>
      </c>
    </row>
    <row r="27" spans="1:29" ht="19.5" customHeight="1" thickTop="1" thickBot="1">
      <c r="A27" s="648"/>
      <c r="B27" s="649"/>
      <c r="C27" s="631"/>
      <c r="D27" s="632"/>
      <c r="E27" s="631"/>
      <c r="F27" s="632"/>
      <c r="G27" s="631"/>
      <c r="H27" s="632"/>
      <c r="I27" s="633"/>
      <c r="J27" s="634"/>
      <c r="K27" s="631"/>
      <c r="L27" s="632"/>
      <c r="M27" s="633"/>
      <c r="N27" s="634"/>
      <c r="O27" s="633"/>
      <c r="P27" s="634"/>
      <c r="Q27" s="640"/>
      <c r="R27" s="656"/>
      <c r="S27" s="659"/>
      <c r="T27" s="660"/>
      <c r="U27" s="2" t="e">
        <f>#REF!</f>
        <v>#REF!</v>
      </c>
      <c r="V27" s="2" t="e">
        <f>#REF!</f>
        <v>#REF!</v>
      </c>
      <c r="AC27" s="1" t="s">
        <v>73</v>
      </c>
    </row>
    <row r="28" spans="1:29" ht="27.75" customHeight="1">
      <c r="A28" s="635"/>
      <c r="B28" s="604"/>
      <c r="C28" s="79"/>
      <c r="D28" s="78"/>
      <c r="E28" s="79"/>
      <c r="F28" s="78"/>
      <c r="G28" s="79"/>
      <c r="H28" s="78"/>
      <c r="I28" s="79"/>
      <c r="J28" s="78"/>
      <c r="K28" s="79"/>
      <c r="L28" s="78"/>
      <c r="M28" s="79"/>
      <c r="N28" s="78"/>
      <c r="O28" s="79"/>
      <c r="P28" s="78"/>
      <c r="Q28" s="638"/>
      <c r="R28" s="654">
        <f>D29+F29+H29+J29+L29+N29+P29</f>
        <v>0</v>
      </c>
      <c r="S28" s="644"/>
      <c r="T28" s="645"/>
      <c r="U28" s="2" t="e">
        <f>#REF!</f>
        <v>#REF!</v>
      </c>
      <c r="V28" s="2" t="e">
        <f>#REF!</f>
        <v>#REF!</v>
      </c>
      <c r="AC28" s="1" t="s">
        <v>10</v>
      </c>
    </row>
    <row r="29" spans="1:29" ht="19.5" customHeight="1" thickBot="1">
      <c r="A29" s="646" t="str">
        <f>IFERROR(VLOOKUP(A28,#REF!,2,0),"")</f>
        <v/>
      </c>
      <c r="B29" s="647"/>
      <c r="C29" s="5"/>
      <c r="D29" s="6">
        <f>IF(C28="",0,IF(D28-C28&lt;=6,D28-C28-4,IF(D28-C28&gt;6,D28-C28-C29-8,0)))</f>
        <v>0</v>
      </c>
      <c r="E29" s="5"/>
      <c r="F29" s="6">
        <f>IF(E28="",0,IF(F28-E28&lt;=6,F28-E28-4,IF(F28-E28&gt;6,F28-E28-E29-8,0)))</f>
        <v>0</v>
      </c>
      <c r="G29" s="5"/>
      <c r="H29" s="6">
        <f>IF(G28="",0,IF(H28-G28&lt;=6,H28-G28-4,IF(H28-G28&gt;6,H28-G28-G29-8,0)))</f>
        <v>0</v>
      </c>
      <c r="I29" s="5"/>
      <c r="J29" s="6">
        <f>IF(I28="",0,IF(J28-I28&lt;=6,J28-I28-4,IF(J28-I28&gt;6,J28-I28-I29-8,0)))</f>
        <v>0</v>
      </c>
      <c r="K29" s="5"/>
      <c r="L29" s="6">
        <f>IF(K28="",0,IF(L28-K28&lt;=6,L28-K28-4,IF(L28-K28&gt;6,L28-K28-K29-8,0)))</f>
        <v>0</v>
      </c>
      <c r="M29" s="5"/>
      <c r="N29" s="6">
        <f>IF(M28="",0,IF(N28-M28&lt;=6,N28-M28-4,IF(N28-M28&gt;6,N28-M28-M29-8,0)))</f>
        <v>0</v>
      </c>
      <c r="O29" s="5"/>
      <c r="P29" s="6">
        <f>IF(O28="",0,IF(P28-O28&lt;=6,P28-O28-4,IF(P28-O28&gt;6,P28-O28-O29-8,0)))</f>
        <v>0</v>
      </c>
      <c r="Q29" s="639"/>
      <c r="R29" s="655"/>
      <c r="S29" s="657"/>
      <c r="T29" s="658"/>
      <c r="U29" s="2" t="e">
        <f>#REF!</f>
        <v>#REF!</v>
      </c>
      <c r="V29" s="2" t="e">
        <f>#REF!</f>
        <v>#REF!</v>
      </c>
      <c r="AC29" s="1" t="s">
        <v>74</v>
      </c>
    </row>
    <row r="30" spans="1:29" ht="19.5" customHeight="1" thickTop="1" thickBot="1">
      <c r="A30" s="648"/>
      <c r="B30" s="649"/>
      <c r="C30" s="631"/>
      <c r="D30" s="632"/>
      <c r="E30" s="631"/>
      <c r="F30" s="632"/>
      <c r="G30" s="631"/>
      <c r="H30" s="632"/>
      <c r="I30" s="633"/>
      <c r="J30" s="634"/>
      <c r="K30" s="631"/>
      <c r="L30" s="632"/>
      <c r="M30" s="633"/>
      <c r="N30" s="634"/>
      <c r="O30" s="633"/>
      <c r="P30" s="634"/>
      <c r="Q30" s="640"/>
      <c r="R30" s="656"/>
      <c r="S30" s="659"/>
      <c r="T30" s="660"/>
      <c r="AC30" s="1" t="s">
        <v>75</v>
      </c>
    </row>
    <row r="31" spans="1:29" ht="27.75" customHeight="1">
      <c r="A31" s="635"/>
      <c r="B31" s="604"/>
      <c r="C31" s="79"/>
      <c r="D31" s="78"/>
      <c r="E31" s="79"/>
      <c r="F31" s="78"/>
      <c r="G31" s="79"/>
      <c r="H31" s="78"/>
      <c r="I31" s="79"/>
      <c r="J31" s="78"/>
      <c r="K31" s="79"/>
      <c r="L31" s="78"/>
      <c r="M31" s="79"/>
      <c r="N31" s="78"/>
      <c r="O31" s="79"/>
      <c r="P31" s="78"/>
      <c r="Q31" s="638"/>
      <c r="R31" s="654">
        <f>D32+F32+H32+J32+L32+N32+P32</f>
        <v>0</v>
      </c>
      <c r="S31" s="644"/>
      <c r="T31" s="645"/>
      <c r="AC31" s="1" t="s">
        <v>76</v>
      </c>
    </row>
    <row r="32" spans="1:29" ht="19.5" customHeight="1" thickBot="1">
      <c r="A32" s="646" t="str">
        <f>IFERROR(VLOOKUP(A31,#REF!,2,0),"")</f>
        <v/>
      </c>
      <c r="B32" s="647"/>
      <c r="C32" s="5"/>
      <c r="D32" s="6">
        <f>IF(C31="",0,IF(D31-C31&lt;=6,D31-C31-4,IF(D31-C31&gt;6,D31-C31-C32-8,0)))</f>
        <v>0</v>
      </c>
      <c r="E32" s="5"/>
      <c r="F32" s="6">
        <f>IF(E31="",0,IF(F31-E31&lt;=6,F31-E31-4,IF(F31-E31&gt;6,F31-E31-E32-8,0)))</f>
        <v>0</v>
      </c>
      <c r="G32" s="5"/>
      <c r="H32" s="6">
        <f>IF(G31="",0,IF(H31-G31&lt;=6,H31-G31-4,IF(H31-G31&gt;6,H31-G31-G32-8,0)))</f>
        <v>0</v>
      </c>
      <c r="I32" s="5"/>
      <c r="J32" s="6">
        <f>IF(I31="",0,IF(J31-I31&lt;=6,J31-I31-4,IF(J31-I31&gt;6,J31-I31-I32-8,0)))</f>
        <v>0</v>
      </c>
      <c r="K32" s="5"/>
      <c r="L32" s="6">
        <f>IF(K31="",0,IF(L31-K31&lt;=6,L31-K31-4,IF(L31-K31&gt;6,L31-K31-K32-8,0)))</f>
        <v>0</v>
      </c>
      <c r="M32" s="5"/>
      <c r="N32" s="6">
        <f>IF(M31="",0,IF(N31-M31&lt;=6,N31-M31-4,IF(N31-M31&gt;6,N31-M31-M32-8,0)))</f>
        <v>0</v>
      </c>
      <c r="O32" s="5"/>
      <c r="P32" s="6">
        <f>IF(O31="",0,IF(P31-O31&lt;=6,P31-O31-4,IF(P31-O31&gt;6,P31-O31-O32-8,0)))</f>
        <v>0</v>
      </c>
      <c r="Q32" s="639"/>
      <c r="R32" s="655"/>
      <c r="S32" s="661"/>
      <c r="T32" s="662"/>
      <c r="AC32" s="1" t="s">
        <v>77</v>
      </c>
    </row>
    <row r="33" spans="1:29" ht="19.5" customHeight="1" thickTop="1" thickBot="1">
      <c r="A33" s="648"/>
      <c r="B33" s="649"/>
      <c r="C33" s="631"/>
      <c r="D33" s="632"/>
      <c r="E33" s="631"/>
      <c r="F33" s="632"/>
      <c r="G33" s="631"/>
      <c r="H33" s="632"/>
      <c r="I33" s="633"/>
      <c r="J33" s="634"/>
      <c r="K33" s="631"/>
      <c r="L33" s="632"/>
      <c r="M33" s="633"/>
      <c r="N33" s="634"/>
      <c r="O33" s="633"/>
      <c r="P33" s="634"/>
      <c r="Q33" s="640"/>
      <c r="R33" s="656"/>
      <c r="S33" s="663"/>
      <c r="T33" s="664"/>
      <c r="AC33" s="1" t="s">
        <v>78</v>
      </c>
    </row>
    <row r="34" spans="1:29" ht="27.75" customHeight="1">
      <c r="A34" s="635"/>
      <c r="B34" s="604"/>
      <c r="C34" s="79"/>
      <c r="D34" s="78"/>
      <c r="E34" s="79"/>
      <c r="F34" s="78"/>
      <c r="G34" s="79"/>
      <c r="H34" s="78"/>
      <c r="I34" s="79"/>
      <c r="J34" s="78"/>
      <c r="K34" s="79"/>
      <c r="L34" s="78"/>
      <c r="M34" s="79"/>
      <c r="N34" s="78"/>
      <c r="O34" s="79"/>
      <c r="P34" s="78"/>
      <c r="Q34" s="638"/>
      <c r="R34" s="654">
        <f>D35+F35+H35+J35+L35+N35+P35</f>
        <v>0</v>
      </c>
      <c r="S34" s="644"/>
      <c r="T34" s="645"/>
      <c r="AC34" s="1" t="s">
        <v>79</v>
      </c>
    </row>
    <row r="35" spans="1:29" ht="19.5" customHeight="1" thickBot="1">
      <c r="A35" s="646" t="str">
        <f>IFERROR(VLOOKUP(A34,#REF!,2,0),"")</f>
        <v/>
      </c>
      <c r="B35" s="647"/>
      <c r="C35" s="5"/>
      <c r="D35" s="6">
        <f>IF(C34="",0,IF(D34-C34&lt;=6,D34-C34-4,IF(D34-C34&gt;6,D34-C34-C35-8,0)))</f>
        <v>0</v>
      </c>
      <c r="E35" s="5"/>
      <c r="F35" s="6">
        <f>IF(E34="",0,IF(F34-E34&lt;=6,F34-E34-4,IF(F34-E34&gt;6,F34-E34-E35-8,0)))</f>
        <v>0</v>
      </c>
      <c r="G35" s="5"/>
      <c r="H35" s="6">
        <f>IF(G34="",0,IF(H34-G34&lt;=6,H34-G34-4,IF(H34-G34&gt;6,H34-G34-G35-8,0)))</f>
        <v>0</v>
      </c>
      <c r="I35" s="5"/>
      <c r="J35" s="6">
        <f>IF(I34="",0,IF(J34-I34&lt;=6,J34-I34-4,IF(J34-I34&gt;6,J34-I34-I35-8,0)))</f>
        <v>0</v>
      </c>
      <c r="K35" s="5"/>
      <c r="L35" s="6">
        <f>IF(K34="",0,IF(L34-K34&lt;=6,L34-K34-4,IF(L34-K34&gt;6,L34-K34-K35-8,0)))</f>
        <v>0</v>
      </c>
      <c r="M35" s="5"/>
      <c r="N35" s="6">
        <f>IF(M34="",0,IF(N34-M34&lt;=6,N34-M34-4,IF(N34-M34&gt;6,N34-M34-M35-8,0)))</f>
        <v>0</v>
      </c>
      <c r="O35" s="5"/>
      <c r="P35" s="6">
        <f>IF(O34="",0,IF(P34-O34&lt;=6,P34-O34-4,IF(P34-O34&gt;6,P34-O34-O35-8,0)))</f>
        <v>0</v>
      </c>
      <c r="Q35" s="639"/>
      <c r="R35" s="655"/>
      <c r="S35" s="661"/>
      <c r="T35" s="662"/>
    </row>
    <row r="36" spans="1:29" ht="19.5" customHeight="1" thickTop="1" thickBot="1">
      <c r="A36" s="648"/>
      <c r="B36" s="649"/>
      <c r="C36" s="631"/>
      <c r="D36" s="632"/>
      <c r="E36" s="631"/>
      <c r="F36" s="632"/>
      <c r="G36" s="631"/>
      <c r="H36" s="632"/>
      <c r="I36" s="633"/>
      <c r="J36" s="634"/>
      <c r="K36" s="631"/>
      <c r="L36" s="632"/>
      <c r="M36" s="633"/>
      <c r="N36" s="634"/>
      <c r="O36" s="633"/>
      <c r="P36" s="634"/>
      <c r="Q36" s="640"/>
      <c r="R36" s="656"/>
      <c r="S36" s="663"/>
      <c r="T36" s="664"/>
    </row>
    <row r="37" spans="1:29" ht="27.75" customHeight="1">
      <c r="A37" s="635"/>
      <c r="B37" s="604"/>
      <c r="C37" s="79"/>
      <c r="D37" s="78"/>
      <c r="E37" s="79"/>
      <c r="F37" s="78"/>
      <c r="G37" s="79"/>
      <c r="H37" s="78"/>
      <c r="I37" s="79"/>
      <c r="J37" s="78"/>
      <c r="K37" s="79"/>
      <c r="L37" s="78"/>
      <c r="M37" s="79"/>
      <c r="N37" s="78"/>
      <c r="O37" s="79"/>
      <c r="P37" s="78"/>
      <c r="Q37" s="638"/>
      <c r="R37" s="654">
        <f>D38+F38+H38+J38+L38+N38+P38</f>
        <v>0</v>
      </c>
      <c r="S37" s="644"/>
      <c r="T37" s="645"/>
    </row>
    <row r="38" spans="1:29" ht="19.5" customHeight="1" thickBot="1">
      <c r="A38" s="646" t="str">
        <f>IFERROR(VLOOKUP(A37,#REF!,2,0),"")</f>
        <v/>
      </c>
      <c r="B38" s="647"/>
      <c r="C38" s="5"/>
      <c r="D38" s="6">
        <f>IF(C37="",0,IF(D37-C37&lt;=6,D37-C37-4,IF(D37-C37&gt;6,D37-C37-C38-8,0)))</f>
        <v>0</v>
      </c>
      <c r="E38" s="5"/>
      <c r="F38" s="6">
        <f>IF(E37="",0,IF(F37-E37&lt;=6,F37-E37-4,IF(F37-E37&gt;6,F37-E37-E38-8,0)))</f>
        <v>0</v>
      </c>
      <c r="G38" s="5"/>
      <c r="H38" s="6">
        <f>IF(G37="",0,IF(H37-G37&lt;=6,H37-G37-4,IF(H37-G37&gt;6,H37-G37-G38-8,0)))</f>
        <v>0</v>
      </c>
      <c r="I38" s="5"/>
      <c r="J38" s="6">
        <f>IF(I37="",0,IF(J37-I37&lt;=6,J37-I37-4,IF(J37-I37&gt;6,J37-I37-I38-8,0)))</f>
        <v>0</v>
      </c>
      <c r="K38" s="5"/>
      <c r="L38" s="6">
        <f>IF(K37="",0,IF(L37-K37&lt;=6,L37-K37-4,IF(L37-K37&gt;6,L37-K37-K38-8,0)))</f>
        <v>0</v>
      </c>
      <c r="M38" s="5"/>
      <c r="N38" s="6">
        <f>IF(M37="",0,IF(N37-M37&lt;=6,N37-M37-4,IF(N37-M37&gt;6,N37-M37-M38-8,0)))</f>
        <v>0</v>
      </c>
      <c r="O38" s="5"/>
      <c r="P38" s="6">
        <f>IF(O37="",0,IF(P37-O37&lt;=6,P37-O37-4,IF(P37-O37&gt;6,P37-O37-O38-8,0)))</f>
        <v>0</v>
      </c>
      <c r="Q38" s="639"/>
      <c r="R38" s="655"/>
      <c r="S38" s="661"/>
      <c r="T38" s="662"/>
    </row>
    <row r="39" spans="1:29" ht="19.5" customHeight="1" thickTop="1" thickBot="1">
      <c r="A39" s="648"/>
      <c r="B39" s="649"/>
      <c r="C39" s="631"/>
      <c r="D39" s="632"/>
      <c r="E39" s="631"/>
      <c r="F39" s="632"/>
      <c r="G39" s="631"/>
      <c r="H39" s="632"/>
      <c r="I39" s="633"/>
      <c r="J39" s="634"/>
      <c r="K39" s="631"/>
      <c r="L39" s="632"/>
      <c r="M39" s="633"/>
      <c r="N39" s="634"/>
      <c r="O39" s="633"/>
      <c r="P39" s="634"/>
      <c r="Q39" s="640"/>
      <c r="R39" s="656"/>
      <c r="S39" s="663"/>
      <c r="T39" s="664"/>
    </row>
    <row r="40" spans="1:29" ht="27.75" customHeight="1">
      <c r="A40" s="635"/>
      <c r="B40" s="604"/>
      <c r="C40" s="79"/>
      <c r="D40" s="78"/>
      <c r="E40" s="79"/>
      <c r="F40" s="78"/>
      <c r="G40" s="79"/>
      <c r="H40" s="78"/>
      <c r="I40" s="79"/>
      <c r="J40" s="78"/>
      <c r="K40" s="79"/>
      <c r="L40" s="78"/>
      <c r="M40" s="79"/>
      <c r="N40" s="78"/>
      <c r="O40" s="79"/>
      <c r="P40" s="78"/>
      <c r="Q40" s="638"/>
      <c r="R40" s="654">
        <f>D41+F41+H41+J41+L41+N41+P41</f>
        <v>0</v>
      </c>
      <c r="S40" s="644"/>
      <c r="T40" s="645"/>
    </row>
    <row r="41" spans="1:29" ht="19.5" customHeight="1" thickBot="1">
      <c r="A41" s="646" t="str">
        <f>IFERROR(VLOOKUP(A40,#REF!,2,0),"")</f>
        <v/>
      </c>
      <c r="B41" s="647"/>
      <c r="C41" s="5"/>
      <c r="D41" s="6">
        <f>IF(C40="",0,IF(D40-C40&lt;=6,D40-C40-4,IF(D40-C40&gt;6,D40-C40-C41-8,0)))</f>
        <v>0</v>
      </c>
      <c r="E41" s="5"/>
      <c r="F41" s="6">
        <f>IF(E40="",0,IF(F40-E40&lt;=6,F40-E40-4,IF(F40-E40&gt;6,F40-E40-E41-8,0)))</f>
        <v>0</v>
      </c>
      <c r="G41" s="5"/>
      <c r="H41" s="6">
        <f>IF(G40="",0,IF(H40-G40&lt;=6,H40-G40-4,IF(H40-G40&gt;6,H40-G40-G41-8,0)))</f>
        <v>0</v>
      </c>
      <c r="I41" s="5"/>
      <c r="J41" s="6">
        <f>IF(I40="",0,IF(J40-I40&lt;=6,J40-I40-4,IF(J40-I40&gt;6,J40-I40-I41-8,0)))</f>
        <v>0</v>
      </c>
      <c r="K41" s="5"/>
      <c r="L41" s="6">
        <f>IF(K40="",0,IF(L40-K40&lt;=6,L40-K40-4,IF(L40-K40&gt;6,L40-K40-K41-8,0)))</f>
        <v>0</v>
      </c>
      <c r="M41" s="5"/>
      <c r="N41" s="6">
        <f>IF(M40="",0,IF(N40-M40&lt;=6,N40-M40-4,IF(N40-M40&gt;6,N40-M40-M41-8,0)))</f>
        <v>0</v>
      </c>
      <c r="O41" s="5"/>
      <c r="P41" s="6">
        <f>IF(O40="",0,IF(P40-O40&lt;=6,P40-O40-4,IF(P40-O40&gt;6,P40-O40-O41-8,0)))</f>
        <v>0</v>
      </c>
      <c r="Q41" s="639"/>
      <c r="R41" s="655"/>
      <c r="S41" s="661"/>
      <c r="T41" s="662"/>
    </row>
    <row r="42" spans="1:29" ht="19.5" customHeight="1" thickTop="1" thickBot="1">
      <c r="A42" s="648"/>
      <c r="B42" s="649"/>
      <c r="C42" s="631"/>
      <c r="D42" s="632"/>
      <c r="E42" s="631"/>
      <c r="F42" s="632"/>
      <c r="G42" s="631"/>
      <c r="H42" s="632"/>
      <c r="I42" s="633"/>
      <c r="J42" s="634"/>
      <c r="K42" s="631"/>
      <c r="L42" s="632"/>
      <c r="M42" s="633"/>
      <c r="N42" s="634"/>
      <c r="O42" s="633"/>
      <c r="P42" s="634"/>
      <c r="Q42" s="640"/>
      <c r="R42" s="656"/>
      <c r="S42" s="663"/>
      <c r="T42" s="664"/>
    </row>
    <row r="43" spans="1:29" ht="18" customHeight="1" thickBot="1">
      <c r="A43" s="674" t="s">
        <v>80</v>
      </c>
      <c r="B43" s="667"/>
      <c r="C43" s="665"/>
      <c r="D43" s="666"/>
      <c r="E43" s="666"/>
      <c r="F43" s="666"/>
      <c r="G43" s="666"/>
      <c r="H43" s="666"/>
      <c r="I43" s="666"/>
      <c r="J43" s="666"/>
      <c r="K43" s="666"/>
      <c r="L43" s="666"/>
      <c r="M43" s="666"/>
      <c r="N43" s="666"/>
      <c r="O43" s="666"/>
      <c r="P43" s="667"/>
      <c r="Q43" s="80" t="s">
        <v>81</v>
      </c>
      <c r="R43" s="80" t="s">
        <v>82</v>
      </c>
      <c r="S43" s="419"/>
      <c r="T43" s="421"/>
    </row>
    <row r="44" spans="1:29" ht="27.75" customHeight="1">
      <c r="A44" s="635"/>
      <c r="B44" s="604"/>
      <c r="C44" s="79"/>
      <c r="D44" s="78"/>
      <c r="E44" s="79"/>
      <c r="F44" s="78"/>
      <c r="G44" s="79"/>
      <c r="H44" s="78"/>
      <c r="I44" s="79"/>
      <c r="J44" s="78"/>
      <c r="K44" s="79"/>
      <c r="L44" s="78"/>
      <c r="M44" s="79"/>
      <c r="N44" s="78"/>
      <c r="O44" s="79"/>
      <c r="P44" s="78"/>
      <c r="Q44" s="639"/>
      <c r="R44" s="676">
        <f>D45+F45+H45+J45+L45+N45+P45</f>
        <v>0</v>
      </c>
      <c r="S44" s="668"/>
      <c r="T44" s="669"/>
    </row>
    <row r="45" spans="1:29" ht="19.5" customHeight="1" thickBot="1">
      <c r="A45" s="646" t="str">
        <f>IFERROR(VLOOKUP(A44,#REF!,2,0),"")</f>
        <v/>
      </c>
      <c r="B45" s="647"/>
      <c r="C45" s="8"/>
      <c r="D45" s="6">
        <f>IF(C44="",0,D44-C44-C45)</f>
        <v>0</v>
      </c>
      <c r="E45" s="8"/>
      <c r="F45" s="6">
        <f>IF(E44="",0,F44-E44-E45)</f>
        <v>0</v>
      </c>
      <c r="G45" s="8"/>
      <c r="H45" s="6">
        <f>IF(G44="",0,H44-G44-G45)</f>
        <v>0</v>
      </c>
      <c r="I45" s="8"/>
      <c r="J45" s="6">
        <f>IF(I44="",0,J44-I44-I45)</f>
        <v>0</v>
      </c>
      <c r="K45" s="8"/>
      <c r="L45" s="6">
        <f>IF(K44="",0,L44-K44-K45)</f>
        <v>0</v>
      </c>
      <c r="M45" s="8"/>
      <c r="N45" s="6">
        <f>IF(M44="",0,N44-M44-M45)</f>
        <v>0</v>
      </c>
      <c r="O45" s="8"/>
      <c r="P45" s="6">
        <f>IF(O44="",0,P44-O44-O45)</f>
        <v>0</v>
      </c>
      <c r="Q45" s="639"/>
      <c r="R45" s="676"/>
      <c r="S45" s="657"/>
      <c r="T45" s="658"/>
    </row>
    <row r="46" spans="1:29" ht="19.5" customHeight="1" thickTop="1" thickBot="1">
      <c r="A46" s="648"/>
      <c r="B46" s="649"/>
      <c r="C46" s="670"/>
      <c r="D46" s="671"/>
      <c r="E46" s="670"/>
      <c r="F46" s="671"/>
      <c r="G46" s="670"/>
      <c r="H46" s="671"/>
      <c r="I46" s="670"/>
      <c r="J46" s="671"/>
      <c r="K46" s="672"/>
      <c r="L46" s="673"/>
      <c r="M46" s="672"/>
      <c r="N46" s="673"/>
      <c r="O46" s="670"/>
      <c r="P46" s="671"/>
      <c r="Q46" s="639"/>
      <c r="R46" s="676"/>
      <c r="S46" s="659"/>
      <c r="T46" s="660"/>
    </row>
    <row r="47" spans="1:29" ht="27.75" customHeight="1">
      <c r="A47" s="635"/>
      <c r="B47" s="604"/>
      <c r="C47" s="79"/>
      <c r="D47" s="78"/>
      <c r="E47" s="79"/>
      <c r="F47" s="78"/>
      <c r="G47" s="79"/>
      <c r="H47" s="78"/>
      <c r="I47" s="79"/>
      <c r="J47" s="78"/>
      <c r="K47" s="79"/>
      <c r="L47" s="78"/>
      <c r="M47" s="79"/>
      <c r="N47" s="78"/>
      <c r="O47" s="79"/>
      <c r="P47" s="78"/>
      <c r="Q47" s="638"/>
      <c r="R47" s="675">
        <f>D48+F48+H48+J48+L48+N48+P48</f>
        <v>0</v>
      </c>
      <c r="S47" s="678"/>
      <c r="T47" s="645"/>
    </row>
    <row r="48" spans="1:29" ht="19.5" customHeight="1" thickBot="1">
      <c r="A48" s="646" t="str">
        <f>IFERROR(VLOOKUP(A47,#REF!,2,0),"")</f>
        <v/>
      </c>
      <c r="B48" s="647"/>
      <c r="C48" s="8"/>
      <c r="D48" s="6">
        <f>IF(C47="",0,D47-C47-C48)</f>
        <v>0</v>
      </c>
      <c r="E48" s="8"/>
      <c r="F48" s="6">
        <f>IF(E47="",0,F47-E47-E48)</f>
        <v>0</v>
      </c>
      <c r="G48" s="8"/>
      <c r="H48" s="6">
        <f>IF(G47="",0,H47-G47-G48)</f>
        <v>0</v>
      </c>
      <c r="I48" s="8"/>
      <c r="J48" s="6">
        <f>IF(I47="",0,J47-I47-I48)</f>
        <v>0</v>
      </c>
      <c r="K48" s="8"/>
      <c r="L48" s="6">
        <f>IF(K47="",0,L47-K47-K48)</f>
        <v>0</v>
      </c>
      <c r="M48" s="8"/>
      <c r="N48" s="6">
        <f>IF(M47="",0,N47-M47-M48)</f>
        <v>0</v>
      </c>
      <c r="O48" s="8"/>
      <c r="P48" s="6">
        <f>IF(O47="",0,P47-O47-O48)</f>
        <v>0</v>
      </c>
      <c r="Q48" s="639"/>
      <c r="R48" s="676"/>
      <c r="S48" s="657"/>
      <c r="T48" s="658"/>
    </row>
    <row r="49" spans="1:30" ht="19.5" customHeight="1" thickTop="1" thickBot="1">
      <c r="A49" s="648"/>
      <c r="B49" s="649"/>
      <c r="C49" s="670"/>
      <c r="D49" s="671"/>
      <c r="E49" s="670"/>
      <c r="F49" s="671"/>
      <c r="G49" s="670"/>
      <c r="H49" s="671"/>
      <c r="I49" s="670"/>
      <c r="J49" s="671"/>
      <c r="K49" s="672"/>
      <c r="L49" s="673"/>
      <c r="M49" s="672"/>
      <c r="N49" s="673"/>
      <c r="O49" s="670"/>
      <c r="P49" s="671"/>
      <c r="Q49" s="640"/>
      <c r="R49" s="677"/>
      <c r="S49" s="659"/>
      <c r="T49" s="660"/>
    </row>
    <row r="50" spans="1:30" ht="27.75" customHeight="1">
      <c r="A50" s="635"/>
      <c r="B50" s="604"/>
      <c r="C50" s="79"/>
      <c r="D50" s="78"/>
      <c r="E50" s="79"/>
      <c r="F50" s="78"/>
      <c r="G50" s="79"/>
      <c r="H50" s="78"/>
      <c r="I50" s="79"/>
      <c r="J50" s="78"/>
      <c r="K50" s="79"/>
      <c r="L50" s="78"/>
      <c r="M50" s="79"/>
      <c r="N50" s="78"/>
      <c r="O50" s="79"/>
      <c r="P50" s="78"/>
      <c r="Q50" s="638"/>
      <c r="R50" s="675">
        <f>D51+F51+H51+J51+L51+N51+P51</f>
        <v>0</v>
      </c>
      <c r="S50" s="644"/>
      <c r="T50" s="645"/>
    </row>
    <row r="51" spans="1:30" ht="19.5" customHeight="1" thickBot="1">
      <c r="A51" s="646" t="str">
        <f>IFERROR(VLOOKUP(A50,#REF!,2,0),"")</f>
        <v/>
      </c>
      <c r="B51" s="647"/>
      <c r="C51" s="8"/>
      <c r="D51" s="6">
        <f>IF(C50="",0,D50-C50-C51)</f>
        <v>0</v>
      </c>
      <c r="E51" s="8"/>
      <c r="F51" s="6">
        <f>IF(E50="",0,F50-E50-E51)</f>
        <v>0</v>
      </c>
      <c r="G51" s="8"/>
      <c r="H51" s="6">
        <f>IF(G50="",0,H50-G50-G51)</f>
        <v>0</v>
      </c>
      <c r="I51" s="8"/>
      <c r="J51" s="6">
        <f>IF(I50="",0,J50-I50-I51)</f>
        <v>0</v>
      </c>
      <c r="K51" s="8"/>
      <c r="L51" s="6">
        <f>IF(K50="",0,L50-K50-K51)</f>
        <v>0</v>
      </c>
      <c r="M51" s="8"/>
      <c r="N51" s="6">
        <f>IF(M50="",0,N50-M50-M51)</f>
        <v>0</v>
      </c>
      <c r="O51" s="8"/>
      <c r="P51" s="6">
        <f>IF(O50="",0,P50-O50-O51)</f>
        <v>0</v>
      </c>
      <c r="Q51" s="639"/>
      <c r="R51" s="676"/>
      <c r="S51" s="657"/>
      <c r="T51" s="658"/>
    </row>
    <row r="52" spans="1:30" ht="19.5" customHeight="1" thickTop="1" thickBot="1">
      <c r="A52" s="648"/>
      <c r="B52" s="649"/>
      <c r="C52" s="679"/>
      <c r="D52" s="680"/>
      <c r="E52" s="679"/>
      <c r="F52" s="680"/>
      <c r="G52" s="679"/>
      <c r="H52" s="680"/>
      <c r="I52" s="679"/>
      <c r="J52" s="680"/>
      <c r="K52" s="679"/>
      <c r="L52" s="680"/>
      <c r="M52" s="679"/>
      <c r="N52" s="680"/>
      <c r="O52" s="672"/>
      <c r="P52" s="673"/>
      <c r="Q52" s="640"/>
      <c r="R52" s="677"/>
      <c r="S52" s="659"/>
      <c r="T52" s="660"/>
      <c r="AD52" s="681"/>
    </row>
    <row r="53" spans="1:30" ht="27.75" customHeight="1">
      <c r="A53" s="635"/>
      <c r="B53" s="604"/>
      <c r="C53" s="79"/>
      <c r="D53" s="78"/>
      <c r="E53" s="79"/>
      <c r="F53" s="78"/>
      <c r="G53" s="79"/>
      <c r="H53" s="78"/>
      <c r="I53" s="79"/>
      <c r="J53" s="78"/>
      <c r="K53" s="79"/>
      <c r="L53" s="78"/>
      <c r="M53" s="79"/>
      <c r="N53" s="78"/>
      <c r="O53" s="79"/>
      <c r="P53" s="78"/>
      <c r="Q53" s="638"/>
      <c r="R53" s="675">
        <f>D54+F54+H54+J54+L54+N54+P54</f>
        <v>0</v>
      </c>
      <c r="S53" s="644"/>
      <c r="T53" s="645"/>
      <c r="AD53" s="681"/>
    </row>
    <row r="54" spans="1:30" ht="19.5" customHeight="1" thickBot="1">
      <c r="A54" s="646" t="str">
        <f>IFERROR(VLOOKUP(A53,#REF!,2,0),"")</f>
        <v/>
      </c>
      <c r="B54" s="647"/>
      <c r="C54" s="8"/>
      <c r="D54" s="6">
        <f>IF(C53="",0,D53-C53-C54)</f>
        <v>0</v>
      </c>
      <c r="E54" s="8"/>
      <c r="F54" s="6">
        <f>IF(E53="",0,F53-E53-E54)</f>
        <v>0</v>
      </c>
      <c r="G54" s="8"/>
      <c r="H54" s="6">
        <f>IF(G53="",0,H53-G53-G54)</f>
        <v>0</v>
      </c>
      <c r="I54" s="8"/>
      <c r="J54" s="6">
        <f>IF(I53="",0,J53-I53-I54)</f>
        <v>0</v>
      </c>
      <c r="K54" s="8"/>
      <c r="L54" s="6">
        <f>IF(K53="",0,L53-K53-K54)</f>
        <v>0</v>
      </c>
      <c r="M54" s="8"/>
      <c r="N54" s="6">
        <f>IF(M53="",0,N53-M53-M54)</f>
        <v>0</v>
      </c>
      <c r="O54" s="8"/>
      <c r="P54" s="6">
        <f>IF(O53="",0,P53-O53-O54)</f>
        <v>0</v>
      </c>
      <c r="Q54" s="639"/>
      <c r="R54" s="676"/>
      <c r="S54" s="657"/>
      <c r="T54" s="658"/>
    </row>
    <row r="55" spans="1:30" ht="19.5" customHeight="1" thickTop="1" thickBot="1">
      <c r="A55" s="648"/>
      <c r="B55" s="649"/>
      <c r="C55" s="670"/>
      <c r="D55" s="671"/>
      <c r="E55" s="679"/>
      <c r="F55" s="680"/>
      <c r="G55" s="672"/>
      <c r="H55" s="673"/>
      <c r="I55" s="679"/>
      <c r="J55" s="680"/>
      <c r="K55" s="679"/>
      <c r="L55" s="680"/>
      <c r="M55" s="679"/>
      <c r="N55" s="680"/>
      <c r="O55" s="679"/>
      <c r="P55" s="680"/>
      <c r="Q55" s="640"/>
      <c r="R55" s="677"/>
      <c r="S55" s="659"/>
      <c r="T55" s="660"/>
    </row>
    <row r="56" spans="1:30" ht="27.75" customHeight="1">
      <c r="A56" s="635"/>
      <c r="B56" s="604"/>
      <c r="C56" s="79"/>
      <c r="D56" s="78"/>
      <c r="E56" s="79"/>
      <c r="F56" s="78"/>
      <c r="G56" s="79"/>
      <c r="H56" s="78"/>
      <c r="I56" s="79"/>
      <c r="J56" s="78"/>
      <c r="K56" s="79"/>
      <c r="L56" s="78"/>
      <c r="M56" s="79"/>
      <c r="N56" s="78"/>
      <c r="O56" s="79"/>
      <c r="P56" s="78"/>
      <c r="Q56" s="638"/>
      <c r="R56" s="675">
        <f>D57+F57+H57+J57+L57+N57+P57</f>
        <v>0</v>
      </c>
      <c r="S56" s="644"/>
      <c r="T56" s="645"/>
    </row>
    <row r="57" spans="1:30" ht="19.5" customHeight="1" thickBot="1">
      <c r="A57" s="646" t="str">
        <f>IFERROR(VLOOKUP(A56,#REF!,2,0),"")</f>
        <v/>
      </c>
      <c r="B57" s="647"/>
      <c r="C57" s="8"/>
      <c r="D57" s="6">
        <f>IF(C56="",0,D56-C56-C57)</f>
        <v>0</v>
      </c>
      <c r="E57" s="8"/>
      <c r="F57" s="6">
        <f>IF(E56="",0,F56-E56-E57)</f>
        <v>0</v>
      </c>
      <c r="G57" s="8"/>
      <c r="H57" s="6">
        <f>IF(G56="",0,H56-G56-G57)</f>
        <v>0</v>
      </c>
      <c r="I57" s="8"/>
      <c r="J57" s="6">
        <f>IF(I56="",0,J56-I56-I57)</f>
        <v>0</v>
      </c>
      <c r="K57" s="8"/>
      <c r="L57" s="6">
        <f>IF(K56="",0,L56-K56-K57)</f>
        <v>0</v>
      </c>
      <c r="M57" s="8"/>
      <c r="N57" s="6">
        <f>IF(M56="",0,N56-M56-M57)</f>
        <v>0</v>
      </c>
      <c r="O57" s="8"/>
      <c r="P57" s="6">
        <f>IF(O56="",0,P56-O56-O57)</f>
        <v>0</v>
      </c>
      <c r="Q57" s="639"/>
      <c r="R57" s="676"/>
      <c r="S57" s="657"/>
      <c r="T57" s="658"/>
    </row>
    <row r="58" spans="1:30" ht="19.5" customHeight="1" thickTop="1" thickBot="1">
      <c r="A58" s="648"/>
      <c r="B58" s="649"/>
      <c r="C58" s="679"/>
      <c r="D58" s="680"/>
      <c r="E58" s="670"/>
      <c r="F58" s="671"/>
      <c r="G58" s="672"/>
      <c r="H58" s="673"/>
      <c r="I58" s="670"/>
      <c r="J58" s="671"/>
      <c r="K58" s="672"/>
      <c r="L58" s="673"/>
      <c r="M58" s="672"/>
      <c r="N58" s="673"/>
      <c r="O58" s="672"/>
      <c r="P58" s="673"/>
      <c r="Q58" s="640"/>
      <c r="R58" s="677"/>
      <c r="S58" s="659"/>
      <c r="T58" s="660"/>
    </row>
    <row r="59" spans="1:30" ht="27.75" customHeight="1">
      <c r="A59" s="635"/>
      <c r="B59" s="604"/>
      <c r="C59" s="79"/>
      <c r="D59" s="78"/>
      <c r="E59" s="79"/>
      <c r="F59" s="78"/>
      <c r="G59" s="79"/>
      <c r="H59" s="78"/>
      <c r="I59" s="79"/>
      <c r="J59" s="78"/>
      <c r="K59" s="79"/>
      <c r="L59" s="78"/>
      <c r="M59" s="79"/>
      <c r="N59" s="78"/>
      <c r="O59" s="79"/>
      <c r="P59" s="78"/>
      <c r="Q59" s="638"/>
      <c r="R59" s="675">
        <f>D60+F60+H60+J60+L60+N60+P60</f>
        <v>0</v>
      </c>
      <c r="S59" s="644"/>
      <c r="T59" s="645"/>
    </row>
    <row r="60" spans="1:30" ht="19.5" customHeight="1" thickBot="1">
      <c r="A60" s="646" t="str">
        <f>IFERROR(VLOOKUP(A59,#REF!,2,0),"")</f>
        <v/>
      </c>
      <c r="B60" s="647"/>
      <c r="C60" s="8"/>
      <c r="D60" s="6">
        <f>IF(C59="",0,D59-C59-C60)</f>
        <v>0</v>
      </c>
      <c r="E60" s="8"/>
      <c r="F60" s="6">
        <f>IF(E59="",0,F59-E59-E60)</f>
        <v>0</v>
      </c>
      <c r="G60" s="8"/>
      <c r="H60" s="6">
        <f>IF(G59="",0,H59-G59-G60)</f>
        <v>0</v>
      </c>
      <c r="I60" s="8"/>
      <c r="J60" s="6">
        <f>IF(I59="",0,J59-I59-I60)</f>
        <v>0</v>
      </c>
      <c r="K60" s="8"/>
      <c r="L60" s="6">
        <f>IF(K59="",0,L59-K59-K60)</f>
        <v>0</v>
      </c>
      <c r="M60" s="8"/>
      <c r="N60" s="6">
        <f>IF(M59="",0,N59-M59-M60)</f>
        <v>0</v>
      </c>
      <c r="O60" s="8"/>
      <c r="P60" s="6">
        <f>IF(O59="",0,P59-O59-O60)</f>
        <v>0</v>
      </c>
      <c r="Q60" s="639"/>
      <c r="R60" s="676"/>
      <c r="S60" s="657"/>
      <c r="T60" s="658"/>
    </row>
    <row r="61" spans="1:30" ht="19.5" customHeight="1" thickTop="1" thickBot="1">
      <c r="A61" s="648"/>
      <c r="B61" s="649"/>
      <c r="C61" s="682"/>
      <c r="D61" s="683"/>
      <c r="E61" s="682"/>
      <c r="F61" s="683"/>
      <c r="G61" s="682"/>
      <c r="H61" s="683"/>
      <c r="I61" s="682"/>
      <c r="J61" s="683"/>
      <c r="K61" s="684"/>
      <c r="L61" s="685"/>
      <c r="M61" s="684"/>
      <c r="N61" s="685"/>
      <c r="O61" s="682"/>
      <c r="P61" s="683"/>
      <c r="Q61" s="639"/>
      <c r="R61" s="676"/>
      <c r="S61" s="657"/>
      <c r="T61" s="658"/>
    </row>
    <row r="62" spans="1:30" ht="18" customHeight="1" thickBot="1">
      <c r="A62" s="686" t="s">
        <v>83</v>
      </c>
      <c r="B62" s="687"/>
      <c r="C62" s="688"/>
      <c r="D62" s="689"/>
      <c r="E62" s="689"/>
      <c r="F62" s="689"/>
      <c r="G62" s="689"/>
      <c r="H62" s="689"/>
      <c r="I62" s="689"/>
      <c r="J62" s="689"/>
      <c r="K62" s="689"/>
      <c r="L62" s="689"/>
      <c r="M62" s="689"/>
      <c r="N62" s="689"/>
      <c r="O62" s="689"/>
      <c r="P62" s="687"/>
      <c r="Q62" s="81" t="s">
        <v>84</v>
      </c>
      <c r="R62" s="81" t="s">
        <v>85</v>
      </c>
      <c r="S62" s="406"/>
      <c r="T62" s="409"/>
    </row>
    <row r="63" spans="1:30" ht="27" customHeight="1">
      <c r="A63" s="635"/>
      <c r="B63" s="604"/>
      <c r="C63" s="79"/>
      <c r="D63" s="78"/>
      <c r="E63" s="79"/>
      <c r="F63" s="78"/>
      <c r="G63" s="79"/>
      <c r="H63" s="78"/>
      <c r="I63" s="79"/>
      <c r="J63" s="78"/>
      <c r="K63" s="79"/>
      <c r="L63" s="78"/>
      <c r="M63" s="79"/>
      <c r="N63" s="78"/>
      <c r="O63" s="79"/>
      <c r="P63" s="78"/>
      <c r="Q63" s="639"/>
      <c r="R63" s="676">
        <f>D64+F64+H64+J64+L64+N64+P64</f>
        <v>0</v>
      </c>
      <c r="S63" s="668"/>
      <c r="T63" s="669"/>
    </row>
    <row r="64" spans="1:30" ht="19.5" customHeight="1" thickBot="1">
      <c r="A64" s="646" t="str">
        <f>IFERROR(VLOOKUP(A63,#REF!,2,0),"")</f>
        <v/>
      </c>
      <c r="B64" s="647"/>
      <c r="C64" s="8"/>
      <c r="D64" s="6">
        <f>IF(C63="",0,D63-C63-C64)</f>
        <v>0</v>
      </c>
      <c r="E64" s="8"/>
      <c r="F64" s="6">
        <f>IF(E63="",0,F63-E63-E64)</f>
        <v>0</v>
      </c>
      <c r="G64" s="8"/>
      <c r="H64" s="6">
        <f>IF(G63="",0,H63-G63-G64)</f>
        <v>0</v>
      </c>
      <c r="I64" s="8"/>
      <c r="J64" s="6">
        <f>IF(I63="",0,J63-I63-I64)</f>
        <v>0</v>
      </c>
      <c r="K64" s="8"/>
      <c r="L64" s="6">
        <f>IF(K63="",0,L63-K63-K64)</f>
        <v>0</v>
      </c>
      <c r="M64" s="8"/>
      <c r="N64" s="6">
        <f>IF(M63="",0,N63-M63-M64)</f>
        <v>0</v>
      </c>
      <c r="O64" s="8"/>
      <c r="P64" s="6">
        <f>IF(O63="",0,P63-O63-O64)</f>
        <v>0</v>
      </c>
      <c r="Q64" s="639"/>
      <c r="R64" s="676"/>
      <c r="S64" s="650"/>
      <c r="T64" s="651"/>
    </row>
    <row r="65" spans="1:32" ht="19.5" customHeight="1" thickTop="1" thickBot="1">
      <c r="A65" s="648"/>
      <c r="B65" s="649"/>
      <c r="C65" s="670"/>
      <c r="D65" s="671"/>
      <c r="E65" s="670"/>
      <c r="F65" s="671"/>
      <c r="G65" s="670"/>
      <c r="H65" s="671"/>
      <c r="I65" s="670"/>
      <c r="J65" s="671"/>
      <c r="K65" s="672"/>
      <c r="L65" s="673"/>
      <c r="M65" s="672"/>
      <c r="N65" s="673"/>
      <c r="O65" s="670"/>
      <c r="P65" s="671"/>
      <c r="Q65" s="639"/>
      <c r="R65" s="676"/>
      <c r="S65" s="652"/>
      <c r="T65" s="653"/>
    </row>
    <row r="66" spans="1:32" ht="27" customHeight="1">
      <c r="A66" s="635"/>
      <c r="B66" s="604"/>
      <c r="C66" s="79"/>
      <c r="D66" s="78"/>
      <c r="E66" s="79"/>
      <c r="F66" s="78"/>
      <c r="G66" s="79"/>
      <c r="H66" s="78"/>
      <c r="I66" s="79"/>
      <c r="J66" s="78"/>
      <c r="K66" s="79"/>
      <c r="L66" s="78"/>
      <c r="M66" s="79"/>
      <c r="N66" s="78"/>
      <c r="O66" s="79"/>
      <c r="P66" s="78"/>
      <c r="Q66" s="638"/>
      <c r="R66" s="675">
        <f>D67+F67+H67+J67+L67+N67+P67</f>
        <v>0</v>
      </c>
      <c r="S66" s="644"/>
      <c r="T66" s="645"/>
    </row>
    <row r="67" spans="1:32" ht="19.5" customHeight="1" thickBot="1">
      <c r="A67" s="646" t="str">
        <f>IFERROR(VLOOKUP(A66,#REF!,2,0),"")</f>
        <v/>
      </c>
      <c r="B67" s="647"/>
      <c r="C67" s="8"/>
      <c r="D67" s="6">
        <f>IF(C66="",0,D66-C66-C67)</f>
        <v>0</v>
      </c>
      <c r="E67" s="8"/>
      <c r="F67" s="6">
        <f>IF(E66="",0,F66-E66-E67)</f>
        <v>0</v>
      </c>
      <c r="G67" s="8"/>
      <c r="H67" s="6">
        <f>IF(G66="",0,H66-G66-G67)</f>
        <v>0</v>
      </c>
      <c r="I67" s="8"/>
      <c r="J67" s="6">
        <f>IF(I66="",0,J66-I66-I67)</f>
        <v>0</v>
      </c>
      <c r="K67" s="8"/>
      <c r="L67" s="6">
        <f>IF(K66="",0,L66-K66-K67)</f>
        <v>0</v>
      </c>
      <c r="M67" s="8"/>
      <c r="N67" s="6">
        <f>IF(M66="",0,N66-M66-M67)</f>
        <v>0</v>
      </c>
      <c r="O67" s="8"/>
      <c r="P67" s="6">
        <f>IF(O66="",0,P66-O66-O67)</f>
        <v>0</v>
      </c>
      <c r="Q67" s="639"/>
      <c r="R67" s="676"/>
      <c r="S67" s="650"/>
      <c r="T67" s="651"/>
    </row>
    <row r="68" spans="1:32" ht="19.5" customHeight="1" thickTop="1" thickBot="1">
      <c r="A68" s="648"/>
      <c r="B68" s="649"/>
      <c r="C68" s="670"/>
      <c r="D68" s="671"/>
      <c r="E68" s="670"/>
      <c r="F68" s="671"/>
      <c r="G68" s="670"/>
      <c r="H68" s="671"/>
      <c r="I68" s="670"/>
      <c r="J68" s="671"/>
      <c r="K68" s="672"/>
      <c r="L68" s="673"/>
      <c r="M68" s="672"/>
      <c r="N68" s="673"/>
      <c r="O68" s="670"/>
      <c r="P68" s="671"/>
      <c r="Q68" s="640"/>
      <c r="R68" s="677"/>
      <c r="S68" s="652"/>
      <c r="T68" s="653"/>
    </row>
    <row r="69" spans="1:32" ht="27" customHeight="1">
      <c r="A69" s="635"/>
      <c r="B69" s="604"/>
      <c r="C69" s="79"/>
      <c r="D69" s="78"/>
      <c r="E69" s="79"/>
      <c r="F69" s="78"/>
      <c r="G69" s="79"/>
      <c r="H69" s="78"/>
      <c r="I69" s="79"/>
      <c r="J69" s="78"/>
      <c r="K69" s="79"/>
      <c r="L69" s="78"/>
      <c r="M69" s="79"/>
      <c r="N69" s="78"/>
      <c r="O69" s="79"/>
      <c r="P69" s="78"/>
      <c r="Q69" s="638"/>
      <c r="R69" s="675">
        <f>D70+F70+H70+J70+L70+N70+P70</f>
        <v>0</v>
      </c>
      <c r="S69" s="644"/>
      <c r="T69" s="645"/>
    </row>
    <row r="70" spans="1:32" ht="19.5" customHeight="1" thickBot="1">
      <c r="A70" s="646" t="str">
        <f>IFERROR(VLOOKUP(A69,#REF!,2,0),"")</f>
        <v/>
      </c>
      <c r="B70" s="647"/>
      <c r="C70" s="8"/>
      <c r="D70" s="6">
        <f>IF(C69="",0,D69-C69-C70)</f>
        <v>0</v>
      </c>
      <c r="E70" s="8"/>
      <c r="F70" s="6">
        <f>IF(E69="",0,F69-E69-E70)</f>
        <v>0</v>
      </c>
      <c r="G70" s="8"/>
      <c r="H70" s="6">
        <f>IF(G69="",0,H69-G69-G70)</f>
        <v>0</v>
      </c>
      <c r="I70" s="8"/>
      <c r="J70" s="6">
        <f>IF(I69="",0,J69-I69-I70)</f>
        <v>0</v>
      </c>
      <c r="K70" s="8"/>
      <c r="L70" s="6">
        <f>IF(K69="",0,L69-K69-K70)</f>
        <v>0</v>
      </c>
      <c r="M70" s="8"/>
      <c r="N70" s="6">
        <f>IF(M69="",0,N69-M69-M70)</f>
        <v>0</v>
      </c>
      <c r="O70" s="8"/>
      <c r="P70" s="6">
        <f>IF(O69="",0,P69-O69-O70)</f>
        <v>0</v>
      </c>
      <c r="Q70" s="639"/>
      <c r="R70" s="676"/>
      <c r="S70" s="650"/>
      <c r="T70" s="651"/>
    </row>
    <row r="71" spans="1:32" ht="19.5" customHeight="1" thickTop="1" thickBot="1">
      <c r="A71" s="648"/>
      <c r="B71" s="649"/>
      <c r="C71" s="670"/>
      <c r="D71" s="671"/>
      <c r="E71" s="670"/>
      <c r="F71" s="671"/>
      <c r="G71" s="670"/>
      <c r="H71" s="671"/>
      <c r="I71" s="670"/>
      <c r="J71" s="671"/>
      <c r="K71" s="672"/>
      <c r="L71" s="673"/>
      <c r="M71" s="672"/>
      <c r="N71" s="673"/>
      <c r="O71" s="670"/>
      <c r="P71" s="671"/>
      <c r="Q71" s="640"/>
      <c r="R71" s="677"/>
      <c r="S71" s="652"/>
      <c r="T71" s="653"/>
    </row>
    <row r="72" spans="1:32" ht="27" customHeight="1">
      <c r="A72" s="635"/>
      <c r="B72" s="604"/>
      <c r="C72" s="79"/>
      <c r="D72" s="78"/>
      <c r="E72" s="79"/>
      <c r="F72" s="78"/>
      <c r="G72" s="79"/>
      <c r="H72" s="78"/>
      <c r="I72" s="79"/>
      <c r="J72" s="78"/>
      <c r="K72" s="79"/>
      <c r="L72" s="78"/>
      <c r="M72" s="79"/>
      <c r="N72" s="78"/>
      <c r="O72" s="79"/>
      <c r="P72" s="78"/>
      <c r="Q72" s="638"/>
      <c r="R72" s="675">
        <f>D73+F73+H73+J73+L73+N73+P73</f>
        <v>0</v>
      </c>
      <c r="S72" s="644"/>
      <c r="T72" s="645"/>
    </row>
    <row r="73" spans="1:32" ht="19.5" customHeight="1" thickBot="1">
      <c r="A73" s="646" t="str">
        <f>IFERROR(VLOOKUP(A72,#REF!,2,0),"")</f>
        <v/>
      </c>
      <c r="B73" s="647"/>
      <c r="C73" s="8"/>
      <c r="D73" s="6">
        <f>IF(C72="",0,D72-C72-C73)</f>
        <v>0</v>
      </c>
      <c r="E73" s="8"/>
      <c r="F73" s="6">
        <f>IF(E72="",0,F72-E72-E73)</f>
        <v>0</v>
      </c>
      <c r="G73" s="8"/>
      <c r="H73" s="6">
        <f>IF(G72="",0,H72-G72-G73)</f>
        <v>0</v>
      </c>
      <c r="I73" s="8"/>
      <c r="J73" s="6">
        <f>IF(I72="",0,J72-I72-I73)</f>
        <v>0</v>
      </c>
      <c r="K73" s="8"/>
      <c r="L73" s="6">
        <f>IF(K72="",0,L72-K72-K73)</f>
        <v>0</v>
      </c>
      <c r="M73" s="8"/>
      <c r="N73" s="6">
        <f>IF(M72="",0,N72-M72-M73)</f>
        <v>0</v>
      </c>
      <c r="O73" s="8"/>
      <c r="P73" s="6">
        <f>IF(O72="",0,P72-O72-O73)</f>
        <v>0</v>
      </c>
      <c r="Q73" s="639"/>
      <c r="R73" s="676"/>
      <c r="S73" s="650"/>
      <c r="T73" s="651"/>
    </row>
    <row r="74" spans="1:32" ht="19.5" customHeight="1" thickTop="1" thickBot="1">
      <c r="A74" s="648"/>
      <c r="B74" s="649"/>
      <c r="C74" s="670"/>
      <c r="D74" s="671"/>
      <c r="E74" s="670"/>
      <c r="F74" s="671"/>
      <c r="G74" s="670"/>
      <c r="H74" s="671"/>
      <c r="I74" s="670"/>
      <c r="J74" s="671"/>
      <c r="K74" s="672"/>
      <c r="L74" s="673"/>
      <c r="M74" s="672"/>
      <c r="N74" s="673"/>
      <c r="O74" s="670"/>
      <c r="P74" s="671"/>
      <c r="Q74" s="640"/>
      <c r="R74" s="677"/>
      <c r="S74" s="652"/>
      <c r="T74" s="653"/>
    </row>
    <row r="75" spans="1:32" ht="27" customHeight="1">
      <c r="A75" s="635"/>
      <c r="B75" s="604"/>
      <c r="C75" s="79"/>
      <c r="D75" s="78"/>
      <c r="E75" s="79"/>
      <c r="F75" s="78"/>
      <c r="G75" s="79"/>
      <c r="H75" s="78"/>
      <c r="I75" s="79"/>
      <c r="J75" s="78"/>
      <c r="K75" s="79"/>
      <c r="L75" s="78"/>
      <c r="M75" s="79"/>
      <c r="N75" s="78"/>
      <c r="O75" s="79"/>
      <c r="P75" s="78"/>
      <c r="Q75" s="638"/>
      <c r="R75" s="675">
        <f>D76+F76+H76+J76+L76+N76+P76</f>
        <v>0</v>
      </c>
      <c r="S75" s="644"/>
      <c r="T75" s="645"/>
    </row>
    <row r="76" spans="1:32" ht="19.5" customHeight="1" thickBot="1">
      <c r="A76" s="646" t="str">
        <f>IFERROR(VLOOKUP(A75,#REF!,2,0),"")</f>
        <v/>
      </c>
      <c r="B76" s="647"/>
      <c r="C76" s="8"/>
      <c r="D76" s="6">
        <f>IF(C75="",0,D75-C75-C76)</f>
        <v>0</v>
      </c>
      <c r="E76" s="8"/>
      <c r="F76" s="6">
        <f>IF(E75="",0,F75-E75-E76)</f>
        <v>0</v>
      </c>
      <c r="G76" s="8"/>
      <c r="H76" s="6">
        <f>IF(G75="",0,H75-G75-G76)</f>
        <v>0</v>
      </c>
      <c r="I76" s="8"/>
      <c r="J76" s="6">
        <f>IF(I75="",0,J75-I75-I76)</f>
        <v>0</v>
      </c>
      <c r="K76" s="8"/>
      <c r="L76" s="6">
        <f>IF(K75="",0,L75-K75-K76)</f>
        <v>0</v>
      </c>
      <c r="M76" s="8"/>
      <c r="N76" s="6">
        <f>IF(M75="",0,N75-M75-M76)</f>
        <v>0</v>
      </c>
      <c r="O76" s="8"/>
      <c r="P76" s="6">
        <f>IF(O75="",0,P75-O75-O76)</f>
        <v>0</v>
      </c>
      <c r="Q76" s="639"/>
      <c r="R76" s="676"/>
      <c r="S76" s="657"/>
      <c r="T76" s="658"/>
    </row>
    <row r="77" spans="1:32" ht="19.5" customHeight="1" thickTop="1" thickBot="1">
      <c r="A77" s="648"/>
      <c r="B77" s="649"/>
      <c r="C77" s="670"/>
      <c r="D77" s="671"/>
      <c r="E77" s="670"/>
      <c r="F77" s="671"/>
      <c r="G77" s="670"/>
      <c r="H77" s="671"/>
      <c r="I77" s="670"/>
      <c r="J77" s="671"/>
      <c r="K77" s="672"/>
      <c r="L77" s="673"/>
      <c r="M77" s="672"/>
      <c r="N77" s="673"/>
      <c r="O77" s="670"/>
      <c r="P77" s="671"/>
      <c r="Q77" s="640"/>
      <c r="R77" s="677"/>
      <c r="S77" s="659"/>
      <c r="T77" s="660"/>
    </row>
    <row r="78" spans="1:32" ht="27" customHeight="1">
      <c r="A78" s="635"/>
      <c r="B78" s="604"/>
      <c r="C78" s="79"/>
      <c r="D78" s="78"/>
      <c r="E78" s="79"/>
      <c r="F78" s="78"/>
      <c r="G78" s="79"/>
      <c r="H78" s="78"/>
      <c r="I78" s="79"/>
      <c r="J78" s="78"/>
      <c r="K78" s="79"/>
      <c r="L78" s="78"/>
      <c r="M78" s="79"/>
      <c r="N78" s="78"/>
      <c r="O78" s="79"/>
      <c r="P78" s="78"/>
      <c r="Q78" s="638"/>
      <c r="R78" s="675">
        <f>D79+F79+H79+J79+L79+N79+P79</f>
        <v>0</v>
      </c>
      <c r="S78" s="678"/>
      <c r="T78" s="645"/>
    </row>
    <row r="79" spans="1:32" ht="19.5" customHeight="1" thickBot="1">
      <c r="A79" s="646" t="str">
        <f>IFERROR(VLOOKUP(A78,#REF!,2,0),"")</f>
        <v/>
      </c>
      <c r="B79" s="647"/>
      <c r="C79" s="8"/>
      <c r="D79" s="6">
        <f>IF(C78="",0,D78-C78-C79)</f>
        <v>0</v>
      </c>
      <c r="E79" s="8"/>
      <c r="F79" s="6">
        <f>IF(E78="",0,F78-E78-E79)</f>
        <v>0</v>
      </c>
      <c r="G79" s="8"/>
      <c r="H79" s="6">
        <f>IF(G78="",0,H78-G78-G79)</f>
        <v>0</v>
      </c>
      <c r="I79" s="8"/>
      <c r="J79" s="6">
        <f>IF(I78="",0,J78-I78-I79)</f>
        <v>0</v>
      </c>
      <c r="K79" s="8"/>
      <c r="L79" s="6">
        <f>IF(K78="",0,L78-K78-K79)</f>
        <v>0</v>
      </c>
      <c r="M79" s="8"/>
      <c r="N79" s="6">
        <f>IF(M78="",0,N78-M78-M79)</f>
        <v>0</v>
      </c>
      <c r="O79" s="8"/>
      <c r="P79" s="6">
        <f>IF(O78="",0,P78-O78-O79)</f>
        <v>0</v>
      </c>
      <c r="Q79" s="639"/>
      <c r="R79" s="676"/>
      <c r="S79" s="657"/>
      <c r="T79" s="658"/>
      <c r="AD79" s="9"/>
      <c r="AE79" s="9"/>
      <c r="AF79" s="9"/>
    </row>
    <row r="80" spans="1:32" ht="19.5" customHeight="1" thickTop="1" thickBot="1">
      <c r="A80" s="648"/>
      <c r="B80" s="649"/>
      <c r="C80" s="670"/>
      <c r="D80" s="671"/>
      <c r="E80" s="670"/>
      <c r="F80" s="671"/>
      <c r="G80" s="670"/>
      <c r="H80" s="671"/>
      <c r="I80" s="670"/>
      <c r="J80" s="671"/>
      <c r="K80" s="672"/>
      <c r="L80" s="673"/>
      <c r="M80" s="672"/>
      <c r="N80" s="673"/>
      <c r="O80" s="670"/>
      <c r="P80" s="671"/>
      <c r="Q80" s="640"/>
      <c r="R80" s="677"/>
      <c r="S80" s="659"/>
      <c r="T80" s="660"/>
    </row>
    <row r="81" spans="1:29" ht="27" customHeight="1">
      <c r="A81" s="635"/>
      <c r="B81" s="604"/>
      <c r="C81" s="79"/>
      <c r="D81" s="78"/>
      <c r="E81" s="79"/>
      <c r="F81" s="78"/>
      <c r="G81" s="79"/>
      <c r="H81" s="78"/>
      <c r="I81" s="79"/>
      <c r="J81" s="78"/>
      <c r="K81" s="79"/>
      <c r="L81" s="78"/>
      <c r="M81" s="79"/>
      <c r="N81" s="78"/>
      <c r="O81" s="79"/>
      <c r="P81" s="78"/>
      <c r="Q81" s="638"/>
      <c r="R81" s="675">
        <f>D82+F82+H82+J82+L82+N82+P82</f>
        <v>0</v>
      </c>
      <c r="S81" s="644"/>
      <c r="T81" s="645"/>
    </row>
    <row r="82" spans="1:29" ht="19.5" customHeight="1" thickBot="1">
      <c r="A82" s="646" t="str">
        <f>IFERROR(VLOOKUP(A81,#REF!,2,0),"")</f>
        <v/>
      </c>
      <c r="B82" s="647"/>
      <c r="C82" s="8"/>
      <c r="D82" s="6">
        <f>IF(C81="",0,D81-C81-C82)</f>
        <v>0</v>
      </c>
      <c r="E82" s="8"/>
      <c r="F82" s="6">
        <f>IF(E81="",0,F81-E81-E82)</f>
        <v>0</v>
      </c>
      <c r="G82" s="8"/>
      <c r="H82" s="6">
        <f>IF(G81="",0,H81-G81-G82)</f>
        <v>0</v>
      </c>
      <c r="I82" s="8"/>
      <c r="J82" s="6">
        <f>IF(I81="",0,J81-I81-I82)</f>
        <v>0</v>
      </c>
      <c r="K82" s="8"/>
      <c r="L82" s="6">
        <f>IF(K81="",0,L81-K81-K82)</f>
        <v>0</v>
      </c>
      <c r="M82" s="8"/>
      <c r="N82" s="6">
        <f>IF(M81="",0,N81-M81-M82)</f>
        <v>0</v>
      </c>
      <c r="O82" s="8"/>
      <c r="P82" s="6">
        <f>IF(O81="",0,P81-O81-O82)</f>
        <v>0</v>
      </c>
      <c r="Q82" s="639"/>
      <c r="R82" s="676"/>
      <c r="S82" s="657"/>
      <c r="T82" s="658"/>
    </row>
    <row r="83" spans="1:29" ht="19.5" customHeight="1" thickTop="1" thickBot="1">
      <c r="A83" s="648"/>
      <c r="B83" s="649"/>
      <c r="C83" s="670"/>
      <c r="D83" s="671"/>
      <c r="E83" s="670"/>
      <c r="F83" s="671"/>
      <c r="G83" s="670"/>
      <c r="H83" s="671"/>
      <c r="I83" s="670"/>
      <c r="J83" s="671"/>
      <c r="K83" s="672"/>
      <c r="L83" s="673"/>
      <c r="M83" s="672"/>
      <c r="N83" s="673"/>
      <c r="O83" s="670"/>
      <c r="P83" s="671"/>
      <c r="Q83" s="640"/>
      <c r="R83" s="677"/>
      <c r="S83" s="659"/>
      <c r="T83" s="660"/>
    </row>
    <row r="84" spans="1:29" ht="21.95" customHeight="1">
      <c r="A84" s="10"/>
      <c r="B84" s="11"/>
      <c r="C84" s="690" t="s">
        <v>21</v>
      </c>
      <c r="D84" s="691"/>
      <c r="E84" s="690" t="s">
        <v>22</v>
      </c>
      <c r="F84" s="691"/>
      <c r="G84" s="690" t="s">
        <v>23</v>
      </c>
      <c r="H84" s="691"/>
      <c r="I84" s="690" t="s">
        <v>24</v>
      </c>
      <c r="J84" s="691"/>
      <c r="K84" s="690" t="s">
        <v>25</v>
      </c>
      <c r="L84" s="691"/>
      <c r="M84" s="692" t="s">
        <v>26</v>
      </c>
      <c r="N84" s="693"/>
      <c r="O84" s="692" t="s">
        <v>27</v>
      </c>
      <c r="P84" s="693"/>
      <c r="Q84" s="694" t="s">
        <v>93</v>
      </c>
      <c r="R84" s="695"/>
      <c r="S84" s="695"/>
      <c r="T84" s="696"/>
    </row>
    <row r="85" spans="1:29" ht="17.25" customHeight="1">
      <c r="A85" s="697" t="s">
        <v>94</v>
      </c>
      <c r="B85" s="74" t="s">
        <v>95</v>
      </c>
      <c r="C85" s="699">
        <f>COUNTIFS(C$133:C$155,"&gt;0",C$133:C$155,"&lt;11")</f>
        <v>0</v>
      </c>
      <c r="D85" s="700"/>
      <c r="E85" s="699">
        <f>COUNTIFS(E$133:E$155,"&gt;0",E$133:E$155,"&lt;11")</f>
        <v>0</v>
      </c>
      <c r="F85" s="700"/>
      <c r="G85" s="699">
        <f>COUNTIFS(G$133:G$155,"&gt;0",G$133:G$155,"&lt;11")</f>
        <v>0</v>
      </c>
      <c r="H85" s="700"/>
      <c r="I85" s="699">
        <f>COUNTIFS(I$133:I$155,"&gt;0",I$133:I$155,"&lt;11")</f>
        <v>0</v>
      </c>
      <c r="J85" s="700"/>
      <c r="K85" s="699">
        <f>COUNTIFS(K$133:K$155,"&gt;0",K$133:K$155,"&lt;11")</f>
        <v>0</v>
      </c>
      <c r="L85" s="700"/>
      <c r="M85" s="699">
        <f>COUNTIFS(M$133:M$155,"&gt;0",M$133:M$155,"&lt;11")</f>
        <v>0</v>
      </c>
      <c r="N85" s="700"/>
      <c r="O85" s="699">
        <f>COUNTIFS(O$133:O$155,"&gt;0",O$133:O$155,"&lt;11")</f>
        <v>0</v>
      </c>
      <c r="P85" s="700"/>
      <c r="Q85" s="701" t="s">
        <v>223</v>
      </c>
      <c r="R85" s="702"/>
      <c r="S85" s="702"/>
      <c r="T85" s="12" t="s">
        <v>224</v>
      </c>
    </row>
    <row r="86" spans="1:29" ht="17.25" customHeight="1" thickBot="1">
      <c r="A86" s="383"/>
      <c r="B86" s="75" t="s">
        <v>98</v>
      </c>
      <c r="C86" s="703">
        <f>COUNTIFS(C$133:C$155,"&gt;0",C$133:C$155,""&lt;11.6)</f>
        <v>0</v>
      </c>
      <c r="D86" s="703"/>
      <c r="E86" s="703">
        <f>COUNTIFS(E$133:E$155,"&gt;0",E$133:E$155,""&lt;11.6)</f>
        <v>0</v>
      </c>
      <c r="F86" s="703"/>
      <c r="G86" s="703">
        <f>COUNTIFS(G$133:G$155,"&gt;0",G$133:G$155,""&lt;11.6)</f>
        <v>0</v>
      </c>
      <c r="H86" s="703"/>
      <c r="I86" s="703">
        <f>COUNTIFS(I$133:I$155,"&gt;0",I$133:I$155,""&lt;11.6)</f>
        <v>0</v>
      </c>
      <c r="J86" s="703"/>
      <c r="K86" s="703">
        <f>COUNTIFS(K$133:K$155,"&gt;0",K$133:K$155,""&lt;11.6)</f>
        <v>0</v>
      </c>
      <c r="L86" s="703"/>
      <c r="M86" s="703">
        <f>COUNTIFS(M$133:M$155,"&gt;0",M$133:M$155,""&lt;11.6)</f>
        <v>0</v>
      </c>
      <c r="N86" s="703"/>
      <c r="O86" s="703">
        <f>COUNTIFS(O$133:O$155,"&gt;0",O$133:O$155,""&lt;11.6)</f>
        <v>0</v>
      </c>
      <c r="P86" s="703"/>
      <c r="Q86" s="704" t="s">
        <v>225</v>
      </c>
      <c r="R86" s="704"/>
      <c r="S86" s="704"/>
      <c r="T86" s="14" t="s">
        <v>226</v>
      </c>
      <c r="AC86" s="2"/>
    </row>
    <row r="87" spans="1:29" ht="17.25" customHeight="1">
      <c r="A87" s="383"/>
      <c r="B87" s="13" t="s">
        <v>101</v>
      </c>
      <c r="C87" s="705">
        <f>COUNTIFS(C$133:C$155,"&gt;0",C$133:C$155,"&lt;12")</f>
        <v>0</v>
      </c>
      <c r="D87" s="705"/>
      <c r="E87" s="705">
        <f>COUNTIFS(E$133:E$155,"&gt;0",E$133:E$155,"&lt;12")</f>
        <v>0</v>
      </c>
      <c r="F87" s="705"/>
      <c r="G87" s="705">
        <f>COUNTIFS(G$133:G$155,"&gt;0",G$133:G$155,"&lt;12")</f>
        <v>0</v>
      </c>
      <c r="H87" s="705"/>
      <c r="I87" s="705">
        <f>COUNTIFS(I$133:I$155,"&gt;0",I$133:I$155,"&lt;12")</f>
        <v>0</v>
      </c>
      <c r="J87" s="705"/>
      <c r="K87" s="705">
        <f>COUNTIFS(K$133:K$155,"&gt;0",K$133:K$155,"&lt;12")</f>
        <v>0</v>
      </c>
      <c r="L87" s="705"/>
      <c r="M87" s="705">
        <f>COUNTIFS(M$133:M$155,"&gt;0",M$133:M$155,"&lt;12")</f>
        <v>0</v>
      </c>
      <c r="N87" s="705"/>
      <c r="O87" s="705">
        <f>COUNTIFS(O$133:O$155,"&gt;0",O$133:O$155,"&lt;12")</f>
        <v>0</v>
      </c>
      <c r="P87" s="706"/>
      <c r="Q87" s="60"/>
      <c r="R87" s="60"/>
      <c r="S87" s="60"/>
      <c r="T87" s="14"/>
      <c r="AC87" s="2"/>
    </row>
    <row r="88" spans="1:29" ht="17.25" customHeight="1" thickBot="1">
      <c r="A88" s="383"/>
      <c r="B88" s="17" t="s">
        <v>104</v>
      </c>
      <c r="C88" s="703">
        <f>COUNTIFS(C$133:C$155,"&gt;0",C$133:C$155,"&lt;=12")</f>
        <v>0</v>
      </c>
      <c r="D88" s="703"/>
      <c r="E88" s="703">
        <f>COUNTIFS(E$133:E$155,"&gt;0",E$133:E$155,"&lt;=12")</f>
        <v>0</v>
      </c>
      <c r="F88" s="703"/>
      <c r="G88" s="703">
        <f>COUNTIFS(G$133:G$155,"&gt;0",G$133:G$155,"&lt;=12")</f>
        <v>0</v>
      </c>
      <c r="H88" s="703"/>
      <c r="I88" s="703">
        <f>COUNTIFS(I$133:I$155,"&gt;0",I$133:I$155,"&lt;=12")</f>
        <v>0</v>
      </c>
      <c r="J88" s="703"/>
      <c r="K88" s="703">
        <f>COUNTIFS(K$133:K$155,"&gt;0",K$133:K$155,"&lt;=12")</f>
        <v>0</v>
      </c>
      <c r="L88" s="703"/>
      <c r="M88" s="703">
        <f>COUNTIFS(M$133:M$155,"&gt;0",M$133:M$155,"&lt;=12")</f>
        <v>0</v>
      </c>
      <c r="N88" s="703"/>
      <c r="O88" s="703">
        <f>COUNTIFS(O$133:O$155,"&gt;0",O$133:O$155,"&lt;=12")</f>
        <v>0</v>
      </c>
      <c r="P88" s="707"/>
      <c r="Q88" s="704" t="s">
        <v>227</v>
      </c>
      <c r="R88" s="704"/>
      <c r="S88" s="704"/>
      <c r="T88" s="15" t="s">
        <v>228</v>
      </c>
      <c r="AC88" s="2"/>
    </row>
    <row r="89" spans="1:29" ht="17.25" customHeight="1" thickBot="1">
      <c r="A89" s="383"/>
      <c r="B89" s="77" t="s">
        <v>107</v>
      </c>
      <c r="C89" s="708">
        <f>COUNTIFS(C$133:C$155,"&gt;0",C$133:C$155,"&lt;=17",D$133:D$155,"&gt;=18")</f>
        <v>0</v>
      </c>
      <c r="D89" s="708"/>
      <c r="E89" s="708">
        <f>COUNTIFS(E$133:E$155,"&gt;0",E$133:E$155,"&lt;=17",F$133:F$155,"&gt;=18")</f>
        <v>0</v>
      </c>
      <c r="F89" s="708"/>
      <c r="G89" s="708">
        <f>COUNTIFS(G$133:G$155,"&gt;0",G$133:G$155,"&lt;=17",H$133:H$155,"&gt;=18")</f>
        <v>0</v>
      </c>
      <c r="H89" s="708"/>
      <c r="I89" s="708">
        <f>COUNTIFS(I$133:I$155,"&gt;0",I$133:I$155,"&lt;=17",J$133:J$155,"&gt;=18")</f>
        <v>0</v>
      </c>
      <c r="J89" s="708"/>
      <c r="K89" s="708">
        <f>COUNTIFS(K$133:K$155,"&gt;0",K$133:K$155,"&lt;=17",L$133:L$155,"&gt;=18")</f>
        <v>0</v>
      </c>
      <c r="L89" s="708"/>
      <c r="M89" s="708">
        <f>COUNTIFS(M$133:M$155,"&gt;0",M$133:M$155,"&lt;=17",N$133:N$155,"&gt;=18")</f>
        <v>0</v>
      </c>
      <c r="N89" s="708"/>
      <c r="O89" s="708">
        <f>COUNTIFS(O$133:O$155,"&gt;0",O$133:O$155,"&lt;=17",P$133:P$155,"&gt;=18")</f>
        <v>0</v>
      </c>
      <c r="P89" s="708"/>
      <c r="Q89" s="704" t="s">
        <v>229</v>
      </c>
      <c r="R89" s="704"/>
      <c r="S89" s="704"/>
      <c r="T89" s="16" t="s">
        <v>230</v>
      </c>
      <c r="AC89" s="2"/>
    </row>
    <row r="90" spans="1:29" ht="17.25" customHeight="1">
      <c r="A90" s="383"/>
      <c r="B90" s="13" t="s">
        <v>109</v>
      </c>
      <c r="C90" s="705">
        <f>COUNTIFS(C$133:C$155,"&gt;0",D$133:D$155,"&gt;18")</f>
        <v>0</v>
      </c>
      <c r="D90" s="705"/>
      <c r="E90" s="705">
        <f>COUNTIFS(E$133:E$155,"&gt;0",F$133:F$155,"&gt;18")</f>
        <v>0</v>
      </c>
      <c r="F90" s="705"/>
      <c r="G90" s="705">
        <f>COUNTIFS(G$133:G$155,"&gt;0",H$133:H$155,"&gt;18")</f>
        <v>0</v>
      </c>
      <c r="H90" s="705"/>
      <c r="I90" s="705">
        <f>COUNTIFS(I$133:I$155,"&gt;0",J$133:J$155,"&gt;18")</f>
        <v>0</v>
      </c>
      <c r="J90" s="705"/>
      <c r="K90" s="705">
        <f>COUNTIFS(K$133:K$155,"&gt;0",L$133:L$155,"&gt;18")</f>
        <v>0</v>
      </c>
      <c r="L90" s="705"/>
      <c r="M90" s="705">
        <f>COUNTIFS(M$133:M$155,"&gt;0",N$133:N$155,"&gt;18")</f>
        <v>0</v>
      </c>
      <c r="N90" s="705"/>
      <c r="O90" s="705">
        <f>COUNTIFS(O$133:O$155,"&gt;0",P$133:P$155,"&gt;18")</f>
        <v>0</v>
      </c>
      <c r="P90" s="706"/>
      <c r="Q90" s="60"/>
      <c r="R90" s="60"/>
      <c r="S90" s="60"/>
      <c r="T90" s="72"/>
      <c r="AC90" s="2"/>
    </row>
    <row r="91" spans="1:29" s="2" customFormat="1" ht="17.25" customHeight="1" thickBot="1">
      <c r="A91" s="383"/>
      <c r="B91" s="73" t="s">
        <v>111</v>
      </c>
      <c r="C91" s="709">
        <f>COUNTIFS(C$133:C$155,"&gt;0",D$133:D$155,"&gt;20")</f>
        <v>0</v>
      </c>
      <c r="D91" s="709"/>
      <c r="E91" s="709">
        <f>COUNTIFS(E$133:E$155,"&gt;0",F$133:F$155,"&gt;20")</f>
        <v>0</v>
      </c>
      <c r="F91" s="709"/>
      <c r="G91" s="709">
        <f>COUNTIFS(G$133:G$155,"&gt;0",H$133:H$155,"&gt;20")</f>
        <v>0</v>
      </c>
      <c r="H91" s="709"/>
      <c r="I91" s="709">
        <f>COUNTIFS(I$133:I$155,"&gt;0",J$133:J$155,"&gt;20")</f>
        <v>0</v>
      </c>
      <c r="J91" s="709"/>
      <c r="K91" s="709">
        <f>COUNTIFS(K$133:K$155,"&gt;0",L$133:L$155,"&gt;20")</f>
        <v>0</v>
      </c>
      <c r="L91" s="709"/>
      <c r="M91" s="709">
        <f>COUNTIFS(M$133:M$155,"&gt;0",N$133:N$155,"&gt;20")</f>
        <v>0</v>
      </c>
      <c r="N91" s="709"/>
      <c r="O91" s="709">
        <f>COUNTIFS(O$133:O$155,"&gt;0",P$133:P$155,"&gt;20")</f>
        <v>0</v>
      </c>
      <c r="P91" s="710"/>
      <c r="Q91" s="704" t="s">
        <v>231</v>
      </c>
      <c r="R91" s="704"/>
      <c r="S91" s="704"/>
      <c r="T91" s="728"/>
    </row>
    <row r="92" spans="1:29" s="2" customFormat="1" ht="17.25" customHeight="1" thickBot="1">
      <c r="A92" s="698"/>
      <c r="B92" s="76" t="s">
        <v>112</v>
      </c>
      <c r="C92" s="729">
        <f>COUNTIF(D$133:D$155,"&gt;=22")</f>
        <v>0</v>
      </c>
      <c r="D92" s="730"/>
      <c r="E92" s="729">
        <f>COUNTIF(F$133:F$155,"&gt;=22")</f>
        <v>0</v>
      </c>
      <c r="F92" s="730"/>
      <c r="G92" s="729">
        <f>COUNTIF(H$133:H$155,"&gt;=22")</f>
        <v>0</v>
      </c>
      <c r="H92" s="730"/>
      <c r="I92" s="729">
        <f>COUNTIF(J$133:J$155,"&gt;=22")</f>
        <v>0</v>
      </c>
      <c r="J92" s="730"/>
      <c r="K92" s="729">
        <f>COUNTIF(L$133:L$155,"&gt;=22")</f>
        <v>0</v>
      </c>
      <c r="L92" s="730"/>
      <c r="M92" s="729">
        <f>COUNTIF(N$133:N$155,"&gt;=22")</f>
        <v>0</v>
      </c>
      <c r="N92" s="730"/>
      <c r="O92" s="729">
        <f>COUNTIF(P$133:P$155,"&gt;=22")</f>
        <v>0</v>
      </c>
      <c r="P92" s="730"/>
      <c r="Q92" s="731" t="s">
        <v>232</v>
      </c>
      <c r="R92" s="732"/>
      <c r="S92" s="732"/>
      <c r="T92" s="18"/>
      <c r="U92" s="1"/>
      <c r="V92" s="1"/>
      <c r="W92" s="1"/>
      <c r="X92" s="1"/>
      <c r="Y92" s="1"/>
      <c r="Z92" s="1"/>
      <c r="AA92" s="1"/>
      <c r="AB92" s="1"/>
      <c r="AC92" s="1"/>
    </row>
    <row r="93" spans="1:29" s="2" customFormat="1" ht="33.75" customHeight="1" thickTop="1">
      <c r="A93" s="711" t="s">
        <v>113</v>
      </c>
      <c r="B93" s="712"/>
      <c r="C93" s="713"/>
      <c r="D93" s="714"/>
      <c r="E93" s="714"/>
      <c r="F93" s="714"/>
      <c r="G93" s="714"/>
      <c r="H93" s="714"/>
      <c r="I93" s="714"/>
      <c r="J93" s="714"/>
      <c r="K93" s="714"/>
      <c r="L93" s="714"/>
      <c r="M93" s="714"/>
      <c r="N93" s="714"/>
      <c r="O93" s="714"/>
      <c r="P93" s="714"/>
      <c r="Q93" s="714"/>
      <c r="R93" s="714"/>
      <c r="S93" s="714"/>
      <c r="T93" s="715"/>
      <c r="U93" s="1"/>
      <c r="V93" s="1"/>
      <c r="W93" s="1"/>
      <c r="X93" s="1"/>
      <c r="Y93" s="1"/>
      <c r="Z93" s="1"/>
      <c r="AA93" s="1"/>
      <c r="AB93" s="1"/>
      <c r="AC93" s="1"/>
    </row>
    <row r="94" spans="1:29" s="2" customFormat="1" ht="24" customHeight="1">
      <c r="A94" s="716"/>
      <c r="B94" s="717"/>
      <c r="C94" s="717"/>
      <c r="D94" s="717"/>
      <c r="E94" s="717"/>
      <c r="F94" s="717"/>
      <c r="G94" s="717"/>
      <c r="H94" s="717"/>
      <c r="I94" s="717"/>
      <c r="J94" s="717"/>
      <c r="K94" s="717"/>
      <c r="L94" s="717"/>
      <c r="M94" s="717"/>
      <c r="N94" s="717"/>
      <c r="O94" s="717"/>
      <c r="P94" s="717"/>
      <c r="Q94" s="717"/>
      <c r="R94" s="717"/>
      <c r="S94" s="717"/>
      <c r="T94" s="718"/>
      <c r="U94" s="1"/>
      <c r="V94" s="1"/>
      <c r="W94" s="1"/>
      <c r="X94" s="1"/>
      <c r="Y94" s="1"/>
      <c r="Z94" s="1"/>
      <c r="AA94" s="1"/>
      <c r="AB94" s="1"/>
      <c r="AC94" s="1"/>
    </row>
    <row r="95" spans="1:29" ht="24" customHeight="1">
      <c r="A95" s="719"/>
      <c r="B95" s="720"/>
      <c r="C95" s="720"/>
      <c r="D95" s="720"/>
      <c r="E95" s="720"/>
      <c r="F95" s="720"/>
      <c r="G95" s="720"/>
      <c r="H95" s="720"/>
      <c r="I95" s="720"/>
      <c r="J95" s="720"/>
      <c r="K95" s="720"/>
      <c r="L95" s="720"/>
      <c r="M95" s="720"/>
      <c r="N95" s="720"/>
      <c r="O95" s="720"/>
      <c r="P95" s="720"/>
      <c r="Q95" s="720"/>
      <c r="R95" s="720"/>
      <c r="S95" s="720"/>
      <c r="T95" s="721"/>
    </row>
    <row r="96" spans="1:29" ht="31.5" customHeight="1">
      <c r="A96" s="722"/>
      <c r="B96" s="723"/>
      <c r="C96" s="723"/>
      <c r="D96" s="723"/>
      <c r="E96" s="723"/>
      <c r="F96" s="723"/>
      <c r="G96" s="723"/>
      <c r="H96" s="723"/>
      <c r="I96" s="723"/>
      <c r="J96" s="723"/>
      <c r="K96" s="723"/>
      <c r="L96" s="723"/>
      <c r="M96" s="723"/>
      <c r="N96" s="723"/>
      <c r="O96" s="723"/>
      <c r="P96" s="723"/>
      <c r="Q96" s="723"/>
      <c r="R96" s="723"/>
      <c r="S96" s="723"/>
      <c r="T96" s="724"/>
    </row>
    <row r="97" spans="1:20" ht="31.5" customHeight="1">
      <c r="A97" s="725"/>
      <c r="B97" s="726"/>
      <c r="C97" s="726"/>
      <c r="D97" s="726"/>
      <c r="E97" s="726"/>
      <c r="F97" s="726"/>
      <c r="G97" s="726"/>
      <c r="H97" s="726"/>
      <c r="I97" s="726"/>
      <c r="J97" s="726"/>
      <c r="K97" s="726"/>
      <c r="L97" s="726"/>
      <c r="M97" s="726"/>
      <c r="N97" s="726"/>
      <c r="O97" s="726"/>
      <c r="P97" s="726"/>
      <c r="Q97" s="726"/>
      <c r="R97" s="726"/>
      <c r="S97" s="726"/>
      <c r="T97" s="727"/>
    </row>
    <row r="98" spans="1:20" ht="31.5" customHeight="1" thickBot="1">
      <c r="A98" s="59" t="s">
        <v>114</v>
      </c>
      <c r="B98" s="733"/>
      <c r="C98" s="734"/>
      <c r="D98" s="734"/>
      <c r="E98" s="734"/>
      <c r="F98" s="734"/>
      <c r="G98" s="734"/>
      <c r="H98" s="734"/>
      <c r="I98" s="735"/>
      <c r="J98" s="61" t="s">
        <v>115</v>
      </c>
      <c r="K98" s="736"/>
      <c r="L98" s="736"/>
      <c r="M98" s="736"/>
      <c r="N98" s="736"/>
      <c r="O98" s="737" t="s">
        <v>116</v>
      </c>
      <c r="P98" s="737"/>
      <c r="Q98" s="737"/>
      <c r="R98" s="737"/>
      <c r="S98" s="737"/>
      <c r="T98" s="738"/>
    </row>
    <row r="99" spans="1:20" ht="31.5" customHeight="1">
      <c r="A99" s="19"/>
      <c r="B99" s="19"/>
      <c r="C99" s="19"/>
      <c r="D99" s="2"/>
      <c r="E99" s="2"/>
      <c r="F99" s="2"/>
      <c r="G99" s="2"/>
      <c r="H99" s="2"/>
      <c r="I99" s="2"/>
      <c r="J99" s="20"/>
      <c r="K99" s="20"/>
      <c r="L99" s="2"/>
      <c r="M99" s="2"/>
      <c r="N99" s="2"/>
      <c r="O99" s="2"/>
      <c r="P99" s="2"/>
      <c r="Q99" s="2"/>
      <c r="R99" s="2"/>
      <c r="S99" s="2"/>
      <c r="T99" s="2"/>
    </row>
    <row r="100" spans="1:20" ht="31.5" customHeight="1">
      <c r="A100" s="739" t="s">
        <v>17</v>
      </c>
      <c r="B100" s="740"/>
      <c r="C100" s="741">
        <f>C3</f>
        <v>42590</v>
      </c>
      <c r="D100" s="742"/>
      <c r="E100" s="741">
        <f>E3</f>
        <v>42591</v>
      </c>
      <c r="F100" s="742"/>
      <c r="G100" s="741">
        <f>G3</f>
        <v>42592</v>
      </c>
      <c r="H100" s="742"/>
      <c r="I100" s="741">
        <f>I3</f>
        <v>42593</v>
      </c>
      <c r="J100" s="742"/>
      <c r="K100" s="741">
        <f>K3</f>
        <v>42594</v>
      </c>
      <c r="L100" s="742"/>
      <c r="M100" s="741">
        <f>M3</f>
        <v>42595</v>
      </c>
      <c r="N100" s="742"/>
      <c r="O100" s="741">
        <f>O3</f>
        <v>42596</v>
      </c>
      <c r="P100" s="742"/>
      <c r="Q100" s="21"/>
      <c r="R100" s="21"/>
      <c r="S100" s="21"/>
      <c r="T100" s="82"/>
    </row>
    <row r="101" spans="1:20" ht="31.5" customHeight="1" thickBot="1">
      <c r="A101" s="743" t="s">
        <v>20</v>
      </c>
      <c r="B101" s="744"/>
      <c r="C101" s="745" t="str">
        <f>C4</f>
        <v>一</v>
      </c>
      <c r="D101" s="746"/>
      <c r="E101" s="745" t="str">
        <f>E4</f>
        <v>二</v>
      </c>
      <c r="F101" s="746"/>
      <c r="G101" s="745" t="str">
        <f>G4</f>
        <v>三</v>
      </c>
      <c r="H101" s="746"/>
      <c r="I101" s="745" t="str">
        <f>I4</f>
        <v>四</v>
      </c>
      <c r="J101" s="746"/>
      <c r="K101" s="745" t="str">
        <f>K4</f>
        <v>五</v>
      </c>
      <c r="L101" s="746"/>
      <c r="M101" s="747" t="str">
        <f>M4</f>
        <v>六</v>
      </c>
      <c r="N101" s="748"/>
      <c r="O101" s="747" t="str">
        <f>O4</f>
        <v>日</v>
      </c>
      <c r="P101" s="748"/>
    </row>
    <row r="102" spans="1:20" ht="31.5" customHeight="1">
      <c r="A102" s="22" t="s">
        <v>117</v>
      </c>
      <c r="B102" s="23"/>
      <c r="C102" s="24"/>
      <c r="D102" s="25"/>
      <c r="E102" s="24"/>
      <c r="F102" s="25"/>
      <c r="G102" s="24"/>
      <c r="H102" s="25"/>
      <c r="I102" s="24"/>
      <c r="J102" s="25"/>
      <c r="K102" s="24"/>
      <c r="L102" s="25"/>
      <c r="M102" s="24"/>
      <c r="N102" s="25"/>
      <c r="O102" s="24"/>
      <c r="P102" s="26"/>
      <c r="Q102" s="27">
        <f>SUM(C102,E102,G102,I102,K102,M102,O102)</f>
        <v>0</v>
      </c>
      <c r="R102" s="28"/>
      <c r="S102" s="29" t="s">
        <v>118</v>
      </c>
      <c r="T102" s="30"/>
    </row>
    <row r="103" spans="1:20" ht="31.5" customHeight="1" thickBot="1">
      <c r="A103" s="31"/>
      <c r="B103" s="32" t="s">
        <v>119</v>
      </c>
      <c r="C103" s="33"/>
      <c r="D103" s="34">
        <f>D14+D17+D20+D23+D26+D29+D32+D35</f>
        <v>0</v>
      </c>
      <c r="E103" s="35"/>
      <c r="F103" s="34">
        <f>F14+F17+F20+F23+F26+F29+F32+F35</f>
        <v>0</v>
      </c>
      <c r="G103" s="35"/>
      <c r="H103" s="34">
        <f>H14+H17+H20+H23+H26+H29+H32+H35</f>
        <v>0</v>
      </c>
      <c r="I103" s="35"/>
      <c r="J103" s="34">
        <f>J14+J17+J20+J23+J26+J29+J32+J35</f>
        <v>0</v>
      </c>
      <c r="K103" s="35"/>
      <c r="L103" s="34">
        <f>L14+L17+L20+L23+L26+L29+L32+L35</f>
        <v>0</v>
      </c>
      <c r="M103" s="35"/>
      <c r="N103" s="34">
        <f>N14+N17+N20+N23+N26+N29+N32+N35</f>
        <v>0</v>
      </c>
      <c r="O103" s="35"/>
      <c r="P103" s="34">
        <f>P14+P17+P20+P23+P26+P29+P32+P35</f>
        <v>0</v>
      </c>
      <c r="Q103" s="36" t="s">
        <v>120</v>
      </c>
      <c r="R103" s="749">
        <f>SUM(D103,F103,H103,J103,L103,N103,P103)</f>
        <v>0</v>
      </c>
      <c r="S103" s="750"/>
      <c r="T103" s="37"/>
    </row>
    <row r="104" spans="1:20" ht="31.5" customHeight="1">
      <c r="A104" s="753" t="s">
        <v>121</v>
      </c>
      <c r="B104" s="754"/>
      <c r="C104" s="765">
        <f>IF(C13="",0,D13-C13-C14)+IF(C16="",0,D16-C16-C17)+IF(C19="",0,D19-C19-C20)+IF(C22="",0,D22-C22-C23)+IF(C25="",0,D25-C25-C26)+IF(C28="",0,D28-C28-C29)+IF(C31="",0,D31-C31-C32)+IF(C34="",0,D34-C34-C35)</f>
        <v>0</v>
      </c>
      <c r="D104" s="766"/>
      <c r="E104" s="765">
        <f>IF(E13="",0,F13-E13-E14)+IF(E16="",0,F16-E16-E17)+IF(E19="",0,F19-E19-E20)+IF(E22="",0,F22-E22-E23)+IF(E25="",0,F25-E25-E26)+IF(E28="",0,F28-E28-E29)+IF(E31="",0,F31-E31-E32)+IF(E34="",0,F34-E34-E35)</f>
        <v>0</v>
      </c>
      <c r="F104" s="766"/>
      <c r="G104" s="765">
        <f>IF(G13="",0,H13-G13-G14)+IF(G16="",0,H16-G16-G17)+IF(G19="",0,H19-G19-G20)+IF(G22="",0,H22-G22-G23)+IF(G25="",0,H25-G25-G26)+IF(G28="",0,H28-G28-G29)+IF(G31="",0,H31-G31-G32)+IF(G34="",0,H34-G34-G35)</f>
        <v>0</v>
      </c>
      <c r="H104" s="766"/>
      <c r="I104" s="765">
        <f>IF(I13="",0,J13-I13-I14)+IF(I16="",0,J16-I16-I17)+IF(I19="",0,J19-I19-I20)+IF(I22="",0,J22-I22-I23)+IF(I25="",0,J25-I25-I26)+IF(I28="",0,J28-I28-I29)+IF(I31="",0,J31-I31-I32)+IF(I34="",0,J34-I34-I35)</f>
        <v>0</v>
      </c>
      <c r="J104" s="766"/>
      <c r="K104" s="765">
        <f>IF(K13="",0,L13-K13-K14)+IF(K16="",0,L16-K16-K17)+IF(K19="",0,L19-K19-K20)+IF(K22="",0,L22-K22-K23)+IF(K25="",0,L25-K25-K26)+IF(K28="",0,L28-K28-K29)+IF(K31="",0,L31-K31-K32)+IF(K34="",0,L34-K34-K35)</f>
        <v>0</v>
      </c>
      <c r="L104" s="766"/>
      <c r="M104" s="765">
        <f>IF(M13="",0,N13-M13-M14)+IF(M16="",0,N16-M16-M17)+IF(M19="",0,N19-M19-M20)+IF(M22="",0,N22-M22-M23)+IF(M25="",0,N25-M25-M26)+IF(M28="",0,N28-M28-M29)+IF(M31="",0,N31-M31-M32)+IF(M34="",0,N34-M34-M35)</f>
        <v>0</v>
      </c>
      <c r="N104" s="766"/>
      <c r="O104" s="765">
        <f>IF(O13="",0,P13-O13-O14)+IF(O16="",0,P16-O16-O17)+IF(O19="",0,P19-O19-O20)+IF(O22="",0,P22-O22-O23)+IF(O25="",0,P25-O25-O26)+IF(O28="",0,P28-O28-O29)+IF(O31="",0,P31-O31-O32)+IF(O34="",0,P34-O34-O35)</f>
        <v>0</v>
      </c>
      <c r="P104" s="766"/>
      <c r="Q104" s="769">
        <f>SUM(C104:P105)</f>
        <v>0</v>
      </c>
      <c r="R104" s="770"/>
      <c r="S104" s="751"/>
      <c r="T104" s="38"/>
    </row>
    <row r="105" spans="1:20" ht="31.5" customHeight="1" thickBot="1">
      <c r="A105" s="755"/>
      <c r="B105" s="756"/>
      <c r="C105" s="767"/>
      <c r="D105" s="768"/>
      <c r="E105" s="767"/>
      <c r="F105" s="768"/>
      <c r="G105" s="767"/>
      <c r="H105" s="768"/>
      <c r="I105" s="767"/>
      <c r="J105" s="768"/>
      <c r="K105" s="767"/>
      <c r="L105" s="768"/>
      <c r="M105" s="767"/>
      <c r="N105" s="768"/>
      <c r="O105" s="767"/>
      <c r="P105" s="768"/>
      <c r="Q105" s="763"/>
      <c r="R105" s="764"/>
      <c r="S105" s="752"/>
      <c r="T105" s="39"/>
    </row>
    <row r="106" spans="1:20" ht="31.5" customHeight="1" thickTop="1">
      <c r="A106" s="753" t="s">
        <v>122</v>
      </c>
      <c r="B106" s="754"/>
      <c r="C106" s="757">
        <f>D45+D48+D51+D54+D57+D60+D64+D67+D70+D73+D76+D79+D82</f>
        <v>0</v>
      </c>
      <c r="D106" s="758"/>
      <c r="E106" s="757">
        <f>F45+F48+F51+F54+F57+F60+F64+F67+F70+F73+F76+F79+F82</f>
        <v>0</v>
      </c>
      <c r="F106" s="758"/>
      <c r="G106" s="757">
        <f>H45+H48+H51+H54+H57+H60+H64+H67+H70+H73+H76+H79+H82</f>
        <v>0</v>
      </c>
      <c r="H106" s="758"/>
      <c r="I106" s="757">
        <f>J45+J48+J51+J54+J57+J60+J64+J67+J70+J73+J76+J79+J82</f>
        <v>0</v>
      </c>
      <c r="J106" s="758"/>
      <c r="K106" s="757">
        <f>L45+L48+L51+L54+L57+L60+L64+L67+L70+L73+L76+L79+L82</f>
        <v>0</v>
      </c>
      <c r="L106" s="758"/>
      <c r="M106" s="757">
        <f>N45+N48+N51+N54+N57+N60+N64+N67+N70+N73+N76+N79+N82</f>
        <v>0</v>
      </c>
      <c r="N106" s="758"/>
      <c r="O106" s="757">
        <f>P45+P48+P51+P54+P57+P60+P64+P67+P70+P73+P76+P79+P82</f>
        <v>0</v>
      </c>
      <c r="P106" s="758"/>
      <c r="Q106" s="761">
        <f>SUM(C106:P107)</f>
        <v>0</v>
      </c>
      <c r="R106" s="762"/>
      <c r="S106" s="751"/>
      <c r="T106" s="38"/>
    </row>
    <row r="107" spans="1:20" ht="31.5" customHeight="1" thickBot="1">
      <c r="A107" s="755"/>
      <c r="B107" s="756"/>
      <c r="C107" s="759"/>
      <c r="D107" s="760"/>
      <c r="E107" s="759"/>
      <c r="F107" s="760"/>
      <c r="G107" s="759"/>
      <c r="H107" s="760"/>
      <c r="I107" s="759"/>
      <c r="J107" s="760"/>
      <c r="K107" s="759"/>
      <c r="L107" s="760"/>
      <c r="M107" s="759"/>
      <c r="N107" s="760"/>
      <c r="O107" s="759"/>
      <c r="P107" s="760"/>
      <c r="Q107" s="763"/>
      <c r="R107" s="764"/>
      <c r="S107" s="752"/>
      <c r="T107" s="39"/>
    </row>
    <row r="108" spans="1:20" ht="18" customHeight="1" thickTop="1">
      <c r="A108" s="753" t="s">
        <v>123</v>
      </c>
      <c r="B108" s="754"/>
      <c r="C108" s="757">
        <f>C104+C106</f>
        <v>0</v>
      </c>
      <c r="D108" s="758"/>
      <c r="E108" s="757">
        <f>E104+E106</f>
        <v>0</v>
      </c>
      <c r="F108" s="758"/>
      <c r="G108" s="757">
        <f>G104+G106</f>
        <v>0</v>
      </c>
      <c r="H108" s="758"/>
      <c r="I108" s="757">
        <f>I104+I106</f>
        <v>0</v>
      </c>
      <c r="J108" s="758"/>
      <c r="K108" s="757">
        <f>K104+K106</f>
        <v>0</v>
      </c>
      <c r="L108" s="758"/>
      <c r="M108" s="757">
        <f>M104+M106</f>
        <v>0</v>
      </c>
      <c r="N108" s="758"/>
      <c r="O108" s="757">
        <f>O104+O106</f>
        <v>0</v>
      </c>
      <c r="P108" s="758"/>
      <c r="Q108" s="761">
        <f>SUM(C108:P109)</f>
        <v>0</v>
      </c>
      <c r="R108" s="762"/>
      <c r="S108" s="751"/>
      <c r="T108" s="38"/>
    </row>
    <row r="109" spans="1:20" ht="18" customHeight="1" thickBot="1">
      <c r="A109" s="755"/>
      <c r="B109" s="756"/>
      <c r="C109" s="757"/>
      <c r="D109" s="758"/>
      <c r="E109" s="757"/>
      <c r="F109" s="758"/>
      <c r="G109" s="757"/>
      <c r="H109" s="758"/>
      <c r="I109" s="757"/>
      <c r="J109" s="758"/>
      <c r="K109" s="757"/>
      <c r="L109" s="758"/>
      <c r="M109" s="757"/>
      <c r="N109" s="758"/>
      <c r="O109" s="757"/>
      <c r="P109" s="758"/>
      <c r="Q109" s="763"/>
      <c r="R109" s="764"/>
      <c r="S109" s="752"/>
      <c r="T109" s="39"/>
    </row>
    <row r="110" spans="1:20" ht="18" customHeight="1" thickTop="1">
      <c r="A110" s="753" t="s">
        <v>124</v>
      </c>
      <c r="B110" s="771"/>
      <c r="C110" s="773">
        <f>$Q$116</f>
        <v>0</v>
      </c>
      <c r="D110" s="774"/>
      <c r="E110" s="773">
        <f>$Q$116</f>
        <v>0</v>
      </c>
      <c r="F110" s="774"/>
      <c r="G110" s="773">
        <f>$Q$116</f>
        <v>0</v>
      </c>
      <c r="H110" s="774"/>
      <c r="I110" s="773">
        <f>$Q$116</f>
        <v>0</v>
      </c>
      <c r="J110" s="774"/>
      <c r="K110" s="777">
        <f>Q118</f>
        <v>0</v>
      </c>
      <c r="L110" s="774"/>
      <c r="M110" s="777">
        <f>Q120</f>
        <v>0</v>
      </c>
      <c r="N110" s="774"/>
      <c r="O110" s="777">
        <f>Q120</f>
        <v>0</v>
      </c>
      <c r="P110" s="779"/>
      <c r="Q110" s="781">
        <f>SUM(C110:P111)</f>
        <v>0</v>
      </c>
      <c r="R110" s="762"/>
      <c r="S110" s="751"/>
      <c r="T110" s="38"/>
    </row>
    <row r="111" spans="1:20" ht="18" customHeight="1" thickBot="1">
      <c r="A111" s="755"/>
      <c r="B111" s="772"/>
      <c r="C111" s="775"/>
      <c r="D111" s="776"/>
      <c r="E111" s="775"/>
      <c r="F111" s="776"/>
      <c r="G111" s="775"/>
      <c r="H111" s="776"/>
      <c r="I111" s="775"/>
      <c r="J111" s="776"/>
      <c r="K111" s="778"/>
      <c r="L111" s="776"/>
      <c r="M111" s="778"/>
      <c r="N111" s="776"/>
      <c r="O111" s="778"/>
      <c r="P111" s="780"/>
      <c r="Q111" s="782"/>
      <c r="R111" s="764"/>
      <c r="S111" s="752"/>
      <c r="T111" s="39"/>
    </row>
    <row r="112" spans="1:20" ht="26.25" customHeight="1" thickTop="1">
      <c r="A112" s="753" t="s">
        <v>125</v>
      </c>
      <c r="B112" s="754"/>
      <c r="C112" s="757">
        <f>C108-C110</f>
        <v>0</v>
      </c>
      <c r="D112" s="758"/>
      <c r="E112" s="757">
        <f>E108-E110</f>
        <v>0</v>
      </c>
      <c r="F112" s="758"/>
      <c r="G112" s="757">
        <f>G108-G110</f>
        <v>0</v>
      </c>
      <c r="H112" s="758"/>
      <c r="I112" s="757">
        <f>I108-I110</f>
        <v>0</v>
      </c>
      <c r="J112" s="758"/>
      <c r="K112" s="757">
        <f>K108-K110</f>
        <v>0</v>
      </c>
      <c r="L112" s="758"/>
      <c r="M112" s="757">
        <f>M108-M110</f>
        <v>0</v>
      </c>
      <c r="N112" s="758"/>
      <c r="O112" s="757">
        <f>O108-O110</f>
        <v>0</v>
      </c>
      <c r="P112" s="758"/>
      <c r="Q112" s="757">
        <f>Q108-Q110</f>
        <v>0</v>
      </c>
      <c r="R112" s="758"/>
      <c r="S112" s="751"/>
      <c r="T112" s="38"/>
    </row>
    <row r="113" spans="1:20" ht="26.25" customHeight="1" thickBot="1">
      <c r="A113" s="755"/>
      <c r="B113" s="756"/>
      <c r="C113" s="759"/>
      <c r="D113" s="760"/>
      <c r="E113" s="759"/>
      <c r="F113" s="760"/>
      <c r="G113" s="759"/>
      <c r="H113" s="760"/>
      <c r="I113" s="759"/>
      <c r="J113" s="760"/>
      <c r="K113" s="759"/>
      <c r="L113" s="760"/>
      <c r="M113" s="759"/>
      <c r="N113" s="760"/>
      <c r="O113" s="759"/>
      <c r="P113" s="760"/>
      <c r="Q113" s="759"/>
      <c r="R113" s="760"/>
      <c r="S113" s="752"/>
      <c r="T113" s="39"/>
    </row>
    <row r="114" spans="1:20" ht="26.25" customHeight="1" thickTop="1" thickBot="1"/>
    <row r="115" spans="1:20" ht="26.25" customHeight="1">
      <c r="O115" s="783" t="s">
        <v>126</v>
      </c>
      <c r="P115" s="784"/>
      <c r="Q115" s="785"/>
      <c r="R115" s="786"/>
    </row>
    <row r="116" spans="1:20" ht="26.25" customHeight="1">
      <c r="A116" s="787" t="s">
        <v>127</v>
      </c>
      <c r="B116" s="787"/>
      <c r="C116" s="63" t="s">
        <v>128</v>
      </c>
      <c r="D116" s="41" t="s">
        <v>129</v>
      </c>
      <c r="E116" s="63" t="s">
        <v>130</v>
      </c>
      <c r="G116" s="42" t="s">
        <v>131</v>
      </c>
      <c r="H116" s="63" t="s">
        <v>128</v>
      </c>
      <c r="I116" s="41" t="s">
        <v>129</v>
      </c>
      <c r="J116" s="63" t="s">
        <v>130</v>
      </c>
      <c r="O116" s="788" t="s">
        <v>132</v>
      </c>
      <c r="P116" s="789"/>
      <c r="Q116" s="790"/>
      <c r="R116" s="791"/>
    </row>
    <row r="117" spans="1:20" ht="26.25" customHeight="1">
      <c r="A117" s="43" t="s">
        <v>35</v>
      </c>
      <c r="B117" s="44"/>
      <c r="C117" s="45">
        <f t="shared" ref="C117:C128" si="0">COUNTIF($A$13:$B$97,A117)</f>
        <v>0</v>
      </c>
      <c r="D117" s="46"/>
      <c r="E117" s="47">
        <f>C117-D117</f>
        <v>0</v>
      </c>
      <c r="G117" s="48" t="s">
        <v>133</v>
      </c>
      <c r="H117" s="47">
        <f>SUM(C117:C124)+C127+C128</f>
        <v>0</v>
      </c>
      <c r="I117" s="49"/>
      <c r="J117" s="47">
        <f>H117-I117</f>
        <v>0</v>
      </c>
      <c r="O117" s="788"/>
      <c r="P117" s="789"/>
      <c r="Q117" s="790"/>
      <c r="R117" s="791"/>
    </row>
    <row r="118" spans="1:20" ht="26.25" customHeight="1">
      <c r="A118" s="43" t="s">
        <v>38</v>
      </c>
      <c r="B118" s="44"/>
      <c r="C118" s="45">
        <f t="shared" si="0"/>
        <v>0</v>
      </c>
      <c r="D118" s="46"/>
      <c r="E118" s="47">
        <f t="shared" ref="E118:E128" si="1">C118-D118</f>
        <v>0</v>
      </c>
      <c r="G118" s="48" t="s">
        <v>134</v>
      </c>
      <c r="H118" s="47">
        <f>SUM(C117:C123)+C125+C127+C128</f>
        <v>0</v>
      </c>
      <c r="I118" s="49"/>
      <c r="J118" s="47">
        <f>H118-I118</f>
        <v>0</v>
      </c>
      <c r="O118" s="788" t="s">
        <v>135</v>
      </c>
      <c r="P118" s="789"/>
      <c r="Q118" s="790"/>
      <c r="R118" s="791"/>
    </row>
    <row r="119" spans="1:20" ht="26.25" customHeight="1">
      <c r="A119" s="43" t="s">
        <v>136</v>
      </c>
      <c r="B119" s="44"/>
      <c r="C119" s="45">
        <f t="shared" si="0"/>
        <v>0</v>
      </c>
      <c r="D119" s="46"/>
      <c r="E119" s="47">
        <f t="shared" si="1"/>
        <v>0</v>
      </c>
      <c r="G119" s="48" t="s">
        <v>137</v>
      </c>
      <c r="H119" s="48">
        <f>SUM(C117:C128)</f>
        <v>0</v>
      </c>
      <c r="I119" s="49"/>
      <c r="J119" s="47">
        <f>H119-I119</f>
        <v>0</v>
      </c>
      <c r="O119" s="788"/>
      <c r="P119" s="789"/>
      <c r="Q119" s="790"/>
      <c r="R119" s="791"/>
    </row>
    <row r="120" spans="1:20" ht="26.25" customHeight="1">
      <c r="A120" s="43" t="s">
        <v>138</v>
      </c>
      <c r="B120" s="44"/>
      <c r="C120" s="45">
        <f t="shared" si="0"/>
        <v>0</v>
      </c>
      <c r="D120" s="46"/>
      <c r="E120" s="47">
        <f t="shared" si="1"/>
        <v>0</v>
      </c>
      <c r="G120" s="50"/>
      <c r="O120" s="788" t="s">
        <v>139</v>
      </c>
      <c r="P120" s="789"/>
      <c r="Q120" s="790"/>
      <c r="R120" s="791"/>
    </row>
    <row r="121" spans="1:20" ht="21" customHeight="1">
      <c r="A121" s="43" t="s">
        <v>140</v>
      </c>
      <c r="B121" s="44"/>
      <c r="C121" s="45">
        <f t="shared" si="0"/>
        <v>0</v>
      </c>
      <c r="D121" s="46"/>
      <c r="E121" s="47">
        <f t="shared" si="1"/>
        <v>0</v>
      </c>
      <c r="O121" s="788"/>
      <c r="P121" s="789"/>
      <c r="Q121" s="790"/>
      <c r="R121" s="791"/>
    </row>
    <row r="122" spans="1:20" ht="21" customHeight="1">
      <c r="A122" s="43" t="s">
        <v>141</v>
      </c>
      <c r="B122" s="44"/>
      <c r="C122" s="45">
        <f t="shared" si="0"/>
        <v>0</v>
      </c>
      <c r="D122" s="46"/>
      <c r="E122" s="47">
        <f t="shared" si="1"/>
        <v>0</v>
      </c>
      <c r="O122" s="788" t="s">
        <v>142</v>
      </c>
      <c r="P122" s="789"/>
      <c r="Q122" s="798"/>
      <c r="R122" s="799"/>
    </row>
    <row r="123" spans="1:20" ht="21" customHeight="1" thickBot="1">
      <c r="A123" s="43" t="s">
        <v>143</v>
      </c>
      <c r="B123" s="44"/>
      <c r="C123" s="45">
        <f t="shared" si="0"/>
        <v>0</v>
      </c>
      <c r="D123" s="46"/>
      <c r="E123" s="47">
        <f t="shared" si="1"/>
        <v>0</v>
      </c>
      <c r="O123" s="797"/>
      <c r="P123" s="793"/>
      <c r="Q123" s="800"/>
      <c r="R123" s="801"/>
    </row>
    <row r="124" spans="1:20" ht="21" customHeight="1">
      <c r="A124" s="43" t="s">
        <v>144</v>
      </c>
      <c r="B124" s="44"/>
      <c r="C124" s="45">
        <f t="shared" si="0"/>
        <v>0</v>
      </c>
      <c r="D124" s="46"/>
      <c r="E124" s="47">
        <f t="shared" si="1"/>
        <v>0</v>
      </c>
      <c r="O124" s="783" t="s">
        <v>145</v>
      </c>
      <c r="P124" s="784"/>
      <c r="Q124" s="51"/>
      <c r="R124" s="52"/>
    </row>
    <row r="125" spans="1:20" ht="21" customHeight="1">
      <c r="A125" s="43" t="s">
        <v>146</v>
      </c>
      <c r="B125" s="44"/>
      <c r="C125" s="45">
        <f t="shared" si="0"/>
        <v>0</v>
      </c>
      <c r="D125" s="49"/>
      <c r="E125" s="47">
        <f t="shared" si="1"/>
        <v>0</v>
      </c>
      <c r="O125" s="788" t="s">
        <v>147</v>
      </c>
      <c r="P125" s="789"/>
      <c r="Q125" s="789">
        <f>Q116*4+Q118+Q120*2</f>
        <v>0</v>
      </c>
      <c r="R125" s="792"/>
    </row>
    <row r="126" spans="1:20" ht="18" customHeight="1" thickBot="1">
      <c r="A126" s="43" t="s">
        <v>148</v>
      </c>
      <c r="B126" s="44"/>
      <c r="C126" s="45">
        <f t="shared" si="0"/>
        <v>0</v>
      </c>
      <c r="D126" s="49"/>
      <c r="E126" s="47">
        <f t="shared" si="1"/>
        <v>0</v>
      </c>
      <c r="O126" s="797"/>
      <c r="P126" s="793"/>
      <c r="Q126" s="793"/>
      <c r="R126" s="794"/>
    </row>
    <row r="127" spans="1:20" ht="18" customHeight="1">
      <c r="A127" s="43" t="s">
        <v>149</v>
      </c>
      <c r="B127" s="44"/>
      <c r="C127" s="45">
        <f t="shared" si="0"/>
        <v>0</v>
      </c>
      <c r="D127" s="49"/>
      <c r="E127" s="47">
        <f t="shared" si="1"/>
        <v>0</v>
      </c>
    </row>
    <row r="128" spans="1:20" ht="18" customHeight="1">
      <c r="A128" s="43" t="s">
        <v>150</v>
      </c>
      <c r="B128" s="44"/>
      <c r="C128" s="45">
        <f t="shared" si="0"/>
        <v>0</v>
      </c>
      <c r="D128" s="49"/>
      <c r="E128" s="47">
        <f t="shared" si="1"/>
        <v>0</v>
      </c>
    </row>
    <row r="130" spans="3:17" ht="18" customHeight="1">
      <c r="C130" s="795">
        <f>C100</f>
        <v>42590</v>
      </c>
      <c r="D130" s="796"/>
      <c r="E130" s="795">
        <f>E100</f>
        <v>42591</v>
      </c>
      <c r="F130" s="796"/>
      <c r="G130" s="795">
        <f>G100</f>
        <v>42592</v>
      </c>
      <c r="H130" s="796"/>
      <c r="I130" s="795">
        <f>I100</f>
        <v>42593</v>
      </c>
      <c r="J130" s="796"/>
      <c r="K130" s="795">
        <f>K100</f>
        <v>42594</v>
      </c>
      <c r="L130" s="796"/>
      <c r="M130" s="795">
        <f>M100</f>
        <v>42595</v>
      </c>
      <c r="N130" s="796"/>
      <c r="O130" s="795">
        <f>O100</f>
        <v>42596</v>
      </c>
      <c r="P130" s="796"/>
    </row>
    <row r="131" spans="3:17" ht="18" customHeight="1">
      <c r="C131" s="802" t="str">
        <f>C101</f>
        <v>一</v>
      </c>
      <c r="D131" s="803"/>
      <c r="E131" s="802" t="str">
        <f>E101</f>
        <v>二</v>
      </c>
      <c r="F131" s="803"/>
      <c r="G131" s="802" t="str">
        <f>G101</f>
        <v>三</v>
      </c>
      <c r="H131" s="803"/>
      <c r="I131" s="802" t="str">
        <f>I101</f>
        <v>四</v>
      </c>
      <c r="J131" s="803"/>
      <c r="K131" s="802" t="str">
        <f>K101</f>
        <v>五</v>
      </c>
      <c r="L131" s="803"/>
      <c r="M131" s="802" t="str">
        <f>M101</f>
        <v>六</v>
      </c>
      <c r="N131" s="803"/>
      <c r="O131" s="802" t="str">
        <f>O101</f>
        <v>日</v>
      </c>
      <c r="P131" s="803"/>
    </row>
    <row r="132" spans="3:17" ht="18" customHeight="1">
      <c r="C132" s="83" t="s">
        <v>151</v>
      </c>
      <c r="D132" s="83" t="s">
        <v>152</v>
      </c>
      <c r="E132" s="83" t="s">
        <v>151</v>
      </c>
      <c r="F132" s="83" t="s">
        <v>152</v>
      </c>
      <c r="G132" s="83" t="s">
        <v>151</v>
      </c>
      <c r="H132" s="83" t="s">
        <v>152</v>
      </c>
      <c r="I132" s="83" t="s">
        <v>151</v>
      </c>
      <c r="J132" s="83" t="s">
        <v>152</v>
      </c>
      <c r="K132" s="83" t="s">
        <v>151</v>
      </c>
      <c r="L132" s="83" t="s">
        <v>152</v>
      </c>
      <c r="M132" s="83" t="s">
        <v>151</v>
      </c>
      <c r="N132" s="83" t="s">
        <v>152</v>
      </c>
      <c r="O132" s="83" t="s">
        <v>151</v>
      </c>
      <c r="P132" s="83" t="s">
        <v>152</v>
      </c>
    </row>
    <row r="133" spans="3:17" ht="18" customHeight="1">
      <c r="C133" s="7">
        <f>C13</f>
        <v>0</v>
      </c>
      <c r="D133" s="7">
        <f t="shared" ref="D133:P133" si="2">D13</f>
        <v>0</v>
      </c>
      <c r="E133" s="7">
        <f t="shared" si="2"/>
        <v>0</v>
      </c>
      <c r="F133" s="7">
        <f t="shared" si="2"/>
        <v>0</v>
      </c>
      <c r="G133" s="7">
        <f t="shared" si="2"/>
        <v>0</v>
      </c>
      <c r="H133" s="7">
        <f t="shared" si="2"/>
        <v>0</v>
      </c>
      <c r="I133" s="7">
        <f t="shared" si="2"/>
        <v>0</v>
      </c>
      <c r="J133" s="7">
        <f t="shared" si="2"/>
        <v>0</v>
      </c>
      <c r="K133" s="7">
        <f t="shared" si="2"/>
        <v>0</v>
      </c>
      <c r="L133" s="7">
        <f t="shared" si="2"/>
        <v>0</v>
      </c>
      <c r="M133" s="7">
        <f t="shared" si="2"/>
        <v>0</v>
      </c>
      <c r="N133" s="7">
        <f t="shared" si="2"/>
        <v>0</v>
      </c>
      <c r="O133" s="7">
        <f t="shared" si="2"/>
        <v>0</v>
      </c>
      <c r="P133" s="7">
        <f t="shared" si="2"/>
        <v>0</v>
      </c>
    </row>
    <row r="134" spans="3:17" ht="18" customHeight="1">
      <c r="C134" s="7">
        <f t="shared" ref="C134:P134" si="3">C16</f>
        <v>0</v>
      </c>
      <c r="D134" s="7">
        <f t="shared" si="3"/>
        <v>0</v>
      </c>
      <c r="E134" s="7">
        <f t="shared" si="3"/>
        <v>0</v>
      </c>
      <c r="F134" s="7">
        <f t="shared" si="3"/>
        <v>0</v>
      </c>
      <c r="G134" s="7">
        <f t="shared" si="3"/>
        <v>0</v>
      </c>
      <c r="H134" s="7">
        <f t="shared" si="3"/>
        <v>0</v>
      </c>
      <c r="I134" s="7">
        <f t="shared" si="3"/>
        <v>0</v>
      </c>
      <c r="J134" s="7">
        <f t="shared" si="3"/>
        <v>0</v>
      </c>
      <c r="K134" s="7">
        <f t="shared" si="3"/>
        <v>0</v>
      </c>
      <c r="L134" s="7">
        <f t="shared" si="3"/>
        <v>0</v>
      </c>
      <c r="M134" s="7">
        <f t="shared" si="3"/>
        <v>0</v>
      </c>
      <c r="N134" s="7">
        <f t="shared" si="3"/>
        <v>0</v>
      </c>
      <c r="O134" s="7">
        <f t="shared" si="3"/>
        <v>0</v>
      </c>
      <c r="P134" s="7">
        <f t="shared" si="3"/>
        <v>0</v>
      </c>
    </row>
    <row r="135" spans="3:17" ht="18" customHeight="1">
      <c r="C135" s="7">
        <f t="shared" ref="C135:P135" si="4">C19</f>
        <v>0</v>
      </c>
      <c r="D135" s="7">
        <f t="shared" si="4"/>
        <v>0</v>
      </c>
      <c r="E135" s="7">
        <f t="shared" si="4"/>
        <v>0</v>
      </c>
      <c r="F135" s="7">
        <f t="shared" si="4"/>
        <v>0</v>
      </c>
      <c r="G135" s="7">
        <f t="shared" si="4"/>
        <v>0</v>
      </c>
      <c r="H135" s="7">
        <f t="shared" si="4"/>
        <v>0</v>
      </c>
      <c r="I135" s="7">
        <f t="shared" si="4"/>
        <v>0</v>
      </c>
      <c r="J135" s="7">
        <f t="shared" si="4"/>
        <v>0</v>
      </c>
      <c r="K135" s="7">
        <f t="shared" si="4"/>
        <v>0</v>
      </c>
      <c r="L135" s="7">
        <f t="shared" si="4"/>
        <v>0</v>
      </c>
      <c r="M135" s="7">
        <f t="shared" si="4"/>
        <v>0</v>
      </c>
      <c r="N135" s="7">
        <f t="shared" si="4"/>
        <v>0</v>
      </c>
      <c r="O135" s="7">
        <f t="shared" si="4"/>
        <v>0</v>
      </c>
      <c r="P135" s="7">
        <f t="shared" si="4"/>
        <v>0</v>
      </c>
    </row>
    <row r="136" spans="3:17" ht="18" customHeight="1">
      <c r="C136" s="7">
        <f t="shared" ref="C136:P136" si="5">C22</f>
        <v>0</v>
      </c>
      <c r="D136" s="7">
        <f t="shared" si="5"/>
        <v>0</v>
      </c>
      <c r="E136" s="7">
        <f t="shared" si="5"/>
        <v>0</v>
      </c>
      <c r="F136" s="7">
        <f t="shared" si="5"/>
        <v>0</v>
      </c>
      <c r="G136" s="7">
        <f t="shared" si="5"/>
        <v>0</v>
      </c>
      <c r="H136" s="7">
        <f t="shared" si="5"/>
        <v>0</v>
      </c>
      <c r="I136" s="7">
        <f t="shared" si="5"/>
        <v>0</v>
      </c>
      <c r="J136" s="7">
        <f t="shared" si="5"/>
        <v>0</v>
      </c>
      <c r="K136" s="7">
        <f t="shared" si="5"/>
        <v>0</v>
      </c>
      <c r="L136" s="7">
        <f t="shared" si="5"/>
        <v>0</v>
      </c>
      <c r="M136" s="7">
        <f t="shared" si="5"/>
        <v>0</v>
      </c>
      <c r="N136" s="7">
        <f t="shared" si="5"/>
        <v>0</v>
      </c>
      <c r="O136" s="7">
        <f t="shared" si="5"/>
        <v>0</v>
      </c>
      <c r="P136" s="7">
        <f t="shared" si="5"/>
        <v>0</v>
      </c>
    </row>
    <row r="137" spans="3:17" ht="18" customHeight="1">
      <c r="C137" s="7">
        <f t="shared" ref="C137:P137" si="6">C25</f>
        <v>0</v>
      </c>
      <c r="D137" s="7">
        <f t="shared" si="6"/>
        <v>0</v>
      </c>
      <c r="E137" s="7">
        <f t="shared" si="6"/>
        <v>0</v>
      </c>
      <c r="F137" s="7">
        <f t="shared" si="6"/>
        <v>0</v>
      </c>
      <c r="G137" s="7">
        <f t="shared" si="6"/>
        <v>0</v>
      </c>
      <c r="H137" s="7">
        <f t="shared" si="6"/>
        <v>0</v>
      </c>
      <c r="I137" s="7">
        <f t="shared" si="6"/>
        <v>0</v>
      </c>
      <c r="J137" s="7">
        <f t="shared" si="6"/>
        <v>0</v>
      </c>
      <c r="K137" s="7">
        <f t="shared" si="6"/>
        <v>0</v>
      </c>
      <c r="L137" s="7">
        <f t="shared" si="6"/>
        <v>0</v>
      </c>
      <c r="M137" s="7">
        <f t="shared" si="6"/>
        <v>0</v>
      </c>
      <c r="N137" s="7">
        <f t="shared" si="6"/>
        <v>0</v>
      </c>
      <c r="O137" s="7">
        <f t="shared" si="6"/>
        <v>0</v>
      </c>
      <c r="P137" s="7">
        <f t="shared" si="6"/>
        <v>0</v>
      </c>
    </row>
    <row r="138" spans="3:17" ht="18" customHeight="1">
      <c r="C138" s="7">
        <f t="shared" ref="C138:P138" si="7">C28</f>
        <v>0</v>
      </c>
      <c r="D138" s="7">
        <f t="shared" si="7"/>
        <v>0</v>
      </c>
      <c r="E138" s="7">
        <f t="shared" si="7"/>
        <v>0</v>
      </c>
      <c r="F138" s="7">
        <f t="shared" si="7"/>
        <v>0</v>
      </c>
      <c r="G138" s="7">
        <f t="shared" si="7"/>
        <v>0</v>
      </c>
      <c r="H138" s="7">
        <f t="shared" si="7"/>
        <v>0</v>
      </c>
      <c r="I138" s="7">
        <f t="shared" si="7"/>
        <v>0</v>
      </c>
      <c r="J138" s="7">
        <f t="shared" si="7"/>
        <v>0</v>
      </c>
      <c r="K138" s="7">
        <f t="shared" si="7"/>
        <v>0</v>
      </c>
      <c r="L138" s="7">
        <f t="shared" si="7"/>
        <v>0</v>
      </c>
      <c r="M138" s="7">
        <f t="shared" si="7"/>
        <v>0</v>
      </c>
      <c r="N138" s="7">
        <f t="shared" si="7"/>
        <v>0</v>
      </c>
      <c r="O138" s="7">
        <f t="shared" si="7"/>
        <v>0</v>
      </c>
      <c r="P138" s="7">
        <f t="shared" si="7"/>
        <v>0</v>
      </c>
    </row>
    <row r="139" spans="3:17" ht="18" customHeight="1">
      <c r="C139" s="7">
        <f t="shared" ref="C139:P139" si="8">C31</f>
        <v>0</v>
      </c>
      <c r="D139" s="7">
        <f t="shared" si="8"/>
        <v>0</v>
      </c>
      <c r="E139" s="7">
        <f t="shared" si="8"/>
        <v>0</v>
      </c>
      <c r="F139" s="7">
        <f t="shared" si="8"/>
        <v>0</v>
      </c>
      <c r="G139" s="7">
        <f t="shared" si="8"/>
        <v>0</v>
      </c>
      <c r="H139" s="7">
        <f t="shared" si="8"/>
        <v>0</v>
      </c>
      <c r="I139" s="7">
        <f t="shared" si="8"/>
        <v>0</v>
      </c>
      <c r="J139" s="7">
        <f t="shared" si="8"/>
        <v>0</v>
      </c>
      <c r="K139" s="7">
        <f t="shared" si="8"/>
        <v>0</v>
      </c>
      <c r="L139" s="7">
        <f t="shared" si="8"/>
        <v>0</v>
      </c>
      <c r="M139" s="7">
        <f t="shared" si="8"/>
        <v>0</v>
      </c>
      <c r="N139" s="7">
        <f t="shared" si="8"/>
        <v>0</v>
      </c>
      <c r="O139" s="7">
        <f t="shared" si="8"/>
        <v>0</v>
      </c>
      <c r="P139" s="7">
        <f t="shared" si="8"/>
        <v>0</v>
      </c>
    </row>
    <row r="140" spans="3:17" ht="18" customHeight="1">
      <c r="C140" s="7">
        <f>C34</f>
        <v>0</v>
      </c>
      <c r="D140" s="7">
        <f t="shared" ref="D140:P140" si="9">D34</f>
        <v>0</v>
      </c>
      <c r="E140" s="7">
        <f t="shared" si="9"/>
        <v>0</v>
      </c>
      <c r="F140" s="7">
        <f t="shared" si="9"/>
        <v>0</v>
      </c>
      <c r="G140" s="7">
        <f t="shared" si="9"/>
        <v>0</v>
      </c>
      <c r="H140" s="7">
        <f t="shared" si="9"/>
        <v>0</v>
      </c>
      <c r="I140" s="7">
        <f t="shared" si="9"/>
        <v>0</v>
      </c>
      <c r="J140" s="7">
        <f t="shared" si="9"/>
        <v>0</v>
      </c>
      <c r="K140" s="7">
        <f t="shared" si="9"/>
        <v>0</v>
      </c>
      <c r="L140" s="7">
        <f t="shared" si="9"/>
        <v>0</v>
      </c>
      <c r="M140" s="7">
        <f t="shared" si="9"/>
        <v>0</v>
      </c>
      <c r="N140" s="7">
        <f t="shared" si="9"/>
        <v>0</v>
      </c>
      <c r="O140" s="7">
        <f t="shared" si="9"/>
        <v>0</v>
      </c>
      <c r="P140" s="7">
        <f t="shared" si="9"/>
        <v>0</v>
      </c>
    </row>
    <row r="141" spans="3:17" ht="18" customHeight="1">
      <c r="C141" s="7">
        <f>C37</f>
        <v>0</v>
      </c>
      <c r="D141" s="7">
        <f t="shared" ref="D141:P141" si="10">D37</f>
        <v>0</v>
      </c>
      <c r="E141" s="7">
        <f t="shared" si="10"/>
        <v>0</v>
      </c>
      <c r="F141" s="7">
        <f t="shared" si="10"/>
        <v>0</v>
      </c>
      <c r="G141" s="7">
        <f t="shared" si="10"/>
        <v>0</v>
      </c>
      <c r="H141" s="7">
        <f t="shared" si="10"/>
        <v>0</v>
      </c>
      <c r="I141" s="7">
        <f t="shared" si="10"/>
        <v>0</v>
      </c>
      <c r="J141" s="7">
        <f t="shared" si="10"/>
        <v>0</v>
      </c>
      <c r="K141" s="7">
        <f t="shared" si="10"/>
        <v>0</v>
      </c>
      <c r="L141" s="7">
        <f t="shared" si="10"/>
        <v>0</v>
      </c>
      <c r="M141" s="7">
        <f t="shared" si="10"/>
        <v>0</v>
      </c>
      <c r="N141" s="7">
        <f t="shared" si="10"/>
        <v>0</v>
      </c>
      <c r="O141" s="7">
        <f t="shared" si="10"/>
        <v>0</v>
      </c>
      <c r="P141" s="7">
        <f t="shared" si="10"/>
        <v>0</v>
      </c>
      <c r="Q141" s="7"/>
    </row>
    <row r="142" spans="3:17" ht="18" customHeight="1">
      <c r="C142" s="7">
        <f>C40</f>
        <v>0</v>
      </c>
      <c r="D142" s="7">
        <f t="shared" ref="D142:P142" si="11">D40</f>
        <v>0</v>
      </c>
      <c r="E142" s="7">
        <f t="shared" si="11"/>
        <v>0</v>
      </c>
      <c r="F142" s="7">
        <f t="shared" si="11"/>
        <v>0</v>
      </c>
      <c r="G142" s="7">
        <f t="shared" si="11"/>
        <v>0</v>
      </c>
      <c r="H142" s="7">
        <f t="shared" si="11"/>
        <v>0</v>
      </c>
      <c r="I142" s="7">
        <f t="shared" si="11"/>
        <v>0</v>
      </c>
      <c r="J142" s="7">
        <f t="shared" si="11"/>
        <v>0</v>
      </c>
      <c r="K142" s="7">
        <f t="shared" si="11"/>
        <v>0</v>
      </c>
      <c r="L142" s="7">
        <f t="shared" si="11"/>
        <v>0</v>
      </c>
      <c r="M142" s="7">
        <f t="shared" si="11"/>
        <v>0</v>
      </c>
      <c r="N142" s="7">
        <f t="shared" si="11"/>
        <v>0</v>
      </c>
      <c r="O142" s="7">
        <f t="shared" si="11"/>
        <v>0</v>
      </c>
      <c r="P142" s="7">
        <f t="shared" si="11"/>
        <v>0</v>
      </c>
      <c r="Q142" s="7"/>
    </row>
    <row r="143" spans="3:17" ht="18" customHeight="1">
      <c r="C143" s="7">
        <f t="shared" ref="C143:P143" si="12">C44</f>
        <v>0</v>
      </c>
      <c r="D143" s="7">
        <f t="shared" si="12"/>
        <v>0</v>
      </c>
      <c r="E143" s="7">
        <f t="shared" si="12"/>
        <v>0</v>
      </c>
      <c r="F143" s="7">
        <f t="shared" si="12"/>
        <v>0</v>
      </c>
      <c r="G143" s="7">
        <f t="shared" si="12"/>
        <v>0</v>
      </c>
      <c r="H143" s="7">
        <f t="shared" si="12"/>
        <v>0</v>
      </c>
      <c r="I143" s="7">
        <f t="shared" si="12"/>
        <v>0</v>
      </c>
      <c r="J143" s="7">
        <f t="shared" si="12"/>
        <v>0</v>
      </c>
      <c r="K143" s="7">
        <f t="shared" si="12"/>
        <v>0</v>
      </c>
      <c r="L143" s="7">
        <f t="shared" si="12"/>
        <v>0</v>
      </c>
      <c r="M143" s="7">
        <f t="shared" si="12"/>
        <v>0</v>
      </c>
      <c r="N143" s="7">
        <f t="shared" si="12"/>
        <v>0</v>
      </c>
      <c r="O143" s="7">
        <f t="shared" si="12"/>
        <v>0</v>
      </c>
      <c r="P143" s="7">
        <f t="shared" si="12"/>
        <v>0</v>
      </c>
    </row>
    <row r="144" spans="3:17" ht="18" customHeight="1">
      <c r="C144" s="7">
        <f t="shared" ref="C144:P144" si="13">C47</f>
        <v>0</v>
      </c>
      <c r="D144" s="7">
        <f t="shared" si="13"/>
        <v>0</v>
      </c>
      <c r="E144" s="7">
        <f t="shared" si="13"/>
        <v>0</v>
      </c>
      <c r="F144" s="7">
        <f t="shared" si="13"/>
        <v>0</v>
      </c>
      <c r="G144" s="7">
        <f t="shared" si="13"/>
        <v>0</v>
      </c>
      <c r="H144" s="7">
        <f t="shared" si="13"/>
        <v>0</v>
      </c>
      <c r="I144" s="7">
        <f t="shared" si="13"/>
        <v>0</v>
      </c>
      <c r="J144" s="7">
        <f t="shared" si="13"/>
        <v>0</v>
      </c>
      <c r="K144" s="7">
        <f t="shared" si="13"/>
        <v>0</v>
      </c>
      <c r="L144" s="7">
        <f t="shared" si="13"/>
        <v>0</v>
      </c>
      <c r="M144" s="7">
        <f t="shared" si="13"/>
        <v>0</v>
      </c>
      <c r="N144" s="7">
        <f t="shared" si="13"/>
        <v>0</v>
      </c>
      <c r="O144" s="7">
        <f t="shared" si="13"/>
        <v>0</v>
      </c>
      <c r="P144" s="7">
        <f t="shared" si="13"/>
        <v>0</v>
      </c>
    </row>
    <row r="145" spans="3:16" ht="18" customHeight="1">
      <c r="C145" s="7">
        <f t="shared" ref="C145:P145" si="14">C50</f>
        <v>0</v>
      </c>
      <c r="D145" s="7">
        <f t="shared" si="14"/>
        <v>0</v>
      </c>
      <c r="E145" s="7">
        <f t="shared" si="14"/>
        <v>0</v>
      </c>
      <c r="F145" s="7">
        <f t="shared" si="14"/>
        <v>0</v>
      </c>
      <c r="G145" s="7">
        <f t="shared" si="14"/>
        <v>0</v>
      </c>
      <c r="H145" s="7">
        <f t="shared" si="14"/>
        <v>0</v>
      </c>
      <c r="I145" s="7">
        <f t="shared" si="14"/>
        <v>0</v>
      </c>
      <c r="J145" s="7">
        <f t="shared" si="14"/>
        <v>0</v>
      </c>
      <c r="K145" s="7">
        <f t="shared" si="14"/>
        <v>0</v>
      </c>
      <c r="L145" s="7">
        <f t="shared" si="14"/>
        <v>0</v>
      </c>
      <c r="M145" s="7">
        <f t="shared" si="14"/>
        <v>0</v>
      </c>
      <c r="N145" s="7">
        <f t="shared" si="14"/>
        <v>0</v>
      </c>
      <c r="O145" s="7">
        <f t="shared" si="14"/>
        <v>0</v>
      </c>
      <c r="P145" s="7">
        <f t="shared" si="14"/>
        <v>0</v>
      </c>
    </row>
    <row r="146" spans="3:16" ht="18" customHeight="1">
      <c r="C146" s="7">
        <f t="shared" ref="C146:P146" si="15">C53</f>
        <v>0</v>
      </c>
      <c r="D146" s="7">
        <f t="shared" si="15"/>
        <v>0</v>
      </c>
      <c r="E146" s="7">
        <f t="shared" si="15"/>
        <v>0</v>
      </c>
      <c r="F146" s="7">
        <f t="shared" si="15"/>
        <v>0</v>
      </c>
      <c r="G146" s="7">
        <f t="shared" si="15"/>
        <v>0</v>
      </c>
      <c r="H146" s="7">
        <f t="shared" si="15"/>
        <v>0</v>
      </c>
      <c r="I146" s="7">
        <f t="shared" si="15"/>
        <v>0</v>
      </c>
      <c r="J146" s="7">
        <f t="shared" si="15"/>
        <v>0</v>
      </c>
      <c r="K146" s="7">
        <f t="shared" si="15"/>
        <v>0</v>
      </c>
      <c r="L146" s="7">
        <f t="shared" si="15"/>
        <v>0</v>
      </c>
      <c r="M146" s="7">
        <f t="shared" si="15"/>
        <v>0</v>
      </c>
      <c r="N146" s="7">
        <f t="shared" si="15"/>
        <v>0</v>
      </c>
      <c r="O146" s="7">
        <f t="shared" si="15"/>
        <v>0</v>
      </c>
      <c r="P146" s="7">
        <f t="shared" si="15"/>
        <v>0</v>
      </c>
    </row>
    <row r="147" spans="3:16" ht="18" customHeight="1">
      <c r="C147" s="7">
        <f t="shared" ref="C147:P147" si="16">C56</f>
        <v>0</v>
      </c>
      <c r="D147" s="7">
        <f t="shared" si="16"/>
        <v>0</v>
      </c>
      <c r="E147" s="7">
        <f t="shared" si="16"/>
        <v>0</v>
      </c>
      <c r="F147" s="7">
        <f t="shared" si="16"/>
        <v>0</v>
      </c>
      <c r="G147" s="7">
        <f t="shared" si="16"/>
        <v>0</v>
      </c>
      <c r="H147" s="7">
        <f t="shared" si="16"/>
        <v>0</v>
      </c>
      <c r="I147" s="7">
        <f t="shared" si="16"/>
        <v>0</v>
      </c>
      <c r="J147" s="7">
        <f t="shared" si="16"/>
        <v>0</v>
      </c>
      <c r="K147" s="7">
        <f t="shared" si="16"/>
        <v>0</v>
      </c>
      <c r="L147" s="7">
        <f t="shared" si="16"/>
        <v>0</v>
      </c>
      <c r="M147" s="7">
        <f t="shared" si="16"/>
        <v>0</v>
      </c>
      <c r="N147" s="7">
        <f t="shared" si="16"/>
        <v>0</v>
      </c>
      <c r="O147" s="7">
        <f t="shared" si="16"/>
        <v>0</v>
      </c>
      <c r="P147" s="7">
        <f t="shared" si="16"/>
        <v>0</v>
      </c>
    </row>
    <row r="148" spans="3:16" ht="18" customHeight="1">
      <c r="C148" s="7">
        <f t="shared" ref="C148:P148" si="17">C59</f>
        <v>0</v>
      </c>
      <c r="D148" s="7">
        <f t="shared" si="17"/>
        <v>0</v>
      </c>
      <c r="E148" s="7">
        <f t="shared" si="17"/>
        <v>0</v>
      </c>
      <c r="F148" s="7">
        <f t="shared" si="17"/>
        <v>0</v>
      </c>
      <c r="G148" s="7">
        <f t="shared" si="17"/>
        <v>0</v>
      </c>
      <c r="H148" s="7">
        <f t="shared" si="17"/>
        <v>0</v>
      </c>
      <c r="I148" s="7">
        <f t="shared" si="17"/>
        <v>0</v>
      </c>
      <c r="J148" s="7">
        <f t="shared" si="17"/>
        <v>0</v>
      </c>
      <c r="K148" s="7">
        <f t="shared" si="17"/>
        <v>0</v>
      </c>
      <c r="L148" s="7">
        <f t="shared" si="17"/>
        <v>0</v>
      </c>
      <c r="M148" s="7">
        <f t="shared" si="17"/>
        <v>0</v>
      </c>
      <c r="N148" s="7">
        <f t="shared" si="17"/>
        <v>0</v>
      </c>
      <c r="O148" s="7">
        <f t="shared" si="17"/>
        <v>0</v>
      </c>
      <c r="P148" s="7">
        <f t="shared" si="17"/>
        <v>0</v>
      </c>
    </row>
    <row r="149" spans="3:16" ht="18" customHeight="1">
      <c r="C149" s="7">
        <f t="shared" ref="C149:P149" si="18">C63</f>
        <v>0</v>
      </c>
      <c r="D149" s="7">
        <f t="shared" si="18"/>
        <v>0</v>
      </c>
      <c r="E149" s="7">
        <f t="shared" si="18"/>
        <v>0</v>
      </c>
      <c r="F149" s="7">
        <f t="shared" si="18"/>
        <v>0</v>
      </c>
      <c r="G149" s="7">
        <f t="shared" si="18"/>
        <v>0</v>
      </c>
      <c r="H149" s="7">
        <f t="shared" si="18"/>
        <v>0</v>
      </c>
      <c r="I149" s="7">
        <f t="shared" si="18"/>
        <v>0</v>
      </c>
      <c r="J149" s="7">
        <f t="shared" si="18"/>
        <v>0</v>
      </c>
      <c r="K149" s="7">
        <f t="shared" si="18"/>
        <v>0</v>
      </c>
      <c r="L149" s="7">
        <f t="shared" si="18"/>
        <v>0</v>
      </c>
      <c r="M149" s="7">
        <f t="shared" si="18"/>
        <v>0</v>
      </c>
      <c r="N149" s="7">
        <f t="shared" si="18"/>
        <v>0</v>
      </c>
      <c r="O149" s="7">
        <f t="shared" si="18"/>
        <v>0</v>
      </c>
      <c r="P149" s="7">
        <f t="shared" si="18"/>
        <v>0</v>
      </c>
    </row>
    <row r="150" spans="3:16" ht="18" customHeight="1">
      <c r="C150" s="7">
        <f t="shared" ref="C150:P150" si="19">C66</f>
        <v>0</v>
      </c>
      <c r="D150" s="7">
        <f t="shared" si="19"/>
        <v>0</v>
      </c>
      <c r="E150" s="7">
        <f t="shared" si="19"/>
        <v>0</v>
      </c>
      <c r="F150" s="7">
        <f t="shared" si="19"/>
        <v>0</v>
      </c>
      <c r="G150" s="7">
        <f t="shared" si="19"/>
        <v>0</v>
      </c>
      <c r="H150" s="7">
        <f t="shared" si="19"/>
        <v>0</v>
      </c>
      <c r="I150" s="7">
        <f t="shared" si="19"/>
        <v>0</v>
      </c>
      <c r="J150" s="7">
        <f t="shared" si="19"/>
        <v>0</v>
      </c>
      <c r="K150" s="7">
        <f t="shared" si="19"/>
        <v>0</v>
      </c>
      <c r="L150" s="7">
        <f t="shared" si="19"/>
        <v>0</v>
      </c>
      <c r="M150" s="7">
        <f t="shared" si="19"/>
        <v>0</v>
      </c>
      <c r="N150" s="7">
        <f t="shared" si="19"/>
        <v>0</v>
      </c>
      <c r="O150" s="7">
        <f t="shared" si="19"/>
        <v>0</v>
      </c>
      <c r="P150" s="7">
        <f t="shared" si="19"/>
        <v>0</v>
      </c>
    </row>
    <row r="151" spans="3:16" ht="18" customHeight="1">
      <c r="C151" s="7">
        <f t="shared" ref="C151:P151" si="20">C69</f>
        <v>0</v>
      </c>
      <c r="D151" s="7">
        <f t="shared" si="20"/>
        <v>0</v>
      </c>
      <c r="E151" s="7">
        <f t="shared" si="20"/>
        <v>0</v>
      </c>
      <c r="F151" s="7">
        <f t="shared" si="20"/>
        <v>0</v>
      </c>
      <c r="G151" s="7">
        <f t="shared" si="20"/>
        <v>0</v>
      </c>
      <c r="H151" s="7">
        <f t="shared" si="20"/>
        <v>0</v>
      </c>
      <c r="I151" s="7">
        <f t="shared" si="20"/>
        <v>0</v>
      </c>
      <c r="J151" s="7">
        <f t="shared" si="20"/>
        <v>0</v>
      </c>
      <c r="K151" s="7">
        <f t="shared" si="20"/>
        <v>0</v>
      </c>
      <c r="L151" s="7">
        <f t="shared" si="20"/>
        <v>0</v>
      </c>
      <c r="M151" s="7">
        <f t="shared" si="20"/>
        <v>0</v>
      </c>
      <c r="N151" s="7">
        <f t="shared" si="20"/>
        <v>0</v>
      </c>
      <c r="O151" s="7">
        <f t="shared" si="20"/>
        <v>0</v>
      </c>
      <c r="P151" s="7">
        <f t="shared" si="20"/>
        <v>0</v>
      </c>
    </row>
    <row r="152" spans="3:16" ht="18" customHeight="1">
      <c r="C152" s="7">
        <f t="shared" ref="C152:P152" si="21">C72</f>
        <v>0</v>
      </c>
      <c r="D152" s="7">
        <f t="shared" si="21"/>
        <v>0</v>
      </c>
      <c r="E152" s="7">
        <f t="shared" si="21"/>
        <v>0</v>
      </c>
      <c r="F152" s="7">
        <f t="shared" si="21"/>
        <v>0</v>
      </c>
      <c r="G152" s="7">
        <f t="shared" si="21"/>
        <v>0</v>
      </c>
      <c r="H152" s="7">
        <f t="shared" si="21"/>
        <v>0</v>
      </c>
      <c r="I152" s="7">
        <f t="shared" si="21"/>
        <v>0</v>
      </c>
      <c r="J152" s="7">
        <f t="shared" si="21"/>
        <v>0</v>
      </c>
      <c r="K152" s="7">
        <f t="shared" si="21"/>
        <v>0</v>
      </c>
      <c r="L152" s="7">
        <f t="shared" si="21"/>
        <v>0</v>
      </c>
      <c r="M152" s="7">
        <f t="shared" si="21"/>
        <v>0</v>
      </c>
      <c r="N152" s="7">
        <f t="shared" si="21"/>
        <v>0</v>
      </c>
      <c r="O152" s="7">
        <f t="shared" si="21"/>
        <v>0</v>
      </c>
      <c r="P152" s="7">
        <f t="shared" si="21"/>
        <v>0</v>
      </c>
    </row>
    <row r="153" spans="3:16" ht="18" customHeight="1">
      <c r="C153" s="7">
        <f t="shared" ref="C153:P153" si="22">C75</f>
        <v>0</v>
      </c>
      <c r="D153" s="7">
        <f t="shared" si="22"/>
        <v>0</v>
      </c>
      <c r="E153" s="7">
        <f t="shared" si="22"/>
        <v>0</v>
      </c>
      <c r="F153" s="7">
        <f t="shared" si="22"/>
        <v>0</v>
      </c>
      <c r="G153" s="7">
        <f t="shared" si="22"/>
        <v>0</v>
      </c>
      <c r="H153" s="7">
        <f t="shared" si="22"/>
        <v>0</v>
      </c>
      <c r="I153" s="7">
        <f t="shared" si="22"/>
        <v>0</v>
      </c>
      <c r="J153" s="7">
        <f t="shared" si="22"/>
        <v>0</v>
      </c>
      <c r="K153" s="7">
        <f t="shared" si="22"/>
        <v>0</v>
      </c>
      <c r="L153" s="7">
        <f t="shared" si="22"/>
        <v>0</v>
      </c>
      <c r="M153" s="7">
        <f t="shared" si="22"/>
        <v>0</v>
      </c>
      <c r="N153" s="7">
        <f t="shared" si="22"/>
        <v>0</v>
      </c>
      <c r="O153" s="7">
        <f t="shared" si="22"/>
        <v>0</v>
      </c>
      <c r="P153" s="7">
        <f t="shared" si="22"/>
        <v>0</v>
      </c>
    </row>
    <row r="154" spans="3:16" ht="18" customHeight="1">
      <c r="C154" s="7">
        <f t="shared" ref="C154:P154" si="23">C78</f>
        <v>0</v>
      </c>
      <c r="D154" s="7">
        <f t="shared" si="23"/>
        <v>0</v>
      </c>
      <c r="E154" s="7">
        <f t="shared" si="23"/>
        <v>0</v>
      </c>
      <c r="F154" s="7">
        <f t="shared" si="23"/>
        <v>0</v>
      </c>
      <c r="G154" s="7">
        <f t="shared" si="23"/>
        <v>0</v>
      </c>
      <c r="H154" s="7">
        <f t="shared" si="23"/>
        <v>0</v>
      </c>
      <c r="I154" s="7">
        <f t="shared" si="23"/>
        <v>0</v>
      </c>
      <c r="J154" s="7">
        <f t="shared" si="23"/>
        <v>0</v>
      </c>
      <c r="K154" s="7">
        <f t="shared" si="23"/>
        <v>0</v>
      </c>
      <c r="L154" s="7">
        <f t="shared" si="23"/>
        <v>0</v>
      </c>
      <c r="M154" s="7">
        <f t="shared" si="23"/>
        <v>0</v>
      </c>
      <c r="N154" s="7">
        <f t="shared" si="23"/>
        <v>0</v>
      </c>
      <c r="O154" s="7">
        <f t="shared" si="23"/>
        <v>0</v>
      </c>
      <c r="P154" s="7">
        <f t="shared" si="23"/>
        <v>0</v>
      </c>
    </row>
    <row r="155" spans="3:16" ht="18" customHeight="1">
      <c r="C155" s="7">
        <f t="shared" ref="C155:P155" si="24">C81</f>
        <v>0</v>
      </c>
      <c r="D155" s="7">
        <f t="shared" si="24"/>
        <v>0</v>
      </c>
      <c r="E155" s="7">
        <f t="shared" si="24"/>
        <v>0</v>
      </c>
      <c r="F155" s="7">
        <f t="shared" si="24"/>
        <v>0</v>
      </c>
      <c r="G155" s="7">
        <f t="shared" si="24"/>
        <v>0</v>
      </c>
      <c r="H155" s="7">
        <f t="shared" si="24"/>
        <v>0</v>
      </c>
      <c r="I155" s="7">
        <f t="shared" si="24"/>
        <v>0</v>
      </c>
      <c r="J155" s="7">
        <f t="shared" si="24"/>
        <v>0</v>
      </c>
      <c r="K155" s="7">
        <f t="shared" si="24"/>
        <v>0</v>
      </c>
      <c r="L155" s="7">
        <f t="shared" si="24"/>
        <v>0</v>
      </c>
      <c r="M155" s="7">
        <f t="shared" si="24"/>
        <v>0</v>
      </c>
      <c r="N155" s="7">
        <f t="shared" si="24"/>
        <v>0</v>
      </c>
      <c r="O155" s="7">
        <f t="shared" si="24"/>
        <v>0</v>
      </c>
      <c r="P155" s="7">
        <f t="shared" si="24"/>
        <v>0</v>
      </c>
    </row>
    <row r="156" spans="3:16" ht="18" customHeight="1">
      <c r="J156" s="1"/>
      <c r="K156" s="1"/>
    </row>
    <row r="157" spans="3:16" ht="18" customHeight="1">
      <c r="J157" s="1"/>
      <c r="K157" s="1"/>
    </row>
    <row r="158" spans="3:16" ht="18" customHeight="1">
      <c r="J158" s="1"/>
      <c r="K158" s="1"/>
    </row>
  </sheetData>
  <sheetProtection formatCells="0" formatColumns="0" formatRows="0"/>
  <mergeCells count="576">
    <mergeCell ref="O131:P131"/>
    <mergeCell ref="C131:D131"/>
    <mergeCell ref="E131:F131"/>
    <mergeCell ref="G131:H131"/>
    <mergeCell ref="I131:J131"/>
    <mergeCell ref="K131:L131"/>
    <mergeCell ref="M131:N131"/>
    <mergeCell ref="O124:P124"/>
    <mergeCell ref="O125:P126"/>
    <mergeCell ref="Q125:R126"/>
    <mergeCell ref="C130:D130"/>
    <mergeCell ref="E130:F130"/>
    <mergeCell ref="G130:H130"/>
    <mergeCell ref="I130:J130"/>
    <mergeCell ref="K130:L130"/>
    <mergeCell ref="M130:N130"/>
    <mergeCell ref="O130:P130"/>
    <mergeCell ref="O118:P119"/>
    <mergeCell ref="Q118:R119"/>
    <mergeCell ref="O120:P121"/>
    <mergeCell ref="Q120:R121"/>
    <mergeCell ref="O122:P123"/>
    <mergeCell ref="Q122:R123"/>
    <mergeCell ref="S112:S113"/>
    <mergeCell ref="O115:P115"/>
    <mergeCell ref="Q115:R115"/>
    <mergeCell ref="A116:B116"/>
    <mergeCell ref="O116:P117"/>
    <mergeCell ref="Q116:R117"/>
    <mergeCell ref="S110:S111"/>
    <mergeCell ref="A112:B113"/>
    <mergeCell ref="C112:D113"/>
    <mergeCell ref="E112:F113"/>
    <mergeCell ref="G112:H113"/>
    <mergeCell ref="I112:J113"/>
    <mergeCell ref="K112:L113"/>
    <mergeCell ref="M112:N113"/>
    <mergeCell ref="O112:P113"/>
    <mergeCell ref="Q112:R113"/>
    <mergeCell ref="S108:S109"/>
    <mergeCell ref="A110:B111"/>
    <mergeCell ref="C110:D111"/>
    <mergeCell ref="E110:F111"/>
    <mergeCell ref="G110:H111"/>
    <mergeCell ref="I110:J111"/>
    <mergeCell ref="K110:L111"/>
    <mergeCell ref="M110:N111"/>
    <mergeCell ref="O110:P111"/>
    <mergeCell ref="Q110:R111"/>
    <mergeCell ref="A108:B109"/>
    <mergeCell ref="C108:D109"/>
    <mergeCell ref="E108:F109"/>
    <mergeCell ref="G108:H109"/>
    <mergeCell ref="I108:J109"/>
    <mergeCell ref="K108:L109"/>
    <mergeCell ref="M108:N109"/>
    <mergeCell ref="O108:P109"/>
    <mergeCell ref="Q108:R109"/>
    <mergeCell ref="S104:S105"/>
    <mergeCell ref="A106:B107"/>
    <mergeCell ref="C106:D107"/>
    <mergeCell ref="E106:F107"/>
    <mergeCell ref="G106:H107"/>
    <mergeCell ref="I106:J107"/>
    <mergeCell ref="K106:L107"/>
    <mergeCell ref="M106:N107"/>
    <mergeCell ref="O106:P107"/>
    <mergeCell ref="Q106:R107"/>
    <mergeCell ref="S106:S107"/>
    <mergeCell ref="A104:B105"/>
    <mergeCell ref="C104:D105"/>
    <mergeCell ref="E104:F105"/>
    <mergeCell ref="G104:H105"/>
    <mergeCell ref="I104:J105"/>
    <mergeCell ref="K104:L105"/>
    <mergeCell ref="M104:N105"/>
    <mergeCell ref="O104:P105"/>
    <mergeCell ref="Q104:R105"/>
    <mergeCell ref="A101:B101"/>
    <mergeCell ref="C101:D101"/>
    <mergeCell ref="E101:F101"/>
    <mergeCell ref="G101:H101"/>
    <mergeCell ref="I101:J101"/>
    <mergeCell ref="K101:L101"/>
    <mergeCell ref="M101:N101"/>
    <mergeCell ref="O101:P101"/>
    <mergeCell ref="R103:S103"/>
    <mergeCell ref="B98:I98"/>
    <mergeCell ref="K98:N98"/>
    <mergeCell ref="O98:P98"/>
    <mergeCell ref="Q98:T98"/>
    <mergeCell ref="A100:B100"/>
    <mergeCell ref="C100:D100"/>
    <mergeCell ref="E100:F100"/>
    <mergeCell ref="G100:H100"/>
    <mergeCell ref="I100:J100"/>
    <mergeCell ref="K100:L100"/>
    <mergeCell ref="M100:N100"/>
    <mergeCell ref="O100:P100"/>
    <mergeCell ref="A93:B93"/>
    <mergeCell ref="C93:T93"/>
    <mergeCell ref="A94:T94"/>
    <mergeCell ref="A95:T95"/>
    <mergeCell ref="A96:T96"/>
    <mergeCell ref="A97:T97"/>
    <mergeCell ref="Q91:T91"/>
    <mergeCell ref="C92:D92"/>
    <mergeCell ref="E92:F92"/>
    <mergeCell ref="G92:H92"/>
    <mergeCell ref="I92:J92"/>
    <mergeCell ref="K92:L92"/>
    <mergeCell ref="M92:N92"/>
    <mergeCell ref="O92:P92"/>
    <mergeCell ref="Q92:S92"/>
    <mergeCell ref="O90:P90"/>
    <mergeCell ref="C91:D91"/>
    <mergeCell ref="E91:F91"/>
    <mergeCell ref="G91:H91"/>
    <mergeCell ref="I91:J91"/>
    <mergeCell ref="K91:L91"/>
    <mergeCell ref="M91:N91"/>
    <mergeCell ref="O91:P91"/>
    <mergeCell ref="C90:D90"/>
    <mergeCell ref="E90:F90"/>
    <mergeCell ref="G90:H90"/>
    <mergeCell ref="I90:J90"/>
    <mergeCell ref="K90:L90"/>
    <mergeCell ref="M90:N90"/>
    <mergeCell ref="Q88:S88"/>
    <mergeCell ref="C89:D89"/>
    <mergeCell ref="E89:F89"/>
    <mergeCell ref="G89:H89"/>
    <mergeCell ref="I89:J89"/>
    <mergeCell ref="K89:L89"/>
    <mergeCell ref="M89:N89"/>
    <mergeCell ref="O89:P89"/>
    <mergeCell ref="Q89:S89"/>
    <mergeCell ref="C88:D88"/>
    <mergeCell ref="E88:F88"/>
    <mergeCell ref="G88:H88"/>
    <mergeCell ref="I88:J88"/>
    <mergeCell ref="K88:L88"/>
    <mergeCell ref="M88:N88"/>
    <mergeCell ref="M87:N87"/>
    <mergeCell ref="O87:P87"/>
    <mergeCell ref="C86:D86"/>
    <mergeCell ref="E86:F86"/>
    <mergeCell ref="G86:H86"/>
    <mergeCell ref="I86:J86"/>
    <mergeCell ref="K86:L86"/>
    <mergeCell ref="M86:N86"/>
    <mergeCell ref="O88:P88"/>
    <mergeCell ref="C84:D84"/>
    <mergeCell ref="E84:F84"/>
    <mergeCell ref="G84:H84"/>
    <mergeCell ref="I84:J84"/>
    <mergeCell ref="K84:L84"/>
    <mergeCell ref="M84:N84"/>
    <mergeCell ref="O84:P84"/>
    <mergeCell ref="Q84:T84"/>
    <mergeCell ref="A85:A92"/>
    <mergeCell ref="C85:D85"/>
    <mergeCell ref="E85:F85"/>
    <mergeCell ref="G85:H85"/>
    <mergeCell ref="I85:J85"/>
    <mergeCell ref="K85:L85"/>
    <mergeCell ref="M85:N85"/>
    <mergeCell ref="O85:P85"/>
    <mergeCell ref="Q85:S85"/>
    <mergeCell ref="O86:P86"/>
    <mergeCell ref="Q86:S86"/>
    <mergeCell ref="C87:D87"/>
    <mergeCell ref="E87:F87"/>
    <mergeCell ref="G87:H87"/>
    <mergeCell ref="I87:J87"/>
    <mergeCell ref="K87:L87"/>
    <mergeCell ref="A81:B81"/>
    <mergeCell ref="Q81:Q83"/>
    <mergeCell ref="R81:R83"/>
    <mergeCell ref="S81:T81"/>
    <mergeCell ref="A82:B83"/>
    <mergeCell ref="S82:T83"/>
    <mergeCell ref="C83:D83"/>
    <mergeCell ref="E83:F83"/>
    <mergeCell ref="G83:H83"/>
    <mergeCell ref="I83:J83"/>
    <mergeCell ref="K83:L83"/>
    <mergeCell ref="M83:N83"/>
    <mergeCell ref="O83:P83"/>
    <mergeCell ref="A78:B78"/>
    <mergeCell ref="Q78:Q80"/>
    <mergeCell ref="R78:R80"/>
    <mergeCell ref="A75:B75"/>
    <mergeCell ref="Q75:Q77"/>
    <mergeCell ref="R75:R77"/>
    <mergeCell ref="S78:T78"/>
    <mergeCell ref="A79:B80"/>
    <mergeCell ref="S79:T80"/>
    <mergeCell ref="C80:D80"/>
    <mergeCell ref="E80:F80"/>
    <mergeCell ref="G80:H80"/>
    <mergeCell ref="I80:J80"/>
    <mergeCell ref="K80:L80"/>
    <mergeCell ref="M80:N80"/>
    <mergeCell ref="O80:P80"/>
    <mergeCell ref="A76:B77"/>
    <mergeCell ref="S76:T77"/>
    <mergeCell ref="C77:D77"/>
    <mergeCell ref="E77:F77"/>
    <mergeCell ref="G77:H77"/>
    <mergeCell ref="I77:J77"/>
    <mergeCell ref="K77:L77"/>
    <mergeCell ref="M77:N77"/>
    <mergeCell ref="S72:T72"/>
    <mergeCell ref="A73:B74"/>
    <mergeCell ref="S73:T74"/>
    <mergeCell ref="C74:D74"/>
    <mergeCell ref="E74:F74"/>
    <mergeCell ref="G74:H74"/>
    <mergeCell ref="I74:J74"/>
    <mergeCell ref="K74:L74"/>
    <mergeCell ref="M74:N74"/>
    <mergeCell ref="O74:P74"/>
    <mergeCell ref="O77:P77"/>
    <mergeCell ref="M71:N71"/>
    <mergeCell ref="O71:P71"/>
    <mergeCell ref="A72:B72"/>
    <mergeCell ref="Q72:Q74"/>
    <mergeCell ref="R72:R74"/>
    <mergeCell ref="A69:B69"/>
    <mergeCell ref="Q69:Q71"/>
    <mergeCell ref="R69:R71"/>
    <mergeCell ref="K71:L71"/>
    <mergeCell ref="S75:T75"/>
    <mergeCell ref="A66:B66"/>
    <mergeCell ref="Q66:Q68"/>
    <mergeCell ref="R66:R68"/>
    <mergeCell ref="A63:B63"/>
    <mergeCell ref="Q63:Q65"/>
    <mergeCell ref="R63:R65"/>
    <mergeCell ref="S69:T69"/>
    <mergeCell ref="A70:B71"/>
    <mergeCell ref="S70:T71"/>
    <mergeCell ref="C71:D71"/>
    <mergeCell ref="E71:F71"/>
    <mergeCell ref="G71:H71"/>
    <mergeCell ref="I71:J71"/>
    <mergeCell ref="S66:T66"/>
    <mergeCell ref="A67:B68"/>
    <mergeCell ref="S67:T68"/>
    <mergeCell ref="C68:D68"/>
    <mergeCell ref="E68:F68"/>
    <mergeCell ref="G68:H68"/>
    <mergeCell ref="I68:J68"/>
    <mergeCell ref="K68:L68"/>
    <mergeCell ref="M68:N68"/>
    <mergeCell ref="O68:P68"/>
    <mergeCell ref="S63:T63"/>
    <mergeCell ref="A64:B65"/>
    <mergeCell ref="S64:T65"/>
    <mergeCell ref="C65:D65"/>
    <mergeCell ref="E65:F65"/>
    <mergeCell ref="G65:H65"/>
    <mergeCell ref="I65:J65"/>
    <mergeCell ref="K61:L61"/>
    <mergeCell ref="M61:N61"/>
    <mergeCell ref="O61:P61"/>
    <mergeCell ref="A62:B62"/>
    <mergeCell ref="C62:P62"/>
    <mergeCell ref="S62:T62"/>
    <mergeCell ref="K65:L65"/>
    <mergeCell ref="M65:N65"/>
    <mergeCell ref="O65:P65"/>
    <mergeCell ref="A59:B59"/>
    <mergeCell ref="Q59:Q61"/>
    <mergeCell ref="R59:R61"/>
    <mergeCell ref="S59:T59"/>
    <mergeCell ref="A60:B61"/>
    <mergeCell ref="S60:T61"/>
    <mergeCell ref="C61:D61"/>
    <mergeCell ref="E61:F61"/>
    <mergeCell ref="G61:H61"/>
    <mergeCell ref="I61:J61"/>
    <mergeCell ref="A56:B56"/>
    <mergeCell ref="Q56:Q58"/>
    <mergeCell ref="O58:P58"/>
    <mergeCell ref="AD52:AD53"/>
    <mergeCell ref="A53:B53"/>
    <mergeCell ref="Q53:Q55"/>
    <mergeCell ref="R53:R55"/>
    <mergeCell ref="S53:T53"/>
    <mergeCell ref="A54:B55"/>
    <mergeCell ref="S54:T55"/>
    <mergeCell ref="C55:D55"/>
    <mergeCell ref="E55:F55"/>
    <mergeCell ref="G55:H55"/>
    <mergeCell ref="R56:R58"/>
    <mergeCell ref="S56:T56"/>
    <mergeCell ref="A57:B58"/>
    <mergeCell ref="S57:T58"/>
    <mergeCell ref="C58:D58"/>
    <mergeCell ref="E58:F58"/>
    <mergeCell ref="G58:H58"/>
    <mergeCell ref="I58:J58"/>
    <mergeCell ref="K58:L58"/>
    <mergeCell ref="M58:N58"/>
    <mergeCell ref="S47:T47"/>
    <mergeCell ref="A48:B49"/>
    <mergeCell ref="S48:T49"/>
    <mergeCell ref="C49:D49"/>
    <mergeCell ref="E49:F49"/>
    <mergeCell ref="G49:H49"/>
    <mergeCell ref="I49:J49"/>
    <mergeCell ref="I55:J55"/>
    <mergeCell ref="K55:L55"/>
    <mergeCell ref="M55:N55"/>
    <mergeCell ref="O55:P55"/>
    <mergeCell ref="S50:T50"/>
    <mergeCell ref="A51:B52"/>
    <mergeCell ref="S51:T52"/>
    <mergeCell ref="C52:D52"/>
    <mergeCell ref="E52:F52"/>
    <mergeCell ref="G52:H52"/>
    <mergeCell ref="I52:J52"/>
    <mergeCell ref="K52:L52"/>
    <mergeCell ref="M52:N52"/>
    <mergeCell ref="O52:P52"/>
    <mergeCell ref="K49:L49"/>
    <mergeCell ref="M49:N49"/>
    <mergeCell ref="O49:P49"/>
    <mergeCell ref="A50:B50"/>
    <mergeCell ref="Q50:Q52"/>
    <mergeCell ref="R50:R52"/>
    <mergeCell ref="A47:B47"/>
    <mergeCell ref="Q47:Q49"/>
    <mergeCell ref="R47:R49"/>
    <mergeCell ref="A44:B44"/>
    <mergeCell ref="Q44:Q46"/>
    <mergeCell ref="R44:R46"/>
    <mergeCell ref="S44:T44"/>
    <mergeCell ref="A45:B46"/>
    <mergeCell ref="Q40:Q42"/>
    <mergeCell ref="R40:R42"/>
    <mergeCell ref="S40:T40"/>
    <mergeCell ref="A41:B42"/>
    <mergeCell ref="S41:T42"/>
    <mergeCell ref="C42:D42"/>
    <mergeCell ref="E42:F42"/>
    <mergeCell ref="G42:H42"/>
    <mergeCell ref="I42:J42"/>
    <mergeCell ref="K42:L42"/>
    <mergeCell ref="A40:B40"/>
    <mergeCell ref="S45:T46"/>
    <mergeCell ref="C46:D46"/>
    <mergeCell ref="E46:F46"/>
    <mergeCell ref="G46:H46"/>
    <mergeCell ref="I46:J46"/>
    <mergeCell ref="K46:L46"/>
    <mergeCell ref="M46:N46"/>
    <mergeCell ref="O46:P46"/>
    <mergeCell ref="M42:N42"/>
    <mergeCell ref="O42:P42"/>
    <mergeCell ref="A43:B43"/>
    <mergeCell ref="C43:P43"/>
    <mergeCell ref="S43:T43"/>
    <mergeCell ref="R37:R39"/>
    <mergeCell ref="S37:T37"/>
    <mergeCell ref="A38:B39"/>
    <mergeCell ref="S38:T39"/>
    <mergeCell ref="C39:D39"/>
    <mergeCell ref="E39:F39"/>
    <mergeCell ref="A34:B34"/>
    <mergeCell ref="Q34:Q36"/>
    <mergeCell ref="R34:R36"/>
    <mergeCell ref="S34:T34"/>
    <mergeCell ref="A35:B36"/>
    <mergeCell ref="S35:T36"/>
    <mergeCell ref="C36:D36"/>
    <mergeCell ref="E36:F36"/>
    <mergeCell ref="G36:H36"/>
    <mergeCell ref="I36:J36"/>
    <mergeCell ref="K36:L36"/>
    <mergeCell ref="Q37:Q39"/>
    <mergeCell ref="M27:N27"/>
    <mergeCell ref="O27:P27"/>
    <mergeCell ref="A28:B28"/>
    <mergeCell ref="M24:N24"/>
    <mergeCell ref="O24:P24"/>
    <mergeCell ref="A25:B25"/>
    <mergeCell ref="Q31:Q33"/>
    <mergeCell ref="G39:H39"/>
    <mergeCell ref="I39:J39"/>
    <mergeCell ref="K39:L39"/>
    <mergeCell ref="M39:N39"/>
    <mergeCell ref="O39:P39"/>
    <mergeCell ref="I33:J33"/>
    <mergeCell ref="K33:L33"/>
    <mergeCell ref="M33:N33"/>
    <mergeCell ref="O33:P33"/>
    <mergeCell ref="M36:N36"/>
    <mergeCell ref="O36:P36"/>
    <mergeCell ref="A37:B37"/>
    <mergeCell ref="R31:R33"/>
    <mergeCell ref="S31:T31"/>
    <mergeCell ref="A32:B33"/>
    <mergeCell ref="S32:T33"/>
    <mergeCell ref="C33:D33"/>
    <mergeCell ref="E33:F33"/>
    <mergeCell ref="Q28:Q30"/>
    <mergeCell ref="R28:R30"/>
    <mergeCell ref="S28:T28"/>
    <mergeCell ref="A29:B30"/>
    <mergeCell ref="S29:T30"/>
    <mergeCell ref="C30:D30"/>
    <mergeCell ref="E30:F30"/>
    <mergeCell ref="G30:H30"/>
    <mergeCell ref="I30:J30"/>
    <mergeCell ref="K30:L30"/>
    <mergeCell ref="G33:H33"/>
    <mergeCell ref="M30:N30"/>
    <mergeCell ref="O30:P30"/>
    <mergeCell ref="A31:B31"/>
    <mergeCell ref="A22:B22"/>
    <mergeCell ref="M18:N18"/>
    <mergeCell ref="O18:P18"/>
    <mergeCell ref="A19:B19"/>
    <mergeCell ref="Q25:Q27"/>
    <mergeCell ref="R25:R27"/>
    <mergeCell ref="S25:T25"/>
    <mergeCell ref="A26:B27"/>
    <mergeCell ref="S26:T27"/>
    <mergeCell ref="C27:D27"/>
    <mergeCell ref="E27:F27"/>
    <mergeCell ref="Q22:Q24"/>
    <mergeCell ref="R22:R24"/>
    <mergeCell ref="S22:T22"/>
    <mergeCell ref="A23:B24"/>
    <mergeCell ref="S23:T24"/>
    <mergeCell ref="C24:D24"/>
    <mergeCell ref="E24:F24"/>
    <mergeCell ref="G24:H24"/>
    <mergeCell ref="I24:J24"/>
    <mergeCell ref="K24:L24"/>
    <mergeCell ref="G27:H27"/>
    <mergeCell ref="I27:J27"/>
    <mergeCell ref="K27:L27"/>
    <mergeCell ref="Q19:Q21"/>
    <mergeCell ref="R19:R21"/>
    <mergeCell ref="S19:T19"/>
    <mergeCell ref="A20:B21"/>
    <mergeCell ref="S20:T21"/>
    <mergeCell ref="C21:D21"/>
    <mergeCell ref="E21:F21"/>
    <mergeCell ref="Q16:Q18"/>
    <mergeCell ref="R16:R18"/>
    <mergeCell ref="S16:T16"/>
    <mergeCell ref="A17:B18"/>
    <mergeCell ref="S17:T18"/>
    <mergeCell ref="C18:D18"/>
    <mergeCell ref="E18:F18"/>
    <mergeCell ref="G18:H18"/>
    <mergeCell ref="I18:J18"/>
    <mergeCell ref="K18:L18"/>
    <mergeCell ref="G21:H21"/>
    <mergeCell ref="I21:J21"/>
    <mergeCell ref="K21:L21"/>
    <mergeCell ref="M21:N21"/>
    <mergeCell ref="O21:P21"/>
    <mergeCell ref="G15:H15"/>
    <mergeCell ref="I15:J15"/>
    <mergeCell ref="K15:L15"/>
    <mergeCell ref="M15:N15"/>
    <mergeCell ref="O15:P15"/>
    <mergeCell ref="A16:B16"/>
    <mergeCell ref="O12:P12"/>
    <mergeCell ref="S12:T12"/>
    <mergeCell ref="A13:B13"/>
    <mergeCell ref="Q13:Q15"/>
    <mergeCell ref="R13:R15"/>
    <mergeCell ref="S13:T13"/>
    <mergeCell ref="A14:B15"/>
    <mergeCell ref="S14:T15"/>
    <mergeCell ref="C15:D15"/>
    <mergeCell ref="E15:F15"/>
    <mergeCell ref="M11:N11"/>
    <mergeCell ref="O11:P11"/>
    <mergeCell ref="S11:T11"/>
    <mergeCell ref="A12:B12"/>
    <mergeCell ref="C12:D12"/>
    <mergeCell ref="E12:F12"/>
    <mergeCell ref="G12:H12"/>
    <mergeCell ref="I12:J12"/>
    <mergeCell ref="K12:L12"/>
    <mergeCell ref="M12:N12"/>
    <mergeCell ref="A11:B11"/>
    <mergeCell ref="C11:D11"/>
    <mergeCell ref="E11:F11"/>
    <mergeCell ref="G11:H11"/>
    <mergeCell ref="I11:J11"/>
    <mergeCell ref="K11:L11"/>
    <mergeCell ref="A10:B10"/>
    <mergeCell ref="C10:D10"/>
    <mergeCell ref="E10:F10"/>
    <mergeCell ref="G10:H10"/>
    <mergeCell ref="I10:J10"/>
    <mergeCell ref="K10:L10"/>
    <mergeCell ref="M10:N10"/>
    <mergeCell ref="O10:P10"/>
    <mergeCell ref="S10:T10"/>
    <mergeCell ref="A9:B9"/>
    <mergeCell ref="C9:D9"/>
    <mergeCell ref="E9:F9"/>
    <mergeCell ref="G9:H9"/>
    <mergeCell ref="I9:J9"/>
    <mergeCell ref="K9:L9"/>
    <mergeCell ref="M9:N9"/>
    <mergeCell ref="O9:P9"/>
    <mergeCell ref="S9:T9"/>
    <mergeCell ref="M7:N7"/>
    <mergeCell ref="O7:P7"/>
    <mergeCell ref="S7:T7"/>
    <mergeCell ref="A8:B8"/>
    <mergeCell ref="C8:D8"/>
    <mergeCell ref="E8:F8"/>
    <mergeCell ref="G8:H8"/>
    <mergeCell ref="I8:J8"/>
    <mergeCell ref="K8:L8"/>
    <mergeCell ref="M8:N8"/>
    <mergeCell ref="A7:B7"/>
    <mergeCell ref="C7:D7"/>
    <mergeCell ref="E7:F7"/>
    <mergeCell ref="G7:H7"/>
    <mergeCell ref="I7:J7"/>
    <mergeCell ref="K7:L7"/>
    <mergeCell ref="O8:P8"/>
    <mergeCell ref="S8:T8"/>
    <mergeCell ref="A6:B6"/>
    <mergeCell ref="C6:D6"/>
    <mergeCell ref="E6:F6"/>
    <mergeCell ref="G6:H6"/>
    <mergeCell ref="I6:J6"/>
    <mergeCell ref="K6:L6"/>
    <mergeCell ref="M6:N6"/>
    <mergeCell ref="O6:P6"/>
    <mergeCell ref="S6:T6"/>
    <mergeCell ref="A5:B5"/>
    <mergeCell ref="C5:D5"/>
    <mergeCell ref="E5:F5"/>
    <mergeCell ref="G5:H5"/>
    <mergeCell ref="I5:J5"/>
    <mergeCell ref="K5:L5"/>
    <mergeCell ref="M5:N5"/>
    <mergeCell ref="O5:P5"/>
    <mergeCell ref="S5:T5"/>
    <mergeCell ref="A1:T1"/>
    <mergeCell ref="A2:D2"/>
    <mergeCell ref="E2:F2"/>
    <mergeCell ref="G2:N2"/>
    <mergeCell ref="P2:R2"/>
    <mergeCell ref="A3:A4"/>
    <mergeCell ref="C3:D3"/>
    <mergeCell ref="E3:F3"/>
    <mergeCell ref="G3:H3"/>
    <mergeCell ref="I3:J3"/>
    <mergeCell ref="K3:L3"/>
    <mergeCell ref="M3:N3"/>
    <mergeCell ref="O3:P3"/>
    <mergeCell ref="Q3:R3"/>
    <mergeCell ref="S3:T4"/>
    <mergeCell ref="C4:D4"/>
    <mergeCell ref="E4:F4"/>
    <mergeCell ref="G4:H4"/>
    <mergeCell ref="I4:J4"/>
    <mergeCell ref="K4:L4"/>
    <mergeCell ref="M4:N4"/>
    <mergeCell ref="O4:P4"/>
  </mergeCells>
  <phoneticPr fontId="16" type="noConversion"/>
  <dataValidations count="4">
    <dataValidation type="list" allowBlank="1" showInputMessage="1" showErrorMessage="1" sqref="A13:B13 C11:P11 C9:P9 C7:P7 C5:P5 A81:B81 A78:B78 A75:B75 A72:B72 A69:B69 A66:B66 A63:B63 A59:B59 A56:B56 A53:B53 A50:B50 A47:B47 A44:B44 A40:B40 A37:B37 A34:B34 A31:B31 A28:B28 A25:B25 A19:B19 A16:B16 A22:B22" xr:uid="{00000000-0002-0000-1000-000000000000}">
      <formula1>$V$5:$V$29</formula1>
    </dataValidation>
    <dataValidation type="list" allowBlank="1" showInputMessage="1" showErrorMessage="1" sqref="E2:F2" xr:uid="{00000000-0002-0000-1000-000001000000}">
      <formula1>$AC$1:$AC$2</formula1>
    </dataValidation>
    <dataValidation errorStyle="warning" showErrorMessage="1" errorTitle="填入數字範圍有誤" error="數字介於 0~23.5" sqref="C61:P61 C46:P47 C52:P53 C55:P56 C58:P59 C49:P50 C83:P83 C42:P42 C18:P19 C24:P25 C15:P16 C13:P13 C21:P22 C27:P28 C30:P31 C33:P34 C36:P37 C39:P40 C44:P44 C63:P63 C65:P66 C68:P69 C71:P72 C74:P75 C77:P78 C80:P81" xr:uid="{00000000-0002-0000-1000-000002000000}"/>
    <dataValidation type="decimal" errorStyle="warning" showErrorMessage="1" errorTitle="填入數字範圍有誤" error="數字介於 0~23.5" sqref="C43:P43 C79:P79 C45:P45 C51:P51 C54:P54 C57:P57 C60:P60 C62:P62 C48:P48 C64:P64 C67:P67 C70:P70 C73:P73 C76:P76 C82:P82 C41:P41 C38:P38 C32:P32 C17:P17 C14:P14 C29:P29 C35:P35 C26:P26 C23:P23 C20:P20" xr:uid="{00000000-0002-0000-1000-000003000000}">
      <formula1>0</formula1>
      <formula2>23.5</formula2>
    </dataValidation>
  </dataValidations>
  <printOptions horizontalCentered="1" verticalCentered="1"/>
  <pageMargins left="0" right="0" top="0.19685039370078741" bottom="0.19685039370078741" header="0.51181102362204722" footer="0.51181102362204722"/>
  <pageSetup paperSize="9" scale="38" orientation="portrait" horizontalDpi="4294967293" verticalDpi="360"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6" tint="0.59999389629810485"/>
  </sheetPr>
  <dimension ref="A1:X66"/>
  <sheetViews>
    <sheetView view="pageBreakPreview" zoomScale="60" zoomScaleNormal="70" workbookViewId="0">
      <pane xSplit="3" ySplit="5" topLeftCell="D6" activePane="bottomRight" state="frozen"/>
      <selection pane="topRight" activeCell="L19" sqref="L19"/>
      <selection pane="bottomLeft" activeCell="L19" sqref="L19"/>
      <selection pane="bottomRight" activeCell="L19" sqref="L19"/>
    </sheetView>
  </sheetViews>
  <sheetFormatPr defaultColWidth="9" defaultRowHeight="16.5"/>
  <cols>
    <col min="4" max="4" width="17.5" customWidth="1"/>
    <col min="5" max="5" width="9.5" customWidth="1"/>
    <col min="6" max="6" width="17.5" customWidth="1"/>
    <col min="7" max="7" width="9.5" customWidth="1"/>
    <col min="8" max="8" width="17.5" customWidth="1"/>
    <col min="9" max="9" width="9.5" customWidth="1"/>
    <col min="10" max="10" width="17.5" customWidth="1"/>
    <col min="11" max="11" width="9.5" customWidth="1"/>
    <col min="12" max="12" width="17.5" customWidth="1"/>
    <col min="13" max="13" width="9.5" customWidth="1"/>
    <col min="14" max="14" width="17.5" customWidth="1"/>
    <col min="15" max="15" width="9.5" customWidth="1"/>
    <col min="16" max="16" width="17.5" customWidth="1"/>
    <col min="17" max="17" width="9.5" customWidth="1"/>
  </cols>
  <sheetData>
    <row r="1" spans="1:24" ht="28.5">
      <c r="A1" s="804" t="s">
        <v>233</v>
      </c>
      <c r="B1" s="805"/>
      <c r="C1" s="805"/>
      <c r="D1" s="805"/>
      <c r="E1" s="805"/>
      <c r="F1" s="805"/>
      <c r="G1" s="805"/>
      <c r="H1" s="805"/>
      <c r="I1" s="805"/>
      <c r="J1" s="805"/>
      <c r="K1" s="805"/>
      <c r="L1" s="805"/>
      <c r="M1" s="805"/>
      <c r="N1" s="805"/>
      <c r="O1" s="805"/>
      <c r="P1" s="805"/>
      <c r="Q1" s="805"/>
    </row>
    <row r="2" spans="1:24">
      <c r="A2" s="7"/>
      <c r="B2" s="7"/>
      <c r="C2" s="7"/>
      <c r="D2" s="806">
        <f>'w (予備) (2)'!C3</f>
        <v>42590</v>
      </c>
      <c r="E2" s="807"/>
      <c r="F2" s="806">
        <f>'w (予備) (2)'!E3</f>
        <v>42591</v>
      </c>
      <c r="G2" s="807"/>
      <c r="H2" s="806">
        <f>'w (予備) (2)'!G3</f>
        <v>42592</v>
      </c>
      <c r="I2" s="807"/>
      <c r="J2" s="806">
        <f>'w (予備) (2)'!I3</f>
        <v>42593</v>
      </c>
      <c r="K2" s="807"/>
      <c r="L2" s="806">
        <f>'w (予備) (2)'!K3</f>
        <v>42594</v>
      </c>
      <c r="M2" s="807"/>
      <c r="N2" s="808">
        <f>'w (予備) (2)'!M3</f>
        <v>42595</v>
      </c>
      <c r="O2" s="809"/>
      <c r="P2" s="808">
        <f>'w (予備) (2)'!O3</f>
        <v>42596</v>
      </c>
      <c r="Q2" s="809"/>
    </row>
    <row r="3" spans="1:24">
      <c r="A3" s="7"/>
      <c r="B3" s="7"/>
      <c r="C3" s="7"/>
      <c r="D3" s="807" t="s">
        <v>234</v>
      </c>
      <c r="E3" s="807"/>
      <c r="F3" s="807" t="s">
        <v>235</v>
      </c>
      <c r="G3" s="807"/>
      <c r="H3" s="807" t="s">
        <v>236</v>
      </c>
      <c r="I3" s="807"/>
      <c r="J3" s="807" t="s">
        <v>237</v>
      </c>
      <c r="K3" s="807"/>
      <c r="L3" s="807" t="s">
        <v>238</v>
      </c>
      <c r="M3" s="807"/>
      <c r="N3" s="809" t="s">
        <v>239</v>
      </c>
      <c r="O3" s="809"/>
      <c r="P3" s="809" t="s">
        <v>240</v>
      </c>
      <c r="Q3" s="809"/>
    </row>
    <row r="4" spans="1:24">
      <c r="A4" s="7"/>
      <c r="B4" s="7"/>
      <c r="C4" s="7"/>
      <c r="D4" s="86" t="s">
        <v>241</v>
      </c>
      <c r="E4" s="86" t="s">
        <v>242</v>
      </c>
      <c r="F4" s="86" t="s">
        <v>241</v>
      </c>
      <c r="G4" s="86" t="s">
        <v>242</v>
      </c>
      <c r="H4" s="86" t="s">
        <v>241</v>
      </c>
      <c r="I4" s="86" t="s">
        <v>242</v>
      </c>
      <c r="J4" s="86" t="s">
        <v>241</v>
      </c>
      <c r="K4" s="86" t="s">
        <v>242</v>
      </c>
      <c r="L4" s="86" t="s">
        <v>241</v>
      </c>
      <c r="M4" s="86" t="s">
        <v>242</v>
      </c>
      <c r="N4" s="86" t="s">
        <v>241</v>
      </c>
      <c r="O4" s="86" t="s">
        <v>242</v>
      </c>
      <c r="P4" s="86" t="s">
        <v>241</v>
      </c>
      <c r="Q4" s="86" t="s">
        <v>242</v>
      </c>
    </row>
    <row r="5" spans="1:24" ht="17.25" thickBot="1">
      <c r="A5" s="7"/>
      <c r="B5" s="7"/>
      <c r="C5" s="7"/>
      <c r="D5" s="810" t="s">
        <v>243</v>
      </c>
      <c r="E5" s="810"/>
      <c r="F5" s="810" t="s">
        <v>243</v>
      </c>
      <c r="G5" s="810"/>
      <c r="H5" s="810" t="s">
        <v>243</v>
      </c>
      <c r="I5" s="810"/>
      <c r="J5" s="810" t="s">
        <v>243</v>
      </c>
      <c r="K5" s="810"/>
      <c r="L5" s="810" t="s">
        <v>243</v>
      </c>
      <c r="M5" s="810"/>
      <c r="N5" s="810" t="s">
        <v>243</v>
      </c>
      <c r="O5" s="810"/>
      <c r="P5" s="810" t="s">
        <v>243</v>
      </c>
      <c r="Q5" s="810"/>
    </row>
    <row r="6" spans="1:24" ht="27" customHeight="1">
      <c r="A6" s="7"/>
      <c r="B6" s="98"/>
      <c r="C6" s="99" t="s">
        <v>244</v>
      </c>
      <c r="D6" s="811">
        <f>'w (予備) (2)'!C5:D5</f>
        <v>0</v>
      </c>
      <c r="E6" s="812"/>
      <c r="F6" s="811">
        <f>'w (予備) (2)'!E5:F5</f>
        <v>0</v>
      </c>
      <c r="G6" s="812"/>
      <c r="H6" s="811">
        <f>'w (予備) (2)'!G5:H5</f>
        <v>0</v>
      </c>
      <c r="I6" s="812"/>
      <c r="J6" s="811">
        <f>'w (予備) (2)'!I5:J5</f>
        <v>0</v>
      </c>
      <c r="K6" s="812"/>
      <c r="L6" s="811">
        <f>'w (予備) (2)'!K5:L5</f>
        <v>0</v>
      </c>
      <c r="M6" s="812"/>
      <c r="N6" s="811">
        <f>'w (予備) (2)'!M5:N5</f>
        <v>0</v>
      </c>
      <c r="O6" s="812"/>
      <c r="P6" s="811">
        <f>'w (予備) (2)'!O5:P5</f>
        <v>0</v>
      </c>
      <c r="Q6" s="812"/>
    </row>
    <row r="7" spans="1:24" ht="27" customHeight="1">
      <c r="A7" s="7"/>
      <c r="B7" s="100"/>
      <c r="C7" s="101" t="s">
        <v>31</v>
      </c>
      <c r="D7" s="813">
        <f>'w (予備) (2)'!C6:D6</f>
        <v>0</v>
      </c>
      <c r="E7" s="814"/>
      <c r="F7" s="813">
        <f>'w (予備) (2)'!E6:F6</f>
        <v>0</v>
      </c>
      <c r="G7" s="814"/>
      <c r="H7" s="813">
        <f>'w (予備) (2)'!G6:H6</f>
        <v>0</v>
      </c>
      <c r="I7" s="814"/>
      <c r="J7" s="813">
        <f>'w (予備) (2)'!I6:J6</f>
        <v>0</v>
      </c>
      <c r="K7" s="814"/>
      <c r="L7" s="813">
        <f>'w (予備) (2)'!K6:L6</f>
        <v>0</v>
      </c>
      <c r="M7" s="814"/>
      <c r="N7" s="813">
        <f>'w (予備) (2)'!M6:N6</f>
        <v>0</v>
      </c>
      <c r="O7" s="814"/>
      <c r="P7" s="813">
        <f>'w (予備) (2)'!O6:P6</f>
        <v>0</v>
      </c>
      <c r="Q7" s="814"/>
    </row>
    <row r="8" spans="1:24" ht="27" customHeight="1">
      <c r="A8" s="7"/>
      <c r="B8" s="102"/>
      <c r="C8" s="103" t="s">
        <v>245</v>
      </c>
      <c r="D8" s="815">
        <f>'w (予備) (2)'!C7:D7</f>
        <v>0</v>
      </c>
      <c r="E8" s="816"/>
      <c r="F8" s="815">
        <f>'w (予備) (2)'!E7:F7</f>
        <v>0</v>
      </c>
      <c r="G8" s="816"/>
      <c r="H8" s="815">
        <f>'w (予備) (2)'!G7:H7</f>
        <v>0</v>
      </c>
      <c r="I8" s="816"/>
      <c r="J8" s="815">
        <f>'w (予備) (2)'!I7:J7</f>
        <v>0</v>
      </c>
      <c r="K8" s="816"/>
      <c r="L8" s="815">
        <f>'w (予備) (2)'!K7:L7</f>
        <v>0</v>
      </c>
      <c r="M8" s="816"/>
      <c r="N8" s="815">
        <f>'w (予備) (2)'!M7:N7</f>
        <v>0</v>
      </c>
      <c r="O8" s="816"/>
      <c r="P8" s="815">
        <f>'w (予備) (2)'!O7:P7</f>
        <v>0</v>
      </c>
      <c r="Q8" s="816"/>
    </row>
    <row r="9" spans="1:24" ht="27" customHeight="1" thickBot="1">
      <c r="A9" s="7"/>
      <c r="B9" s="104"/>
      <c r="C9" s="105" t="s">
        <v>31</v>
      </c>
      <c r="D9" s="817">
        <f>'w (予備) (2)'!C8:D8</f>
        <v>0</v>
      </c>
      <c r="E9" s="818"/>
      <c r="F9" s="817">
        <f>'w (予備) (2)'!E8:F8</f>
        <v>0</v>
      </c>
      <c r="G9" s="818"/>
      <c r="H9" s="817">
        <f>'w (予備) (2)'!G8:H8</f>
        <v>0</v>
      </c>
      <c r="I9" s="818"/>
      <c r="J9" s="817">
        <f>'w (予備) (2)'!I8:J8</f>
        <v>0</v>
      </c>
      <c r="K9" s="818"/>
      <c r="L9" s="817">
        <f>'w (予備) (2)'!K8:L8</f>
        <v>0</v>
      </c>
      <c r="M9" s="818"/>
      <c r="N9" s="817">
        <f>'w (予備) (2)'!M8:N8</f>
        <v>0</v>
      </c>
      <c r="O9" s="818"/>
      <c r="P9" s="817">
        <f>'w (予備) (2)'!O8:P8</f>
        <v>0</v>
      </c>
      <c r="Q9" s="818"/>
      <c r="W9" s="87" t="e">
        <f>#REF!</f>
        <v>#REF!</v>
      </c>
      <c r="X9" s="87" t="e">
        <f>#REF!</f>
        <v>#REF!</v>
      </c>
    </row>
    <row r="10" spans="1:24" ht="27" customHeight="1">
      <c r="A10" s="7">
        <v>28</v>
      </c>
      <c r="B10" s="98"/>
      <c r="C10" s="99" t="s">
        <v>246</v>
      </c>
      <c r="D10" s="85"/>
      <c r="E10" s="88" t="str">
        <f>IFERROR(VLOOKUP(D10,#REF!,$A10,0),"")</f>
        <v/>
      </c>
      <c r="F10" s="85"/>
      <c r="G10" s="88" t="str">
        <f>IFERROR(VLOOKUP(F10,#REF!,$A10,0),"")</f>
        <v/>
      </c>
      <c r="H10" s="85"/>
      <c r="I10" s="88" t="str">
        <f>IFERROR(VLOOKUP(H10,#REF!,$A10,0),"")</f>
        <v/>
      </c>
      <c r="J10" s="85"/>
      <c r="K10" s="88" t="str">
        <f>IFERROR(VLOOKUP(J10,#REF!,$A10,0),"")</f>
        <v/>
      </c>
      <c r="L10" s="85"/>
      <c r="M10" s="88" t="str">
        <f>IFERROR(VLOOKUP(L10,#REF!,$A10,0),"")</f>
        <v/>
      </c>
      <c r="N10" s="85"/>
      <c r="O10" s="88" t="str">
        <f>IFERROR(VLOOKUP(N10,#REF!,$A10,0),"")</f>
        <v/>
      </c>
      <c r="P10" s="85"/>
      <c r="Q10" s="88" t="str">
        <f>IFERROR(VLOOKUP(P10,#REF!,$A10,0),"")</f>
        <v/>
      </c>
      <c r="W10" s="87" t="e">
        <f>#REF!</f>
        <v>#REF!</v>
      </c>
      <c r="X10" s="87" t="e">
        <f>#REF!</f>
        <v>#REF!</v>
      </c>
    </row>
    <row r="11" spans="1:24" ht="27" customHeight="1">
      <c r="A11" s="7"/>
      <c r="B11" s="100"/>
      <c r="C11" s="101" t="s">
        <v>31</v>
      </c>
      <c r="D11" s="86" t="e">
        <f>VLOOKUP(D10,#REF!,2,0)</f>
        <v>#REF!</v>
      </c>
      <c r="E11" s="89" t="str">
        <f>IFERROR(VLOOKUP(D10,#REF!,4,0),"")</f>
        <v/>
      </c>
      <c r="F11" s="86" t="e">
        <f>VLOOKUP(F10,#REF!,2,0)</f>
        <v>#REF!</v>
      </c>
      <c r="G11" s="89" t="str">
        <f>IFERROR(VLOOKUP(F10,#REF!,4,0),"")</f>
        <v/>
      </c>
      <c r="H11" s="86" t="e">
        <f>VLOOKUP(H10,#REF!,2,0)</f>
        <v>#REF!</v>
      </c>
      <c r="I11" s="89" t="str">
        <f>IFERROR(VLOOKUP(H10,#REF!,4,0),"")</f>
        <v/>
      </c>
      <c r="J11" s="86" t="e">
        <f>VLOOKUP(J10,#REF!,2,0)</f>
        <v>#REF!</v>
      </c>
      <c r="K11" s="89" t="str">
        <f>IFERROR(VLOOKUP(J10,#REF!,4,0),"")</f>
        <v/>
      </c>
      <c r="L11" s="86" t="e">
        <f>VLOOKUP(L10,#REF!,2,0)</f>
        <v>#REF!</v>
      </c>
      <c r="M11" s="89" t="str">
        <f>IFERROR(VLOOKUP(L10,#REF!,4,0),"")</f>
        <v/>
      </c>
      <c r="N11" s="86" t="e">
        <f>VLOOKUP(N10,#REF!,2,0)</f>
        <v>#REF!</v>
      </c>
      <c r="O11" s="89" t="str">
        <f>IFERROR(VLOOKUP(N10,#REF!,4,0),"")</f>
        <v/>
      </c>
      <c r="P11" s="86" t="e">
        <f>VLOOKUP(P10,#REF!,2,0)</f>
        <v>#REF!</v>
      </c>
      <c r="Q11" s="89" t="str">
        <f>IFERROR(VLOOKUP(P10,#REF!,4,0),"")</f>
        <v/>
      </c>
      <c r="W11" s="87" t="e">
        <f>#REF!</f>
        <v>#REF!</v>
      </c>
      <c r="X11" s="87" t="e">
        <f>#REF!</f>
        <v>#REF!</v>
      </c>
    </row>
    <row r="12" spans="1:24" ht="27" customHeight="1">
      <c r="A12" s="7" t="e">
        <f>#REF!</f>
        <v>#REF!</v>
      </c>
      <c r="B12" s="106"/>
      <c r="C12" s="107" t="s">
        <v>247</v>
      </c>
      <c r="D12" s="84"/>
      <c r="E12" s="90" t="str">
        <f>IFERROR(VLOOKUP(D12,#REF!,$A12,0),"")</f>
        <v/>
      </c>
      <c r="F12" s="84"/>
      <c r="G12" s="90" t="str">
        <f>IFERROR(VLOOKUP(F12,#REF!,$A12,0),"")</f>
        <v/>
      </c>
      <c r="H12" s="84"/>
      <c r="I12" s="90" t="str">
        <f>IFERROR(VLOOKUP(H12,#REF!,$A12,0),"")</f>
        <v/>
      </c>
      <c r="J12" s="84"/>
      <c r="K12" s="90" t="str">
        <f>IFERROR(VLOOKUP(J12,#REF!,$A12,0),"")</f>
        <v/>
      </c>
      <c r="L12" s="84"/>
      <c r="M12" s="90" t="str">
        <f>IFERROR(VLOOKUP(L12,#REF!,$A12,0),"")</f>
        <v/>
      </c>
      <c r="N12" s="84"/>
      <c r="O12" s="90" t="str">
        <f>IFERROR(VLOOKUP(N12,#REF!,$A12,0),"")</f>
        <v/>
      </c>
      <c r="P12" s="84"/>
      <c r="Q12" s="90" t="str">
        <f>IFERROR(VLOOKUP(P12,#REF!,$A12,0),"")</f>
        <v/>
      </c>
      <c r="W12" s="87" t="e">
        <f>#REF!</f>
        <v>#REF!</v>
      </c>
      <c r="X12" s="87" t="e">
        <f>#REF!</f>
        <v>#REF!</v>
      </c>
    </row>
    <row r="13" spans="1:24" ht="27" customHeight="1">
      <c r="A13" s="7"/>
      <c r="B13" s="100"/>
      <c r="C13" s="108" t="s">
        <v>31</v>
      </c>
      <c r="D13" s="86" t="e">
        <f>VLOOKUP(D12,#REF!,2,0)</f>
        <v>#REF!</v>
      </c>
      <c r="E13" s="89" t="str">
        <f>IFERROR(VLOOKUP(D12,#REF!,4,0),"")</f>
        <v/>
      </c>
      <c r="F13" s="86" t="e">
        <f>VLOOKUP(F12,#REF!,2,0)</f>
        <v>#REF!</v>
      </c>
      <c r="G13" s="89" t="str">
        <f>IFERROR(VLOOKUP(F12,#REF!,4,0),"")</f>
        <v/>
      </c>
      <c r="H13" s="86" t="e">
        <f>VLOOKUP(H12,#REF!,2,0)</f>
        <v>#REF!</v>
      </c>
      <c r="I13" s="89" t="str">
        <f>IFERROR(VLOOKUP(H12,#REF!,4,0),"")</f>
        <v/>
      </c>
      <c r="J13" s="86" t="e">
        <f>VLOOKUP(J12,#REF!,2,0)</f>
        <v>#REF!</v>
      </c>
      <c r="K13" s="89" t="str">
        <f>IFERROR(VLOOKUP(J12,#REF!,4,0),"")</f>
        <v/>
      </c>
      <c r="L13" s="86" t="e">
        <f>VLOOKUP(L12,#REF!,2,0)</f>
        <v>#REF!</v>
      </c>
      <c r="M13" s="89" t="str">
        <f>IFERROR(VLOOKUP(L12,#REF!,4,0),"")</f>
        <v/>
      </c>
      <c r="N13" s="86" t="e">
        <f>VLOOKUP(N12,#REF!,2,0)</f>
        <v>#REF!</v>
      </c>
      <c r="O13" s="89" t="str">
        <f>IFERROR(VLOOKUP(N12,#REF!,4,0),"")</f>
        <v/>
      </c>
      <c r="P13" s="86" t="e">
        <f>VLOOKUP(P12,#REF!,2,0)</f>
        <v>#REF!</v>
      </c>
      <c r="Q13" s="89" t="str">
        <f>IFERROR(VLOOKUP(P12,#REF!,4,0),"")</f>
        <v/>
      </c>
      <c r="W13" s="87" t="e">
        <f>#REF!</f>
        <v>#REF!</v>
      </c>
      <c r="X13" s="87" t="e">
        <f>#REF!</f>
        <v>#REF!</v>
      </c>
    </row>
    <row r="14" spans="1:24" ht="27" customHeight="1">
      <c r="A14" s="7" t="e">
        <f>#REF!</f>
        <v>#REF!</v>
      </c>
      <c r="B14" s="106"/>
      <c r="C14" s="107" t="s">
        <v>248</v>
      </c>
      <c r="D14" s="84"/>
      <c r="E14" s="90" t="str">
        <f>IFERROR(VLOOKUP(D14,#REF!,$A14,0),"")</f>
        <v/>
      </c>
      <c r="F14" s="84"/>
      <c r="G14" s="90" t="str">
        <f>IFERROR(VLOOKUP(F14,#REF!,$A14,0),"")</f>
        <v/>
      </c>
      <c r="H14" s="84"/>
      <c r="I14" s="90" t="str">
        <f>IFERROR(VLOOKUP(H14,#REF!,$A14,0),"")</f>
        <v/>
      </c>
      <c r="J14" s="84"/>
      <c r="K14" s="90" t="str">
        <f>IFERROR(VLOOKUP(J14,#REF!,$A14,0),"")</f>
        <v/>
      </c>
      <c r="L14" s="84"/>
      <c r="M14" s="90" t="str">
        <f>IFERROR(VLOOKUP(L14,#REF!,$A14,0),"")</f>
        <v/>
      </c>
      <c r="N14" s="84"/>
      <c r="O14" s="90" t="str">
        <f>IFERROR(VLOOKUP(N14,#REF!,$A14,0),"")</f>
        <v/>
      </c>
      <c r="P14" s="84"/>
      <c r="Q14" s="90" t="str">
        <f>IFERROR(VLOOKUP(P14,#REF!,$A14,0),"")</f>
        <v/>
      </c>
      <c r="W14" s="87" t="e">
        <f>#REF!</f>
        <v>#REF!</v>
      </c>
      <c r="X14" s="87" t="e">
        <f>#REF!</f>
        <v>#REF!</v>
      </c>
    </row>
    <row r="15" spans="1:24" ht="27" customHeight="1">
      <c r="A15" s="7"/>
      <c r="B15" s="100"/>
      <c r="C15" s="108" t="s">
        <v>31</v>
      </c>
      <c r="D15" s="86" t="e">
        <f>VLOOKUP(D14,#REF!,2,0)</f>
        <v>#REF!</v>
      </c>
      <c r="E15" s="89" t="str">
        <f>IFERROR(VLOOKUP(D14,#REF!,4,0),"")</f>
        <v/>
      </c>
      <c r="F15" s="86" t="e">
        <f>VLOOKUP(F14,#REF!,2,0)</f>
        <v>#REF!</v>
      </c>
      <c r="G15" s="89" t="str">
        <f>IFERROR(VLOOKUP(F14,#REF!,4,0),"")</f>
        <v/>
      </c>
      <c r="H15" s="86" t="e">
        <f>VLOOKUP(H14,#REF!,2,0)</f>
        <v>#REF!</v>
      </c>
      <c r="I15" s="89" t="str">
        <f>IFERROR(VLOOKUP(H14,#REF!,4,0),"")</f>
        <v/>
      </c>
      <c r="J15" s="86" t="e">
        <f>VLOOKUP(J14,#REF!,2,0)</f>
        <v>#REF!</v>
      </c>
      <c r="K15" s="89" t="str">
        <f>IFERROR(VLOOKUP(J14,#REF!,4,0),"")</f>
        <v/>
      </c>
      <c r="L15" s="86" t="e">
        <f>VLOOKUP(L14,#REF!,2,0)</f>
        <v>#REF!</v>
      </c>
      <c r="M15" s="89" t="str">
        <f>IFERROR(VLOOKUP(L14,#REF!,4,0),"")</f>
        <v/>
      </c>
      <c r="N15" s="86" t="e">
        <f>VLOOKUP(N14,#REF!,2,0)</f>
        <v>#REF!</v>
      </c>
      <c r="O15" s="89" t="str">
        <f>IFERROR(VLOOKUP(N14,#REF!,4,0),"")</f>
        <v/>
      </c>
      <c r="P15" s="86" t="e">
        <f>VLOOKUP(P14,#REF!,2,0)</f>
        <v>#REF!</v>
      </c>
      <c r="Q15" s="89" t="str">
        <f>IFERROR(VLOOKUP(P14,#REF!,4,0),"")</f>
        <v/>
      </c>
      <c r="W15" s="87" t="e">
        <f>#REF!</f>
        <v>#REF!</v>
      </c>
      <c r="X15" s="87" t="e">
        <f>#REF!</f>
        <v>#REF!</v>
      </c>
    </row>
    <row r="16" spans="1:24" ht="27" customHeight="1">
      <c r="A16" s="7" t="e">
        <f>#REF!</f>
        <v>#REF!</v>
      </c>
      <c r="B16" s="106"/>
      <c r="C16" s="107" t="s">
        <v>249</v>
      </c>
      <c r="D16" s="84"/>
      <c r="E16" s="90" t="str">
        <f>IFERROR(VLOOKUP(D16,#REF!,$A16,0),"")</f>
        <v/>
      </c>
      <c r="F16" s="84"/>
      <c r="G16" s="90" t="str">
        <f>IFERROR(VLOOKUP(F16,#REF!,$A16,0),"")</f>
        <v/>
      </c>
      <c r="H16" s="84"/>
      <c r="I16" s="90" t="str">
        <f>IFERROR(VLOOKUP(H16,#REF!,$A16,0),"")</f>
        <v/>
      </c>
      <c r="J16" s="84"/>
      <c r="K16" s="90" t="str">
        <f>IFERROR(VLOOKUP(J16,#REF!,$A16,0),"")</f>
        <v/>
      </c>
      <c r="L16" s="84"/>
      <c r="M16" s="90" t="str">
        <f>IFERROR(VLOOKUP(L16,#REF!,$A16,0),"")</f>
        <v/>
      </c>
      <c r="N16" s="84"/>
      <c r="O16" s="90" t="str">
        <f>IFERROR(VLOOKUP(N16,#REF!,$A16,0),"")</f>
        <v/>
      </c>
      <c r="P16" s="84"/>
      <c r="Q16" s="90" t="str">
        <f>IFERROR(VLOOKUP(P16,#REF!,$A16,0),"")</f>
        <v/>
      </c>
      <c r="W16" s="87" t="e">
        <f>#REF!</f>
        <v>#REF!</v>
      </c>
      <c r="X16" s="87" t="e">
        <f>#REF!</f>
        <v>#REF!</v>
      </c>
    </row>
    <row r="17" spans="1:24" ht="27" customHeight="1">
      <c r="A17" s="7"/>
      <c r="B17" s="100"/>
      <c r="C17" s="108" t="s">
        <v>31</v>
      </c>
      <c r="D17" s="86" t="e">
        <f>VLOOKUP(D16,#REF!,2,0)</f>
        <v>#REF!</v>
      </c>
      <c r="E17" s="89" t="str">
        <f>IFERROR(VLOOKUP(D16,#REF!,4,0),"")</f>
        <v/>
      </c>
      <c r="F17" s="86" t="e">
        <f>VLOOKUP(F16,#REF!,2,0)</f>
        <v>#REF!</v>
      </c>
      <c r="G17" s="89" t="str">
        <f>IFERROR(VLOOKUP(F16,#REF!,4,0),"")</f>
        <v/>
      </c>
      <c r="H17" s="86" t="e">
        <f>VLOOKUP(H16,#REF!,2,0)</f>
        <v>#REF!</v>
      </c>
      <c r="I17" s="89" t="str">
        <f>IFERROR(VLOOKUP(H16,#REF!,4,0),"")</f>
        <v/>
      </c>
      <c r="J17" s="86" t="e">
        <f>VLOOKUP(J16,#REF!,2,0)</f>
        <v>#REF!</v>
      </c>
      <c r="K17" s="89" t="str">
        <f>IFERROR(VLOOKUP(J16,#REF!,4,0),"")</f>
        <v/>
      </c>
      <c r="L17" s="86" t="e">
        <f>VLOOKUP(L16,#REF!,2,0)</f>
        <v>#REF!</v>
      </c>
      <c r="M17" s="89" t="str">
        <f>IFERROR(VLOOKUP(L16,#REF!,4,0),"")</f>
        <v/>
      </c>
      <c r="N17" s="86" t="e">
        <f>VLOOKUP(N16,#REF!,2,0)</f>
        <v>#REF!</v>
      </c>
      <c r="O17" s="89" t="str">
        <f>IFERROR(VLOOKUP(N16,#REF!,4,0),"")</f>
        <v/>
      </c>
      <c r="P17" s="86" t="e">
        <f>VLOOKUP(P16,#REF!,2,0)</f>
        <v>#REF!</v>
      </c>
      <c r="Q17" s="89" t="str">
        <f>IFERROR(VLOOKUP(P16,#REF!,4,0),"")</f>
        <v/>
      </c>
      <c r="W17" s="87" t="e">
        <f>#REF!</f>
        <v>#REF!</v>
      </c>
      <c r="X17" s="87" t="e">
        <f>#REF!</f>
        <v>#REF!</v>
      </c>
    </row>
    <row r="18" spans="1:24" ht="27" customHeight="1">
      <c r="A18" s="7">
        <v>27</v>
      </c>
      <c r="B18" s="106"/>
      <c r="C18" s="107" t="s">
        <v>250</v>
      </c>
      <c r="D18" s="84"/>
      <c r="E18" s="90" t="str">
        <f>IFERROR(VLOOKUP(D18,#REF!,$A18,0),"")</f>
        <v/>
      </c>
      <c r="F18" s="84"/>
      <c r="G18" s="90" t="str">
        <f>IFERROR(VLOOKUP(F18,#REF!,$A18,0),"")</f>
        <v/>
      </c>
      <c r="H18" s="84"/>
      <c r="I18" s="90" t="str">
        <f>IFERROR(VLOOKUP(H18,#REF!,$A18,0),"")</f>
        <v/>
      </c>
      <c r="J18" s="84"/>
      <c r="K18" s="90" t="str">
        <f>IFERROR(VLOOKUP(J18,#REF!,$A18,0),"")</f>
        <v/>
      </c>
      <c r="L18" s="84"/>
      <c r="M18" s="90" t="str">
        <f>IFERROR(VLOOKUP(L18,#REF!,$A18,0),"")</f>
        <v/>
      </c>
      <c r="N18" s="84"/>
      <c r="O18" s="90" t="str">
        <f>IFERROR(VLOOKUP(N18,#REF!,$A18,0),"")</f>
        <v/>
      </c>
      <c r="P18" s="84"/>
      <c r="Q18" s="90" t="str">
        <f>IFERROR(VLOOKUP(P18,#REF!,$A18,0),"")</f>
        <v/>
      </c>
      <c r="W18" s="87" t="e">
        <f>#REF!</f>
        <v>#REF!</v>
      </c>
      <c r="X18" s="87" t="e">
        <f>#REF!</f>
        <v>#REF!</v>
      </c>
    </row>
    <row r="19" spans="1:24" ht="27" customHeight="1">
      <c r="A19" s="7"/>
      <c r="B19" s="100"/>
      <c r="C19" s="108" t="s">
        <v>31</v>
      </c>
      <c r="D19" s="86" t="e">
        <f>VLOOKUP(D18,#REF!,2,0)</f>
        <v>#REF!</v>
      </c>
      <c r="E19" s="89" t="str">
        <f>IFERROR(VLOOKUP(D18,#REF!,4,0),"")</f>
        <v/>
      </c>
      <c r="F19" s="86" t="e">
        <f>VLOOKUP(F18,#REF!,2,0)</f>
        <v>#REF!</v>
      </c>
      <c r="G19" s="89" t="str">
        <f>IFERROR(VLOOKUP(F18,#REF!,4,0),"")</f>
        <v/>
      </c>
      <c r="H19" s="86" t="e">
        <f>VLOOKUP(H18,#REF!,2,0)</f>
        <v>#REF!</v>
      </c>
      <c r="I19" s="89" t="str">
        <f>IFERROR(VLOOKUP(H18,#REF!,4,0),"")</f>
        <v/>
      </c>
      <c r="J19" s="86" t="e">
        <f>VLOOKUP(J18,#REF!,2,0)</f>
        <v>#REF!</v>
      </c>
      <c r="K19" s="89" t="str">
        <f>IFERROR(VLOOKUP(J18,#REF!,4,0),"")</f>
        <v/>
      </c>
      <c r="L19" s="86" t="e">
        <f>VLOOKUP(L18,#REF!,2,0)</f>
        <v>#REF!</v>
      </c>
      <c r="M19" s="89" t="str">
        <f>IFERROR(VLOOKUP(L18,#REF!,4,0),"")</f>
        <v/>
      </c>
      <c r="N19" s="86" t="e">
        <f>VLOOKUP(N18,#REF!,2,0)</f>
        <v>#REF!</v>
      </c>
      <c r="O19" s="89" t="str">
        <f>IFERROR(VLOOKUP(N18,#REF!,4,0),"")</f>
        <v/>
      </c>
      <c r="P19" s="86" t="e">
        <f>VLOOKUP(P18,#REF!,2,0)</f>
        <v>#REF!</v>
      </c>
      <c r="Q19" s="89" t="str">
        <f>IFERROR(VLOOKUP(P18,#REF!,4,0),"")</f>
        <v/>
      </c>
      <c r="W19" s="87" t="e">
        <f>#REF!</f>
        <v>#REF!</v>
      </c>
      <c r="X19" s="87" t="e">
        <f>#REF!</f>
        <v>#REF!</v>
      </c>
    </row>
    <row r="20" spans="1:24" ht="27" customHeight="1">
      <c r="A20" s="7" t="e">
        <f>#REF!</f>
        <v>#REF!</v>
      </c>
      <c r="B20" s="106"/>
      <c r="C20" s="107" t="s">
        <v>251</v>
      </c>
      <c r="D20" s="84"/>
      <c r="E20" s="90" t="str">
        <f>IFERROR(VLOOKUP(D20,#REF!,$A20,0),"")</f>
        <v/>
      </c>
      <c r="F20" s="84"/>
      <c r="G20" s="90" t="str">
        <f>IFERROR(VLOOKUP(F20,#REF!,$A20,0),"")</f>
        <v/>
      </c>
      <c r="H20" s="84"/>
      <c r="I20" s="90" t="str">
        <f>IFERROR(VLOOKUP(H20,#REF!,$A20,0),"")</f>
        <v/>
      </c>
      <c r="J20" s="84"/>
      <c r="K20" s="90" t="str">
        <f>IFERROR(VLOOKUP(J20,#REF!,$A20,0),"")</f>
        <v/>
      </c>
      <c r="L20" s="84"/>
      <c r="M20" s="90" t="str">
        <f>IFERROR(VLOOKUP(L20,#REF!,$A20,0),"")</f>
        <v/>
      </c>
      <c r="N20" s="84"/>
      <c r="O20" s="90" t="str">
        <f>IFERROR(VLOOKUP(N20,#REF!,$A20,0),"")</f>
        <v/>
      </c>
      <c r="P20" s="84"/>
      <c r="Q20" s="90" t="str">
        <f>IFERROR(VLOOKUP(P20,#REF!,$A20,0),"")</f>
        <v/>
      </c>
      <c r="W20" s="87" t="e">
        <f>#REF!</f>
        <v>#REF!</v>
      </c>
      <c r="X20" s="87" t="e">
        <f>#REF!</f>
        <v>#REF!</v>
      </c>
    </row>
    <row r="21" spans="1:24" ht="27" customHeight="1" thickBot="1">
      <c r="A21" s="7"/>
      <c r="B21" s="102"/>
      <c r="C21" s="109" t="s">
        <v>31</v>
      </c>
      <c r="D21" s="91" t="e">
        <f>VLOOKUP(D20,#REF!,2,0)</f>
        <v>#REF!</v>
      </c>
      <c r="E21" s="92" t="str">
        <f>IFERROR(VLOOKUP(D20,#REF!,4,0),"")</f>
        <v/>
      </c>
      <c r="F21" s="91" t="e">
        <f>VLOOKUP(F20,#REF!,2,0)</f>
        <v>#REF!</v>
      </c>
      <c r="G21" s="92" t="str">
        <f>IFERROR(VLOOKUP(F20,#REF!,4,0),"")</f>
        <v/>
      </c>
      <c r="H21" s="91" t="e">
        <f>VLOOKUP(H20,#REF!,2,0)</f>
        <v>#REF!</v>
      </c>
      <c r="I21" s="92" t="str">
        <f>IFERROR(VLOOKUP(H20,#REF!,4,0),"")</f>
        <v/>
      </c>
      <c r="J21" s="91" t="e">
        <f>VLOOKUP(J20,#REF!,2,0)</f>
        <v>#REF!</v>
      </c>
      <c r="K21" s="92" t="str">
        <f>IFERROR(VLOOKUP(J20,#REF!,4,0),"")</f>
        <v/>
      </c>
      <c r="L21" s="91" t="e">
        <f>VLOOKUP(L20,#REF!,2,0)</f>
        <v>#REF!</v>
      </c>
      <c r="M21" s="92" t="str">
        <f>IFERROR(VLOOKUP(L20,#REF!,4,0),"")</f>
        <v/>
      </c>
      <c r="N21" s="91" t="e">
        <f>VLOOKUP(N20,#REF!,2,0)</f>
        <v>#REF!</v>
      </c>
      <c r="O21" s="92" t="str">
        <f>IFERROR(VLOOKUP(N20,#REF!,4,0),"")</f>
        <v/>
      </c>
      <c r="P21" s="91" t="e">
        <f>VLOOKUP(P20,#REF!,2,0)</f>
        <v>#REF!</v>
      </c>
      <c r="Q21" s="92" t="str">
        <f>IFERROR(VLOOKUP(P20,#REF!,4,0),"")</f>
        <v/>
      </c>
      <c r="W21" s="87" t="e">
        <f>#REF!</f>
        <v>#REF!</v>
      </c>
      <c r="X21" s="87" t="e">
        <f>#REF!</f>
        <v>#REF!</v>
      </c>
    </row>
    <row r="22" spans="1:24" ht="27" customHeight="1">
      <c r="A22" s="7" t="e">
        <f>#REF!</f>
        <v>#REF!</v>
      </c>
      <c r="B22" s="98"/>
      <c r="C22" s="110" t="s">
        <v>252</v>
      </c>
      <c r="D22" s="85"/>
      <c r="E22" s="88" t="str">
        <f>IFERROR(VLOOKUP(D22,#REF!,$A22,0),"")</f>
        <v/>
      </c>
      <c r="F22" s="85"/>
      <c r="G22" s="88" t="str">
        <f>IFERROR(VLOOKUP(F22,#REF!,$A22,0),"")</f>
        <v/>
      </c>
      <c r="H22" s="85"/>
      <c r="I22" s="88" t="str">
        <f>IFERROR(VLOOKUP(H22,#REF!,$A22,0),"")</f>
        <v/>
      </c>
      <c r="J22" s="85"/>
      <c r="K22" s="88" t="str">
        <f>IFERROR(VLOOKUP(J22,#REF!,$A22,0),"")</f>
        <v/>
      </c>
      <c r="L22" s="85"/>
      <c r="M22" s="88" t="str">
        <f>IFERROR(VLOOKUP(L22,#REF!,$A22,0),"")</f>
        <v/>
      </c>
      <c r="N22" s="85"/>
      <c r="O22" s="88" t="str">
        <f>IFERROR(VLOOKUP(N22,#REF!,$A22,0),"")</f>
        <v/>
      </c>
      <c r="P22" s="85"/>
      <c r="Q22" s="88" t="str">
        <f>IFERROR(VLOOKUP(P22,#REF!,$A22,0),"")</f>
        <v/>
      </c>
      <c r="W22" s="87" t="e">
        <f>#REF!</f>
        <v>#REF!</v>
      </c>
      <c r="X22" s="87" t="e">
        <f>#REF!</f>
        <v>#REF!</v>
      </c>
    </row>
    <row r="23" spans="1:24" ht="27" customHeight="1">
      <c r="A23" s="7"/>
      <c r="B23" s="100"/>
      <c r="C23" s="108" t="s">
        <v>31</v>
      </c>
      <c r="D23" s="86" t="e">
        <f>VLOOKUP(D22,#REF!,2,0)</f>
        <v>#REF!</v>
      </c>
      <c r="E23" s="89" t="str">
        <f>IFERROR(VLOOKUP(D22,#REF!,4,0),"")</f>
        <v/>
      </c>
      <c r="F23" s="86" t="e">
        <f>VLOOKUP(F22,#REF!,2,0)</f>
        <v>#REF!</v>
      </c>
      <c r="G23" s="89" t="str">
        <f>IFERROR(VLOOKUP(F22,#REF!,4,0),"")</f>
        <v/>
      </c>
      <c r="H23" s="86" t="e">
        <f>VLOOKUP(H22,#REF!,2,0)</f>
        <v>#REF!</v>
      </c>
      <c r="I23" s="89" t="str">
        <f>IFERROR(VLOOKUP(H22,#REF!,4,0),"")</f>
        <v/>
      </c>
      <c r="J23" s="86" t="e">
        <f>VLOOKUP(J22,#REF!,2,0)</f>
        <v>#REF!</v>
      </c>
      <c r="K23" s="89" t="str">
        <f>IFERROR(VLOOKUP(J22,#REF!,4,0),"")</f>
        <v/>
      </c>
      <c r="L23" s="86" t="e">
        <f>VLOOKUP(L22,#REF!,2,0)</f>
        <v>#REF!</v>
      </c>
      <c r="M23" s="89" t="str">
        <f>IFERROR(VLOOKUP(L22,#REF!,4,0),"")</f>
        <v/>
      </c>
      <c r="N23" s="86" t="e">
        <f>VLOOKUP(N22,#REF!,2,0)</f>
        <v>#REF!</v>
      </c>
      <c r="O23" s="89" t="str">
        <f>IFERROR(VLOOKUP(N22,#REF!,4,0),"")</f>
        <v/>
      </c>
      <c r="P23" s="86" t="e">
        <f>VLOOKUP(P22,#REF!,2,0)</f>
        <v>#REF!</v>
      </c>
      <c r="Q23" s="89" t="str">
        <f>IFERROR(VLOOKUP(P22,#REF!,4,0),"")</f>
        <v/>
      </c>
      <c r="W23" s="87" t="e">
        <f>#REF!</f>
        <v>#REF!</v>
      </c>
      <c r="X23" s="87" t="e">
        <f>#REF!</f>
        <v>#REF!</v>
      </c>
    </row>
    <row r="24" spans="1:24" ht="27" customHeight="1">
      <c r="A24" s="7" t="e">
        <f>A22</f>
        <v>#REF!</v>
      </c>
      <c r="B24" s="106"/>
      <c r="C24" s="107" t="s">
        <v>252</v>
      </c>
      <c r="D24" s="84"/>
      <c r="E24" s="90" t="str">
        <f>IFERROR(VLOOKUP(D24,#REF!,$A24,0),"")</f>
        <v/>
      </c>
      <c r="F24" s="84"/>
      <c r="G24" s="90" t="str">
        <f>IFERROR(VLOOKUP(F24,#REF!,$A24,0),"")</f>
        <v/>
      </c>
      <c r="H24" s="84"/>
      <c r="I24" s="90" t="str">
        <f>IFERROR(VLOOKUP(H24,#REF!,$A24,0),"")</f>
        <v/>
      </c>
      <c r="J24" s="84"/>
      <c r="K24" s="90" t="str">
        <f>IFERROR(VLOOKUP(J24,#REF!,$A24,0),"")</f>
        <v/>
      </c>
      <c r="L24" s="84"/>
      <c r="M24" s="90" t="str">
        <f>IFERROR(VLOOKUP(L24,#REF!,$A24,0),"")</f>
        <v/>
      </c>
      <c r="N24" s="84"/>
      <c r="O24" s="90" t="str">
        <f>IFERROR(VLOOKUP(N24,#REF!,$A24,0),"")</f>
        <v/>
      </c>
      <c r="P24" s="84"/>
      <c r="Q24" s="90" t="str">
        <f>IFERROR(VLOOKUP(P24,#REF!,$A24,0),"")</f>
        <v/>
      </c>
      <c r="W24" s="87" t="e">
        <f>#REF!</f>
        <v>#REF!</v>
      </c>
      <c r="X24" s="87" t="e">
        <f>#REF!</f>
        <v>#REF!</v>
      </c>
    </row>
    <row r="25" spans="1:24" ht="27" customHeight="1">
      <c r="A25" s="7"/>
      <c r="B25" s="100"/>
      <c r="C25" s="108" t="s">
        <v>31</v>
      </c>
      <c r="D25" s="86" t="e">
        <f>VLOOKUP(D24,#REF!,2,0)</f>
        <v>#REF!</v>
      </c>
      <c r="E25" s="89" t="str">
        <f>IFERROR(VLOOKUP(D24,#REF!,4,0),"")</f>
        <v/>
      </c>
      <c r="F25" s="86" t="e">
        <f>VLOOKUP(F24,#REF!,2,0)</f>
        <v>#REF!</v>
      </c>
      <c r="G25" s="89" t="str">
        <f>IFERROR(VLOOKUP(F24,#REF!,4,0),"")</f>
        <v/>
      </c>
      <c r="H25" s="86" t="e">
        <f>VLOOKUP(H24,#REF!,2,0)</f>
        <v>#REF!</v>
      </c>
      <c r="I25" s="89" t="str">
        <f>IFERROR(VLOOKUP(H24,#REF!,4,0),"")</f>
        <v/>
      </c>
      <c r="J25" s="86" t="e">
        <f>VLOOKUP(J24,#REF!,2,0)</f>
        <v>#REF!</v>
      </c>
      <c r="K25" s="89" t="str">
        <f>IFERROR(VLOOKUP(J24,#REF!,4,0),"")</f>
        <v/>
      </c>
      <c r="L25" s="86" t="e">
        <f>VLOOKUP(L24,#REF!,2,0)</f>
        <v>#REF!</v>
      </c>
      <c r="M25" s="89" t="str">
        <f>IFERROR(VLOOKUP(L24,#REF!,4,0),"")</f>
        <v/>
      </c>
      <c r="N25" s="86" t="e">
        <f>VLOOKUP(N24,#REF!,2,0)</f>
        <v>#REF!</v>
      </c>
      <c r="O25" s="89" t="str">
        <f>IFERROR(VLOOKUP(N24,#REF!,4,0),"")</f>
        <v/>
      </c>
      <c r="P25" s="86" t="e">
        <f>VLOOKUP(P24,#REF!,2,0)</f>
        <v>#REF!</v>
      </c>
      <c r="Q25" s="89" t="str">
        <f>IFERROR(VLOOKUP(P24,#REF!,4,0),"")</f>
        <v/>
      </c>
      <c r="W25" s="87" t="e">
        <f>#REF!</f>
        <v>#REF!</v>
      </c>
      <c r="X25" s="87" t="e">
        <f>#REF!</f>
        <v>#REF!</v>
      </c>
    </row>
    <row r="26" spans="1:24" ht="27" customHeight="1">
      <c r="A26" s="7" t="e">
        <f>A22</f>
        <v>#REF!</v>
      </c>
      <c r="B26" s="106"/>
      <c r="C26" s="107" t="s">
        <v>252</v>
      </c>
      <c r="D26" s="84"/>
      <c r="E26" s="90" t="str">
        <f>IFERROR(VLOOKUP(D26,#REF!,$A26,0),"")</f>
        <v/>
      </c>
      <c r="F26" s="84"/>
      <c r="G26" s="90" t="str">
        <f>IFERROR(VLOOKUP(F26,#REF!,$A26,0),"")</f>
        <v/>
      </c>
      <c r="H26" s="84"/>
      <c r="I26" s="90" t="str">
        <f>IFERROR(VLOOKUP(H26,#REF!,$A26,0),"")</f>
        <v/>
      </c>
      <c r="J26" s="84"/>
      <c r="K26" s="90" t="str">
        <f>IFERROR(VLOOKUP(J26,#REF!,$A26,0),"")</f>
        <v/>
      </c>
      <c r="L26" s="84"/>
      <c r="M26" s="90" t="str">
        <f>IFERROR(VLOOKUP(L26,#REF!,$A26,0),"")</f>
        <v/>
      </c>
      <c r="N26" s="84"/>
      <c r="O26" s="90" t="str">
        <f>IFERROR(VLOOKUP(N26,#REF!,$A26,0),"")</f>
        <v/>
      </c>
      <c r="P26" s="84"/>
      <c r="Q26" s="90" t="str">
        <f>IFERROR(VLOOKUP(P26,#REF!,$A26,0),"")</f>
        <v/>
      </c>
      <c r="W26" s="87" t="e">
        <f>#REF!</f>
        <v>#REF!</v>
      </c>
      <c r="X26" s="87" t="e">
        <f>#REF!</f>
        <v>#REF!</v>
      </c>
    </row>
    <row r="27" spans="1:24" ht="27" customHeight="1">
      <c r="A27" s="7"/>
      <c r="B27" s="100"/>
      <c r="C27" s="108" t="s">
        <v>31</v>
      </c>
      <c r="D27" s="86" t="e">
        <f>VLOOKUP(D26,#REF!,2,0)</f>
        <v>#REF!</v>
      </c>
      <c r="E27" s="89" t="str">
        <f>IFERROR(VLOOKUP(D26,#REF!,4,0),"")</f>
        <v/>
      </c>
      <c r="F27" s="86" t="e">
        <f>VLOOKUP(F26,#REF!,2,0)</f>
        <v>#REF!</v>
      </c>
      <c r="G27" s="89" t="str">
        <f>IFERROR(VLOOKUP(F26,#REF!,4,0),"")</f>
        <v/>
      </c>
      <c r="H27" s="86" t="e">
        <f>VLOOKUP(H26,#REF!,2,0)</f>
        <v>#REF!</v>
      </c>
      <c r="I27" s="89" t="str">
        <f>IFERROR(VLOOKUP(H26,#REF!,4,0),"")</f>
        <v/>
      </c>
      <c r="J27" s="86" t="e">
        <f>VLOOKUP(J26,#REF!,2,0)</f>
        <v>#REF!</v>
      </c>
      <c r="K27" s="89" t="str">
        <f>IFERROR(VLOOKUP(J26,#REF!,4,0),"")</f>
        <v/>
      </c>
      <c r="L27" s="86" t="e">
        <f>VLOOKUP(L26,#REF!,2,0)</f>
        <v>#REF!</v>
      </c>
      <c r="M27" s="89" t="str">
        <f>IFERROR(VLOOKUP(L26,#REF!,4,0),"")</f>
        <v/>
      </c>
      <c r="N27" s="86" t="e">
        <f>VLOOKUP(N26,#REF!,2,0)</f>
        <v>#REF!</v>
      </c>
      <c r="O27" s="89" t="str">
        <f>IFERROR(VLOOKUP(N26,#REF!,4,0),"")</f>
        <v/>
      </c>
      <c r="P27" s="86" t="e">
        <f>VLOOKUP(P26,#REF!,2,0)</f>
        <v>#REF!</v>
      </c>
      <c r="Q27" s="89" t="str">
        <f>IFERROR(VLOOKUP(P26,#REF!,4,0),"")</f>
        <v/>
      </c>
      <c r="W27" s="87" t="e">
        <f>#REF!</f>
        <v>#REF!</v>
      </c>
      <c r="X27" s="87" t="e">
        <f>#REF!</f>
        <v>#REF!</v>
      </c>
    </row>
    <row r="28" spans="1:24" ht="27" customHeight="1">
      <c r="A28" s="7">
        <v>29</v>
      </c>
      <c r="B28" s="106"/>
      <c r="C28" s="107" t="s">
        <v>252</v>
      </c>
      <c r="D28" s="84"/>
      <c r="E28" s="90" t="str">
        <f>IFERROR(VLOOKUP(D28,#REF!,$A28,0),"")</f>
        <v/>
      </c>
      <c r="F28" s="84"/>
      <c r="G28" s="90" t="str">
        <f>IFERROR(VLOOKUP(F28,#REF!,$A28,0),"")</f>
        <v/>
      </c>
      <c r="H28" s="84"/>
      <c r="I28" s="90" t="str">
        <f>IFERROR(VLOOKUP(H28,#REF!,$A28,0),"")</f>
        <v/>
      </c>
      <c r="J28" s="84"/>
      <c r="K28" s="90" t="str">
        <f>IFERROR(VLOOKUP(J28,#REF!,$A28,0),"")</f>
        <v/>
      </c>
      <c r="L28" s="84"/>
      <c r="M28" s="90" t="str">
        <f>IFERROR(VLOOKUP(L28,#REF!,$A28,0),"")</f>
        <v/>
      </c>
      <c r="N28" s="84"/>
      <c r="O28" s="90" t="str">
        <f>IFERROR(VLOOKUP(N28,#REF!,$A28,0),"")</f>
        <v/>
      </c>
      <c r="P28" s="84"/>
      <c r="Q28" s="90" t="str">
        <f>IFERROR(VLOOKUP(P28,#REF!,$A28,0),"")</f>
        <v/>
      </c>
      <c r="W28" s="87" t="e">
        <f>#REF!</f>
        <v>#REF!</v>
      </c>
      <c r="X28" s="87" t="e">
        <f>#REF!</f>
        <v>#REF!</v>
      </c>
    </row>
    <row r="29" spans="1:24" ht="27" customHeight="1">
      <c r="A29" s="7"/>
      <c r="B29" s="100"/>
      <c r="C29" s="108" t="s">
        <v>31</v>
      </c>
      <c r="D29" s="86" t="e">
        <f>VLOOKUP(D28,#REF!,2,0)</f>
        <v>#REF!</v>
      </c>
      <c r="E29" s="89" t="str">
        <f>IFERROR(VLOOKUP(D28,#REF!,4,0),"")</f>
        <v/>
      </c>
      <c r="F29" s="86" t="e">
        <f>VLOOKUP(F28,#REF!,2,0)</f>
        <v>#REF!</v>
      </c>
      <c r="G29" s="89" t="str">
        <f>IFERROR(VLOOKUP(F28,#REF!,4,0),"")</f>
        <v/>
      </c>
      <c r="H29" s="86" t="e">
        <f>VLOOKUP(H28,#REF!,2,0)</f>
        <v>#REF!</v>
      </c>
      <c r="I29" s="89" t="str">
        <f>IFERROR(VLOOKUP(H28,#REF!,4,0),"")</f>
        <v/>
      </c>
      <c r="J29" s="86" t="e">
        <f>VLOOKUP(J28,#REF!,2,0)</f>
        <v>#REF!</v>
      </c>
      <c r="K29" s="89" t="str">
        <f>IFERROR(VLOOKUP(J28,#REF!,4,0),"")</f>
        <v/>
      </c>
      <c r="L29" s="86" t="e">
        <f>VLOOKUP(L28,#REF!,2,0)</f>
        <v>#REF!</v>
      </c>
      <c r="M29" s="89" t="str">
        <f>IFERROR(VLOOKUP(L28,#REF!,4,0),"")</f>
        <v/>
      </c>
      <c r="N29" s="86" t="e">
        <f>VLOOKUP(N28,#REF!,2,0)</f>
        <v>#REF!</v>
      </c>
      <c r="O29" s="89" t="str">
        <f>IFERROR(VLOOKUP(N28,#REF!,4,0),"")</f>
        <v/>
      </c>
      <c r="P29" s="86" t="e">
        <f>VLOOKUP(P28,#REF!,2,0)</f>
        <v>#REF!</v>
      </c>
      <c r="Q29" s="89" t="str">
        <f>IFERROR(VLOOKUP(P28,#REF!,4,0),"")</f>
        <v/>
      </c>
      <c r="W29" s="87" t="e">
        <f>#REF!</f>
        <v>#REF!</v>
      </c>
      <c r="X29" s="87" t="e">
        <f>#REF!</f>
        <v>#REF!</v>
      </c>
    </row>
    <row r="30" spans="1:24" ht="27" customHeight="1">
      <c r="A30" s="7">
        <v>29</v>
      </c>
      <c r="B30" s="106"/>
      <c r="C30" s="107" t="s">
        <v>252</v>
      </c>
      <c r="D30" s="84"/>
      <c r="E30" s="90" t="str">
        <f>IFERROR(VLOOKUP(D30,#REF!,$A30,0),"")</f>
        <v/>
      </c>
      <c r="F30" s="84"/>
      <c r="G30" s="90" t="str">
        <f>IFERROR(VLOOKUP(F30,#REF!,$A30,0),"")</f>
        <v/>
      </c>
      <c r="H30" s="84"/>
      <c r="I30" s="90" t="str">
        <f>IFERROR(VLOOKUP(H30,#REF!,$A30,0),"")</f>
        <v/>
      </c>
      <c r="J30" s="84"/>
      <c r="K30" s="90" t="str">
        <f>IFERROR(VLOOKUP(J30,#REF!,$A30,0),"")</f>
        <v/>
      </c>
      <c r="L30" s="84"/>
      <c r="M30" s="90" t="str">
        <f>IFERROR(VLOOKUP(L30,#REF!,$A30,0),"")</f>
        <v/>
      </c>
      <c r="N30" s="84"/>
      <c r="O30" s="90" t="str">
        <f>IFERROR(VLOOKUP(N30,#REF!,$A30,0),"")</f>
        <v/>
      </c>
      <c r="P30" s="84"/>
      <c r="Q30" s="90" t="str">
        <f>IFERROR(VLOOKUP(P30,#REF!,$A30,0),"")</f>
        <v/>
      </c>
      <c r="W30" s="87" t="e">
        <f>#REF!</f>
        <v>#REF!</v>
      </c>
      <c r="X30" s="87" t="e">
        <f>#REF!</f>
        <v>#REF!</v>
      </c>
    </row>
    <row r="31" spans="1:24" ht="27" customHeight="1" thickBot="1">
      <c r="A31" s="7"/>
      <c r="B31" s="104"/>
      <c r="C31" s="111" t="s">
        <v>31</v>
      </c>
      <c r="D31" s="93" t="e">
        <f>VLOOKUP(D30,#REF!,2,0)</f>
        <v>#REF!</v>
      </c>
      <c r="E31" s="94" t="str">
        <f>IFERROR(VLOOKUP(D30,#REF!,4,0),"")</f>
        <v/>
      </c>
      <c r="F31" s="93" t="e">
        <f>VLOOKUP(F30,#REF!,2,0)</f>
        <v>#REF!</v>
      </c>
      <c r="G31" s="94" t="str">
        <f>IFERROR(VLOOKUP(F30,#REF!,4,0),"")</f>
        <v/>
      </c>
      <c r="H31" s="93" t="e">
        <f>VLOOKUP(H30,#REF!,2,0)</f>
        <v>#REF!</v>
      </c>
      <c r="I31" s="94" t="str">
        <f>IFERROR(VLOOKUP(H30,#REF!,4,0),"")</f>
        <v/>
      </c>
      <c r="J31" s="93" t="e">
        <f>VLOOKUP(J30,#REF!,2,0)</f>
        <v>#REF!</v>
      </c>
      <c r="K31" s="94" t="str">
        <f>IFERROR(VLOOKUP(J30,#REF!,4,0),"")</f>
        <v/>
      </c>
      <c r="L31" s="93" t="e">
        <f>VLOOKUP(L30,#REF!,2,0)</f>
        <v>#REF!</v>
      </c>
      <c r="M31" s="94" t="str">
        <f>IFERROR(VLOOKUP(L30,#REF!,4,0),"")</f>
        <v/>
      </c>
      <c r="N31" s="93" t="e">
        <f>VLOOKUP(N30,#REF!,2,0)</f>
        <v>#REF!</v>
      </c>
      <c r="O31" s="94" t="str">
        <f>IFERROR(VLOOKUP(N30,#REF!,4,0),"")</f>
        <v/>
      </c>
      <c r="P31" s="93" t="e">
        <f>VLOOKUP(P30,#REF!,2,0)</f>
        <v>#REF!</v>
      </c>
      <c r="Q31" s="94" t="str">
        <f>IFERROR(VLOOKUP(P30,#REF!,4,0),"")</f>
        <v/>
      </c>
      <c r="W31" s="87" t="e">
        <f>#REF!</f>
        <v>#REF!</v>
      </c>
      <c r="X31" s="87" t="e">
        <f>#REF!</f>
        <v>#REF!</v>
      </c>
    </row>
    <row r="32" spans="1:24" ht="20.25">
      <c r="A32" s="7"/>
      <c r="B32" s="112"/>
      <c r="C32" s="112"/>
      <c r="D32" s="7"/>
      <c r="E32" s="7"/>
      <c r="F32" s="7"/>
      <c r="G32" s="7"/>
      <c r="H32" s="7"/>
      <c r="I32" s="7"/>
      <c r="J32" s="7"/>
      <c r="K32" s="7"/>
      <c r="L32" s="7"/>
      <c r="M32" s="7"/>
      <c r="N32" s="7"/>
      <c r="O32" s="7"/>
      <c r="P32" s="7"/>
      <c r="Q32" s="7"/>
      <c r="W32" s="87" t="e">
        <f>#REF!</f>
        <v>#REF!</v>
      </c>
      <c r="X32" s="87" t="e">
        <f>#REF!</f>
        <v>#REF!</v>
      </c>
    </row>
    <row r="33" spans="1:24" ht="21">
      <c r="A33" s="7"/>
      <c r="B33" s="112"/>
      <c r="C33" s="113" t="str">
        <f>'w (予備) (2)'!B87</f>
        <v>11.5-12</v>
      </c>
      <c r="D33" s="95">
        <f>'w (予備) (2)'!C87</f>
        <v>0</v>
      </c>
      <c r="E33" s="96"/>
      <c r="F33" s="95">
        <f>'w (予備) (2)'!E87</f>
        <v>0</v>
      </c>
      <c r="G33" s="96"/>
      <c r="H33" s="95">
        <f>'w (予備) (2)'!G87</f>
        <v>0</v>
      </c>
      <c r="I33" s="96"/>
      <c r="J33" s="95">
        <f>'w (予備) (2)'!I87</f>
        <v>0</v>
      </c>
      <c r="K33" s="96"/>
      <c r="L33" s="95">
        <f>'w (予備) (2)'!K87</f>
        <v>0</v>
      </c>
      <c r="M33" s="96"/>
      <c r="N33" s="95">
        <f>'w (予備) (2)'!M87</f>
        <v>0</v>
      </c>
      <c r="O33" s="96"/>
      <c r="P33" s="95">
        <f>'w (予備) (2)'!O87</f>
        <v>0</v>
      </c>
      <c r="Q33" s="96"/>
      <c r="W33" s="87" t="e">
        <f>#REF!</f>
        <v>#REF!</v>
      </c>
      <c r="X33" s="87" t="e">
        <f>#REF!</f>
        <v>#REF!</v>
      </c>
    </row>
    <row r="34" spans="1:24" ht="21">
      <c r="A34" s="7"/>
      <c r="B34" s="112"/>
      <c r="C34" s="113" t="str">
        <f>'w (予備) (2)'!B88</f>
        <v>12-14</v>
      </c>
      <c r="D34" s="95">
        <f>'w (予備) (2)'!C88</f>
        <v>0</v>
      </c>
      <c r="E34" s="96">
        <f>SUM(E10,E12,E14,E16,E18,E20,E22,E24,E26,E28,E30)</f>
        <v>0</v>
      </c>
      <c r="F34" s="95">
        <f>'w (予備) (2)'!E88</f>
        <v>0</v>
      </c>
      <c r="G34" s="96">
        <f>SUM(G10,G12,G14,G16,G18,G20,G22,G24,G26,G28,G30)</f>
        <v>0</v>
      </c>
      <c r="H34" s="95">
        <f>'w (予備) (2)'!G88</f>
        <v>0</v>
      </c>
      <c r="I34" s="96">
        <f>SUM(I10,I12,I14,I16,I18,I20,I22,I24,I26,I28,I30)</f>
        <v>0</v>
      </c>
      <c r="J34" s="95">
        <f>'w (予備) (2)'!I88</f>
        <v>0</v>
      </c>
      <c r="K34" s="96">
        <f>SUM(K10,K12,K14,K16,K18,K20,K22,K24,K26,K28,K30)</f>
        <v>0</v>
      </c>
      <c r="L34" s="95">
        <f>'w (予備) (2)'!K88</f>
        <v>0</v>
      </c>
      <c r="M34" s="96">
        <f>SUM(M10,M12,M14,M16,M18,M20,M22,M24,M26,M28,M30)</f>
        <v>0</v>
      </c>
      <c r="N34" s="95">
        <f>'w (予備) (2)'!M88</f>
        <v>0</v>
      </c>
      <c r="O34" s="96">
        <f>SUM(O10,O12,O14,O16,O18,O20,O22,O24,O26,O28,O30)</f>
        <v>0</v>
      </c>
      <c r="P34" s="95">
        <f>'w (予備) (2)'!O88</f>
        <v>0</v>
      </c>
      <c r="Q34" s="96">
        <f>SUM(Q10,Q12,Q14,Q16,Q18,Q20,Q22,Q24,Q26,Q28,Q30)</f>
        <v>0</v>
      </c>
    </row>
    <row r="35" spans="1:24" ht="20.25">
      <c r="A35" s="7"/>
      <c r="B35" s="112"/>
      <c r="C35" s="112"/>
      <c r="D35" s="7"/>
      <c r="E35" s="7"/>
      <c r="F35" s="7"/>
      <c r="G35" s="7"/>
      <c r="H35" s="7"/>
      <c r="I35" s="7"/>
      <c r="J35" s="7"/>
      <c r="K35" s="7"/>
      <c r="L35" s="7"/>
      <c r="M35" s="7"/>
      <c r="N35" s="7"/>
      <c r="O35" s="7"/>
      <c r="P35" s="7"/>
      <c r="Q35" s="7"/>
    </row>
    <row r="36" spans="1:24" ht="20.25">
      <c r="A36" s="7"/>
      <c r="B36" s="112"/>
      <c r="C36" s="112"/>
      <c r="D36" s="86" t="s">
        <v>241</v>
      </c>
      <c r="E36" s="86" t="s">
        <v>242</v>
      </c>
      <c r="F36" s="86" t="s">
        <v>241</v>
      </c>
      <c r="G36" s="86" t="s">
        <v>242</v>
      </c>
      <c r="H36" s="86" t="s">
        <v>241</v>
      </c>
      <c r="I36" s="86" t="s">
        <v>242</v>
      </c>
      <c r="J36" s="86" t="s">
        <v>241</v>
      </c>
      <c r="K36" s="86" t="s">
        <v>242</v>
      </c>
      <c r="L36" s="86" t="s">
        <v>241</v>
      </c>
      <c r="M36" s="86" t="s">
        <v>242</v>
      </c>
      <c r="N36" s="86" t="s">
        <v>241</v>
      </c>
      <c r="O36" s="86" t="s">
        <v>242</v>
      </c>
      <c r="P36" s="86" t="s">
        <v>241</v>
      </c>
      <c r="Q36" s="86" t="s">
        <v>242</v>
      </c>
    </row>
    <row r="37" spans="1:24" ht="21" thickBot="1">
      <c r="A37" s="7"/>
      <c r="B37" s="112"/>
      <c r="C37" s="112"/>
      <c r="D37" s="810" t="s">
        <v>253</v>
      </c>
      <c r="E37" s="810"/>
      <c r="F37" s="810" t="s">
        <v>253</v>
      </c>
      <c r="G37" s="810"/>
      <c r="H37" s="810" t="s">
        <v>253</v>
      </c>
      <c r="I37" s="810"/>
      <c r="J37" s="810" t="s">
        <v>253</v>
      </c>
      <c r="K37" s="810"/>
      <c r="L37" s="810" t="s">
        <v>253</v>
      </c>
      <c r="M37" s="810"/>
      <c r="N37" s="810" t="s">
        <v>253</v>
      </c>
      <c r="O37" s="810"/>
      <c r="P37" s="810" t="s">
        <v>253</v>
      </c>
      <c r="Q37" s="810"/>
    </row>
    <row r="38" spans="1:24" ht="20.25">
      <c r="A38" s="7"/>
      <c r="B38" s="98"/>
      <c r="C38" s="99" t="s">
        <v>244</v>
      </c>
      <c r="D38" s="811">
        <f>'w (予備) (2)'!C9:D9</f>
        <v>0</v>
      </c>
      <c r="E38" s="812"/>
      <c r="F38" s="811">
        <f>'w (予備) (2)'!E9:F9</f>
        <v>0</v>
      </c>
      <c r="G38" s="812"/>
      <c r="H38" s="811">
        <f>'w (予備) (2)'!G9:H9</f>
        <v>0</v>
      </c>
      <c r="I38" s="812"/>
      <c r="J38" s="811">
        <f>'w (予備) (2)'!I9:J9</f>
        <v>0</v>
      </c>
      <c r="K38" s="812"/>
      <c r="L38" s="811">
        <f>'w (予備) (2)'!K9:L9</f>
        <v>0</v>
      </c>
      <c r="M38" s="812"/>
      <c r="N38" s="811">
        <f>'w (予備) (2)'!M9:N9</f>
        <v>0</v>
      </c>
      <c r="O38" s="812"/>
      <c r="P38" s="811">
        <f>'w (予備) (2)'!O9:P9</f>
        <v>0</v>
      </c>
      <c r="Q38" s="812"/>
    </row>
    <row r="39" spans="1:24" ht="20.25">
      <c r="A39" s="7"/>
      <c r="B39" s="100"/>
      <c r="C39" s="101" t="s">
        <v>31</v>
      </c>
      <c r="D39" s="813">
        <f>'w (予備) (2)'!C10:D10</f>
        <v>0</v>
      </c>
      <c r="E39" s="814"/>
      <c r="F39" s="813">
        <f>'w (予備) (2)'!E10:F10</f>
        <v>0</v>
      </c>
      <c r="G39" s="814"/>
      <c r="H39" s="813">
        <f>'w (予備) (2)'!G10:H10</f>
        <v>0</v>
      </c>
      <c r="I39" s="814"/>
      <c r="J39" s="813">
        <f>'w (予備) (2)'!I10:J10</f>
        <v>0</v>
      </c>
      <c r="K39" s="814"/>
      <c r="L39" s="813">
        <f>'w (予備) (2)'!K10:L10</f>
        <v>0</v>
      </c>
      <c r="M39" s="814"/>
      <c r="N39" s="813">
        <f>'w (予備) (2)'!M10:N10</f>
        <v>0</v>
      </c>
      <c r="O39" s="814"/>
      <c r="P39" s="813">
        <f>'w (予備) (2)'!O10:P10</f>
        <v>0</v>
      </c>
      <c r="Q39" s="814"/>
    </row>
    <row r="40" spans="1:24" ht="20.25">
      <c r="B40" s="102"/>
      <c r="C40" s="103" t="s">
        <v>245</v>
      </c>
      <c r="D40" s="819">
        <f>'w (予備) (2)'!C11:D11</f>
        <v>0</v>
      </c>
      <c r="E40" s="820"/>
      <c r="F40" s="819">
        <f>'w (予備) (2)'!E11:F11</f>
        <v>0</v>
      </c>
      <c r="G40" s="820"/>
      <c r="H40" s="819">
        <f>'w (予備) (2)'!G11:H11</f>
        <v>0</v>
      </c>
      <c r="I40" s="820"/>
      <c r="J40" s="819">
        <f>'w (予備) (2)'!I11:J11</f>
        <v>0</v>
      </c>
      <c r="K40" s="820"/>
      <c r="L40" s="819">
        <f>'w (予備) (2)'!K11:L11</f>
        <v>0</v>
      </c>
      <c r="M40" s="820"/>
      <c r="N40" s="819">
        <f>'w (予備) (2)'!M11:N11</f>
        <v>0</v>
      </c>
      <c r="O40" s="820"/>
      <c r="P40" s="819">
        <f>'w (予備) (2)'!O11:P11</f>
        <v>0</v>
      </c>
      <c r="Q40" s="820"/>
    </row>
    <row r="41" spans="1:24" ht="21" thickBot="1">
      <c r="B41" s="104"/>
      <c r="C41" s="105" t="s">
        <v>31</v>
      </c>
      <c r="D41" s="817">
        <f>'w (予備) (2)'!C12:D12</f>
        <v>0</v>
      </c>
      <c r="E41" s="818"/>
      <c r="F41" s="817">
        <f>'w (予備) (2)'!E12:F12</f>
        <v>0</v>
      </c>
      <c r="G41" s="818"/>
      <c r="H41" s="817">
        <f>'w (予備) (2)'!G12:H12</f>
        <v>0</v>
      </c>
      <c r="I41" s="818"/>
      <c r="J41" s="817">
        <f>'w (予備) (2)'!I12:J12</f>
        <v>0</v>
      </c>
      <c r="K41" s="818"/>
      <c r="L41" s="817">
        <f>'w (予備) (2)'!K12:L12</f>
        <v>0</v>
      </c>
      <c r="M41" s="818"/>
      <c r="N41" s="817">
        <f>'w (予備) (2)'!M12:N12</f>
        <v>0</v>
      </c>
      <c r="O41" s="818"/>
      <c r="P41" s="817">
        <f>'w (予備) (2)'!O12:P12</f>
        <v>0</v>
      </c>
      <c r="Q41" s="818"/>
    </row>
    <row r="42" spans="1:24" ht="27" customHeight="1">
      <c r="A42" s="7">
        <f>A10</f>
        <v>28</v>
      </c>
      <c r="B42" s="98"/>
      <c r="C42" s="99" t="str">
        <f>C10</f>
        <v>控場</v>
      </c>
      <c r="D42" s="85"/>
      <c r="E42" s="88" t="str">
        <f>IFERROR(VLOOKUP(D42,#REF!,$A42,0),"")</f>
        <v/>
      </c>
      <c r="F42" s="85"/>
      <c r="G42" s="88" t="str">
        <f>IFERROR(VLOOKUP(F42,#REF!,$A42,0),"")</f>
        <v/>
      </c>
      <c r="H42" s="85"/>
      <c r="I42" s="88" t="str">
        <f>IFERROR(VLOOKUP(H42,#REF!,$A42,0),"")</f>
        <v/>
      </c>
      <c r="J42" s="85"/>
      <c r="K42" s="88" t="str">
        <f>IFERROR(VLOOKUP(J42,#REF!,$A42,0),"")</f>
        <v/>
      </c>
      <c r="L42" s="85"/>
      <c r="M42" s="88" t="str">
        <f>IFERROR(VLOOKUP(L42,#REF!,$A42,0),"")</f>
        <v/>
      </c>
      <c r="N42" s="85"/>
      <c r="O42" s="88" t="str">
        <f>IFERROR(VLOOKUP(N42,#REF!,$A42,0),"")</f>
        <v/>
      </c>
      <c r="P42" s="85"/>
      <c r="Q42" s="88" t="str">
        <f>IFERROR(VLOOKUP(P42,#REF!,$A42,0),"")</f>
        <v/>
      </c>
    </row>
    <row r="43" spans="1:24" ht="27" customHeight="1">
      <c r="A43" s="7">
        <f t="shared" ref="A43:A63" si="0">A11</f>
        <v>0</v>
      </c>
      <c r="B43" s="100"/>
      <c r="C43" s="103" t="s">
        <v>31</v>
      </c>
      <c r="D43" s="86" t="e">
        <f>VLOOKUP(D42,#REF!,2,0)</f>
        <v>#REF!</v>
      </c>
      <c r="E43" s="89" t="str">
        <f>IFERROR(VLOOKUP(D42,#REF!,4,0),"")</f>
        <v/>
      </c>
      <c r="F43" s="86" t="e">
        <f>VLOOKUP(F42,#REF!,2,0)</f>
        <v>#REF!</v>
      </c>
      <c r="G43" s="89" t="str">
        <f>IFERROR(VLOOKUP(F42,#REF!,4,0),"")</f>
        <v/>
      </c>
      <c r="H43" s="86" t="e">
        <f>VLOOKUP(H42,#REF!,2,0)</f>
        <v>#REF!</v>
      </c>
      <c r="I43" s="89" t="str">
        <f>IFERROR(VLOOKUP(H42,#REF!,4,0),"")</f>
        <v/>
      </c>
      <c r="J43" s="86" t="e">
        <f>VLOOKUP(J42,#REF!,2,0)</f>
        <v>#REF!</v>
      </c>
      <c r="K43" s="89" t="str">
        <f>IFERROR(VLOOKUP(J42,#REF!,4,0),"")</f>
        <v/>
      </c>
      <c r="L43" s="86" t="e">
        <f>VLOOKUP(L42,#REF!,2,0)</f>
        <v>#REF!</v>
      </c>
      <c r="M43" s="89" t="str">
        <f>IFERROR(VLOOKUP(L42,#REF!,4,0),"")</f>
        <v/>
      </c>
      <c r="N43" s="86" t="e">
        <f>VLOOKUP(N42,#REF!,2,0)</f>
        <v>#REF!</v>
      </c>
      <c r="O43" s="89" t="str">
        <f>IFERROR(VLOOKUP(N42,#REF!,4,0),"")</f>
        <v/>
      </c>
      <c r="P43" s="86" t="e">
        <f>VLOOKUP(P42,#REF!,2,0)</f>
        <v>#REF!</v>
      </c>
      <c r="Q43" s="89" t="str">
        <f>IFERROR(VLOOKUP(P42,#REF!,4,0),"")</f>
        <v/>
      </c>
    </row>
    <row r="44" spans="1:24" ht="27" customHeight="1">
      <c r="A44" s="7" t="e">
        <f t="shared" si="0"/>
        <v>#REF!</v>
      </c>
      <c r="B44" s="106"/>
      <c r="C44" s="115" t="str">
        <f>C12</f>
        <v>出餐</v>
      </c>
      <c r="D44" s="84"/>
      <c r="E44" s="90" t="str">
        <f>IFERROR(VLOOKUP(D44,#REF!,$A44,0),"")</f>
        <v/>
      </c>
      <c r="F44" s="84"/>
      <c r="G44" s="90" t="str">
        <f>IFERROR(VLOOKUP(F44,#REF!,$A44,0),"")</f>
        <v/>
      </c>
      <c r="H44" s="84"/>
      <c r="I44" s="90" t="str">
        <f>IFERROR(VLOOKUP(H44,#REF!,$A44,0),"")</f>
        <v/>
      </c>
      <c r="J44" s="84"/>
      <c r="K44" s="90" t="str">
        <f>IFERROR(VLOOKUP(J44,#REF!,$A44,0),"")</f>
        <v/>
      </c>
      <c r="L44" s="84"/>
      <c r="M44" s="90" t="str">
        <f>IFERROR(VLOOKUP(L44,#REF!,$A44,0),"")</f>
        <v/>
      </c>
      <c r="N44" s="84"/>
      <c r="O44" s="90" t="str">
        <f>IFERROR(VLOOKUP(N44,#REF!,$A44,0),"")</f>
        <v/>
      </c>
      <c r="P44" s="84"/>
      <c r="Q44" s="90" t="str">
        <f>IFERROR(VLOOKUP(P44,#REF!,$A44,0),"")</f>
        <v/>
      </c>
    </row>
    <row r="45" spans="1:24" ht="27" customHeight="1">
      <c r="A45" s="7">
        <f t="shared" si="0"/>
        <v>0</v>
      </c>
      <c r="B45" s="100"/>
      <c r="C45" s="115" t="s">
        <v>31</v>
      </c>
      <c r="D45" s="86" t="e">
        <f>VLOOKUP(D44,#REF!,2,0)</f>
        <v>#REF!</v>
      </c>
      <c r="E45" s="89" t="str">
        <f>IFERROR(VLOOKUP(D44,#REF!,4,0),"")</f>
        <v/>
      </c>
      <c r="F45" s="86" t="e">
        <f>VLOOKUP(F44,#REF!,2,0)</f>
        <v>#REF!</v>
      </c>
      <c r="G45" s="89" t="str">
        <f>IFERROR(VLOOKUP(F44,#REF!,4,0),"")</f>
        <v/>
      </c>
      <c r="H45" s="86" t="e">
        <f>VLOOKUP(H44,#REF!,2,0)</f>
        <v>#REF!</v>
      </c>
      <c r="I45" s="89" t="str">
        <f>IFERROR(VLOOKUP(H44,#REF!,4,0),"")</f>
        <v/>
      </c>
      <c r="J45" s="86" t="e">
        <f>VLOOKUP(J44,#REF!,2,0)</f>
        <v>#REF!</v>
      </c>
      <c r="K45" s="89" t="str">
        <f>IFERROR(VLOOKUP(J44,#REF!,4,0),"")</f>
        <v/>
      </c>
      <c r="L45" s="86" t="e">
        <f>VLOOKUP(L44,#REF!,2,0)</f>
        <v>#REF!</v>
      </c>
      <c r="M45" s="89" t="str">
        <f>IFERROR(VLOOKUP(L44,#REF!,4,0),"")</f>
        <v/>
      </c>
      <c r="N45" s="86" t="e">
        <f>VLOOKUP(N44,#REF!,2,0)</f>
        <v>#REF!</v>
      </c>
      <c r="O45" s="89" t="str">
        <f>IFERROR(VLOOKUP(N44,#REF!,4,0),"")</f>
        <v/>
      </c>
      <c r="P45" s="86" t="e">
        <f>VLOOKUP(P44,#REF!,2,0)</f>
        <v>#REF!</v>
      </c>
      <c r="Q45" s="89" t="str">
        <f>IFERROR(VLOOKUP(P44,#REF!,4,0),"")</f>
        <v/>
      </c>
    </row>
    <row r="46" spans="1:24" ht="27" customHeight="1">
      <c r="A46" s="7" t="e">
        <f t="shared" si="0"/>
        <v>#REF!</v>
      </c>
      <c r="B46" s="106"/>
      <c r="C46" s="115" t="str">
        <f>C14</f>
        <v>酒水</v>
      </c>
      <c r="D46" s="84"/>
      <c r="E46" s="90" t="str">
        <f>IFERROR(VLOOKUP(D46,#REF!,$A46,0),"")</f>
        <v/>
      </c>
      <c r="F46" s="84"/>
      <c r="G46" s="90" t="str">
        <f>IFERROR(VLOOKUP(F46,#REF!,$A46,0),"")</f>
        <v/>
      </c>
      <c r="H46" s="84"/>
      <c r="I46" s="90" t="str">
        <f>IFERROR(VLOOKUP(H46,#REF!,$A46,0),"")</f>
        <v/>
      </c>
      <c r="J46" s="84"/>
      <c r="K46" s="90" t="str">
        <f>IFERROR(VLOOKUP(J46,#REF!,$A46,0),"")</f>
        <v/>
      </c>
      <c r="L46" s="84"/>
      <c r="M46" s="90" t="str">
        <f>IFERROR(VLOOKUP(L46,#REF!,$A46,0),"")</f>
        <v/>
      </c>
      <c r="N46" s="84"/>
      <c r="O46" s="90" t="str">
        <f>IFERROR(VLOOKUP(N46,#REF!,$A46,0),"")</f>
        <v/>
      </c>
      <c r="P46" s="84"/>
      <c r="Q46" s="90" t="str">
        <f>IFERROR(VLOOKUP(P46,#REF!,$A46,0),"")</f>
        <v/>
      </c>
    </row>
    <row r="47" spans="1:24" ht="27" customHeight="1">
      <c r="A47" s="7">
        <f t="shared" si="0"/>
        <v>0</v>
      </c>
      <c r="B47" s="100"/>
      <c r="C47" s="115" t="s">
        <v>31</v>
      </c>
      <c r="D47" s="86" t="e">
        <f>VLOOKUP(D46,#REF!,2,0)</f>
        <v>#REF!</v>
      </c>
      <c r="E47" s="89" t="str">
        <f>IFERROR(VLOOKUP(D46,#REF!,4,0),"")</f>
        <v/>
      </c>
      <c r="F47" s="86" t="e">
        <f>VLOOKUP(F46,#REF!,2,0)</f>
        <v>#REF!</v>
      </c>
      <c r="G47" s="89" t="str">
        <f>IFERROR(VLOOKUP(F46,#REF!,4,0),"")</f>
        <v/>
      </c>
      <c r="H47" s="86" t="e">
        <f>VLOOKUP(H46,#REF!,2,0)</f>
        <v>#REF!</v>
      </c>
      <c r="I47" s="89" t="str">
        <f>IFERROR(VLOOKUP(H46,#REF!,4,0),"")</f>
        <v/>
      </c>
      <c r="J47" s="86" t="e">
        <f>VLOOKUP(J46,#REF!,2,0)</f>
        <v>#REF!</v>
      </c>
      <c r="K47" s="89" t="str">
        <f>IFERROR(VLOOKUP(J46,#REF!,4,0),"")</f>
        <v/>
      </c>
      <c r="L47" s="86" t="e">
        <f>VLOOKUP(L46,#REF!,2,0)</f>
        <v>#REF!</v>
      </c>
      <c r="M47" s="89" t="str">
        <f>IFERROR(VLOOKUP(L46,#REF!,4,0),"")</f>
        <v/>
      </c>
      <c r="N47" s="86" t="e">
        <f>VLOOKUP(N46,#REF!,2,0)</f>
        <v>#REF!</v>
      </c>
      <c r="O47" s="89" t="str">
        <f>IFERROR(VLOOKUP(N46,#REF!,4,0),"")</f>
        <v/>
      </c>
      <c r="P47" s="86" t="e">
        <f>VLOOKUP(P46,#REF!,2,0)</f>
        <v>#REF!</v>
      </c>
      <c r="Q47" s="89" t="str">
        <f>IFERROR(VLOOKUP(P46,#REF!,4,0),"")</f>
        <v/>
      </c>
    </row>
    <row r="48" spans="1:24" ht="27" customHeight="1">
      <c r="A48" s="7" t="e">
        <f t="shared" si="0"/>
        <v>#REF!</v>
      </c>
      <c r="B48" s="106"/>
      <c r="C48" s="115" t="str">
        <f>C16</f>
        <v>収銀</v>
      </c>
      <c r="D48" s="84"/>
      <c r="E48" s="90" t="str">
        <f>IFERROR(VLOOKUP(D48,#REF!,$A48,0),"")</f>
        <v/>
      </c>
      <c r="F48" s="84"/>
      <c r="G48" s="90" t="str">
        <f>IFERROR(VLOOKUP(F48,#REF!,$A48,0),"")</f>
        <v/>
      </c>
      <c r="H48" s="84"/>
      <c r="I48" s="90" t="str">
        <f>IFERROR(VLOOKUP(H48,#REF!,$A48,0),"")</f>
        <v/>
      </c>
      <c r="J48" s="84"/>
      <c r="K48" s="90" t="str">
        <f>IFERROR(VLOOKUP(J48,#REF!,$A48,0),"")</f>
        <v/>
      </c>
      <c r="L48" s="84"/>
      <c r="M48" s="90" t="str">
        <f>IFERROR(VLOOKUP(L48,#REF!,$A48,0),"")</f>
        <v/>
      </c>
      <c r="N48" s="84"/>
      <c r="O48" s="90" t="str">
        <f>IFERROR(VLOOKUP(N48,#REF!,$A48,0),"")</f>
        <v/>
      </c>
      <c r="P48" s="84"/>
      <c r="Q48" s="90" t="str">
        <f>IFERROR(VLOOKUP(P48,#REF!,$A48,0),"")</f>
        <v/>
      </c>
    </row>
    <row r="49" spans="1:17" ht="27" customHeight="1">
      <c r="A49" s="7">
        <f t="shared" si="0"/>
        <v>0</v>
      </c>
      <c r="B49" s="100"/>
      <c r="C49" s="115" t="s">
        <v>31</v>
      </c>
      <c r="D49" s="86" t="e">
        <f>VLOOKUP(D48,#REF!,2,0)</f>
        <v>#REF!</v>
      </c>
      <c r="E49" s="89" t="str">
        <f>IFERROR(VLOOKUP(D48,#REF!,4,0),"")</f>
        <v/>
      </c>
      <c r="F49" s="86" t="e">
        <f>VLOOKUP(F48,#REF!,2,0)</f>
        <v>#REF!</v>
      </c>
      <c r="G49" s="89" t="str">
        <f>IFERROR(VLOOKUP(F48,#REF!,4,0),"")</f>
        <v/>
      </c>
      <c r="H49" s="86" t="e">
        <f>VLOOKUP(H48,#REF!,2,0)</f>
        <v>#REF!</v>
      </c>
      <c r="I49" s="89" t="str">
        <f>IFERROR(VLOOKUP(H48,#REF!,4,0),"")</f>
        <v/>
      </c>
      <c r="J49" s="86" t="e">
        <f>VLOOKUP(J48,#REF!,2,0)</f>
        <v>#REF!</v>
      </c>
      <c r="K49" s="89" t="str">
        <f>IFERROR(VLOOKUP(J48,#REF!,4,0),"")</f>
        <v/>
      </c>
      <c r="L49" s="86" t="e">
        <f>VLOOKUP(L48,#REF!,2,0)</f>
        <v>#REF!</v>
      </c>
      <c r="M49" s="89" t="str">
        <f>IFERROR(VLOOKUP(L48,#REF!,4,0),"")</f>
        <v/>
      </c>
      <c r="N49" s="86" t="e">
        <f>VLOOKUP(N48,#REF!,2,0)</f>
        <v>#REF!</v>
      </c>
      <c r="O49" s="89" t="str">
        <f>IFERROR(VLOOKUP(N48,#REF!,4,0),"")</f>
        <v/>
      </c>
      <c r="P49" s="86" t="e">
        <f>VLOOKUP(P48,#REF!,2,0)</f>
        <v>#REF!</v>
      </c>
      <c r="Q49" s="89" t="str">
        <f>IFERROR(VLOOKUP(P48,#REF!,4,0),"")</f>
        <v/>
      </c>
    </row>
    <row r="50" spans="1:17" ht="27" customHeight="1">
      <c r="A50" s="7">
        <f t="shared" si="0"/>
        <v>27</v>
      </c>
      <c r="B50" s="106"/>
      <c r="C50" s="115" t="str">
        <f>C18</f>
        <v>接待Ａ</v>
      </c>
      <c r="D50" s="84"/>
      <c r="E50" s="90" t="str">
        <f>IFERROR(VLOOKUP(D50,#REF!,$A50,0),"")</f>
        <v/>
      </c>
      <c r="F50" s="84"/>
      <c r="G50" s="90" t="str">
        <f>IFERROR(VLOOKUP(F50,#REF!,$A50,0),"")</f>
        <v/>
      </c>
      <c r="H50" s="84"/>
      <c r="I50" s="90" t="str">
        <f>IFERROR(VLOOKUP(H50,#REF!,$A50,0),"")</f>
        <v/>
      </c>
      <c r="J50" s="84"/>
      <c r="K50" s="90" t="str">
        <f>IFERROR(VLOOKUP(J50,#REF!,$A50,0),"")</f>
        <v/>
      </c>
      <c r="L50" s="84"/>
      <c r="M50" s="90" t="str">
        <f>IFERROR(VLOOKUP(L50,#REF!,$A50,0),"")</f>
        <v/>
      </c>
      <c r="N50" s="84"/>
      <c r="O50" s="90" t="str">
        <f>IFERROR(VLOOKUP(N50,#REF!,$A50,0),"")</f>
        <v/>
      </c>
      <c r="P50" s="84"/>
      <c r="Q50" s="90" t="str">
        <f>IFERROR(VLOOKUP(P50,#REF!,$A50,0),"")</f>
        <v/>
      </c>
    </row>
    <row r="51" spans="1:17" ht="27" customHeight="1">
      <c r="A51" s="7">
        <f t="shared" si="0"/>
        <v>0</v>
      </c>
      <c r="B51" s="100"/>
      <c r="C51" s="115" t="s">
        <v>31</v>
      </c>
      <c r="D51" s="86" t="e">
        <f>VLOOKUP(D50,#REF!,2,0)</f>
        <v>#REF!</v>
      </c>
      <c r="E51" s="89" t="str">
        <f>IFERROR(VLOOKUP(D50,#REF!,4,0),"")</f>
        <v/>
      </c>
      <c r="F51" s="86" t="e">
        <f>VLOOKUP(F50,#REF!,2,0)</f>
        <v>#REF!</v>
      </c>
      <c r="G51" s="89" t="str">
        <f>IFERROR(VLOOKUP(F50,#REF!,4,0),"")</f>
        <v/>
      </c>
      <c r="H51" s="86" t="e">
        <f>VLOOKUP(H50,#REF!,2,0)</f>
        <v>#REF!</v>
      </c>
      <c r="I51" s="89" t="str">
        <f>IFERROR(VLOOKUP(H50,#REF!,4,0),"")</f>
        <v/>
      </c>
      <c r="J51" s="86" t="e">
        <f>VLOOKUP(J50,#REF!,2,0)</f>
        <v>#REF!</v>
      </c>
      <c r="K51" s="89" t="str">
        <f>IFERROR(VLOOKUP(J50,#REF!,4,0),"")</f>
        <v/>
      </c>
      <c r="L51" s="86" t="e">
        <f>VLOOKUP(L50,#REF!,2,0)</f>
        <v>#REF!</v>
      </c>
      <c r="M51" s="89" t="str">
        <f>IFERROR(VLOOKUP(L50,#REF!,4,0),"")</f>
        <v/>
      </c>
      <c r="N51" s="86" t="e">
        <f>VLOOKUP(N50,#REF!,2,0)</f>
        <v>#REF!</v>
      </c>
      <c r="O51" s="89" t="str">
        <f>IFERROR(VLOOKUP(N50,#REF!,4,0),"")</f>
        <v/>
      </c>
      <c r="P51" s="86" t="e">
        <f>VLOOKUP(P50,#REF!,2,0)</f>
        <v>#REF!</v>
      </c>
      <c r="Q51" s="89" t="str">
        <f>IFERROR(VLOOKUP(P50,#REF!,4,0),"")</f>
        <v/>
      </c>
    </row>
    <row r="52" spans="1:17" ht="27" customHeight="1">
      <c r="A52" s="7" t="e">
        <f t="shared" si="0"/>
        <v>#REF!</v>
      </c>
      <c r="B52" s="106"/>
      <c r="C52" s="103" t="str">
        <f>C20</f>
        <v>接待Ｂ</v>
      </c>
      <c r="D52" s="84"/>
      <c r="E52" s="90" t="str">
        <f>IFERROR(VLOOKUP(D52,#REF!,$A52,0),"")</f>
        <v/>
      </c>
      <c r="F52" s="84"/>
      <c r="G52" s="90" t="str">
        <f>IFERROR(VLOOKUP(F52,#REF!,$A52,0),"")</f>
        <v/>
      </c>
      <c r="H52" s="84"/>
      <c r="I52" s="90" t="str">
        <f>IFERROR(VLOOKUP(H52,#REF!,$A52,0),"")</f>
        <v/>
      </c>
      <c r="J52" s="84"/>
      <c r="K52" s="90" t="str">
        <f>IFERROR(VLOOKUP(J52,#REF!,$A52,0),"")</f>
        <v/>
      </c>
      <c r="L52" s="84"/>
      <c r="M52" s="90" t="str">
        <f>IFERROR(VLOOKUP(L52,#REF!,$A52,0),"")</f>
        <v/>
      </c>
      <c r="N52" s="84"/>
      <c r="O52" s="90" t="str">
        <f>IFERROR(VLOOKUP(N52,#REF!,$A52,0),"")</f>
        <v/>
      </c>
      <c r="P52" s="84"/>
      <c r="Q52" s="90" t="str">
        <f>IFERROR(VLOOKUP(P52,#REF!,$A52,0),"")</f>
        <v/>
      </c>
    </row>
    <row r="53" spans="1:17" ht="27" customHeight="1" thickBot="1">
      <c r="A53" s="7">
        <f t="shared" si="0"/>
        <v>0</v>
      </c>
      <c r="B53" s="102"/>
      <c r="C53" s="109" t="s">
        <v>31</v>
      </c>
      <c r="D53" s="91" t="e">
        <f>VLOOKUP(D52,#REF!,2,0)</f>
        <v>#REF!</v>
      </c>
      <c r="E53" s="92" t="str">
        <f>IFERROR(VLOOKUP(D52,#REF!,4,0),"")</f>
        <v/>
      </c>
      <c r="F53" s="91" t="e">
        <f>VLOOKUP(F52,#REF!,2,0)</f>
        <v>#REF!</v>
      </c>
      <c r="G53" s="92" t="str">
        <f>IFERROR(VLOOKUP(F52,#REF!,4,0),"")</f>
        <v/>
      </c>
      <c r="H53" s="91" t="e">
        <f>VLOOKUP(H52,#REF!,2,0)</f>
        <v>#REF!</v>
      </c>
      <c r="I53" s="92" t="str">
        <f>IFERROR(VLOOKUP(H52,#REF!,4,0),"")</f>
        <v/>
      </c>
      <c r="J53" s="91" t="e">
        <f>VLOOKUP(J52,#REF!,2,0)</f>
        <v>#REF!</v>
      </c>
      <c r="K53" s="92" t="str">
        <f>IFERROR(VLOOKUP(J52,#REF!,4,0),"")</f>
        <v/>
      </c>
      <c r="L53" s="91" t="e">
        <f>VLOOKUP(L52,#REF!,2,0)</f>
        <v>#REF!</v>
      </c>
      <c r="M53" s="92" t="str">
        <f>IFERROR(VLOOKUP(L52,#REF!,4,0),"")</f>
        <v/>
      </c>
      <c r="N53" s="91" t="e">
        <f>VLOOKUP(N52,#REF!,2,0)</f>
        <v>#REF!</v>
      </c>
      <c r="O53" s="92" t="str">
        <f>IFERROR(VLOOKUP(N52,#REF!,4,0),"")</f>
        <v/>
      </c>
      <c r="P53" s="91" t="e">
        <f>VLOOKUP(P52,#REF!,2,0)</f>
        <v>#REF!</v>
      </c>
      <c r="Q53" s="92" t="str">
        <f>IFERROR(VLOOKUP(P52,#REF!,4,0),"")</f>
        <v/>
      </c>
    </row>
    <row r="54" spans="1:17" ht="27" customHeight="1">
      <c r="A54" s="7" t="e">
        <f t="shared" si="0"/>
        <v>#REF!</v>
      </c>
      <c r="B54" s="98"/>
      <c r="C54" s="99" t="str">
        <f>C22</f>
        <v>服務</v>
      </c>
      <c r="D54" s="85"/>
      <c r="E54" s="88" t="str">
        <f>IFERROR(VLOOKUP(D54,#REF!,$A54,0),"")</f>
        <v/>
      </c>
      <c r="F54" s="85"/>
      <c r="G54" s="88" t="str">
        <f>IFERROR(VLOOKUP(F54,#REF!,$A54,0),"")</f>
        <v/>
      </c>
      <c r="H54" s="85"/>
      <c r="I54" s="88" t="str">
        <f>IFERROR(VLOOKUP(H54,#REF!,$A54,0),"")</f>
        <v/>
      </c>
      <c r="J54" s="85"/>
      <c r="K54" s="88" t="str">
        <f>IFERROR(VLOOKUP(J54,#REF!,$A54,0),"")</f>
        <v/>
      </c>
      <c r="L54" s="85"/>
      <c r="M54" s="88" t="str">
        <f>IFERROR(VLOOKUP(L54,#REF!,$A54,0),"")</f>
        <v/>
      </c>
      <c r="N54" s="85"/>
      <c r="O54" s="88" t="str">
        <f>IFERROR(VLOOKUP(N54,#REF!,$A54,0),"")</f>
        <v/>
      </c>
      <c r="P54" s="85"/>
      <c r="Q54" s="88" t="str">
        <f>IFERROR(VLOOKUP(P54,#REF!,$A54,0),"")</f>
        <v/>
      </c>
    </row>
    <row r="55" spans="1:17" ht="27" customHeight="1" thickBot="1">
      <c r="A55" s="7">
        <f t="shared" si="0"/>
        <v>0</v>
      </c>
      <c r="B55" s="100"/>
      <c r="C55" s="108" t="s">
        <v>31</v>
      </c>
      <c r="D55" s="86" t="e">
        <f>VLOOKUP(D54,#REF!,2,0)</f>
        <v>#REF!</v>
      </c>
      <c r="E55" s="89" t="str">
        <f>IFERROR(VLOOKUP(D54,#REF!,4,0),"")</f>
        <v/>
      </c>
      <c r="F55" s="86" t="e">
        <f>VLOOKUP(F54,#REF!,2,0)</f>
        <v>#REF!</v>
      </c>
      <c r="G55" s="89" t="str">
        <f>IFERROR(VLOOKUP(F54,#REF!,4,0),"")</f>
        <v/>
      </c>
      <c r="H55" s="86" t="e">
        <f>VLOOKUP(H54,#REF!,2,0)</f>
        <v>#REF!</v>
      </c>
      <c r="I55" s="89" t="str">
        <f>IFERROR(VLOOKUP(H54,#REF!,4,0),"")</f>
        <v/>
      </c>
      <c r="J55" s="86" t="e">
        <f>VLOOKUP(J54,#REF!,2,0)</f>
        <v>#REF!</v>
      </c>
      <c r="K55" s="89" t="str">
        <f>IFERROR(VLOOKUP(J54,#REF!,4,0),"")</f>
        <v/>
      </c>
      <c r="L55" s="86" t="e">
        <f>VLOOKUP(L54,#REF!,2,0)</f>
        <v>#REF!</v>
      </c>
      <c r="M55" s="89" t="str">
        <f>IFERROR(VLOOKUP(L54,#REF!,4,0),"")</f>
        <v/>
      </c>
      <c r="N55" s="86" t="e">
        <f>VLOOKUP(N54,#REF!,2,0)</f>
        <v>#REF!</v>
      </c>
      <c r="O55" s="89" t="str">
        <f>IFERROR(VLOOKUP(N54,#REF!,4,0),"")</f>
        <v/>
      </c>
      <c r="P55" s="86" t="e">
        <f>VLOOKUP(P54,#REF!,2,0)</f>
        <v>#REF!</v>
      </c>
      <c r="Q55" s="89" t="str">
        <f>IFERROR(VLOOKUP(P54,#REF!,4,0),"")</f>
        <v/>
      </c>
    </row>
    <row r="56" spans="1:17" ht="27" customHeight="1">
      <c r="A56" s="7" t="e">
        <f t="shared" si="0"/>
        <v>#REF!</v>
      </c>
      <c r="B56" s="106"/>
      <c r="C56" s="99" t="str">
        <f>C24</f>
        <v>服務</v>
      </c>
      <c r="D56" s="84"/>
      <c r="E56" s="90" t="str">
        <f>IFERROR(VLOOKUP(D56,#REF!,$A56,0),"")</f>
        <v/>
      </c>
      <c r="F56" s="84"/>
      <c r="G56" s="90" t="str">
        <f>IFERROR(VLOOKUP(F56,#REF!,$A56,0),"")</f>
        <v/>
      </c>
      <c r="H56" s="84"/>
      <c r="I56" s="90" t="str">
        <f>IFERROR(VLOOKUP(H56,#REF!,$A56,0),"")</f>
        <v/>
      </c>
      <c r="J56" s="84"/>
      <c r="K56" s="90" t="str">
        <f>IFERROR(VLOOKUP(J56,#REF!,$A56,0),"")</f>
        <v/>
      </c>
      <c r="L56" s="84"/>
      <c r="M56" s="90" t="str">
        <f>IFERROR(VLOOKUP(L56,#REF!,$A56,0),"")</f>
        <v/>
      </c>
      <c r="N56" s="84"/>
      <c r="O56" s="90" t="str">
        <f>IFERROR(VLOOKUP(N56,#REF!,$A56,0),"")</f>
        <v/>
      </c>
      <c r="P56" s="84"/>
      <c r="Q56" s="90" t="str">
        <f>IFERROR(VLOOKUP(P56,#REF!,$A56,0),"")</f>
        <v/>
      </c>
    </row>
    <row r="57" spans="1:17" ht="27" customHeight="1" thickBot="1">
      <c r="A57" s="7">
        <f t="shared" si="0"/>
        <v>0</v>
      </c>
      <c r="B57" s="100"/>
      <c r="C57" s="108" t="s">
        <v>31</v>
      </c>
      <c r="D57" s="86" t="e">
        <f>VLOOKUP(D56,#REF!,2,0)</f>
        <v>#REF!</v>
      </c>
      <c r="E57" s="89" t="str">
        <f>IFERROR(VLOOKUP(D56,#REF!,4,0),"")</f>
        <v/>
      </c>
      <c r="F57" s="86" t="e">
        <f>VLOOKUP(F56,#REF!,2,0)</f>
        <v>#REF!</v>
      </c>
      <c r="G57" s="89" t="str">
        <f>IFERROR(VLOOKUP(F56,#REF!,4,0),"")</f>
        <v/>
      </c>
      <c r="H57" s="86" t="e">
        <f>VLOOKUP(H56,#REF!,2,0)</f>
        <v>#REF!</v>
      </c>
      <c r="I57" s="89" t="str">
        <f>IFERROR(VLOOKUP(H56,#REF!,4,0),"")</f>
        <v/>
      </c>
      <c r="J57" s="86" t="e">
        <f>VLOOKUP(J56,#REF!,2,0)</f>
        <v>#REF!</v>
      </c>
      <c r="K57" s="89" t="str">
        <f>IFERROR(VLOOKUP(J56,#REF!,4,0),"")</f>
        <v/>
      </c>
      <c r="L57" s="86" t="e">
        <f>VLOOKUP(L56,#REF!,2,0)</f>
        <v>#REF!</v>
      </c>
      <c r="M57" s="89" t="str">
        <f>IFERROR(VLOOKUP(L56,#REF!,4,0),"")</f>
        <v/>
      </c>
      <c r="N57" s="86" t="e">
        <f>VLOOKUP(N56,#REF!,2,0)</f>
        <v>#REF!</v>
      </c>
      <c r="O57" s="89" t="str">
        <f>IFERROR(VLOOKUP(N56,#REF!,4,0),"")</f>
        <v/>
      </c>
      <c r="P57" s="86" t="e">
        <f>VLOOKUP(P56,#REF!,2,0)</f>
        <v>#REF!</v>
      </c>
      <c r="Q57" s="89" t="str">
        <f>IFERROR(VLOOKUP(P56,#REF!,4,0),"")</f>
        <v/>
      </c>
    </row>
    <row r="58" spans="1:17" ht="27" customHeight="1">
      <c r="A58" s="7" t="e">
        <f t="shared" si="0"/>
        <v>#REF!</v>
      </c>
      <c r="B58" s="106"/>
      <c r="C58" s="99" t="str">
        <f>C26</f>
        <v>服務</v>
      </c>
      <c r="D58" s="84"/>
      <c r="E58" s="90" t="str">
        <f>IFERROR(VLOOKUP(D58,#REF!,$A58,0),"")</f>
        <v/>
      </c>
      <c r="F58" s="84"/>
      <c r="G58" s="90" t="str">
        <f>IFERROR(VLOOKUP(F58,#REF!,$A58,0),"")</f>
        <v/>
      </c>
      <c r="H58" s="84"/>
      <c r="I58" s="90" t="str">
        <f>IFERROR(VLOOKUP(H58,#REF!,$A58,0),"")</f>
        <v/>
      </c>
      <c r="J58" s="84"/>
      <c r="K58" s="90" t="str">
        <f>IFERROR(VLOOKUP(J58,#REF!,$A58,0),"")</f>
        <v/>
      </c>
      <c r="L58" s="84"/>
      <c r="M58" s="90" t="str">
        <f>IFERROR(VLOOKUP(L58,#REF!,$A58,0),"")</f>
        <v/>
      </c>
      <c r="N58" s="84"/>
      <c r="O58" s="90" t="str">
        <f>IFERROR(VLOOKUP(N58,#REF!,$A58,0),"")</f>
        <v/>
      </c>
      <c r="P58" s="84"/>
      <c r="Q58" s="90" t="str">
        <f>IFERROR(VLOOKUP(P58,#REF!,$A58,0),"")</f>
        <v/>
      </c>
    </row>
    <row r="59" spans="1:17" ht="27" customHeight="1" thickBot="1">
      <c r="A59" s="7">
        <f t="shared" si="0"/>
        <v>0</v>
      </c>
      <c r="B59" s="100"/>
      <c r="C59" s="108" t="s">
        <v>31</v>
      </c>
      <c r="D59" s="86" t="e">
        <f>VLOOKUP(D58,#REF!,2,0)</f>
        <v>#REF!</v>
      </c>
      <c r="E59" s="89" t="str">
        <f>IFERROR(VLOOKUP(D58,#REF!,4,0),"")</f>
        <v/>
      </c>
      <c r="F59" s="86" t="e">
        <f>VLOOKUP(F58,#REF!,2,0)</f>
        <v>#REF!</v>
      </c>
      <c r="G59" s="89" t="str">
        <f>IFERROR(VLOOKUP(F58,#REF!,4,0),"")</f>
        <v/>
      </c>
      <c r="H59" s="86" t="e">
        <f>VLOOKUP(H58,#REF!,2,0)</f>
        <v>#REF!</v>
      </c>
      <c r="I59" s="89" t="str">
        <f>IFERROR(VLOOKUP(H58,#REF!,4,0),"")</f>
        <v/>
      </c>
      <c r="J59" s="86" t="e">
        <f>VLOOKUP(J58,#REF!,2,0)</f>
        <v>#REF!</v>
      </c>
      <c r="K59" s="89" t="str">
        <f>IFERROR(VLOOKUP(J58,#REF!,4,0),"")</f>
        <v/>
      </c>
      <c r="L59" s="86" t="e">
        <f>VLOOKUP(L58,#REF!,2,0)</f>
        <v>#REF!</v>
      </c>
      <c r="M59" s="89" t="str">
        <f>IFERROR(VLOOKUP(L58,#REF!,4,0),"")</f>
        <v/>
      </c>
      <c r="N59" s="86" t="e">
        <f>VLOOKUP(N58,#REF!,2,0)</f>
        <v>#REF!</v>
      </c>
      <c r="O59" s="89" t="str">
        <f>IFERROR(VLOOKUP(N58,#REF!,4,0),"")</f>
        <v/>
      </c>
      <c r="P59" s="86" t="e">
        <f>VLOOKUP(P58,#REF!,2,0)</f>
        <v>#REF!</v>
      </c>
      <c r="Q59" s="89" t="str">
        <f>IFERROR(VLOOKUP(P58,#REF!,4,0),"")</f>
        <v/>
      </c>
    </row>
    <row r="60" spans="1:17" ht="27" customHeight="1">
      <c r="A60" s="7">
        <f t="shared" si="0"/>
        <v>29</v>
      </c>
      <c r="B60" s="106"/>
      <c r="C60" s="99" t="str">
        <f>C28</f>
        <v>服務</v>
      </c>
      <c r="D60" s="84"/>
      <c r="E60" s="90" t="str">
        <f>IFERROR(VLOOKUP(D60,#REF!,$A60,0),"")</f>
        <v/>
      </c>
      <c r="F60" s="84"/>
      <c r="G60" s="90" t="str">
        <f>IFERROR(VLOOKUP(F60,#REF!,$A60,0),"")</f>
        <v/>
      </c>
      <c r="H60" s="84"/>
      <c r="I60" s="90" t="str">
        <f>IFERROR(VLOOKUP(H60,#REF!,$A60,0),"")</f>
        <v/>
      </c>
      <c r="J60" s="84"/>
      <c r="K60" s="90" t="str">
        <f>IFERROR(VLOOKUP(J60,#REF!,$A60,0),"")</f>
        <v/>
      </c>
      <c r="L60" s="84"/>
      <c r="M60" s="90" t="str">
        <f>IFERROR(VLOOKUP(L60,#REF!,$A60,0),"")</f>
        <v/>
      </c>
      <c r="N60" s="84"/>
      <c r="O60" s="90" t="str">
        <f>IFERROR(VLOOKUP(N60,#REF!,$A60,0),"")</f>
        <v/>
      </c>
      <c r="P60" s="84"/>
      <c r="Q60" s="90" t="str">
        <f>IFERROR(VLOOKUP(P60,#REF!,$A60,0),"")</f>
        <v/>
      </c>
    </row>
    <row r="61" spans="1:17" ht="27" customHeight="1" thickBot="1">
      <c r="A61" s="7">
        <f t="shared" si="0"/>
        <v>0</v>
      </c>
      <c r="B61" s="100"/>
      <c r="C61" s="108" t="s">
        <v>31</v>
      </c>
      <c r="D61" s="86" t="e">
        <f>VLOOKUP(D60,#REF!,2,0)</f>
        <v>#REF!</v>
      </c>
      <c r="E61" s="89" t="str">
        <f>IFERROR(VLOOKUP(D60,#REF!,4,0),"")</f>
        <v/>
      </c>
      <c r="F61" s="86" t="e">
        <f>VLOOKUP(F60,#REF!,2,0)</f>
        <v>#REF!</v>
      </c>
      <c r="G61" s="89" t="str">
        <f>IFERROR(VLOOKUP(F60,#REF!,4,0),"")</f>
        <v/>
      </c>
      <c r="H61" s="86" t="e">
        <f>VLOOKUP(H60,#REF!,2,0)</f>
        <v>#REF!</v>
      </c>
      <c r="I61" s="89" t="str">
        <f>IFERROR(VLOOKUP(H60,#REF!,4,0),"")</f>
        <v/>
      </c>
      <c r="J61" s="86" t="e">
        <f>VLOOKUP(J60,#REF!,2,0)</f>
        <v>#REF!</v>
      </c>
      <c r="K61" s="89" t="str">
        <f>IFERROR(VLOOKUP(J60,#REF!,4,0),"")</f>
        <v/>
      </c>
      <c r="L61" s="86" t="e">
        <f>VLOOKUP(L60,#REF!,2,0)</f>
        <v>#REF!</v>
      </c>
      <c r="M61" s="89" t="str">
        <f>IFERROR(VLOOKUP(L60,#REF!,4,0),"")</f>
        <v/>
      </c>
      <c r="N61" s="86" t="e">
        <f>VLOOKUP(N60,#REF!,2,0)</f>
        <v>#REF!</v>
      </c>
      <c r="O61" s="89" t="str">
        <f>IFERROR(VLOOKUP(N60,#REF!,4,0),"")</f>
        <v/>
      </c>
      <c r="P61" s="86" t="e">
        <f>VLOOKUP(P60,#REF!,2,0)</f>
        <v>#REF!</v>
      </c>
      <c r="Q61" s="89" t="str">
        <f>IFERROR(VLOOKUP(P60,#REF!,4,0),"")</f>
        <v/>
      </c>
    </row>
    <row r="62" spans="1:17" ht="27" customHeight="1">
      <c r="A62" s="7">
        <f t="shared" si="0"/>
        <v>29</v>
      </c>
      <c r="B62" s="106"/>
      <c r="C62" s="99" t="str">
        <f>C30</f>
        <v>服務</v>
      </c>
      <c r="D62" s="84"/>
      <c r="E62" s="90" t="str">
        <f>IFERROR(VLOOKUP(D62,#REF!,$A62,0),"")</f>
        <v/>
      </c>
      <c r="F62" s="84"/>
      <c r="G62" s="90" t="str">
        <f>IFERROR(VLOOKUP(F62,#REF!,$A62,0),"")</f>
        <v/>
      </c>
      <c r="H62" s="84"/>
      <c r="I62" s="90" t="str">
        <f>IFERROR(VLOOKUP(H62,#REF!,$A62,0),"")</f>
        <v/>
      </c>
      <c r="J62" s="84"/>
      <c r="K62" s="90" t="str">
        <f>IFERROR(VLOOKUP(J62,#REF!,$A62,0),"")</f>
        <v/>
      </c>
      <c r="L62" s="84"/>
      <c r="M62" s="90" t="str">
        <f>IFERROR(VLOOKUP(L62,#REF!,$A62,0),"")</f>
        <v/>
      </c>
      <c r="N62" s="84"/>
      <c r="O62" s="90" t="str">
        <f>IFERROR(VLOOKUP(N62,#REF!,$A62,0),"")</f>
        <v/>
      </c>
      <c r="P62" s="84"/>
      <c r="Q62" s="90" t="str">
        <f>IFERROR(VLOOKUP(P62,#REF!,$A62,0),"")</f>
        <v/>
      </c>
    </row>
    <row r="63" spans="1:17" ht="27" customHeight="1" thickBot="1">
      <c r="A63" s="7">
        <f t="shared" si="0"/>
        <v>0</v>
      </c>
      <c r="B63" s="104"/>
      <c r="C63" s="111" t="s">
        <v>31</v>
      </c>
      <c r="D63" s="93" t="e">
        <f>VLOOKUP(D62,#REF!,2,0)</f>
        <v>#REF!</v>
      </c>
      <c r="E63" s="94" t="str">
        <f>IFERROR(VLOOKUP(D62,#REF!,4,0),"")</f>
        <v/>
      </c>
      <c r="F63" s="93" t="e">
        <f>VLOOKUP(F62,#REF!,2,0)</f>
        <v>#REF!</v>
      </c>
      <c r="G63" s="94" t="str">
        <f>IFERROR(VLOOKUP(F62,#REF!,4,0),"")</f>
        <v/>
      </c>
      <c r="H63" s="93" t="e">
        <f>VLOOKUP(H62,#REF!,2,0)</f>
        <v>#REF!</v>
      </c>
      <c r="I63" s="94" t="str">
        <f>IFERROR(VLOOKUP(H62,#REF!,4,0),"")</f>
        <v/>
      </c>
      <c r="J63" s="93" t="e">
        <f>VLOOKUP(J62,#REF!,2,0)</f>
        <v>#REF!</v>
      </c>
      <c r="K63" s="94" t="str">
        <f>IFERROR(VLOOKUP(J62,#REF!,4,0),"")</f>
        <v/>
      </c>
      <c r="L63" s="93" t="e">
        <f>VLOOKUP(L62,#REF!,2,0)</f>
        <v>#REF!</v>
      </c>
      <c r="M63" s="94" t="str">
        <f>IFERROR(VLOOKUP(L62,#REF!,4,0),"")</f>
        <v/>
      </c>
      <c r="N63" s="93" t="e">
        <f>VLOOKUP(N62,#REF!,2,0)</f>
        <v>#REF!</v>
      </c>
      <c r="O63" s="94" t="str">
        <f>IFERROR(VLOOKUP(N62,#REF!,4,0),"")</f>
        <v/>
      </c>
      <c r="P63" s="93" t="e">
        <f>VLOOKUP(P62,#REF!,2,0)</f>
        <v>#REF!</v>
      </c>
      <c r="Q63" s="94" t="str">
        <f>IFERROR(VLOOKUP(P62,#REF!,4,0),"")</f>
        <v/>
      </c>
    </row>
    <row r="64" spans="1:17" ht="21">
      <c r="B64" s="114"/>
      <c r="C64" s="114"/>
    </row>
    <row r="65" spans="2:17" ht="21">
      <c r="B65" s="114"/>
      <c r="C65" s="114" t="str">
        <f>'w (予備) (2)'!B90</f>
        <v>18-20</v>
      </c>
      <c r="D65" s="97">
        <f>'w (予備) (2)'!C90</f>
        <v>0</v>
      </c>
      <c r="E65" s="97"/>
      <c r="F65" s="97">
        <f>'w (予備) (2)'!E90</f>
        <v>0</v>
      </c>
      <c r="G65" s="97"/>
      <c r="H65" s="97">
        <f>'w (予備) (2)'!G90</f>
        <v>0</v>
      </c>
      <c r="I65" s="97"/>
      <c r="J65" s="97">
        <f>'w (予備) (2)'!I90</f>
        <v>0</v>
      </c>
      <c r="K65" s="97"/>
      <c r="L65" s="97">
        <f>'w (予備) (2)'!K90</f>
        <v>0</v>
      </c>
      <c r="M65" s="97"/>
      <c r="N65" s="97">
        <f>'w (予備) (2)'!M90</f>
        <v>0</v>
      </c>
      <c r="O65" s="97"/>
      <c r="P65" s="97">
        <f>'w (予備) (2)'!O90</f>
        <v>0</v>
      </c>
      <c r="Q65" s="97"/>
    </row>
    <row r="66" spans="2:17" ht="21">
      <c r="B66" s="114"/>
      <c r="C66" s="114" t="str">
        <f>'w (予備) (2)'!B91</f>
        <v>20-21</v>
      </c>
      <c r="D66" s="97">
        <f>'w (予備) (2)'!C91</f>
        <v>0</v>
      </c>
      <c r="E66" s="97"/>
      <c r="F66" s="97">
        <f>'w (予備) (2)'!E91</f>
        <v>0</v>
      </c>
      <c r="G66" s="97"/>
      <c r="H66" s="97">
        <f>'w (予備) (2)'!G91</f>
        <v>0</v>
      </c>
      <c r="I66" s="97"/>
      <c r="J66" s="97">
        <f>'w (予備) (2)'!I91</f>
        <v>0</v>
      </c>
      <c r="K66" s="97"/>
      <c r="L66" s="97">
        <f>'w (予備) (2)'!K91</f>
        <v>0</v>
      </c>
      <c r="M66" s="97"/>
      <c r="N66" s="97">
        <f>'w (予備) (2)'!M91</f>
        <v>0</v>
      </c>
      <c r="O66" s="97"/>
      <c r="P66" s="97">
        <f>'w (予備) (2)'!O91</f>
        <v>0</v>
      </c>
      <c r="Q66" s="97"/>
    </row>
  </sheetData>
  <mergeCells count="85">
    <mergeCell ref="P41:Q41"/>
    <mergeCell ref="D41:E41"/>
    <mergeCell ref="F41:G41"/>
    <mergeCell ref="H41:I41"/>
    <mergeCell ref="J41:K41"/>
    <mergeCell ref="L41:M41"/>
    <mergeCell ref="N41:O41"/>
    <mergeCell ref="P39:Q39"/>
    <mergeCell ref="D40:E40"/>
    <mergeCell ref="F40:G40"/>
    <mergeCell ref="H40:I40"/>
    <mergeCell ref="J40:K40"/>
    <mergeCell ref="L40:M40"/>
    <mergeCell ref="N40:O40"/>
    <mergeCell ref="P40:Q40"/>
    <mergeCell ref="D39:E39"/>
    <mergeCell ref="F39:G39"/>
    <mergeCell ref="H39:I39"/>
    <mergeCell ref="J39:K39"/>
    <mergeCell ref="L39:M39"/>
    <mergeCell ref="N39:O39"/>
    <mergeCell ref="P37:Q37"/>
    <mergeCell ref="D38:E38"/>
    <mergeCell ref="F38:G38"/>
    <mergeCell ref="H38:I38"/>
    <mergeCell ref="J38:K38"/>
    <mergeCell ref="L38:M38"/>
    <mergeCell ref="N38:O38"/>
    <mergeCell ref="P38:Q38"/>
    <mergeCell ref="D37:E37"/>
    <mergeCell ref="F37:G37"/>
    <mergeCell ref="H37:I37"/>
    <mergeCell ref="J37:K37"/>
    <mergeCell ref="L37:M37"/>
    <mergeCell ref="N37:O37"/>
    <mergeCell ref="P8:Q8"/>
    <mergeCell ref="D9:E9"/>
    <mergeCell ref="F9:G9"/>
    <mergeCell ref="H9:I9"/>
    <mergeCell ref="J9:K9"/>
    <mergeCell ref="L9:M9"/>
    <mergeCell ref="N9:O9"/>
    <mergeCell ref="P9:Q9"/>
    <mergeCell ref="D8:E8"/>
    <mergeCell ref="F8:G8"/>
    <mergeCell ref="H8:I8"/>
    <mergeCell ref="J8:K8"/>
    <mergeCell ref="L8:M8"/>
    <mergeCell ref="N8:O8"/>
    <mergeCell ref="P6:Q6"/>
    <mergeCell ref="D7:E7"/>
    <mergeCell ref="F7:G7"/>
    <mergeCell ref="H7:I7"/>
    <mergeCell ref="J7:K7"/>
    <mergeCell ref="L7:M7"/>
    <mergeCell ref="N7:O7"/>
    <mergeCell ref="P7:Q7"/>
    <mergeCell ref="D6:E6"/>
    <mergeCell ref="F6:G6"/>
    <mergeCell ref="H6:I6"/>
    <mergeCell ref="J6:K6"/>
    <mergeCell ref="L6:M6"/>
    <mergeCell ref="N6:O6"/>
    <mergeCell ref="P3:Q3"/>
    <mergeCell ref="D5:E5"/>
    <mergeCell ref="F5:G5"/>
    <mergeCell ref="H5:I5"/>
    <mergeCell ref="J5:K5"/>
    <mergeCell ref="L5:M5"/>
    <mergeCell ref="N5:O5"/>
    <mergeCell ref="P5:Q5"/>
    <mergeCell ref="D3:E3"/>
    <mergeCell ref="F3:G3"/>
    <mergeCell ref="H3:I3"/>
    <mergeCell ref="J3:K3"/>
    <mergeCell ref="L3:M3"/>
    <mergeCell ref="N3:O3"/>
    <mergeCell ref="A1:Q1"/>
    <mergeCell ref="D2:E2"/>
    <mergeCell ref="F2:G2"/>
    <mergeCell ref="H2:I2"/>
    <mergeCell ref="J2:K2"/>
    <mergeCell ref="L2:M2"/>
    <mergeCell ref="N2:O2"/>
    <mergeCell ref="P2:Q2"/>
  </mergeCells>
  <phoneticPr fontId="16" type="noConversion"/>
  <conditionalFormatting sqref="E10">
    <cfRule type="cellIs" dxfId="5" priority="6" operator="lessThan">
      <formula>3</formula>
    </cfRule>
  </conditionalFormatting>
  <conditionalFormatting sqref="E12 E14 E16 E18 E20 E22 E24 E26 E28 E30">
    <cfRule type="cellIs" dxfId="4" priority="5" operator="lessThan">
      <formula>3</formula>
    </cfRule>
  </conditionalFormatting>
  <conditionalFormatting sqref="E42 G42 I42 K42 M42 O42 Q42">
    <cfRule type="cellIs" dxfId="3" priority="2" operator="lessThan">
      <formula>3</formula>
    </cfRule>
  </conditionalFormatting>
  <conditionalFormatting sqref="E44 G44 I44 K44 M44 O44 Q44 E46 G46 I46 K46 M46 O46 Q46 E48 G48 I48 K48 M48 O48 Q48 E50 G50 I50 K50 M50 O50 Q50 E52 G52 I52 K52 M52 O52 Q52 E54 G54 I54 K54 M54 O54 Q54 E56 G56 I56 K56 M56 O56 Q56 E58 G58 I58 K58 M58 O58 Q58 E60 G60 I60 K60 M60 O60 Q60 E62 G62 I62 K62 M62 O62 Q62">
    <cfRule type="cellIs" dxfId="2" priority="1" operator="lessThan">
      <formula>3</formula>
    </cfRule>
  </conditionalFormatting>
  <conditionalFormatting sqref="G10 I10 K10 M10 O10 Q10">
    <cfRule type="cellIs" dxfId="1" priority="4" operator="lessThan">
      <formula>3</formula>
    </cfRule>
  </conditionalFormatting>
  <conditionalFormatting sqref="G12 I12 K12 M12 O12 Q12 G14 I14 K14 M14 O14 Q14 G16 I16 K16 M16 O16 Q16 G18 I18 K18 M18 O18 Q18 G20 I20 K20 M20 O20 Q20 G22 I22 K22 M22 O22 Q22 G24 I24 K24 M24 O24 Q24 G26 I26 K26 M26 O26 Q26 G28 I28 K28 M28 O28 Q28 G30 I30 K30 M30 O30 Q30">
    <cfRule type="cellIs" dxfId="0" priority="3" operator="lessThan">
      <formula>3</formula>
    </cfRule>
  </conditionalFormatting>
  <dataValidations count="1">
    <dataValidation type="list" allowBlank="1" showInputMessage="1" showErrorMessage="1" sqref="D10 D12 D14 D16 D18 D20 D22 D24 D26 D28 D30 F10 H10 J10 L10 N10 H42 F12 H12 J12 L12 N12 J42 F14 H14 J14 L14 N14 L42 F16 H16 J16 L16 N16 N42 F18 H18 J18 L18 N18 P10 F20 H20 J20 L20 N20 D42 F22 H22 J22 L22 N22 F42 F24 H24 J24 L24 N24 H44 F26 H26 J26 L26 N26 J44 F28 H28 J28 L28 N28 L44 F30 H30 J30 L30 N30 N44 P12 D44 F44 H46 J46 L46 N46 P14 D46 F46 H48 J48 L48 N48 P16 D48 F48 H50 J50 L50 N50 P18 D50 F50 H52 J52 L52 N52 P20 D52 F52 H54 J54 L54 N54 P22 D54 F54 H56 J56 L56 N56 P24 D56 F56 H58 J58 L58 N58 P26 D58 F58 H60 J60 L60 N60 P28 D60 F60 H62 J62 L62 N62 P30 D62 F62 P42 P44 P46 P48 P50 P52 P54 P56 P58 P60 P62" xr:uid="{00000000-0002-0000-1100-000000000000}">
      <formula1>$X$9:$X$33</formula1>
    </dataValidation>
  </dataValidations>
  <pageMargins left="0.7" right="0.7" top="0.75" bottom="0.75" header="0.3" footer="0.3"/>
  <pageSetup paperSize="9" scale="47" orientation="portrait" r:id="rId1"/>
  <colBreaks count="1" manualBreakCount="1">
    <brk id="17" max="1048575" man="1"/>
  </col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文件" ma:contentTypeID="0x0101009440F090291E9E408C29BD4AF00AD543" ma:contentTypeVersion="13" ma:contentTypeDescription="建立新的文件。" ma:contentTypeScope="" ma:versionID="1a29aa119fc4996cfae1e04d60822d17">
  <xsd:schema xmlns:xsd="http://www.w3.org/2001/XMLSchema" xmlns:xs="http://www.w3.org/2001/XMLSchema" xmlns:p="http://schemas.microsoft.com/office/2006/metadata/properties" xmlns:ns2="065b86b0-1748-40ef-8a6a-3c1299a85366" xmlns:ns3="feb3c338-90bf-4465-97d1-6c4702921209" targetNamespace="http://schemas.microsoft.com/office/2006/metadata/properties" ma:root="true" ma:fieldsID="310fa1bcbeef9baf06d87ac524a469fc" ns2:_="" ns3:_="">
    <xsd:import namespace="065b86b0-1748-40ef-8a6a-3c1299a85366"/>
    <xsd:import namespace="feb3c338-90bf-4465-97d1-6c470292120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5b86b0-1748-40ef-8a6a-3c1299a8536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影像標籤" ma:readOnly="false" ma:fieldId="{5cf76f15-5ced-4ddc-b409-7134ff3c332f}" ma:taxonomyMulti="true" ma:sspId="a3796c2e-1bc3-451f-af2b-b1b85f956f8d"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eb3c338-90bf-4465-97d1-6c4702921209" elementFormDefault="qualified">
    <xsd:import namespace="http://schemas.microsoft.com/office/2006/documentManagement/types"/>
    <xsd:import namespace="http://schemas.microsoft.com/office/infopath/2007/PartnerControls"/>
    <xsd:element name="SharedWithUsers" ma:index="15" nillable="true" ma:displayName="共用對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共用詳細資料" ma:internalName="SharedWithDetails" ma:readOnly="true">
      <xsd:simpleType>
        <xsd:restriction base="dms:Note">
          <xsd:maxLength value="255"/>
        </xsd:restriction>
      </xsd:simpleType>
    </xsd:element>
    <xsd:element name="TaxCatchAll" ma:index="19" nillable="true" ma:displayName="Taxonomy Catch All Column" ma:hidden="true" ma:list="{5c0c428b-02aa-4952-a9a8-5d63c46f2d9b}" ma:internalName="TaxCatchAll" ma:showField="CatchAllData" ma:web="feb3c338-90bf-4465-97d1-6c470292120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65b86b0-1748-40ef-8a6a-3c1299a85366">
      <Terms xmlns="http://schemas.microsoft.com/office/infopath/2007/PartnerControls"/>
    </lcf76f155ced4ddcb4097134ff3c332f>
    <TaxCatchAll xmlns="feb3c338-90bf-4465-97d1-6c4702921209" xsi:nil="true"/>
  </documentManagement>
</p:properties>
</file>

<file path=customXml/itemProps1.xml><?xml version="1.0" encoding="utf-8"?>
<ds:datastoreItem xmlns:ds="http://schemas.openxmlformats.org/officeDocument/2006/customXml" ds:itemID="{46FAC1CE-C169-4AB2-BD83-126852E393C6}">
  <ds:schemaRefs>
    <ds:schemaRef ds:uri="http://schemas.microsoft.com/sharepoint/v3/contenttype/forms"/>
  </ds:schemaRefs>
</ds:datastoreItem>
</file>

<file path=customXml/itemProps2.xml><?xml version="1.0" encoding="utf-8"?>
<ds:datastoreItem xmlns:ds="http://schemas.openxmlformats.org/officeDocument/2006/customXml" ds:itemID="{56452BCF-6800-4323-9182-1409B11D89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65b86b0-1748-40ef-8a6a-3c1299a85366"/>
    <ds:schemaRef ds:uri="feb3c338-90bf-4465-97d1-6c47029212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8B98ED0-6811-4478-B6AB-FDE66F2B8CFF}">
  <ds:schemaRefs>
    <ds:schemaRef ds:uri="http://www.w3.org/XML/1998/namespace"/>
    <ds:schemaRef ds:uri="065b86b0-1748-40ef-8a6a-3c1299a85366"/>
    <ds:schemaRef ds:uri="http://purl.org/dc/dcmitype/"/>
    <ds:schemaRef ds:uri="http://purl.org/dc/elements/1.1/"/>
    <ds:schemaRef ds:uri="feb3c338-90bf-4465-97d1-6c4702921209"/>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具名範圍</vt:lpstr>
      </vt:variant>
      <vt:variant>
        <vt:i4>19</vt:i4>
      </vt:variant>
    </vt:vector>
  </HeadingPairs>
  <TitlesOfParts>
    <vt:vector size="37" baseType="lpstr">
      <vt:lpstr>説明</vt:lpstr>
      <vt:lpstr>a</vt:lpstr>
      <vt:lpstr>b</vt:lpstr>
      <vt:lpstr>c</vt:lpstr>
      <vt:lpstr>月排班</vt:lpstr>
      <vt:lpstr>管控公式</vt:lpstr>
      <vt:lpstr>0902-0908</vt:lpstr>
      <vt:lpstr>0909-0915</vt:lpstr>
      <vt:lpstr>0916-0922</vt:lpstr>
      <vt:lpstr>0923-0929</vt:lpstr>
      <vt:lpstr>0930-1006</vt:lpstr>
      <vt:lpstr>1007-1013</vt:lpstr>
      <vt:lpstr>1014-1020</vt:lpstr>
      <vt:lpstr>1021-1027</vt:lpstr>
      <vt:lpstr>1028-1103</vt:lpstr>
      <vt:lpstr>班表10</vt:lpstr>
      <vt:lpstr>w (予備) (2)</vt:lpstr>
      <vt:lpstr>wp (予備) (2)</vt:lpstr>
      <vt:lpstr>'0902-0908'!Print_Area</vt:lpstr>
      <vt:lpstr>'0909-0915'!Print_Area</vt:lpstr>
      <vt:lpstr>'0916-0922'!Print_Area</vt:lpstr>
      <vt:lpstr>'0923-0929'!Print_Area</vt:lpstr>
      <vt:lpstr>'0930-1006'!Print_Area</vt:lpstr>
      <vt:lpstr>'1007-1013'!Print_Area</vt:lpstr>
      <vt:lpstr>'1014-1020'!Print_Area</vt:lpstr>
      <vt:lpstr>'1021-1027'!Print_Area</vt:lpstr>
      <vt:lpstr>'1028-1103'!Print_Area</vt:lpstr>
      <vt:lpstr>a!Print_Area</vt:lpstr>
      <vt:lpstr>b!Print_Area</vt:lpstr>
      <vt:lpstr>'c'!Print_Area</vt:lpstr>
      <vt:lpstr>'w (予備) (2)'!Print_Area</vt:lpstr>
      <vt:lpstr>'wp (予備) (2)'!Print_Area</vt:lpstr>
      <vt:lpstr>月排班!Print_Area</vt:lpstr>
      <vt:lpstr>班表10!Print_Area</vt:lpstr>
      <vt:lpstr>管控公式!Print_Area</vt:lpstr>
      <vt:lpstr>説明!Print_Area</vt:lpstr>
      <vt:lpstr>月排班!Print_Titles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蔡昀軒</cp:lastModifiedBy>
  <cp:revision/>
  <cp:lastPrinted>2024-10-04T09:30:57Z</cp:lastPrinted>
  <dcterms:created xsi:type="dcterms:W3CDTF">2016-01-01T04:01:15Z</dcterms:created>
  <dcterms:modified xsi:type="dcterms:W3CDTF">2025-09-22T23:39:40Z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0x0101009440F090291E9E408C29BD4AF00AD543</vt:lpwstr>
  </property>
</Properties>
</file>