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Data\PCB\OSH\PCB_Reflow_Plate\Project Outputs for PCB_Reflow_Plate\BOM\"/>
    </mc:Choice>
  </mc:AlternateContent>
  <bookViews>
    <workbookView xWindow="0" yWindow="0" windowWidth="25176" windowHeight="7236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32" i="3" l="1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3" i="3" l="1"/>
  <c r="L35" i="3" s="1"/>
  <c r="L36" i="3" s="1"/>
  <c r="H33" i="3"/>
  <c r="K33" i="3"/>
  <c r="D8" i="3"/>
  <c r="E8" i="3"/>
  <c r="B10" i="3"/>
  <c r="B11" i="3"/>
</calcChain>
</file>

<file path=xl/sharedStrings.xml><?xml version="1.0" encoding="utf-8"?>
<sst xmlns="http://schemas.openxmlformats.org/spreadsheetml/2006/main" count="217" uniqueCount="150">
  <si>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</si>
  <si>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</si>
  <si>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</si>
  <si>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</si>
  <si>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</si>
  <si>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</si>
  <si>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</si>
  <si>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</si>
  <si>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</si>
  <si>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</si>
  <si>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</si>
  <si>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</si>
  <si>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</si>
  <si>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</si>
  <si>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</si>
  <si>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</si>
  <si>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</si>
  <si>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</si>
  <si>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</si>
  <si>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</si>
  <si>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</si>
  <si>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</si>
  <si>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</si>
  <si>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</si>
  <si>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</si>
  <si>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</si>
  <si>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</si>
  <si>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</si>
  <si>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</si>
  <si>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</si>
  <si>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[PCB_Reflow_Plate.PrjPcb] (No PCB Document Selected)</t>
  </si>
  <si>
    <t>PCB_Reflow_Plate.PrjPcb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</si>
  <si>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</si>
  <si>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</si>
  <si>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</si>
  <si>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</si>
  <si>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10/10/2022</t>
  </si>
  <si>
    <t>9:36 AM</t>
  </si>
  <si>
    <t>&lt;Parameter ClientWebsite not found&gt;</t>
  </si>
  <si>
    <t>1</t>
  </si>
  <si>
    <t>USD</t>
  </si>
  <si>
    <t>Category</t>
  </si>
  <si>
    <t>Ceramic Capacitors</t>
  </si>
  <si>
    <t>Aluminum Electrolytic Capacitors</t>
  </si>
  <si>
    <t>Zener Diodes</t>
  </si>
  <si>
    <t>Rectifier Diodes</t>
  </si>
  <si>
    <t>ESD and Circuit Protection ICs</t>
  </si>
  <si>
    <t>Power Connectors</t>
  </si>
  <si>
    <t>Headers and Wire Housings</t>
  </si>
  <si>
    <t>MOSFETs</t>
  </si>
  <si>
    <t>Chip SMD Resistors</t>
  </si>
  <si>
    <t>Microcontrollers</t>
  </si>
  <si>
    <t>Integrated Circuits (ICs)</t>
  </si>
  <si>
    <t>Uncategorized</t>
  </si>
  <si>
    <t>Crystals</t>
  </si>
  <si>
    <t>Manufacturer 1</t>
  </si>
  <si>
    <t>TDK</t>
  </si>
  <si>
    <t>Murata</t>
  </si>
  <si>
    <t>Samsung</t>
  </si>
  <si>
    <t>Nichicon</t>
  </si>
  <si>
    <t>NIC Components</t>
  </si>
  <si>
    <t>ON Semiconductor</t>
  </si>
  <si>
    <t>MCC</t>
  </si>
  <si>
    <t>Nexperia</t>
  </si>
  <si>
    <t>Kycon</t>
  </si>
  <si>
    <t>Fischer Elektronik</t>
  </si>
  <si>
    <t>Alpha &amp; Omega Semiconductor</t>
  </si>
  <si>
    <t>Yageo</t>
  </si>
  <si>
    <t>Bourns</t>
  </si>
  <si>
    <t>ITT C&amp;K</t>
  </si>
  <si>
    <t>Microchip</t>
  </si>
  <si>
    <t>Texas Instruments</t>
  </si>
  <si>
    <t>WPMtek</t>
  </si>
  <si>
    <t>Abracon</t>
  </si>
  <si>
    <t>Manufacturer Part Number 1</t>
  </si>
  <si>
    <t>C1005X7S2A103M050BB</t>
  </si>
  <si>
    <t>GRM188R72A104KA35D</t>
  </si>
  <si>
    <t>CL21A226MAYNNNE</t>
  </si>
  <si>
    <t>GRM21AR72E102KW01D</t>
  </si>
  <si>
    <t>UWT1V101MCL1GS</t>
  </si>
  <si>
    <t>NMC0603NPO160J50TRPF</t>
  </si>
  <si>
    <t>MMSZ24T1G</t>
  </si>
  <si>
    <t>1N4448X-TP</t>
  </si>
  <si>
    <t>PESD18VF1BLYL</t>
  </si>
  <si>
    <t>KLDX-0202-B</t>
  </si>
  <si>
    <t>SL 22 112 06 G</t>
  </si>
  <si>
    <t>AOD442</t>
  </si>
  <si>
    <t>RT0603DRE0710KL</t>
  </si>
  <si>
    <t>RC0805FR-073KL</t>
  </si>
  <si>
    <t>CR0805-FX-1001ELF</t>
  </si>
  <si>
    <t>PTS636SP50LFS</t>
  </si>
  <si>
    <t>ATMEGA328P-AU</t>
  </si>
  <si>
    <t>LMT85LP</t>
  </si>
  <si>
    <t>AMS1117-5.0</t>
  </si>
  <si>
    <t>ABM7-16.000MHZ-D2Y-T</t>
  </si>
  <si>
    <t>Case/Package</t>
  </si>
  <si>
    <t>Radial</t>
  </si>
  <si>
    <t>SOD-123-2</t>
  </si>
  <si>
    <t>DPAK</t>
  </si>
  <si>
    <t>TQFP</t>
  </si>
  <si>
    <t>TO-226-3</t>
  </si>
  <si>
    <t>CSMD</t>
  </si>
  <si>
    <t>Description</t>
  </si>
  <si>
    <t>Cap Ceramic 0.01uF 100V X7S 20% SMD 0402 125C Paper T/R</t>
  </si>
  <si>
    <t>CAP CER 0.1UF 100V X7R 0603</t>
  </si>
  <si>
    <t>25V 22uF X5R ±20% 0805 Multilayer Ceramic Capacitors MLCC - SMD/SMT ROHS</t>
  </si>
  <si>
    <t>0805 1 nF 250 V ±10% Tolerance X7R SMT Multilayer Ceramic Capacitor</t>
  </si>
  <si>
    <t>-45℃~+105℃ 1000hrs@105℃ 100uF 7.7mm 35V 6.3mm ±20% SMD,D6.3xL7.7mm Aluminum Electrolytic Capacitors - SMD ROHS</t>
  </si>
  <si>
    <t>Cap Ceramic 16pF 50V C0G 5% SMD 0603 125°C Paper T/R</t>
  </si>
  <si>
    <t>Zener Single Diode, 24 V, 500 mW, SOD-123, 5 %, 2, 150 C RoHS Compliant: Yes</t>
  </si>
  <si>
    <t>1N4448X Series 4 A 75 V 150 mW Surface Mount Switching Diode - SOD-523</t>
  </si>
  <si>
    <t>TVS DIODE 18VWM 17VC SOD882</t>
  </si>
  <si>
    <t>Conn Power PIN 2 POS Solder RA Thru-Hole 3 Terminal 1 Port</t>
  </si>
  <si>
    <t>Conn Unshrouded Header M 6 POS 2.54mm Solder ST Thru-Hole</t>
  </si>
  <si>
    <t>Mounting Hole 6mm outer 3mm inner drill</t>
  </si>
  <si>
    <t>Header, 4-Pin</t>
  </si>
  <si>
    <t>Trans MOSFET N-CH 60V 37A 3-Pin(2+Tab) DPAK</t>
  </si>
  <si>
    <t>Res Thin Film 0603 10K Ohm 0.5% 0.1W(1/10W) ±50ppm/°C Pad SMD T/R</t>
  </si>
  <si>
    <t>Res Thick Film 0805 3K Ohm 1% 0.125W(1/8W) ±100ppm/C Pad SMD T/R</t>
  </si>
  <si>
    <t>125mW ±100ppm/℃ ±1% 1kΩ 0805 Chip Resistor - Surface Mount ROHS</t>
  </si>
  <si>
    <t>Resistor</t>
  </si>
  <si>
    <t>Switch</t>
  </si>
  <si>
    <t>2KB 16K@x16bit -40℃~+85℃ 1.8V~5.5V AVR 1@x8ch/10bit Internal oscillator included 20MHz 23 1KB TQFP-32_7x7x08P Microcontroller Units (MCUs/MPUs/SOCs) ROHS</t>
  </si>
  <si>
    <t>1.8V-Capable, 10 uA Analog Output Temperature Sensor in SC70 and TO-92 3-TO-92 -50 to 150</t>
  </si>
  <si>
    <t>1A 70dB@(120Hz) 5mA 1.4V@1A -40℃~+125℃@(Tj) Fixed 5V~5V Positive 0.003%Vout 1 20V High-current SOT-223-3 Linear Voltage Regulators (LDO) ROHS</t>
  </si>
  <si>
    <t>Crystal 16MHz ±20ppm (Tol) ±30ppm (Stability) 18pF FUND 50Ohm 2-Pin Mini-CSMD T/R</t>
  </si>
  <si>
    <t>Quantity</t>
  </si>
  <si>
    <t>Supplier 1</t>
  </si>
  <si>
    <t>Arrow Electronics</t>
  </si>
  <si>
    <t>LCSC</t>
  </si>
  <si>
    <t>Digi-Key</t>
  </si>
  <si>
    <t>Supplier Part Number 1</t>
  </si>
  <si>
    <t>C602037</t>
  </si>
  <si>
    <t>C125975</t>
  </si>
  <si>
    <t>2092-KLDX-0202-B-ND</t>
  </si>
  <si>
    <t>C87617</t>
  </si>
  <si>
    <t>PTS636 SP50 LFS</t>
  </si>
  <si>
    <t>C14877</t>
  </si>
  <si>
    <t>C2909825</t>
  </si>
  <si>
    <t>Supplier Order Qty 1</t>
  </si>
  <si>
    <t>Supplier Stock 1</t>
  </si>
  <si>
    <t>Supplier Unit Price 1</t>
  </si>
  <si>
    <t>Supplier Subtotal 1</t>
  </si>
  <si>
    <t>Supplier Currency 1</t>
  </si>
  <si>
    <t>X:\Data\PCB\OSH\PCB_Reflow_Plate\PCB_Reflow_Plate.PrjPcb</t>
  </si>
  <si>
    <t>43</t>
  </si>
  <si>
    <t>10/10/2022 9:36 AM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</si>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</sst>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1"/>
  <sheetViews>
    <sheetView showGridLines="0" tabSelected="1" zoomScaleNormal="100" workbookViewId="0">
      <selection activeCell="F9" sqref="F9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5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5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5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44844</v>
      </c>
      <c r="E8" s="22">
        <f ca="1">NOW()</f>
        <v>44844.400306481482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41</v>
      </c>
      <c r="D9" s="36" t="s">
        <v>55</v>
      </c>
      <c r="E9" s="36" t="s">
        <v>74</v>
      </c>
      <c r="F9" s="36" t="s">
        <v>95</v>
      </c>
      <c r="G9" s="36" t="s">
        <v>102</v>
      </c>
      <c r="H9" s="36" t="s">
        <v>126</v>
      </c>
      <c r="I9" s="36" t="s">
        <v>127</v>
      </c>
      <c r="J9" s="36" t="s">
        <v>131</v>
      </c>
      <c r="K9" s="40" t="s">
        <v>139</v>
      </c>
      <c r="L9" s="44" t="s">
        <v>140</v>
      </c>
      <c r="M9" s="37" t="s">
        <v>141</v>
      </c>
      <c r="N9" s="37" t="s">
        <v>142</v>
      </c>
      <c r="O9" s="37" t="s">
        <v>143</v>
      </c>
    </row>
    <row r="10" spans="1:15" s="2" customFormat="1" ht="13.5" customHeight="1" x14ac:dyDescent="0.25">
      <c r="A10" s="57"/>
      <c r="B10" s="29">
        <f>ROW(B10) - ROW($B$9)</f>
        <v>1</v>
      </c>
      <c r="C10" s="28" t="s">
        <v>42</v>
      </c>
      <c r="D10" s="28" t="s">
        <v>56</v>
      </c>
      <c r="E10" s="30" t="s">
        <v>75</v>
      </c>
      <c r="F10" s="30">
        <v>402</v>
      </c>
      <c r="G10" s="30" t="s">
        <v>103</v>
      </c>
      <c r="H10" s="30">
        <v>8</v>
      </c>
      <c r="I10" s="77" t="s">
        <v>128</v>
      </c>
      <c r="J10" s="30" t="s">
        <v>75</v>
      </c>
      <c r="K10" s="41">
        <v>8</v>
      </c>
      <c r="L10" s="41">
        <v>12146</v>
      </c>
      <c r="M10" s="85">
        <v>0.1555</v>
      </c>
      <c r="N10" s="85">
        <v>1.24</v>
      </c>
      <c r="O10" s="68" t="s">
        <v>40</v>
      </c>
    </row>
    <row r="11" spans="1:15" s="2" customFormat="1" ht="13.5" customHeight="1" x14ac:dyDescent="0.25">
      <c r="A11" s="57"/>
      <c r="B11" s="31">
        <f>ROW(B11) - ROW($B$9)</f>
        <v>2</v>
      </c>
      <c r="C11" s="32" t="s">
        <v>42</v>
      </c>
      <c r="D11" s="32" t="s">
        <v>57</v>
      </c>
      <c r="E11" s="32" t="s">
        <v>76</v>
      </c>
      <c r="F11" s="32">
        <v>603</v>
      </c>
      <c r="G11" s="32" t="s">
        <v>104</v>
      </c>
      <c r="H11" s="32">
        <v>5</v>
      </c>
      <c r="I11" s="78" t="s">
        <v>128</v>
      </c>
      <c r="J11" s="32" t="s">
        <v>76</v>
      </c>
      <c r="K11" s="42"/>
      <c r="L11" s="42">
        <v>1092000</v>
      </c>
      <c r="M11" s="86"/>
      <c r="N11" s="86"/>
      <c r="O11" s="69" t="s">
        <v>40</v>
      </c>
    </row>
    <row r="12" spans="1:15" s="2" customFormat="1" ht="13.5" customHeight="1" x14ac:dyDescent="0.25">
      <c r="A12" s="57"/>
      <c r="B12" s="29">
        <f>ROW(B12) - ROW($B$9)</f>
        <v>3</v>
      </c>
      <c r="C12" s="28" t="s">
        <v>42</v>
      </c>
      <c r="D12" s="28" t="s">
        <v>58</v>
      </c>
      <c r="E12" s="30" t="s">
        <v>77</v>
      </c>
      <c r="F12" s="30"/>
      <c r="G12" s="30" t="s">
        <v>105</v>
      </c>
      <c r="H12" s="30">
        <v>2</v>
      </c>
      <c r="I12" s="77" t="s">
        <v>129</v>
      </c>
      <c r="J12" s="30" t="s">
        <v>132</v>
      </c>
      <c r="K12" s="41"/>
      <c r="L12" s="41">
        <v>8156900</v>
      </c>
      <c r="M12" s="85"/>
      <c r="N12" s="85"/>
      <c r="O12" s="68" t="s">
        <v>40</v>
      </c>
    </row>
    <row r="13" spans="1:15" s="2" customFormat="1" ht="13.5" customHeight="1" x14ac:dyDescent="0.25">
      <c r="A13" s="57"/>
      <c r="B13" s="31">
        <f>ROW(B13) - ROW($B$9)</f>
        <v>4</v>
      </c>
      <c r="C13" s="32" t="s">
        <v>42</v>
      </c>
      <c r="D13" s="32" t="s">
        <v>57</v>
      </c>
      <c r="E13" s="32" t="s">
        <v>78</v>
      </c>
      <c r="F13" s="32">
        <v>805</v>
      </c>
      <c r="G13" s="32" t="s">
        <v>106</v>
      </c>
      <c r="H13" s="32">
        <v>1</v>
      </c>
      <c r="I13" s="78" t="s">
        <v>128</v>
      </c>
      <c r="J13" s="32" t="s">
        <v>78</v>
      </c>
      <c r="K13" s="42"/>
      <c r="L13" s="42">
        <v>24000</v>
      </c>
      <c r="M13" s="86"/>
      <c r="N13" s="86"/>
      <c r="O13" s="69" t="s">
        <v>40</v>
      </c>
    </row>
    <row r="14" spans="1:15" s="2" customFormat="1" ht="13.5" customHeight="1" x14ac:dyDescent="0.25">
      <c r="A14" s="57"/>
      <c r="B14" s="29">
        <f>ROW(B14) - ROW($B$9)</f>
        <v>5</v>
      </c>
      <c r="C14" s="28" t="s">
        <v>43</v>
      </c>
      <c r="D14" s="28" t="s">
        <v>59</v>
      </c>
      <c r="E14" s="30" t="s">
        <v>79</v>
      </c>
      <c r="F14" s="30" t="s">
        <v>96</v>
      </c>
      <c r="G14" s="30" t="s">
        <v>107</v>
      </c>
      <c r="H14" s="30">
        <v>1</v>
      </c>
      <c r="I14" s="77" t="s">
        <v>129</v>
      </c>
      <c r="J14" s="30" t="s">
        <v>133</v>
      </c>
      <c r="K14" s="41"/>
      <c r="L14" s="41">
        <v>807225</v>
      </c>
      <c r="M14" s="85"/>
      <c r="N14" s="85"/>
      <c r="O14" s="68" t="s">
        <v>40</v>
      </c>
    </row>
    <row r="15" spans="1:15" s="2" customFormat="1" ht="13.5" customHeight="1" x14ac:dyDescent="0.25">
      <c r="A15" s="57"/>
      <c r="B15" s="31">
        <f>ROW(B15) - ROW($B$9)</f>
        <v>6</v>
      </c>
      <c r="C15" s="32" t="s">
        <v>42</v>
      </c>
      <c r="D15" s="32" t="s">
        <v>60</v>
      </c>
      <c r="E15" s="32" t="s">
        <v>80</v>
      </c>
      <c r="F15" s="32">
        <v>603</v>
      </c>
      <c r="G15" s="32" t="s">
        <v>108</v>
      </c>
      <c r="H15" s="32">
        <v>2</v>
      </c>
      <c r="I15" s="78" t="s">
        <v>128</v>
      </c>
      <c r="J15" s="32" t="s">
        <v>80</v>
      </c>
      <c r="K15" s="42">
        <v>2</v>
      </c>
      <c r="L15" s="42">
        <v>3200</v>
      </c>
      <c r="M15" s="86">
        <v>6.3E-3</v>
      </c>
      <c r="N15" s="86">
        <v>1.26E-2</v>
      </c>
      <c r="O15" s="69" t="s">
        <v>40</v>
      </c>
    </row>
    <row r="16" spans="1:15" s="2" customFormat="1" ht="13.5" customHeight="1" x14ac:dyDescent="0.25">
      <c r="A16" s="57"/>
      <c r="B16" s="29">
        <f>ROW(B16) - ROW($B$9)</f>
        <v>7</v>
      </c>
      <c r="C16" s="28" t="s">
        <v>44</v>
      </c>
      <c r="D16" s="28" t="s">
        <v>61</v>
      </c>
      <c r="E16" s="30" t="s">
        <v>81</v>
      </c>
      <c r="F16" s="30" t="s">
        <v>97</v>
      </c>
      <c r="G16" s="30" t="s">
        <v>109</v>
      </c>
      <c r="H16" s="30">
        <v>1</v>
      </c>
      <c r="I16" s="77" t="s">
        <v>128</v>
      </c>
      <c r="J16" s="30" t="s">
        <v>81</v>
      </c>
      <c r="K16" s="41">
        <v>1</v>
      </c>
      <c r="L16" s="41">
        <v>86820</v>
      </c>
      <c r="M16" s="85">
        <v>0.2271</v>
      </c>
      <c r="N16" s="85">
        <v>0.2271</v>
      </c>
      <c r="O16" s="68" t="s">
        <v>40</v>
      </c>
    </row>
    <row r="17" spans="1:15" s="2" customFormat="1" ht="13.5" customHeight="1" x14ac:dyDescent="0.25">
      <c r="A17" s="57"/>
      <c r="B17" s="31">
        <f>ROW(B17) - ROW($B$9)</f>
        <v>8</v>
      </c>
      <c r="C17" s="32" t="s">
        <v>45</v>
      </c>
      <c r="D17" s="32" t="s">
        <v>62</v>
      </c>
      <c r="E17" s="32" t="s">
        <v>82</v>
      </c>
      <c r="F17" s="32"/>
      <c r="G17" s="32" t="s">
        <v>110</v>
      </c>
      <c r="H17" s="32">
        <v>1</v>
      </c>
      <c r="I17" s="78" t="s">
        <v>128</v>
      </c>
      <c r="J17" s="32" t="s">
        <v>82</v>
      </c>
      <c r="K17" s="42"/>
      <c r="L17" s="42">
        <v>256000</v>
      </c>
      <c r="M17" s="86"/>
      <c r="N17" s="86"/>
      <c r="O17" s="69" t="s">
        <v>40</v>
      </c>
    </row>
    <row r="18" spans="1:15" s="2" customFormat="1" ht="13.5" customHeight="1" x14ac:dyDescent="0.25">
      <c r="A18" s="57"/>
      <c r="B18" s="29">
        <f>ROW(B18) - ROW($B$9)</f>
        <v>9</v>
      </c>
      <c r="C18" s="28" t="s">
        <v>46</v>
      </c>
      <c r="D18" s="28" t="s">
        <v>63</v>
      </c>
      <c r="E18" s="30" t="s">
        <v>83</v>
      </c>
      <c r="F18" s="30"/>
      <c r="G18" s="30" t="s">
        <v>111</v>
      </c>
      <c r="H18" s="30">
        <v>1</v>
      </c>
      <c r="I18" s="77" t="s">
        <v>128</v>
      </c>
      <c r="J18" s="30" t="s">
        <v>83</v>
      </c>
      <c r="K18" s="41">
        <v>1</v>
      </c>
      <c r="L18" s="41">
        <v>13990</v>
      </c>
      <c r="M18" s="85">
        <v>0.41299999999999998</v>
      </c>
      <c r="N18" s="85">
        <v>0.41299999999999998</v>
      </c>
      <c r="O18" s="68" t="s">
        <v>40</v>
      </c>
    </row>
    <row r="19" spans="1:15" s="2" customFormat="1" ht="13.5" customHeight="1" x14ac:dyDescent="0.25">
      <c r="A19" s="57"/>
      <c r="B19" s="31">
        <f>ROW(B19) - ROW($B$9)</f>
        <v>10</v>
      </c>
      <c r="C19" s="32" t="s">
        <v>47</v>
      </c>
      <c r="D19" s="32" t="s">
        <v>64</v>
      </c>
      <c r="E19" s="32" t="s">
        <v>84</v>
      </c>
      <c r="F19" s="32"/>
      <c r="G19" s="32" t="s">
        <v>112</v>
      </c>
      <c r="H19" s="32">
        <v>1</v>
      </c>
      <c r="I19" s="78" t="s">
        <v>130</v>
      </c>
      <c r="J19" s="32" t="s">
        <v>134</v>
      </c>
      <c r="K19" s="42">
        <v>1</v>
      </c>
      <c r="L19" s="42">
        <v>90592</v>
      </c>
      <c r="M19" s="86">
        <v>0.74</v>
      </c>
      <c r="N19" s="86">
        <v>0.74</v>
      </c>
      <c r="O19" s="69" t="s">
        <v>40</v>
      </c>
    </row>
    <row r="20" spans="1:15" s="2" customFormat="1" ht="13.5" customHeight="1" x14ac:dyDescent="0.25">
      <c r="A20" s="57"/>
      <c r="B20" s="29">
        <f>ROW(B20) - ROW($B$9)</f>
        <v>11</v>
      </c>
      <c r="C20" s="28" t="s">
        <v>48</v>
      </c>
      <c r="D20" s="28" t="s">
        <v>65</v>
      </c>
      <c r="E20" s="30" t="s">
        <v>85</v>
      </c>
      <c r="F20" s="30"/>
      <c r="G20" s="30" t="s">
        <v>113</v>
      </c>
      <c r="H20" s="30">
        <v>1</v>
      </c>
      <c r="I20" s="77" t="s">
        <v>128</v>
      </c>
      <c r="J20" s="30" t="s">
        <v>85</v>
      </c>
      <c r="K20" s="41">
        <v>1</v>
      </c>
      <c r="L20" s="41">
        <v>6120</v>
      </c>
      <c r="M20" s="85">
        <v>0.52710000000000001</v>
      </c>
      <c r="N20" s="85">
        <v>0.52710000000000001</v>
      </c>
      <c r="O20" s="68" t="s">
        <v>40</v>
      </c>
    </row>
    <row r="21" spans="1:15" s="2" customFormat="1" ht="13.5" customHeight="1" x14ac:dyDescent="0.25">
      <c r="A21" s="57"/>
      <c r="B21" s="31">
        <f>ROW(B21) - ROW($B$9)</f>
        <v>12</v>
      </c>
      <c r="C21" s="32"/>
      <c r="D21" s="32"/>
      <c r="E21" s="32"/>
      <c r="F21" s="32"/>
      <c r="G21" s="32" t="s">
        <v>114</v>
      </c>
      <c r="H21" s="32">
        <v>4</v>
      </c>
      <c r="I21" s="78"/>
      <c r="J21" s="32"/>
      <c r="K21" s="42"/>
      <c r="L21" s="42"/>
      <c r="M21" s="86"/>
      <c r="N21" s="86"/>
      <c r="O21" s="69"/>
    </row>
    <row r="22" spans="1:15" s="2" customFormat="1" ht="13.5" customHeight="1" x14ac:dyDescent="0.25">
      <c r="A22" s="57"/>
      <c r="B22" s="29">
        <f>ROW(B22) - ROW($B$9)</f>
        <v>13</v>
      </c>
      <c r="C22" s="28"/>
      <c r="D22" s="28"/>
      <c r="E22" s="30"/>
      <c r="F22" s="30"/>
      <c r="G22" s="30" t="s">
        <v>115</v>
      </c>
      <c r="H22" s="30">
        <v>1</v>
      </c>
      <c r="I22" s="77"/>
      <c r="J22" s="30"/>
      <c r="K22" s="41"/>
      <c r="L22" s="41"/>
      <c r="M22" s="85"/>
      <c r="N22" s="85"/>
      <c r="O22" s="68"/>
    </row>
    <row r="23" spans="1:15" s="2" customFormat="1" ht="13.5" customHeight="1" x14ac:dyDescent="0.25">
      <c r="A23" s="57"/>
      <c r="B23" s="31">
        <f>ROW(B23) - ROW($B$9)</f>
        <v>14</v>
      </c>
      <c r="C23" s="32" t="s">
        <v>49</v>
      </c>
      <c r="D23" s="32" t="s">
        <v>66</v>
      </c>
      <c r="E23" s="32" t="s">
        <v>86</v>
      </c>
      <c r="F23" s="32" t="s">
        <v>98</v>
      </c>
      <c r="G23" s="32" t="s">
        <v>116</v>
      </c>
      <c r="H23" s="32">
        <v>1</v>
      </c>
      <c r="I23" s="78" t="s">
        <v>129</v>
      </c>
      <c r="J23" s="32" t="s">
        <v>135</v>
      </c>
      <c r="K23" s="42">
        <v>1</v>
      </c>
      <c r="L23" s="42">
        <v>14426</v>
      </c>
      <c r="M23" s="86">
        <v>0.63</v>
      </c>
      <c r="N23" s="86">
        <v>0.63</v>
      </c>
      <c r="O23" s="69" t="s">
        <v>40</v>
      </c>
    </row>
    <row r="24" spans="1:15" s="2" customFormat="1" ht="13.5" customHeight="1" x14ac:dyDescent="0.25">
      <c r="A24" s="57"/>
      <c r="B24" s="29">
        <f>ROW(B24) - ROW($B$9)</f>
        <v>15</v>
      </c>
      <c r="C24" s="28" t="s">
        <v>50</v>
      </c>
      <c r="D24" s="28" t="s">
        <v>67</v>
      </c>
      <c r="E24" s="30" t="s">
        <v>87</v>
      </c>
      <c r="F24" s="30">
        <v>603</v>
      </c>
      <c r="G24" s="30" t="s">
        <v>117</v>
      </c>
      <c r="H24" s="30">
        <v>4</v>
      </c>
      <c r="I24" s="77" t="s">
        <v>128</v>
      </c>
      <c r="J24" s="30" t="s">
        <v>87</v>
      </c>
      <c r="K24" s="41">
        <v>4</v>
      </c>
      <c r="L24" s="41">
        <v>2845</v>
      </c>
      <c r="M24" s="85">
        <v>9.2100000000000001E-2</v>
      </c>
      <c r="N24" s="85">
        <v>0.36840000000000001</v>
      </c>
      <c r="O24" s="68" t="s">
        <v>40</v>
      </c>
    </row>
    <row r="25" spans="1:15" s="2" customFormat="1" ht="13.5" customHeight="1" x14ac:dyDescent="0.25">
      <c r="A25" s="57"/>
      <c r="B25" s="31">
        <f>ROW(B25) - ROW($B$9)</f>
        <v>16</v>
      </c>
      <c r="C25" s="32" t="s">
        <v>50</v>
      </c>
      <c r="D25" s="32" t="s">
        <v>67</v>
      </c>
      <c r="E25" s="32" t="s">
        <v>88</v>
      </c>
      <c r="F25" s="32">
        <v>805</v>
      </c>
      <c r="G25" s="32" t="s">
        <v>118</v>
      </c>
      <c r="H25" s="32">
        <v>1</v>
      </c>
      <c r="I25" s="78" t="s">
        <v>128</v>
      </c>
      <c r="J25" s="32" t="s">
        <v>88</v>
      </c>
      <c r="K25" s="42"/>
      <c r="L25" s="42">
        <v>75000</v>
      </c>
      <c r="M25" s="86"/>
      <c r="N25" s="86"/>
      <c r="O25" s="69" t="s">
        <v>40</v>
      </c>
    </row>
    <row r="26" spans="1:15" s="2" customFormat="1" ht="13.5" customHeight="1" x14ac:dyDescent="0.25">
      <c r="A26" s="57"/>
      <c r="B26" s="29">
        <f>ROW(B26) - ROW($B$9)</f>
        <v>17</v>
      </c>
      <c r="C26" s="28" t="s">
        <v>50</v>
      </c>
      <c r="D26" s="28" t="s">
        <v>68</v>
      </c>
      <c r="E26" s="30" t="s">
        <v>89</v>
      </c>
      <c r="F26" s="30">
        <v>805</v>
      </c>
      <c r="G26" s="30" t="s">
        <v>119</v>
      </c>
      <c r="H26" s="30">
        <v>1</v>
      </c>
      <c r="I26" s="77" t="s">
        <v>128</v>
      </c>
      <c r="J26" s="30" t="s">
        <v>89</v>
      </c>
      <c r="K26" s="41"/>
      <c r="L26" s="41">
        <v>60000</v>
      </c>
      <c r="M26" s="85"/>
      <c r="N26" s="85"/>
      <c r="O26" s="68" t="s">
        <v>40</v>
      </c>
    </row>
    <row r="27" spans="1:15" s="2" customFormat="1" ht="13.5" customHeight="1" x14ac:dyDescent="0.25">
      <c r="A27" s="57"/>
      <c r="B27" s="31">
        <f>ROW(B27) - ROW($B$9)</f>
        <v>18</v>
      </c>
      <c r="C27" s="32"/>
      <c r="D27" s="32"/>
      <c r="E27" s="32"/>
      <c r="F27" s="32"/>
      <c r="G27" s="32" t="s">
        <v>120</v>
      </c>
      <c r="H27" s="32">
        <v>1</v>
      </c>
      <c r="I27" s="78"/>
      <c r="J27" s="32"/>
      <c r="K27" s="42"/>
      <c r="L27" s="42"/>
      <c r="M27" s="86"/>
      <c r="N27" s="86"/>
      <c r="O27" s="69"/>
    </row>
    <row r="28" spans="1:15" s="2" customFormat="1" ht="13.5" customHeight="1" x14ac:dyDescent="0.25">
      <c r="A28" s="57"/>
      <c r="B28" s="29">
        <f>ROW(B28) - ROW($B$9)</f>
        <v>19</v>
      </c>
      <c r="C28" s="28"/>
      <c r="D28" s="28" t="s">
        <v>69</v>
      </c>
      <c r="E28" s="30" t="s">
        <v>90</v>
      </c>
      <c r="F28" s="30"/>
      <c r="G28" s="30" t="s">
        <v>121</v>
      </c>
      <c r="H28" s="30">
        <v>2</v>
      </c>
      <c r="I28" s="77" t="s">
        <v>128</v>
      </c>
      <c r="J28" s="30" t="s">
        <v>136</v>
      </c>
      <c r="K28" s="41"/>
      <c r="L28" s="41">
        <v>0</v>
      </c>
      <c r="M28" s="85"/>
      <c r="N28" s="85"/>
      <c r="O28" s="68"/>
    </row>
    <row r="29" spans="1:15" s="2" customFormat="1" ht="13.5" customHeight="1" x14ac:dyDescent="0.25">
      <c r="A29" s="57"/>
      <c r="B29" s="31">
        <f>ROW(B29) - ROW($B$9)</f>
        <v>20</v>
      </c>
      <c r="C29" s="32" t="s">
        <v>51</v>
      </c>
      <c r="D29" s="32" t="s">
        <v>70</v>
      </c>
      <c r="E29" s="32" t="s">
        <v>91</v>
      </c>
      <c r="F29" s="32" t="s">
        <v>99</v>
      </c>
      <c r="G29" s="32" t="s">
        <v>122</v>
      </c>
      <c r="H29" s="32">
        <v>1</v>
      </c>
      <c r="I29" s="78" t="s">
        <v>129</v>
      </c>
      <c r="J29" s="32" t="s">
        <v>137</v>
      </c>
      <c r="K29" s="42">
        <v>1</v>
      </c>
      <c r="L29" s="42">
        <v>4270</v>
      </c>
      <c r="M29" s="86">
        <v>4.24</v>
      </c>
      <c r="N29" s="86">
        <v>4.24</v>
      </c>
      <c r="O29" s="69" t="s">
        <v>40</v>
      </c>
    </row>
    <row r="30" spans="1:15" s="2" customFormat="1" ht="13.5" customHeight="1" x14ac:dyDescent="0.25">
      <c r="A30" s="57"/>
      <c r="B30" s="29">
        <f>ROW(B30) - ROW($B$9)</f>
        <v>21</v>
      </c>
      <c r="C30" s="28" t="s">
        <v>52</v>
      </c>
      <c r="D30" s="28" t="s">
        <v>71</v>
      </c>
      <c r="E30" s="30" t="s">
        <v>92</v>
      </c>
      <c r="F30" s="30" t="s">
        <v>100</v>
      </c>
      <c r="G30" s="30" t="s">
        <v>123</v>
      </c>
      <c r="H30" s="30">
        <v>1</v>
      </c>
      <c r="I30" s="77" t="s">
        <v>128</v>
      </c>
      <c r="J30" s="30" t="s">
        <v>92</v>
      </c>
      <c r="K30" s="41">
        <v>1</v>
      </c>
      <c r="L30" s="41">
        <v>1882</v>
      </c>
      <c r="M30" s="85">
        <v>1.57</v>
      </c>
      <c r="N30" s="85">
        <v>1.57</v>
      </c>
      <c r="O30" s="68" t="s">
        <v>40</v>
      </c>
    </row>
    <row r="31" spans="1:15" s="2" customFormat="1" ht="13.5" customHeight="1" x14ac:dyDescent="0.25">
      <c r="A31" s="57"/>
      <c r="B31" s="31">
        <f>ROW(B31) - ROW($B$9)</f>
        <v>22</v>
      </c>
      <c r="C31" s="32" t="s">
        <v>53</v>
      </c>
      <c r="D31" s="32" t="s">
        <v>72</v>
      </c>
      <c r="E31" s="32" t="s">
        <v>93</v>
      </c>
      <c r="F31" s="32"/>
      <c r="G31" s="32" t="s">
        <v>124</v>
      </c>
      <c r="H31" s="32">
        <v>1</v>
      </c>
      <c r="I31" s="78" t="s">
        <v>129</v>
      </c>
      <c r="J31" s="32" t="s">
        <v>138</v>
      </c>
      <c r="K31" s="42"/>
      <c r="L31" s="42">
        <v>3925</v>
      </c>
      <c r="M31" s="86"/>
      <c r="N31" s="86"/>
      <c r="O31" s="69" t="s">
        <v>40</v>
      </c>
    </row>
    <row r="32" spans="1:15" s="2" customFormat="1" ht="13.5" customHeight="1" x14ac:dyDescent="0.25">
      <c r="A32" s="57"/>
      <c r="B32" s="29">
        <f>ROW(B32) - ROW($B$9)</f>
        <v>23</v>
      </c>
      <c r="C32" s="28" t="s">
        <v>54</v>
      </c>
      <c r="D32" s="28" t="s">
        <v>73</v>
      </c>
      <c r="E32" s="30" t="s">
        <v>94</v>
      </c>
      <c r="F32" s="30" t="s">
        <v>101</v>
      </c>
      <c r="G32" s="30" t="s">
        <v>125</v>
      </c>
      <c r="H32" s="30">
        <v>1</v>
      </c>
      <c r="I32" s="77" t="s">
        <v>128</v>
      </c>
      <c r="J32" s="30" t="s">
        <v>94</v>
      </c>
      <c r="K32" s="41">
        <v>1</v>
      </c>
      <c r="L32" s="41">
        <v>40</v>
      </c>
      <c r="M32" s="85">
        <v>0.86850000000000005</v>
      </c>
      <c r="N32" s="85">
        <v>0.86850000000000005</v>
      </c>
      <c r="O32" s="68" t="s">
        <v>40</v>
      </c>
    </row>
    <row r="33" spans="1:15" x14ac:dyDescent="0.25">
      <c r="A33" s="57"/>
      <c r="B33" s="53"/>
      <c r="C33" s="52"/>
      <c r="D33" s="34"/>
      <c r="E33" s="33"/>
      <c r="F33" s="49"/>
      <c r="G33" s="39"/>
      <c r="H33" s="48">
        <f>SUM(H10:H32)</f>
        <v>43</v>
      </c>
      <c r="I33" s="79"/>
      <c r="J33" s="43"/>
      <c r="K33" s="48">
        <f>SUM(K10:K32)</f>
        <v>22</v>
      </c>
      <c r="L33" s="47"/>
      <c r="M33" s="47"/>
      <c r="N33" s="47">
        <f>SUM(N10:N32)</f>
        <v>10.8367</v>
      </c>
      <c r="O33" s="70"/>
    </row>
    <row r="34" spans="1:15" ht="13.8" thickBot="1" x14ac:dyDescent="0.3">
      <c r="A34" s="57"/>
      <c r="B34" s="87" t="s">
        <v>20</v>
      </c>
      <c r="C34" s="87"/>
      <c r="D34" s="5"/>
      <c r="E34" s="7"/>
      <c r="F34" s="51" t="s">
        <v>21</v>
      </c>
      <c r="G34" s="4"/>
      <c r="H34" s="4"/>
      <c r="I34" s="80"/>
      <c r="J34" s="39"/>
      <c r="K34" s="39"/>
      <c r="L34" s="39"/>
      <c r="M34" s="39"/>
      <c r="N34" s="39"/>
      <c r="O34" s="67"/>
    </row>
    <row r="35" spans="1:15" ht="25.2" thickBot="1" x14ac:dyDescent="0.3">
      <c r="A35" s="57"/>
      <c r="B35" s="6"/>
      <c r="C35" s="6"/>
      <c r="D35" s="6"/>
      <c r="E35" s="8"/>
      <c r="F35" s="5"/>
      <c r="G35" s="5"/>
      <c r="H35" s="96" t="s">
        <v>39</v>
      </c>
      <c r="I35" s="84" t="s">
        <v>29</v>
      </c>
      <c r="J35" s="46" t="s">
        <v>23</v>
      </c>
      <c r="K35" s="39"/>
      <c r="L35" s="88">
        <f>N33</f>
        <v>10.8367</v>
      </c>
      <c r="M35" s="89"/>
      <c r="N35" s="97" t="s">
        <v>40</v>
      </c>
      <c r="O35" s="67"/>
    </row>
    <row r="36" spans="1:15" x14ac:dyDescent="0.25">
      <c r="A36" s="57"/>
      <c r="B36" s="6"/>
      <c r="C36" s="6"/>
      <c r="D36" s="6"/>
      <c r="E36" s="8"/>
      <c r="F36" s="5"/>
      <c r="G36" s="5"/>
      <c r="H36" s="5"/>
      <c r="I36" s="81"/>
      <c r="J36" s="50" t="s">
        <v>28</v>
      </c>
      <c r="K36" s="6"/>
      <c r="L36" s="90">
        <f>L35/H35</f>
        <v>10.8367</v>
      </c>
      <c r="M36" s="90"/>
      <c r="N36" s="98" t="s">
        <v>40</v>
      </c>
      <c r="O36" s="67"/>
    </row>
    <row r="37" spans="1:15" ht="13.8" thickBot="1" x14ac:dyDescent="0.3">
      <c r="A37" s="60"/>
      <c r="B37" s="27"/>
      <c r="C37" s="11"/>
      <c r="D37" s="11"/>
      <c r="E37" s="9"/>
      <c r="F37" s="10"/>
      <c r="G37" s="10"/>
      <c r="H37" s="10"/>
      <c r="I37" s="82"/>
      <c r="J37" s="10"/>
      <c r="K37" s="11"/>
      <c r="L37" s="61"/>
      <c r="M37" s="61"/>
      <c r="N37" s="61"/>
      <c r="O37" s="71"/>
    </row>
    <row r="39" spans="1:15" x14ac:dyDescent="0.25">
      <c r="C39" s="1"/>
      <c r="D39" s="1"/>
      <c r="E39" s="1"/>
    </row>
    <row r="40" spans="1:15" x14ac:dyDescent="0.25">
      <c r="C40" s="1"/>
      <c r="D40" s="1"/>
      <c r="E40" s="1"/>
    </row>
    <row r="41" spans="1:15" x14ac:dyDescent="0.25">
      <c r="C41" s="1"/>
      <c r="D41" s="1"/>
      <c r="E41" s="1"/>
    </row>
  </sheetData>
  <mergeCells count="3">
    <mergeCell ref="B34:C34"/>
    <mergeCell ref="L35:M35"/>
    <mergeCell ref="L36:M36"/>
  </mergeCells>
  <phoneticPr fontId="0" type="noConversion"/>
  <conditionalFormatting sqref="L10:L11">
    <cfRule type="cellIs" dxfId="23" priority="25" operator="lessThan">
      <formula>1</formula>
    </cfRule>
  </conditionalFormatting>
  <conditionalFormatting sqref="N10:N11">
    <cfRule type="containsBlanks" dxfId="22" priority="24">
      <formula>LEN(TRIM(N10))=0</formula>
    </cfRule>
  </conditionalFormatting>
  <conditionalFormatting sqref="L12:L13">
    <cfRule type="cellIs" dxfId="21" priority="22" operator="lessThan">
      <formula>1</formula>
    </cfRule>
  </conditionalFormatting>
  <conditionalFormatting sqref="N12:N13">
    <cfRule type="containsBlanks" dxfId="20" priority="21">
      <formula>LEN(TRIM(N12))=0</formula>
    </cfRule>
  </conditionalFormatting>
  <conditionalFormatting sqref="L14:L15">
    <cfRule type="cellIs" dxfId="19" priority="20" operator="lessThan">
      <formula>1</formula>
    </cfRule>
  </conditionalFormatting>
  <conditionalFormatting sqref="N14:N15">
    <cfRule type="containsBlanks" dxfId="18" priority="19">
      <formula>LEN(TRIM(N14))=0</formula>
    </cfRule>
  </conditionalFormatting>
  <conditionalFormatting sqref="L16:L17">
    <cfRule type="cellIs" dxfId="17" priority="18" operator="lessThan">
      <formula>1</formula>
    </cfRule>
  </conditionalFormatting>
  <conditionalFormatting sqref="N16:N17">
    <cfRule type="containsBlanks" dxfId="16" priority="17">
      <formula>LEN(TRIM(N16))=0</formula>
    </cfRule>
  </conditionalFormatting>
  <conditionalFormatting sqref="L18:L19">
    <cfRule type="cellIs" dxfId="15" priority="16" operator="lessThan">
      <formula>1</formula>
    </cfRule>
  </conditionalFormatting>
  <conditionalFormatting sqref="N18:N19">
    <cfRule type="containsBlanks" dxfId="14" priority="15">
      <formula>LEN(TRIM(N18))=0</formula>
    </cfRule>
  </conditionalFormatting>
  <conditionalFormatting sqref="L20:L21">
    <cfRule type="cellIs" dxfId="13" priority="14" operator="lessThan">
      <formula>1</formula>
    </cfRule>
  </conditionalFormatting>
  <conditionalFormatting sqref="N20:N21">
    <cfRule type="containsBlanks" dxfId="12" priority="13">
      <formula>LEN(TRIM(N20))=0</formula>
    </cfRule>
  </conditionalFormatting>
  <conditionalFormatting sqref="L22:L23">
    <cfRule type="cellIs" dxfId="11" priority="12" operator="lessThan">
      <formula>1</formula>
    </cfRule>
  </conditionalFormatting>
  <conditionalFormatting sqref="N22:N23">
    <cfRule type="containsBlanks" dxfId="10" priority="11">
      <formula>LEN(TRIM(N22))=0</formula>
    </cfRule>
  </conditionalFormatting>
  <conditionalFormatting sqref="L24:L25">
    <cfRule type="cellIs" dxfId="9" priority="10" operator="lessThan">
      <formula>1</formula>
    </cfRule>
  </conditionalFormatting>
  <conditionalFormatting sqref="N24:N25">
    <cfRule type="containsBlanks" dxfId="8" priority="9">
      <formula>LEN(TRIM(N24))=0</formula>
    </cfRule>
  </conditionalFormatting>
  <conditionalFormatting sqref="L26:L27">
    <cfRule type="cellIs" dxfId="7" priority="8" operator="lessThan">
      <formula>1</formula>
    </cfRule>
  </conditionalFormatting>
  <conditionalFormatting sqref="N26:N27">
    <cfRule type="containsBlanks" dxfId="6" priority="7">
      <formula>LEN(TRIM(N26))=0</formula>
    </cfRule>
  </conditionalFormatting>
  <conditionalFormatting sqref="L28:L29">
    <cfRule type="cellIs" dxfId="5" priority="6" operator="lessThan">
      <formula>1</formula>
    </cfRule>
  </conditionalFormatting>
  <conditionalFormatting sqref="N28:N29">
    <cfRule type="containsBlanks" dxfId="4" priority="5">
      <formula>LEN(TRIM(N28))=0</formula>
    </cfRule>
  </conditionalFormatting>
  <conditionalFormatting sqref="L30:L31">
    <cfRule type="cellIs" dxfId="3" priority="4" operator="lessThan">
      <formula>1</formula>
    </cfRule>
  </conditionalFormatting>
  <conditionalFormatting sqref="N30:N31">
    <cfRule type="containsBlanks" dxfId="2" priority="3">
      <formula>LEN(TRIM(N30))=0</formula>
    </cfRule>
  </conditionalFormatting>
  <conditionalFormatting sqref="L32">
    <cfRule type="cellIs" dxfId="1" priority="2" operator="lessThan">
      <formula>1</formula>
    </cfRule>
  </conditionalFormatting>
  <conditionalFormatting sqref="N32">
    <cfRule type="containsBlanks" dxfId="0" priority="1">
      <formula>LEN(TRIM(N32))=0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144</v>
      </c>
    </row>
    <row r="2" spans="1:2" x14ac:dyDescent="0.25">
      <c r="A2" s="25" t="s">
        <v>1</v>
      </c>
      <c r="B2" s="100" t="s">
        <v>31</v>
      </c>
    </row>
    <row r="3" spans="1:2" x14ac:dyDescent="0.25">
      <c r="A3" s="26" t="s">
        <v>2</v>
      </c>
      <c r="B3" s="101" t="s">
        <v>33</v>
      </c>
    </row>
    <row r="4" spans="1:2" x14ac:dyDescent="0.25">
      <c r="A4" s="25" t="s">
        <v>3</v>
      </c>
      <c r="B4" s="100" t="s">
        <v>31</v>
      </c>
    </row>
    <row r="5" spans="1:2" x14ac:dyDescent="0.25">
      <c r="A5" s="26" t="s">
        <v>4</v>
      </c>
      <c r="B5" s="101" t="s">
        <v>144</v>
      </c>
    </row>
    <row r="6" spans="1:2" x14ac:dyDescent="0.25">
      <c r="A6" s="25" t="s">
        <v>5</v>
      </c>
      <c r="B6" s="100" t="s">
        <v>30</v>
      </c>
    </row>
    <row r="7" spans="1:2" x14ac:dyDescent="0.25">
      <c r="A7" s="26" t="s">
        <v>6</v>
      </c>
      <c r="B7" s="101" t="s">
        <v>145</v>
      </c>
    </row>
    <row r="8" spans="1:2" x14ac:dyDescent="0.25">
      <c r="A8" s="25" t="s">
        <v>7</v>
      </c>
      <c r="B8" s="100" t="s">
        <v>37</v>
      </c>
    </row>
    <row r="9" spans="1:2" x14ac:dyDescent="0.25">
      <c r="A9" s="26" t="s">
        <v>8</v>
      </c>
      <c r="B9" s="101" t="s">
        <v>36</v>
      </c>
    </row>
    <row r="10" spans="1:2" x14ac:dyDescent="0.25">
      <c r="A10" s="25" t="s">
        <v>9</v>
      </c>
      <c r="B10" s="100" t="s">
        <v>146</v>
      </c>
    </row>
    <row r="11" spans="1:2" x14ac:dyDescent="0.25">
      <c r="A11" s="26" t="s">
        <v>10</v>
      </c>
      <c r="B11" s="101" t="s">
        <v>147</v>
      </c>
    </row>
    <row r="12" spans="1:2" x14ac:dyDescent="0.25">
      <c r="A12" s="25" t="s">
        <v>11</v>
      </c>
      <c r="B12" s="100" t="s">
        <v>148</v>
      </c>
    </row>
    <row r="13" spans="1:2" x14ac:dyDescent="0.25">
      <c r="A13" s="26" t="s">
        <v>12</v>
      </c>
      <c r="B13" s="101" t="s">
        <v>149</v>
      </c>
    </row>
    <row r="14" spans="1:2" x14ac:dyDescent="0.25">
      <c r="A14" s="25" t="s">
        <v>13</v>
      </c>
      <c r="B14" s="100" t="s">
        <v>147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ASUS</cp:lastModifiedBy>
  <cp:lastPrinted>2012-02-04T13:58:31Z</cp:lastPrinted>
  <dcterms:created xsi:type="dcterms:W3CDTF">2002-11-05T15:28:02Z</dcterms:created>
  <dcterms:modified xsi:type="dcterms:W3CDTF">2022-10-10T03:06:27Z</dcterms:modified>
</cp:coreProperties>
</file>