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_i\Documents\Python files\Inlet Characterization\Calibrations\"/>
    </mc:Choice>
  </mc:AlternateContent>
  <bookViews>
    <workbookView xWindow="0" yWindow="0" windowWidth="20820" windowHeight="8040" activeTab="2"/>
  </bookViews>
  <sheets>
    <sheet name="Tabelle1" sheetId="1" r:id="rId1"/>
    <sheet name="Tabelle2" sheetId="2" r:id="rId2"/>
    <sheet name="Tabelle3" sheetId="3" r:id="rId3"/>
    <sheet name="Tabelle4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5" l="1"/>
  <c r="D27" i="5" l="1"/>
  <c r="E27" i="5" s="1"/>
  <c r="D28" i="5"/>
  <c r="E28" i="5" s="1"/>
  <c r="D29" i="5"/>
  <c r="E29" i="5" s="1"/>
  <c r="E26" i="5"/>
  <c r="F27" i="5"/>
  <c r="G27" i="5" s="1"/>
  <c r="F28" i="5"/>
  <c r="G28" i="5" s="1"/>
  <c r="F29" i="5"/>
  <c r="G29" i="5" s="1"/>
  <c r="F26" i="5"/>
  <c r="G26" i="5" s="1"/>
  <c r="H27" i="5"/>
  <c r="I27" i="5" s="1"/>
  <c r="H28" i="5"/>
  <c r="I28" i="5" s="1"/>
  <c r="H29" i="5"/>
  <c r="I29" i="5" s="1"/>
  <c r="H26" i="5"/>
  <c r="I26" i="5" s="1"/>
  <c r="J27" i="5"/>
  <c r="K27" i="5" s="1"/>
  <c r="J28" i="5"/>
  <c r="K28" i="5" s="1"/>
  <c r="J29" i="5"/>
  <c r="K29" i="5" s="1"/>
  <c r="J26" i="5"/>
  <c r="K26" i="5" s="1"/>
  <c r="L27" i="5"/>
  <c r="M27" i="5" s="1"/>
  <c r="L28" i="5"/>
  <c r="M28" i="5" s="1"/>
  <c r="L29" i="5"/>
  <c r="M29" i="5" s="1"/>
  <c r="L26" i="5"/>
  <c r="M26" i="5" s="1"/>
  <c r="P5" i="5"/>
  <c r="P6" i="5"/>
  <c r="P7" i="5"/>
  <c r="P4" i="5"/>
  <c r="M5" i="5"/>
  <c r="M6" i="5"/>
  <c r="M7" i="5"/>
  <c r="M4" i="5"/>
  <c r="J5" i="5"/>
  <c r="J6" i="5"/>
  <c r="J7" i="5"/>
  <c r="J4" i="5"/>
  <c r="G5" i="5"/>
  <c r="G6" i="5"/>
  <c r="G7" i="5"/>
  <c r="G8" i="5"/>
  <c r="G4" i="5"/>
  <c r="D5" i="5"/>
  <c r="D6" i="5"/>
  <c r="D7" i="5"/>
  <c r="D4" i="5"/>
  <c r="B13" i="1" l="1"/>
  <c r="B29" i="1"/>
</calcChain>
</file>

<file path=xl/sharedStrings.xml><?xml version="1.0" encoding="utf-8"?>
<sst xmlns="http://schemas.openxmlformats.org/spreadsheetml/2006/main" count="263" uniqueCount="198">
  <si>
    <t>Total inlet</t>
  </si>
  <si>
    <t>Point of measurement</t>
  </si>
  <si>
    <t>APS</t>
  </si>
  <si>
    <t>WIBS</t>
  </si>
  <si>
    <t>SMPS</t>
  </si>
  <si>
    <t>CCNC</t>
  </si>
  <si>
    <t>AMS</t>
  </si>
  <si>
    <t>Aethalometer</t>
  </si>
  <si>
    <t>Interstitial Inlet</t>
  </si>
  <si>
    <t>Flow TSI1</t>
  </si>
  <si>
    <t>Flow Bios 220</t>
  </si>
  <si>
    <t>Flow TSI2</t>
  </si>
  <si>
    <t>Flow Bios 220 big</t>
  </si>
  <si>
    <t>Total pump</t>
  </si>
  <si>
    <t>SUM</t>
  </si>
  <si>
    <t>SO2</t>
  </si>
  <si>
    <t>Picarro</t>
  </si>
  <si>
    <t>O3</t>
  </si>
  <si>
    <t>CPC INT</t>
  </si>
  <si>
    <t>Makeupflow SMPS</t>
  </si>
  <si>
    <t>SMPS Makeupflow</t>
  </si>
  <si>
    <t>Total Pump Int</t>
  </si>
  <si>
    <t>CPC total</t>
  </si>
  <si>
    <t>TSI big: 17.6</t>
  </si>
  <si>
    <t>TSI big: 16.64</t>
  </si>
  <si>
    <t>TSI big: 11.23</t>
  </si>
  <si>
    <t>Sum:</t>
  </si>
  <si>
    <t>Logbook inlet Particle counter</t>
  </si>
  <si>
    <t>Set valves to total inlet</t>
  </si>
  <si>
    <t>CPC3776 on total inlet</t>
  </si>
  <si>
    <t>Select 20nm particles with DMA</t>
  </si>
  <si>
    <t>Connect Nebulizer with MiliQ</t>
  </si>
  <si>
    <t>Compare both CPC at inlet: both measure ca. 180 p/cc</t>
  </si>
  <si>
    <t>Measure Flow: 13.6 lpm on big filters, 0.62 lpm on aerosol inlet</t>
  </si>
  <si>
    <t>Measure Zero: Disconnect aerosol flow and set filter in front: 2-4 p/cc</t>
  </si>
  <si>
    <t>Folder for CPC 2025 measurements: Data/CPCDMAlogger/inter/InletCharacterization</t>
  </si>
  <si>
    <t>Total Inlet Flow: ca. 9lpm</t>
  </si>
  <si>
    <t>Interst. Inlet Flow: ca. 11lpm</t>
  </si>
  <si>
    <t>Time</t>
  </si>
  <si>
    <t xml:space="preserve">Software CPCforcalibration is for DMA size selection. </t>
  </si>
  <si>
    <t>Sample Flow with nebulizer (miliQ), DMA on 20nm: 0.975 lpm</t>
  </si>
  <si>
    <t>Main Flow: 13.05</t>
  </si>
  <si>
    <t>CPC3776 on zero: 0-10 p/cc. On container air: 250p/cc. On container air with SMPS in front: 15 p/cc</t>
  </si>
  <si>
    <t>Concentration 3025</t>
  </si>
  <si>
    <t xml:space="preserve">Path to files: </t>
  </si>
  <si>
    <t>CPC 3010</t>
  </si>
  <si>
    <t>C/Data/CPCDMAlogger/total/InletCharacterizationDMA</t>
  </si>
  <si>
    <t>CPC 3776</t>
  </si>
  <si>
    <t>CPC 3025</t>
  </si>
  <si>
    <t>C/Data/CPCDMAlogger/InletCharakterization_3776</t>
  </si>
  <si>
    <t>C/Data/CPCDMAlogger/Inter/InletCharacterization</t>
  </si>
  <si>
    <t>Concentrattion 3776 at total inlet</t>
  </si>
  <si>
    <t>Zero</t>
  </si>
  <si>
    <t>With this, the aerosol concentration goes down to 46 p/cc</t>
  </si>
  <si>
    <t>1lpm</t>
  </si>
  <si>
    <t>Concentration for 31nm: 1220 p/cc</t>
  </si>
  <si>
    <t>Remarks</t>
  </si>
  <si>
    <t>Delay time: Approx. 10s</t>
  </si>
  <si>
    <t>Inlet Characterization</t>
  </si>
  <si>
    <t xml:space="preserve">Sheath flow DMA: </t>
  </si>
  <si>
    <t>3lpm</t>
  </si>
  <si>
    <t>MiliQFlush</t>
  </si>
  <si>
    <t>Flush with MiliQ</t>
  </si>
  <si>
    <t>Change PSL: 46nm</t>
  </si>
  <si>
    <t xml:space="preserve">Change Settings on SMPS to 46nm. </t>
  </si>
  <si>
    <t>Test on total inlet</t>
  </si>
  <si>
    <t>Display values</t>
  </si>
  <si>
    <t>152nm PSL Test: 20.8.2019</t>
  </si>
  <si>
    <t>46nm PSL Test 19.8.2019</t>
  </si>
  <si>
    <t>31nm PSL Test 19.8.2029</t>
  </si>
  <si>
    <t>stop: 08:40</t>
  </si>
  <si>
    <t>stop: 09:49</t>
  </si>
  <si>
    <t>Check</t>
  </si>
  <si>
    <t xml:space="preserve">Check error on 3776: </t>
  </si>
  <si>
    <t xml:space="preserve">it is countinfg ca. 20% too low. </t>
  </si>
  <si>
    <t>stop: 13:47</t>
  </si>
  <si>
    <t>x</t>
  </si>
  <si>
    <t>508nm PSL Test: 20.8.2019, start DMA: 13:53</t>
  </si>
  <si>
    <t xml:space="preserve">Concentrations are very low. Turn up nebulizer flow to max (aerosol flow is now 1.98lpm). Total inlet shows around 15 p/cc. Increase integration time for both cpc's to 20s. </t>
  </si>
  <si>
    <t>Zero at CCNC</t>
  </si>
  <si>
    <t>stop: 15:33</t>
  </si>
  <si>
    <t>stop: 15:54, concentration was steadily increasing, from 190 at the beginning to 340 at the end</t>
  </si>
  <si>
    <t>15:06:00??</t>
  </si>
  <si>
    <t>stop: 16:08, total: 411p/cc, AMS: 315p/cc</t>
  </si>
  <si>
    <t>stop: 16:22, total conc.: 490, SMPS conc. 375</t>
  </si>
  <si>
    <t>stop: 15:18</t>
  </si>
  <si>
    <t>stop: 13:33</t>
  </si>
  <si>
    <t>stop: 13:53</t>
  </si>
  <si>
    <t>stop: 18:01</t>
  </si>
  <si>
    <t>stop 18:15</t>
  </si>
  <si>
    <t>stop 16:22</t>
  </si>
  <si>
    <t>stop 16:26</t>
  </si>
  <si>
    <t xml:space="preserve">345nm PSL Test: 20.8.2019, start DMA: </t>
  </si>
  <si>
    <t>stop: 16:32</t>
  </si>
  <si>
    <t>flush MiliQ</t>
  </si>
  <si>
    <t>Stop</t>
  </si>
  <si>
    <t>135 at WIBS</t>
  </si>
  <si>
    <t>Stop 16:46</t>
  </si>
  <si>
    <t>stop 15.21</t>
  </si>
  <si>
    <t>Points 3776</t>
  </si>
  <si>
    <t>Points 3025</t>
  </si>
  <si>
    <t>78034 -78342</t>
  </si>
  <si>
    <t xml:space="preserve">79730 - 80284 </t>
  </si>
  <si>
    <r>
      <t xml:space="preserve">stop: </t>
    </r>
    <r>
      <rPr>
        <sz val="11"/>
        <color rgb="FFFF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:29</t>
    </r>
  </si>
  <si>
    <t>73491 - 74101</t>
  </si>
  <si>
    <t>792-853</t>
  </si>
  <si>
    <t>1009-1129</t>
  </si>
  <si>
    <t>75658 - 76852</t>
  </si>
  <si>
    <t>1151-1157</t>
  </si>
  <si>
    <t>77084-77140</t>
  </si>
  <si>
    <t>1194-1231</t>
  </si>
  <si>
    <t>77504 - 77876</t>
  </si>
  <si>
    <t>78788 - 79349</t>
  </si>
  <si>
    <t>1324-1379</t>
  </si>
  <si>
    <t>1527-1595</t>
  </si>
  <si>
    <t>80794 - 81472</t>
  </si>
  <si>
    <t>1936-1995</t>
  </si>
  <si>
    <t>84887 - 85477</t>
  </si>
  <si>
    <t>1623-1726</t>
  </si>
  <si>
    <t>81735 - 82778</t>
  </si>
  <si>
    <t>1753-1835</t>
  </si>
  <si>
    <t>83052 - 83869</t>
  </si>
  <si>
    <t>1852-1907</t>
  </si>
  <si>
    <t>84052-84593</t>
  </si>
  <si>
    <t>3302-3361</t>
  </si>
  <si>
    <t>2882-2946</t>
  </si>
  <si>
    <t>29391-30037</t>
  </si>
  <si>
    <t>38327-38930</t>
  </si>
  <si>
    <t>4648-4691</t>
  </si>
  <si>
    <t>43094-43137</t>
  </si>
  <si>
    <t>4710-4800</t>
  </si>
  <si>
    <t>43157-43247</t>
  </si>
  <si>
    <t>43374-43427</t>
  </si>
  <si>
    <t>4919-4971</t>
  </si>
  <si>
    <t>4830-4892</t>
  </si>
  <si>
    <t>43279-43344</t>
  </si>
  <si>
    <t>4990-5031</t>
  </si>
  <si>
    <t>43452-43493</t>
  </si>
  <si>
    <t xml:space="preserve">stop: 17:22. </t>
  </si>
  <si>
    <t>stop: 09:35</t>
  </si>
  <si>
    <t>3776 shows approx. 50p/cc less on the vi than in the display</t>
  </si>
  <si>
    <t>3996-4054</t>
  </si>
  <si>
    <t>37440-38025</t>
  </si>
  <si>
    <t>Inlet directcomp</t>
  </si>
  <si>
    <t>quotient</t>
  </si>
  <si>
    <t>33600-34195</t>
  </si>
  <si>
    <t>3159-3281</t>
  </si>
  <si>
    <t>32174-33392</t>
  </si>
  <si>
    <t>4081-4142</t>
  </si>
  <si>
    <t>43730-43770</t>
  </si>
  <si>
    <t>5266-5307</t>
  </si>
  <si>
    <t>5324-5375</t>
  </si>
  <si>
    <t>Flows</t>
  </si>
  <si>
    <t>PSL (nm):</t>
  </si>
  <si>
    <t>CPC:</t>
  </si>
  <si>
    <t>'Instr'</t>
  </si>
  <si>
    <t xml:space="preserve"> '30nm_76'</t>
  </si>
  <si>
    <t xml:space="preserve"> 'stdev30_76'</t>
  </si>
  <si>
    <t xml:space="preserve"> '30nm_25'</t>
  </si>
  <si>
    <t xml:space="preserve"> 'stdev30_25' </t>
  </si>
  <si>
    <t xml:space="preserve"> '45nm_76'</t>
  </si>
  <si>
    <t xml:space="preserve"> 'stdev45_76'</t>
  </si>
  <si>
    <t xml:space="preserve"> '45nm_25'</t>
  </si>
  <si>
    <t xml:space="preserve"> 'stdev45_25'</t>
  </si>
  <si>
    <t xml:space="preserve"> '150nm_76'</t>
  </si>
  <si>
    <t xml:space="preserve"> 'stdev150_76'</t>
  </si>
  <si>
    <t xml:space="preserve"> '150nm_25'</t>
  </si>
  <si>
    <t xml:space="preserve"> 'stdev150_25'</t>
  </si>
  <si>
    <t xml:space="preserve"> '350nm_76'</t>
  </si>
  <si>
    <t xml:space="preserve"> 'stdev350_76'</t>
  </si>
  <si>
    <t xml:space="preserve"> '350nm_25'</t>
  </si>
  <si>
    <t xml:space="preserve"> 'stdev350_25'</t>
  </si>
  <si>
    <t xml:space="preserve"> '500nm_76'</t>
  </si>
  <si>
    <t xml:space="preserve"> 'stdev500_76'</t>
  </si>
  <si>
    <t xml:space="preserve"> '500nm_25'</t>
  </si>
  <si>
    <t xml:space="preserve"> 'stdev500_25']</t>
  </si>
  <si>
    <t xml:space="preserve"> </t>
  </si>
  <si>
    <t xml:space="preserve">            'CCNC'</t>
  </si>
  <si>
    <t xml:space="preserve">            'SMPS'</t>
  </si>
  <si>
    <t xml:space="preserve">            'AMS'</t>
  </si>
  <si>
    <t xml:space="preserve">            'Aeth'</t>
  </si>
  <si>
    <t>q30</t>
  </si>
  <si>
    <t>stdev30</t>
  </si>
  <si>
    <t>q45</t>
  </si>
  <si>
    <t>stdev45</t>
  </si>
  <si>
    <t>q150</t>
  </si>
  <si>
    <t>stdev150</t>
  </si>
  <si>
    <t>q350</t>
  </si>
  <si>
    <t>stdev350</t>
  </si>
  <si>
    <t>q500</t>
  </si>
  <si>
    <t>stdev500</t>
  </si>
  <si>
    <t>ccnc</t>
  </si>
  <si>
    <t>smps</t>
  </si>
  <si>
    <t>ams</t>
  </si>
  <si>
    <t>aet</t>
  </si>
  <si>
    <r>
      <t xml:space="preserve">Sample flow: </t>
    </r>
    <r>
      <rPr>
        <sz val="11"/>
        <color rgb="FFFF0000"/>
        <rFont val="Calibri"/>
        <family val="2"/>
        <scheme val="minor"/>
      </rPr>
      <t xml:space="preserve">where? </t>
    </r>
  </si>
  <si>
    <r>
      <t xml:space="preserve">Makeup Flow </t>
    </r>
    <r>
      <rPr>
        <sz val="11"/>
        <color rgb="FFFF0000"/>
        <rFont val="Calibri"/>
        <family val="2"/>
        <scheme val="minor"/>
      </rPr>
      <t>where?</t>
    </r>
  </si>
  <si>
    <r>
      <t xml:space="preserve">New sample Flow: </t>
    </r>
    <r>
      <rPr>
        <sz val="11"/>
        <color rgb="FFFF0000"/>
        <rFont val="Calibri"/>
        <family val="2"/>
        <scheme val="minor"/>
      </rPr>
      <t>whats that?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</si>
</sst>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4" fillId="0" borderId="0" xfId="0" applyFont="1"/>
    <xf numFmtId="20" fontId="4" fillId="0" borderId="0" xfId="0" applyNumberFormat="1" applyFont="1"/>
    <xf numFmtId="0" fontId="5" fillId="0" borderId="0" xfId="0" applyFont="1"/>
    <xf numFmtId="0" fontId="4" fillId="2" borderId="0" xfId="0" applyNumberFormat="1" applyFont="1" applyFill="1"/>
    <xf numFmtId="0" fontId="0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4" fillId="2" borderId="0" xfId="0" applyFont="1" applyFill="1"/>
    <xf numFmtId="20" fontId="0" fillId="0" borderId="0" xfId="0" applyNumberFormat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6" fillId="0" borderId="0" xfId="0" applyFont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0" fontId="0" fillId="0" borderId="11" xfId="0" applyBorder="1"/>
    <xf numFmtId="164" fontId="0" fillId="0" borderId="5" xfId="0" applyNumberFormat="1" applyBorder="1"/>
    <xf numFmtId="164" fontId="0" fillId="0" borderId="11" xfId="0" applyNumberFormat="1" applyBorder="1"/>
    <xf numFmtId="0" fontId="0" fillId="3" borderId="0" xfId="0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4" workbookViewId="0">
      <selection activeCell="F20" sqref="F20"/>
    </sheetView>
  </sheetViews>
  <sheetFormatPr baseColWidth="10" defaultRowHeight="14.4" x14ac:dyDescent="0.3"/>
  <cols>
    <col min="1" max="1" width="19.21875" bestFit="1" customWidth="1"/>
    <col min="2" max="2" width="11.5546875" style="27"/>
    <col min="4" max="4" width="22.44140625" bestFit="1" customWidth="1"/>
    <col min="5" max="5" width="24.88671875" bestFit="1" customWidth="1"/>
    <col min="6" max="6" width="24.88671875" customWidth="1"/>
    <col min="7" max="7" width="22.44140625" customWidth="1"/>
    <col min="8" max="8" width="26.44140625" bestFit="1" customWidth="1"/>
    <col min="9" max="9" width="26.44140625" customWidth="1"/>
    <col min="10" max="10" width="24.21875" bestFit="1" customWidth="1"/>
    <col min="11" max="13" width="25.44140625" bestFit="1" customWidth="1"/>
    <col min="14" max="15" width="25.21875" bestFit="1" customWidth="1"/>
  </cols>
  <sheetData>
    <row r="1" spans="1:19" ht="21" x14ac:dyDescent="0.4">
      <c r="A1" s="29" t="s">
        <v>152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3">
      <c r="A2" t="s">
        <v>1</v>
      </c>
      <c r="B2" s="27" t="s">
        <v>9</v>
      </c>
      <c r="C2" t="s">
        <v>11</v>
      </c>
      <c r="D2" t="s">
        <v>10</v>
      </c>
      <c r="E2" t="s">
        <v>12</v>
      </c>
    </row>
    <row r="3" spans="1:19" x14ac:dyDescent="0.3">
      <c r="A3" t="s">
        <v>0</v>
      </c>
      <c r="E3" s="17" t="s">
        <v>23</v>
      </c>
    </row>
    <row r="4" spans="1:19" x14ac:dyDescent="0.3">
      <c r="A4" t="s">
        <v>2</v>
      </c>
      <c r="B4" s="27">
        <v>3.66</v>
      </c>
      <c r="C4">
        <v>3.84</v>
      </c>
      <c r="E4">
        <v>3.68</v>
      </c>
    </row>
    <row r="5" spans="1:19" x14ac:dyDescent="0.3">
      <c r="A5" t="s">
        <v>3</v>
      </c>
      <c r="B5" s="27">
        <v>0.33</v>
      </c>
      <c r="C5">
        <v>0.31</v>
      </c>
      <c r="D5">
        <v>0.3</v>
      </c>
    </row>
    <row r="6" spans="1:19" x14ac:dyDescent="0.3">
      <c r="A6" t="s">
        <v>4</v>
      </c>
      <c r="B6" s="27">
        <v>0.33</v>
      </c>
      <c r="C6">
        <v>0.33</v>
      </c>
      <c r="D6">
        <v>0.22</v>
      </c>
      <c r="E6">
        <v>0.31</v>
      </c>
    </row>
    <row r="7" spans="1:19" x14ac:dyDescent="0.3">
      <c r="A7" t="s">
        <v>20</v>
      </c>
      <c r="B7" s="27">
        <v>0.57999999999999996</v>
      </c>
    </row>
    <row r="8" spans="1:19" x14ac:dyDescent="0.3">
      <c r="A8" t="s">
        <v>22</v>
      </c>
      <c r="B8" s="27">
        <v>0.31</v>
      </c>
      <c r="C8">
        <v>0.32</v>
      </c>
      <c r="D8">
        <v>0.31</v>
      </c>
    </row>
    <row r="9" spans="1:19" x14ac:dyDescent="0.3">
      <c r="A9" t="s">
        <v>5</v>
      </c>
      <c r="B9" s="27">
        <v>0.46</v>
      </c>
      <c r="C9">
        <v>0.49</v>
      </c>
      <c r="D9">
        <v>0.4</v>
      </c>
      <c r="E9">
        <v>0.49</v>
      </c>
    </row>
    <row r="10" spans="1:19" x14ac:dyDescent="0.3">
      <c r="A10" t="s">
        <v>6</v>
      </c>
      <c r="B10" s="27">
        <v>7.0000000000000007E-2</v>
      </c>
      <c r="C10">
        <v>0.08</v>
      </c>
      <c r="D10">
        <v>7.0000000000000007E-2</v>
      </c>
    </row>
    <row r="11" spans="1:19" x14ac:dyDescent="0.3">
      <c r="A11" t="s">
        <v>7</v>
      </c>
      <c r="B11" s="27">
        <v>2.0499999999999998</v>
      </c>
      <c r="C11">
        <v>2.14</v>
      </c>
      <c r="E11">
        <v>2.0299999999999998</v>
      </c>
    </row>
    <row r="12" spans="1:19" x14ac:dyDescent="0.3">
      <c r="A12" t="s">
        <v>13</v>
      </c>
      <c r="E12">
        <v>10</v>
      </c>
    </row>
    <row r="13" spans="1:19" x14ac:dyDescent="0.3">
      <c r="A13" t="s">
        <v>14</v>
      </c>
      <c r="B13" s="28">
        <f>SUM(B4:B11)+E12</f>
        <v>17.79</v>
      </c>
    </row>
    <row r="18" spans="1:5" x14ac:dyDescent="0.3">
      <c r="A18" t="s">
        <v>8</v>
      </c>
      <c r="E18" s="17" t="s">
        <v>24</v>
      </c>
    </row>
    <row r="19" spans="1:5" x14ac:dyDescent="0.3">
      <c r="A19" t="s">
        <v>15</v>
      </c>
      <c r="B19" s="27">
        <v>0.45</v>
      </c>
    </row>
    <row r="20" spans="1:5" x14ac:dyDescent="0.3">
      <c r="A20" t="s">
        <v>16</v>
      </c>
      <c r="B20" s="27">
        <v>0.23</v>
      </c>
    </row>
    <row r="21" spans="1:5" x14ac:dyDescent="0.3">
      <c r="A21" t="s">
        <v>17</v>
      </c>
    </row>
    <row r="22" spans="1:5" x14ac:dyDescent="0.3">
      <c r="A22" t="s">
        <v>6</v>
      </c>
      <c r="B22" s="27">
        <v>0.7</v>
      </c>
    </row>
    <row r="23" spans="1:5" x14ac:dyDescent="0.3">
      <c r="A23" t="s">
        <v>18</v>
      </c>
      <c r="B23" s="27">
        <v>0.28999999999999998</v>
      </c>
    </row>
    <row r="24" spans="1:5" x14ac:dyDescent="0.3">
      <c r="A24" t="s">
        <v>5</v>
      </c>
      <c r="B24" s="27">
        <v>0.47</v>
      </c>
      <c r="D24">
        <v>0.46</v>
      </c>
    </row>
    <row r="25" spans="1:5" x14ac:dyDescent="0.3">
      <c r="A25" t="s">
        <v>4</v>
      </c>
      <c r="B25" s="27">
        <v>0.28999999999999998</v>
      </c>
    </row>
    <row r="26" spans="1:5" x14ac:dyDescent="0.3">
      <c r="A26" t="s">
        <v>7</v>
      </c>
      <c r="B26" s="27">
        <v>2</v>
      </c>
    </row>
    <row r="27" spans="1:5" x14ac:dyDescent="0.3">
      <c r="A27" t="s">
        <v>19</v>
      </c>
      <c r="B27" s="27">
        <v>0.57999999999999996</v>
      </c>
      <c r="E27">
        <v>0.59</v>
      </c>
    </row>
    <row r="28" spans="1:5" x14ac:dyDescent="0.3">
      <c r="A28" t="s">
        <v>21</v>
      </c>
      <c r="B28" s="27">
        <v>11.23</v>
      </c>
      <c r="E28" t="s">
        <v>25</v>
      </c>
    </row>
    <row r="29" spans="1:5" x14ac:dyDescent="0.3">
      <c r="A29" t="s">
        <v>26</v>
      </c>
      <c r="B29" s="28">
        <f>SUM(B19:B28)</f>
        <v>16.240000000000002</v>
      </c>
    </row>
  </sheetData>
  <mergeCells count="1">
    <mergeCell ref="A1:S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baseColWidth="10" defaultRowHeight="14.4" x14ac:dyDescent="0.3"/>
  <cols>
    <col min="1" max="1" width="19.109375" customWidth="1"/>
    <col min="2" max="2" width="61.5546875" customWidth="1"/>
    <col min="3" max="3" width="5" bestFit="1" customWidth="1"/>
    <col min="4" max="4" width="83.109375" bestFit="1" customWidth="1"/>
    <col min="5" max="5" width="20.109375" bestFit="1" customWidth="1"/>
  </cols>
  <sheetData>
    <row r="1" spans="1:4" x14ac:dyDescent="0.3">
      <c r="A1" t="s">
        <v>27</v>
      </c>
    </row>
    <row r="2" spans="1:4" x14ac:dyDescent="0.3">
      <c r="A2" t="s">
        <v>35</v>
      </c>
      <c r="D2" s="1">
        <v>43693</v>
      </c>
    </row>
    <row r="3" spans="1:4" x14ac:dyDescent="0.3">
      <c r="A3">
        <v>1</v>
      </c>
      <c r="D3" t="s">
        <v>28</v>
      </c>
    </row>
    <row r="4" spans="1:4" x14ac:dyDescent="0.3">
      <c r="A4">
        <v>2</v>
      </c>
      <c r="D4" t="s">
        <v>29</v>
      </c>
    </row>
    <row r="5" spans="1:4" x14ac:dyDescent="0.3">
      <c r="A5">
        <v>3</v>
      </c>
      <c r="D5" t="s">
        <v>30</v>
      </c>
    </row>
    <row r="6" spans="1:4" x14ac:dyDescent="0.3">
      <c r="A6">
        <v>4</v>
      </c>
      <c r="D6" t="s">
        <v>31</v>
      </c>
    </row>
    <row r="7" spans="1:4" x14ac:dyDescent="0.3">
      <c r="A7">
        <v>5</v>
      </c>
      <c r="D7" t="s">
        <v>33</v>
      </c>
    </row>
    <row r="8" spans="1:4" x14ac:dyDescent="0.3">
      <c r="A8">
        <v>6</v>
      </c>
      <c r="D8" t="s">
        <v>32</v>
      </c>
    </row>
    <row r="9" spans="1:4" x14ac:dyDescent="0.3">
      <c r="A9">
        <v>7</v>
      </c>
      <c r="D9" t="s">
        <v>34</v>
      </c>
    </row>
    <row r="10" spans="1:4" x14ac:dyDescent="0.3">
      <c r="A10">
        <v>8</v>
      </c>
      <c r="D10" t="s">
        <v>36</v>
      </c>
    </row>
    <row r="11" spans="1:4" x14ac:dyDescent="0.3">
      <c r="A11">
        <v>9</v>
      </c>
      <c r="D11" t="s">
        <v>37</v>
      </c>
    </row>
    <row r="12" spans="1:4" x14ac:dyDescent="0.3">
      <c r="A12">
        <v>10</v>
      </c>
      <c r="D12" t="s">
        <v>42</v>
      </c>
    </row>
    <row r="13" spans="1:4" x14ac:dyDescent="0.3">
      <c r="A13">
        <v>11</v>
      </c>
      <c r="D13" t="s">
        <v>39</v>
      </c>
    </row>
    <row r="14" spans="1:4" x14ac:dyDescent="0.3">
      <c r="A14">
        <v>12</v>
      </c>
      <c r="D14" t="s">
        <v>40</v>
      </c>
    </row>
    <row r="15" spans="1:4" x14ac:dyDescent="0.3">
      <c r="A15">
        <v>13</v>
      </c>
      <c r="D15" t="s">
        <v>41</v>
      </c>
    </row>
    <row r="16" spans="1:4" x14ac:dyDescent="0.3">
      <c r="A16">
        <v>14</v>
      </c>
      <c r="C16">
        <v>1655</v>
      </c>
      <c r="D16" t="s">
        <v>62</v>
      </c>
    </row>
    <row r="17" spans="1:4" x14ac:dyDescent="0.3">
      <c r="C17">
        <v>1704</v>
      </c>
      <c r="D17" t="s">
        <v>63</v>
      </c>
    </row>
    <row r="18" spans="1:4" x14ac:dyDescent="0.3">
      <c r="C18">
        <v>1705</v>
      </c>
      <c r="D18" t="s">
        <v>64</v>
      </c>
    </row>
    <row r="24" spans="1:4" x14ac:dyDescent="0.3">
      <c r="A24" s="2"/>
      <c r="B2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abSelected="1" workbookViewId="0">
      <selection activeCell="C10" sqref="C10"/>
    </sheetView>
  </sheetViews>
  <sheetFormatPr baseColWidth="10" defaultRowHeight="14.4" x14ac:dyDescent="0.3"/>
  <cols>
    <col min="1" max="1" width="15.33203125" bestFit="1" customWidth="1"/>
    <col min="2" max="2" width="12.77734375" customWidth="1"/>
    <col min="3" max="3" width="28.5546875" bestFit="1" customWidth="1"/>
    <col min="4" max="4" width="17.21875" bestFit="1" customWidth="1"/>
    <col min="5" max="5" width="107.21875" customWidth="1"/>
    <col min="7" max="7" width="16.109375" customWidth="1"/>
    <col min="8" max="8" width="14.44140625" bestFit="1" customWidth="1"/>
  </cols>
  <sheetData>
    <row r="1" spans="1:10" x14ac:dyDescent="0.3">
      <c r="A1" s="30" t="s">
        <v>58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t="s">
        <v>44</v>
      </c>
    </row>
    <row r="3" spans="1:10" x14ac:dyDescent="0.3">
      <c r="A3" t="s">
        <v>45</v>
      </c>
      <c r="B3" t="s">
        <v>46</v>
      </c>
      <c r="E3" t="s">
        <v>195</v>
      </c>
      <c r="F3">
        <v>0.8</v>
      </c>
      <c r="G3" t="s">
        <v>53</v>
      </c>
    </row>
    <row r="4" spans="1:10" x14ac:dyDescent="0.3">
      <c r="A4" t="s">
        <v>47</v>
      </c>
      <c r="B4" t="s">
        <v>49</v>
      </c>
      <c r="E4" t="s">
        <v>196</v>
      </c>
      <c r="F4">
        <v>15.7</v>
      </c>
    </row>
    <row r="5" spans="1:10" x14ac:dyDescent="0.3">
      <c r="A5" t="s">
        <v>48</v>
      </c>
      <c r="B5" t="s">
        <v>50</v>
      </c>
      <c r="E5" t="s">
        <v>197</v>
      </c>
      <c r="F5" t="s">
        <v>54</v>
      </c>
      <c r="G5" t="s">
        <v>55</v>
      </c>
    </row>
    <row r="6" spans="1:10" x14ac:dyDescent="0.3">
      <c r="E6" t="s">
        <v>57</v>
      </c>
      <c r="G6" t="s">
        <v>59</v>
      </c>
      <c r="H6" t="s">
        <v>60</v>
      </c>
    </row>
    <row r="7" spans="1:10" x14ac:dyDescent="0.3">
      <c r="E7" t="s">
        <v>140</v>
      </c>
    </row>
    <row r="8" spans="1:10" x14ac:dyDescent="0.3">
      <c r="A8" s="30" t="s">
        <v>69</v>
      </c>
      <c r="B8" s="30"/>
      <c r="C8" s="30"/>
      <c r="D8" s="30"/>
      <c r="E8" s="30"/>
      <c r="F8" s="4"/>
      <c r="G8" s="4"/>
    </row>
    <row r="9" spans="1:10" x14ac:dyDescent="0.3">
      <c r="B9" t="s">
        <v>38</v>
      </c>
      <c r="C9" t="s">
        <v>51</v>
      </c>
      <c r="D9" t="s">
        <v>43</v>
      </c>
      <c r="E9" t="s">
        <v>56</v>
      </c>
      <c r="F9" s="4" t="s">
        <v>100</v>
      </c>
      <c r="G9" s="4" t="s">
        <v>99</v>
      </c>
    </row>
    <row r="10" spans="1:10" x14ac:dyDescent="0.3">
      <c r="A10" t="s">
        <v>5</v>
      </c>
      <c r="B10" s="2">
        <v>0.62986111111111109</v>
      </c>
      <c r="C10">
        <v>244</v>
      </c>
      <c r="D10">
        <v>232</v>
      </c>
      <c r="E10" s="4" t="s">
        <v>98</v>
      </c>
      <c r="F10" s="4" t="s">
        <v>105</v>
      </c>
      <c r="G10" s="4" t="s">
        <v>104</v>
      </c>
    </row>
    <row r="11" spans="1:10" x14ac:dyDescent="0.3">
      <c r="A11" t="s">
        <v>52</v>
      </c>
      <c r="B11" s="2">
        <v>0.64027777777777783</v>
      </c>
      <c r="C11">
        <v>3</v>
      </c>
      <c r="D11">
        <v>6</v>
      </c>
      <c r="F11" s="4"/>
      <c r="G11" s="4"/>
      <c r="H11" s="4"/>
    </row>
    <row r="12" spans="1:10" x14ac:dyDescent="0.3">
      <c r="A12" t="s">
        <v>4</v>
      </c>
      <c r="B12" s="2">
        <v>0.65486111111111112</v>
      </c>
      <c r="C12">
        <v>290</v>
      </c>
      <c r="D12">
        <v>260</v>
      </c>
      <c r="E12" s="5">
        <v>0.67013888888888884</v>
      </c>
      <c r="F12" s="4" t="s">
        <v>106</v>
      </c>
      <c r="G12" s="4" t="s">
        <v>107</v>
      </c>
      <c r="H12" s="4"/>
    </row>
    <row r="13" spans="1:10" x14ac:dyDescent="0.3">
      <c r="A13" t="s">
        <v>52</v>
      </c>
      <c r="B13" s="2">
        <v>0.67222222222222217</v>
      </c>
      <c r="C13">
        <v>3</v>
      </c>
      <c r="F13" s="4" t="s">
        <v>108</v>
      </c>
      <c r="G13" s="4" t="s">
        <v>109</v>
      </c>
      <c r="H13" s="4"/>
    </row>
    <row r="14" spans="1:10" x14ac:dyDescent="0.3">
      <c r="A14" t="s">
        <v>6</v>
      </c>
      <c r="B14" s="2">
        <v>0.67499999999999993</v>
      </c>
      <c r="C14">
        <v>320</v>
      </c>
      <c r="D14">
        <v>280</v>
      </c>
      <c r="E14" t="s">
        <v>90</v>
      </c>
      <c r="F14" s="4" t="s">
        <v>110</v>
      </c>
      <c r="G14" s="4" t="s">
        <v>111</v>
      </c>
      <c r="H14" s="4"/>
    </row>
    <row r="15" spans="1:10" x14ac:dyDescent="0.3">
      <c r="A15" t="s">
        <v>52</v>
      </c>
      <c r="B15" s="2">
        <v>0.68333333333333324</v>
      </c>
      <c r="C15">
        <v>3</v>
      </c>
      <c r="D15">
        <v>2</v>
      </c>
      <c r="E15" t="s">
        <v>91</v>
      </c>
      <c r="F15" s="4"/>
      <c r="G15" s="4" t="s">
        <v>101</v>
      </c>
      <c r="H15" s="4"/>
    </row>
    <row r="16" spans="1:10" x14ac:dyDescent="0.3">
      <c r="A16" t="s">
        <v>7</v>
      </c>
      <c r="B16" s="2">
        <v>0.69166666666666676</v>
      </c>
      <c r="C16">
        <v>360</v>
      </c>
      <c r="D16">
        <v>380</v>
      </c>
      <c r="E16" t="s">
        <v>97</v>
      </c>
      <c r="F16" s="4" t="s">
        <v>113</v>
      </c>
      <c r="G16" s="4" t="s">
        <v>112</v>
      </c>
      <c r="H16" s="4"/>
    </row>
    <row r="17" spans="1:8" x14ac:dyDescent="0.3">
      <c r="A17" t="s">
        <v>61</v>
      </c>
      <c r="B17" s="2">
        <v>0.70138888888888884</v>
      </c>
      <c r="F17" s="4"/>
      <c r="G17" s="4" t="s">
        <v>102</v>
      </c>
      <c r="H17" s="4"/>
    </row>
    <row r="18" spans="1:8" ht="18.600000000000001" customHeight="1" x14ac:dyDescent="0.3">
      <c r="A18" t="s">
        <v>3</v>
      </c>
      <c r="F18" s="4"/>
      <c r="G18" s="4"/>
      <c r="H18" s="4"/>
    </row>
    <row r="19" spans="1:8" x14ac:dyDescent="0.3">
      <c r="A19" t="s">
        <v>2</v>
      </c>
      <c r="F19" s="4"/>
      <c r="G19" s="4"/>
      <c r="H19" s="4"/>
    </row>
    <row r="20" spans="1:8" x14ac:dyDescent="0.3">
      <c r="F20" s="4"/>
      <c r="G20" s="4"/>
      <c r="H20" s="4"/>
    </row>
    <row r="21" spans="1:8" x14ac:dyDescent="0.3">
      <c r="F21" s="4"/>
      <c r="G21" s="4"/>
      <c r="H21" s="4"/>
    </row>
    <row r="22" spans="1:8" x14ac:dyDescent="0.3">
      <c r="A22" s="30" t="s">
        <v>68</v>
      </c>
      <c r="B22" s="30"/>
      <c r="C22" s="30"/>
      <c r="D22" s="30"/>
      <c r="E22" s="30"/>
      <c r="F22" s="4"/>
      <c r="G22" s="4"/>
      <c r="H22" s="4"/>
    </row>
    <row r="23" spans="1:8" x14ac:dyDescent="0.3">
      <c r="B23" t="s">
        <v>38</v>
      </c>
      <c r="C23" t="s">
        <v>51</v>
      </c>
      <c r="D23" t="s">
        <v>43</v>
      </c>
      <c r="E23" t="s">
        <v>56</v>
      </c>
      <c r="F23" s="4"/>
      <c r="G23" s="4"/>
      <c r="H23" s="4"/>
    </row>
    <row r="24" spans="1:8" x14ac:dyDescent="0.3">
      <c r="F24" s="4"/>
      <c r="G24" s="4"/>
      <c r="H24" s="4"/>
    </row>
    <row r="25" spans="1:8" x14ac:dyDescent="0.3">
      <c r="A25" t="s">
        <v>5</v>
      </c>
      <c r="B25" s="2">
        <v>0.71527777777777779</v>
      </c>
      <c r="C25">
        <v>330</v>
      </c>
      <c r="D25">
        <v>330</v>
      </c>
      <c r="E25" t="s">
        <v>138</v>
      </c>
      <c r="F25" s="4" t="s">
        <v>114</v>
      </c>
      <c r="G25" s="4" t="s">
        <v>115</v>
      </c>
      <c r="H25" s="4"/>
    </row>
    <row r="26" spans="1:8" x14ac:dyDescent="0.3">
      <c r="A26" t="s">
        <v>65</v>
      </c>
      <c r="B26" s="2">
        <v>0.72430555555555554</v>
      </c>
      <c r="C26">
        <v>340</v>
      </c>
      <c r="D26">
        <v>380</v>
      </c>
      <c r="F26" s="4"/>
      <c r="G26" s="4"/>
      <c r="H26" s="4"/>
    </row>
    <row r="27" spans="1:8" x14ac:dyDescent="0.3">
      <c r="A27" t="s">
        <v>7</v>
      </c>
      <c r="B27" s="2">
        <v>0.72569444444444453</v>
      </c>
      <c r="C27">
        <v>370</v>
      </c>
      <c r="D27">
        <v>390</v>
      </c>
      <c r="E27" t="s">
        <v>66</v>
      </c>
      <c r="F27" s="4" t="s">
        <v>118</v>
      </c>
      <c r="G27" s="4" t="s">
        <v>119</v>
      </c>
      <c r="H27" s="4"/>
    </row>
    <row r="28" spans="1:8" x14ac:dyDescent="0.3">
      <c r="A28" t="s">
        <v>4</v>
      </c>
      <c r="B28" s="2">
        <v>0.74236111111111114</v>
      </c>
      <c r="C28">
        <v>400</v>
      </c>
      <c r="D28">
        <v>420</v>
      </c>
      <c r="E28" t="s">
        <v>88</v>
      </c>
      <c r="F28" s="4" t="s">
        <v>120</v>
      </c>
      <c r="G28" s="4" t="s">
        <v>121</v>
      </c>
      <c r="H28" s="4"/>
    </row>
    <row r="29" spans="1:8" x14ac:dyDescent="0.3">
      <c r="A29" t="s">
        <v>52</v>
      </c>
      <c r="B29" s="2">
        <v>0.75138888888888899</v>
      </c>
      <c r="C29">
        <v>2</v>
      </c>
      <c r="D29">
        <v>1.55</v>
      </c>
      <c r="E29" t="s">
        <v>89</v>
      </c>
      <c r="F29" s="4" t="s">
        <v>122</v>
      </c>
      <c r="G29" s="4" t="s">
        <v>123</v>
      </c>
      <c r="H29" s="4"/>
    </row>
    <row r="30" spans="1:8" x14ac:dyDescent="0.3">
      <c r="A30" t="s">
        <v>6</v>
      </c>
      <c r="B30" s="2">
        <v>0.76250000000000007</v>
      </c>
      <c r="C30">
        <v>410</v>
      </c>
      <c r="D30">
        <v>390</v>
      </c>
      <c r="E30" t="s">
        <v>103</v>
      </c>
      <c r="F30" s="4" t="s">
        <v>116</v>
      </c>
      <c r="G30" s="4" t="s">
        <v>117</v>
      </c>
      <c r="H30" s="4"/>
    </row>
    <row r="31" spans="1:8" x14ac:dyDescent="0.3">
      <c r="F31" s="4"/>
      <c r="G31" s="4"/>
      <c r="H31" s="4"/>
    </row>
    <row r="32" spans="1:8" x14ac:dyDescent="0.3">
      <c r="A32" t="s">
        <v>3</v>
      </c>
      <c r="F32" s="4"/>
      <c r="G32" s="4"/>
      <c r="H32" s="4"/>
    </row>
    <row r="33" spans="1:8" x14ac:dyDescent="0.3">
      <c r="A33" t="s">
        <v>2</v>
      </c>
      <c r="F33" s="4"/>
      <c r="G33" s="4"/>
      <c r="H33" s="4"/>
    </row>
    <row r="34" spans="1:8" x14ac:dyDescent="0.3">
      <c r="F34" s="4"/>
      <c r="G34" s="4"/>
      <c r="H34" s="4"/>
    </row>
    <row r="35" spans="1:8" x14ac:dyDescent="0.3">
      <c r="F35" s="4"/>
      <c r="G35" s="4"/>
      <c r="H35" s="4"/>
    </row>
    <row r="36" spans="1:8" x14ac:dyDescent="0.3">
      <c r="F36" s="4"/>
      <c r="G36" s="4"/>
      <c r="H36" s="4"/>
    </row>
    <row r="37" spans="1:8" x14ac:dyDescent="0.3">
      <c r="A37" s="30" t="s">
        <v>67</v>
      </c>
      <c r="B37" s="30"/>
      <c r="C37" s="30"/>
      <c r="D37" s="30"/>
      <c r="E37" s="30"/>
      <c r="F37" s="4"/>
      <c r="G37" s="4"/>
      <c r="H37" s="4"/>
    </row>
    <row r="38" spans="1:8" s="3" customFormat="1" x14ac:dyDescent="0.3">
      <c r="B38" s="3" t="s">
        <v>38</v>
      </c>
      <c r="C38" s="3" t="s">
        <v>51</v>
      </c>
      <c r="D38" s="3" t="s">
        <v>43</v>
      </c>
      <c r="E38" s="3" t="s">
        <v>56</v>
      </c>
      <c r="F38" s="6"/>
      <c r="G38" s="6"/>
      <c r="H38" s="6"/>
    </row>
    <row r="39" spans="1:8" x14ac:dyDescent="0.3">
      <c r="A39" t="s">
        <v>5</v>
      </c>
      <c r="B39" s="2">
        <v>0.40069444444444446</v>
      </c>
      <c r="C39">
        <v>112</v>
      </c>
      <c r="D39">
        <v>131</v>
      </c>
      <c r="E39" t="s">
        <v>71</v>
      </c>
      <c r="F39" s="4" t="s">
        <v>124</v>
      </c>
      <c r="G39" s="4" t="s">
        <v>145</v>
      </c>
      <c r="H39" s="4"/>
    </row>
    <row r="40" spans="1:8" x14ac:dyDescent="0.3">
      <c r="A40" t="s">
        <v>4</v>
      </c>
      <c r="B40" s="2">
        <v>0.38472222222222219</v>
      </c>
      <c r="C40">
        <v>135</v>
      </c>
      <c r="D40">
        <v>150</v>
      </c>
      <c r="E40" t="s">
        <v>139</v>
      </c>
      <c r="F40" s="4" t="s">
        <v>146</v>
      </c>
      <c r="G40" s="4" t="s">
        <v>147</v>
      </c>
      <c r="H40" s="4"/>
    </row>
    <row r="41" spans="1:8" x14ac:dyDescent="0.3">
      <c r="A41" t="s">
        <v>72</v>
      </c>
      <c r="B41" t="s">
        <v>73</v>
      </c>
      <c r="C41" t="s">
        <v>74</v>
      </c>
      <c r="F41" s="4"/>
      <c r="G41" s="4"/>
      <c r="H41" s="4"/>
    </row>
    <row r="42" spans="1:8" x14ac:dyDescent="0.3">
      <c r="A42" t="s">
        <v>6</v>
      </c>
      <c r="B42" s="2">
        <v>0.55555555555555558</v>
      </c>
      <c r="C42">
        <v>130</v>
      </c>
      <c r="D42">
        <v>118</v>
      </c>
      <c r="E42" t="s">
        <v>86</v>
      </c>
      <c r="F42" s="4" t="s">
        <v>141</v>
      </c>
      <c r="G42" s="4" t="s">
        <v>142</v>
      </c>
      <c r="H42" s="4"/>
    </row>
    <row r="43" spans="1:8" s="8" customFormat="1" x14ac:dyDescent="0.3">
      <c r="A43" s="8" t="s">
        <v>7</v>
      </c>
      <c r="B43" s="8">
        <v>0.3520833333333333</v>
      </c>
      <c r="C43" s="8">
        <v>100</v>
      </c>
      <c r="D43" s="8">
        <v>116</v>
      </c>
      <c r="E43" s="8" t="s">
        <v>70</v>
      </c>
      <c r="F43" s="7" t="s">
        <v>125</v>
      </c>
      <c r="G43" s="7" t="s">
        <v>126</v>
      </c>
      <c r="H43" s="7"/>
    </row>
    <row r="44" spans="1:8" x14ac:dyDescent="0.3">
      <c r="A44" t="s">
        <v>7</v>
      </c>
      <c r="B44" s="2">
        <v>0.56597222222222221</v>
      </c>
      <c r="C44">
        <v>124</v>
      </c>
      <c r="D44">
        <v>135</v>
      </c>
      <c r="E44" t="s">
        <v>75</v>
      </c>
      <c r="F44" s="4" t="s">
        <v>148</v>
      </c>
      <c r="G44" s="4" t="s">
        <v>127</v>
      </c>
      <c r="H44" s="4"/>
    </row>
    <row r="45" spans="1:8" x14ac:dyDescent="0.3">
      <c r="A45" t="s">
        <v>62</v>
      </c>
      <c r="B45" s="2">
        <v>0.57500000000000007</v>
      </c>
      <c r="C45" t="s">
        <v>76</v>
      </c>
      <c r="D45" t="s">
        <v>76</v>
      </c>
      <c r="E45" t="s">
        <v>87</v>
      </c>
      <c r="F45" s="4"/>
      <c r="G45" s="4"/>
      <c r="H45" s="4"/>
    </row>
    <row r="46" spans="1:8" x14ac:dyDescent="0.3">
      <c r="A46" t="s">
        <v>3</v>
      </c>
      <c r="F46" s="4"/>
      <c r="G46" s="4"/>
      <c r="H46" s="4"/>
    </row>
    <row r="47" spans="1:8" x14ac:dyDescent="0.3">
      <c r="A47" t="s">
        <v>2</v>
      </c>
      <c r="F47" s="4"/>
      <c r="G47" s="4"/>
      <c r="H47" s="4"/>
    </row>
    <row r="48" spans="1:8" x14ac:dyDescent="0.3">
      <c r="F48" s="4"/>
      <c r="G48" s="4"/>
      <c r="H48" s="4"/>
    </row>
    <row r="49" spans="1:9" x14ac:dyDescent="0.3">
      <c r="F49" s="4"/>
      <c r="G49" s="4"/>
      <c r="H49" s="4"/>
    </row>
    <row r="50" spans="1:9" x14ac:dyDescent="0.3">
      <c r="F50" s="4"/>
      <c r="G50" s="4"/>
      <c r="H50" s="4"/>
    </row>
    <row r="51" spans="1:9" x14ac:dyDescent="0.3">
      <c r="F51" s="4"/>
      <c r="G51" s="4"/>
      <c r="H51" s="4"/>
    </row>
    <row r="52" spans="1:9" x14ac:dyDescent="0.3">
      <c r="A52" s="30" t="s">
        <v>77</v>
      </c>
      <c r="B52" s="30"/>
      <c r="C52" s="30"/>
      <c r="D52" s="30"/>
      <c r="E52" s="30"/>
      <c r="F52" s="4"/>
      <c r="G52" s="4"/>
      <c r="H52" s="4"/>
    </row>
    <row r="53" spans="1:9" x14ac:dyDescent="0.3">
      <c r="B53" t="s">
        <v>38</v>
      </c>
      <c r="C53" t="s">
        <v>51</v>
      </c>
      <c r="D53" t="s">
        <v>43</v>
      </c>
      <c r="E53" t="s">
        <v>56</v>
      </c>
      <c r="F53" s="4"/>
      <c r="G53" s="4"/>
      <c r="H53" s="4"/>
    </row>
    <row r="54" spans="1:9" x14ac:dyDescent="0.3">
      <c r="A54" s="31" t="s">
        <v>78</v>
      </c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t="s">
        <v>79</v>
      </c>
      <c r="B55" s="2">
        <v>0.6430555555555556</v>
      </c>
      <c r="C55">
        <v>4</v>
      </c>
      <c r="D55">
        <v>2.9</v>
      </c>
      <c r="E55" t="s">
        <v>80</v>
      </c>
      <c r="F55" s="4" t="s">
        <v>128</v>
      </c>
      <c r="G55" s="4" t="s">
        <v>129</v>
      </c>
      <c r="H55" s="4"/>
    </row>
    <row r="56" spans="1:9" x14ac:dyDescent="0.3">
      <c r="A56" t="s">
        <v>5</v>
      </c>
      <c r="B56" s="2">
        <v>0.64861111111111114</v>
      </c>
      <c r="C56">
        <v>190</v>
      </c>
      <c r="D56">
        <v>106</v>
      </c>
      <c r="E56" t="s">
        <v>81</v>
      </c>
      <c r="F56" s="4" t="s">
        <v>130</v>
      </c>
      <c r="G56" s="4" t="s">
        <v>131</v>
      </c>
      <c r="H56" s="4"/>
    </row>
    <row r="57" spans="1:9" x14ac:dyDescent="0.3">
      <c r="A57" t="s">
        <v>4</v>
      </c>
      <c r="B57" s="2">
        <v>0.67291666666666661</v>
      </c>
      <c r="C57">
        <v>435</v>
      </c>
      <c r="D57">
        <v>330</v>
      </c>
      <c r="E57" t="s">
        <v>84</v>
      </c>
      <c r="F57" s="4" t="s">
        <v>133</v>
      </c>
      <c r="G57" s="4" t="s">
        <v>132</v>
      </c>
      <c r="H57" s="4"/>
    </row>
    <row r="58" spans="1:9" x14ac:dyDescent="0.3">
      <c r="A58" t="s">
        <v>6</v>
      </c>
      <c r="B58" s="2">
        <v>0.66388888888888886</v>
      </c>
      <c r="C58">
        <v>350</v>
      </c>
      <c r="D58">
        <v>283</v>
      </c>
      <c r="E58" t="s">
        <v>83</v>
      </c>
      <c r="F58" s="4" t="s">
        <v>134</v>
      </c>
      <c r="G58" s="4" t="s">
        <v>135</v>
      </c>
      <c r="H58" s="4"/>
    </row>
    <row r="59" spans="1:9" s="9" customFormat="1" x14ac:dyDescent="0.3">
      <c r="A59" s="9" t="s">
        <v>7</v>
      </c>
      <c r="B59" s="10" t="s">
        <v>82</v>
      </c>
      <c r="C59" s="9">
        <v>29</v>
      </c>
      <c r="D59" s="9">
        <v>31</v>
      </c>
      <c r="E59" s="9" t="s">
        <v>85</v>
      </c>
      <c r="F59" s="11"/>
      <c r="G59" s="11"/>
      <c r="H59" s="11"/>
    </row>
    <row r="60" spans="1:9" x14ac:dyDescent="0.3">
      <c r="A60" t="s">
        <v>7</v>
      </c>
      <c r="B60" s="2">
        <v>0.68333333333333324</v>
      </c>
      <c r="C60">
        <v>510</v>
      </c>
      <c r="D60">
        <v>434</v>
      </c>
      <c r="E60" t="s">
        <v>93</v>
      </c>
      <c r="F60" s="4" t="s">
        <v>136</v>
      </c>
      <c r="G60" s="4" t="s">
        <v>137</v>
      </c>
      <c r="H60" s="4"/>
    </row>
    <row r="61" spans="1:9" x14ac:dyDescent="0.3">
      <c r="A61" t="s">
        <v>94</v>
      </c>
      <c r="B61" s="2">
        <v>0.69097222222222221</v>
      </c>
      <c r="F61" s="4"/>
      <c r="G61" s="4"/>
      <c r="H61" s="4"/>
    </row>
    <row r="62" spans="1:9" x14ac:dyDescent="0.3">
      <c r="A62" t="s">
        <v>3</v>
      </c>
      <c r="F62" s="4"/>
      <c r="G62" s="4"/>
      <c r="H62" s="4"/>
    </row>
    <row r="63" spans="1:9" x14ac:dyDescent="0.3">
      <c r="A63" t="s">
        <v>2</v>
      </c>
      <c r="F63" s="4"/>
      <c r="G63" s="4"/>
    </row>
    <row r="64" spans="1:9" x14ac:dyDescent="0.3">
      <c r="F64" s="4"/>
      <c r="G64" s="4"/>
    </row>
    <row r="65" spans="1:7" x14ac:dyDescent="0.3">
      <c r="F65" s="4"/>
      <c r="G65" s="4"/>
    </row>
    <row r="66" spans="1:7" x14ac:dyDescent="0.3">
      <c r="F66" s="4"/>
      <c r="G66" s="4"/>
    </row>
    <row r="67" spans="1:7" x14ac:dyDescent="0.3">
      <c r="F67" s="4"/>
      <c r="G67" s="4"/>
    </row>
    <row r="68" spans="1:7" x14ac:dyDescent="0.3">
      <c r="A68" s="30" t="s">
        <v>92</v>
      </c>
      <c r="B68" s="30"/>
      <c r="C68" s="30"/>
      <c r="D68" s="30"/>
      <c r="E68" s="30"/>
      <c r="F68" s="4"/>
      <c r="G68" s="4"/>
    </row>
    <row r="69" spans="1:7" x14ac:dyDescent="0.3">
      <c r="B69" t="s">
        <v>38</v>
      </c>
      <c r="C69" t="s">
        <v>51</v>
      </c>
      <c r="D69" t="s">
        <v>43</v>
      </c>
      <c r="E69" t="s">
        <v>95</v>
      </c>
      <c r="F69" s="4"/>
      <c r="G69" s="4"/>
    </row>
    <row r="70" spans="1:7" x14ac:dyDescent="0.3">
      <c r="F70" s="4"/>
      <c r="G70" s="4"/>
    </row>
    <row r="71" spans="1:7" x14ac:dyDescent="0.3">
      <c r="A71" t="s">
        <v>5</v>
      </c>
      <c r="B71" s="2">
        <v>0.71250000000000002</v>
      </c>
      <c r="C71">
        <v>140</v>
      </c>
      <c r="D71">
        <v>96</v>
      </c>
      <c r="E71" s="12">
        <v>0.72083333333333333</v>
      </c>
      <c r="F71" s="4" t="s">
        <v>150</v>
      </c>
      <c r="G71" s="4" t="s">
        <v>149</v>
      </c>
    </row>
    <row r="72" spans="1:7" x14ac:dyDescent="0.3">
      <c r="A72" t="s">
        <v>4</v>
      </c>
      <c r="B72" s="2">
        <v>0.72152777777777777</v>
      </c>
      <c r="C72">
        <v>140</v>
      </c>
      <c r="D72">
        <v>90</v>
      </c>
      <c r="E72" s="12">
        <v>0.72916666666666663</v>
      </c>
      <c r="F72" s="4" t="s">
        <v>151</v>
      </c>
      <c r="G72" s="4"/>
    </row>
    <row r="73" spans="1:7" x14ac:dyDescent="0.3">
      <c r="A73" t="s">
        <v>6</v>
      </c>
      <c r="B73" s="2">
        <v>0.72986111111111107</v>
      </c>
      <c r="C73">
        <v>138</v>
      </c>
      <c r="D73">
        <v>100</v>
      </c>
      <c r="E73" s="12">
        <v>0.73958333333333337</v>
      </c>
      <c r="F73" s="4"/>
      <c r="G73" s="4"/>
    </row>
    <row r="74" spans="1:7" x14ac:dyDescent="0.3">
      <c r="A74" t="s">
        <v>7</v>
      </c>
      <c r="B74" s="2">
        <v>0.70416666666666661</v>
      </c>
      <c r="C74">
        <v>140</v>
      </c>
      <c r="D74">
        <v>117</v>
      </c>
      <c r="E74" s="12">
        <v>0.71111111111111114</v>
      </c>
      <c r="F74" s="4"/>
      <c r="G74" s="4"/>
    </row>
    <row r="75" spans="1:7" x14ac:dyDescent="0.3">
      <c r="A75" t="s">
        <v>3</v>
      </c>
      <c r="B75" s="2">
        <v>0.74305555555555547</v>
      </c>
      <c r="C75" t="s">
        <v>96</v>
      </c>
      <c r="D75" t="s">
        <v>76</v>
      </c>
      <c r="E75" s="12">
        <v>0.74652777777777779</v>
      </c>
      <c r="F75" s="4"/>
      <c r="G75" s="4"/>
    </row>
    <row r="76" spans="1:7" x14ac:dyDescent="0.3">
      <c r="A76" t="s">
        <v>2</v>
      </c>
      <c r="F76" s="4"/>
      <c r="G76" s="4"/>
    </row>
    <row r="77" spans="1:7" x14ac:dyDescent="0.3">
      <c r="F77" s="4"/>
      <c r="G77" s="4"/>
    </row>
    <row r="78" spans="1:7" x14ac:dyDescent="0.3">
      <c r="F78" s="4"/>
      <c r="G78" s="4"/>
    </row>
    <row r="79" spans="1:7" x14ac:dyDescent="0.3">
      <c r="F79" s="4"/>
      <c r="G79" s="4"/>
    </row>
    <row r="80" spans="1:7" x14ac:dyDescent="0.3">
      <c r="F80" s="4"/>
      <c r="G80" s="4"/>
    </row>
    <row r="81" spans="6:7" x14ac:dyDescent="0.3">
      <c r="F81" s="4"/>
      <c r="G81" s="4"/>
    </row>
    <row r="82" spans="6:7" x14ac:dyDescent="0.3">
      <c r="F82" s="4"/>
      <c r="G82" s="4"/>
    </row>
    <row r="83" spans="6:7" x14ac:dyDescent="0.3">
      <c r="F83" s="4"/>
      <c r="G83" s="4"/>
    </row>
    <row r="84" spans="6:7" x14ac:dyDescent="0.3">
      <c r="F84" s="4"/>
      <c r="G84" s="4"/>
    </row>
    <row r="85" spans="6:7" x14ac:dyDescent="0.3">
      <c r="F85" s="4"/>
      <c r="G85" s="4"/>
    </row>
    <row r="86" spans="6:7" x14ac:dyDescent="0.3">
      <c r="F86" s="4"/>
      <c r="G86" s="4"/>
    </row>
    <row r="87" spans="6:7" x14ac:dyDescent="0.3">
      <c r="F87" s="4"/>
      <c r="G87" s="4"/>
    </row>
    <row r="88" spans="6:7" x14ac:dyDescent="0.3">
      <c r="F88" s="4"/>
      <c r="G88" s="4"/>
    </row>
    <row r="89" spans="6:7" x14ac:dyDescent="0.3">
      <c r="F89" s="4"/>
      <c r="G89" s="4"/>
    </row>
    <row r="90" spans="6:7" x14ac:dyDescent="0.3">
      <c r="F90" s="4"/>
      <c r="G90" s="4"/>
    </row>
    <row r="91" spans="6:7" x14ac:dyDescent="0.3">
      <c r="F91" s="4"/>
      <c r="G91" s="4"/>
    </row>
    <row r="92" spans="6:7" x14ac:dyDescent="0.3">
      <c r="F92" s="4"/>
      <c r="G92" s="4"/>
    </row>
    <row r="93" spans="6:7" x14ac:dyDescent="0.3">
      <c r="F93" s="4"/>
      <c r="G93" s="4"/>
    </row>
    <row r="94" spans="6:7" x14ac:dyDescent="0.3">
      <c r="F94" s="4"/>
      <c r="G94" s="4"/>
    </row>
    <row r="95" spans="6:7" x14ac:dyDescent="0.3">
      <c r="F95" s="4"/>
      <c r="G95" s="4"/>
    </row>
    <row r="96" spans="6:7" x14ac:dyDescent="0.3">
      <c r="F96" s="4"/>
      <c r="G96" s="4"/>
    </row>
    <row r="97" spans="6:7" x14ac:dyDescent="0.3">
      <c r="F97" s="4"/>
      <c r="G97" s="4"/>
    </row>
    <row r="98" spans="6:7" x14ac:dyDescent="0.3">
      <c r="F98" s="4"/>
      <c r="G98" s="4"/>
    </row>
    <row r="99" spans="6:7" x14ac:dyDescent="0.3">
      <c r="F99" s="4"/>
      <c r="G99" s="4"/>
    </row>
    <row r="100" spans="6:7" x14ac:dyDescent="0.3">
      <c r="F100" s="4"/>
      <c r="G100" s="4"/>
    </row>
    <row r="101" spans="6:7" x14ac:dyDescent="0.3">
      <c r="F101" s="4"/>
      <c r="G101" s="4"/>
    </row>
    <row r="102" spans="6:7" x14ac:dyDescent="0.3">
      <c r="F102" s="4"/>
      <c r="G102" s="4"/>
    </row>
    <row r="103" spans="6:7" x14ac:dyDescent="0.3">
      <c r="F103" s="4"/>
      <c r="G103" s="4"/>
    </row>
    <row r="104" spans="6:7" x14ac:dyDescent="0.3">
      <c r="F104" s="4"/>
      <c r="G104" s="4"/>
    </row>
    <row r="105" spans="6:7" x14ac:dyDescent="0.3">
      <c r="F105" s="4"/>
      <c r="G105" s="4"/>
    </row>
    <row r="106" spans="6:7" x14ac:dyDescent="0.3">
      <c r="F106" s="4"/>
      <c r="G106" s="4"/>
    </row>
    <row r="107" spans="6:7" x14ac:dyDescent="0.3">
      <c r="F107" s="4"/>
      <c r="G107" s="4"/>
    </row>
    <row r="108" spans="6:7" x14ac:dyDescent="0.3">
      <c r="F108" s="4"/>
      <c r="G108" s="4"/>
    </row>
    <row r="109" spans="6:7" x14ac:dyDescent="0.3">
      <c r="F109" s="4"/>
      <c r="G109" s="4"/>
    </row>
    <row r="110" spans="6:7" x14ac:dyDescent="0.3">
      <c r="F110" s="4"/>
      <c r="G110" s="4"/>
    </row>
    <row r="111" spans="6:7" x14ac:dyDescent="0.3">
      <c r="F111" s="4"/>
      <c r="G111" s="4"/>
    </row>
    <row r="112" spans="6:7" x14ac:dyDescent="0.3">
      <c r="F112" s="4"/>
      <c r="G112" s="4"/>
    </row>
    <row r="113" spans="6:7" x14ac:dyDescent="0.3">
      <c r="F113" s="4"/>
      <c r="G113" s="4"/>
    </row>
    <row r="114" spans="6:7" x14ac:dyDescent="0.3">
      <c r="F114" s="4"/>
      <c r="G114" s="4"/>
    </row>
    <row r="115" spans="6:7" x14ac:dyDescent="0.3">
      <c r="F115" s="4"/>
      <c r="G115" s="4"/>
    </row>
    <row r="116" spans="6:7" x14ac:dyDescent="0.3">
      <c r="F116" s="4"/>
      <c r="G116" s="4"/>
    </row>
    <row r="117" spans="6:7" x14ac:dyDescent="0.3">
      <c r="F117" s="4"/>
      <c r="G117" s="4"/>
    </row>
    <row r="118" spans="6:7" x14ac:dyDescent="0.3">
      <c r="F118" s="4"/>
      <c r="G118" s="4"/>
    </row>
    <row r="119" spans="6:7" x14ac:dyDescent="0.3">
      <c r="F119" s="4"/>
      <c r="G119" s="4"/>
    </row>
    <row r="120" spans="6:7" x14ac:dyDescent="0.3">
      <c r="F120" s="4"/>
      <c r="G120" s="4"/>
    </row>
    <row r="121" spans="6:7" x14ac:dyDescent="0.3">
      <c r="F121" s="4"/>
      <c r="G121" s="4"/>
    </row>
    <row r="122" spans="6:7" x14ac:dyDescent="0.3">
      <c r="F122" s="4"/>
      <c r="G122" s="4"/>
    </row>
    <row r="123" spans="6:7" x14ac:dyDescent="0.3">
      <c r="F123" s="4"/>
      <c r="G123" s="4"/>
    </row>
    <row r="124" spans="6:7" x14ac:dyDescent="0.3">
      <c r="F124" s="4"/>
      <c r="G124" s="4"/>
    </row>
    <row r="125" spans="6:7" x14ac:dyDescent="0.3">
      <c r="F125" s="4"/>
      <c r="G125" s="4"/>
    </row>
    <row r="126" spans="6:7" x14ac:dyDescent="0.3">
      <c r="F126" s="4"/>
      <c r="G126" s="4"/>
    </row>
    <row r="127" spans="6:7" x14ac:dyDescent="0.3">
      <c r="F127" s="4"/>
      <c r="G127" s="4"/>
    </row>
    <row r="128" spans="6:7" x14ac:dyDescent="0.3">
      <c r="F128" s="4"/>
      <c r="G128" s="4"/>
    </row>
    <row r="129" spans="6:7" x14ac:dyDescent="0.3">
      <c r="F129" s="4"/>
      <c r="G129" s="4"/>
    </row>
    <row r="130" spans="6:7" x14ac:dyDescent="0.3">
      <c r="F130" s="4"/>
      <c r="G130" s="4"/>
    </row>
    <row r="131" spans="6:7" x14ac:dyDescent="0.3">
      <c r="F131" s="4"/>
      <c r="G131" s="4"/>
    </row>
    <row r="132" spans="6:7" x14ac:dyDescent="0.3">
      <c r="F132" s="4"/>
      <c r="G132" s="4"/>
    </row>
    <row r="133" spans="6:7" x14ac:dyDescent="0.3">
      <c r="F133" s="4"/>
      <c r="G133" s="4"/>
    </row>
    <row r="134" spans="6:7" x14ac:dyDescent="0.3">
      <c r="F134" s="4"/>
      <c r="G134" s="4"/>
    </row>
    <row r="135" spans="6:7" x14ac:dyDescent="0.3">
      <c r="F135" s="4"/>
      <c r="G135" s="4"/>
    </row>
    <row r="136" spans="6:7" x14ac:dyDescent="0.3">
      <c r="F136" s="4"/>
      <c r="G136" s="4"/>
    </row>
    <row r="137" spans="6:7" x14ac:dyDescent="0.3">
      <c r="F137" s="4"/>
      <c r="G137" s="4"/>
    </row>
    <row r="138" spans="6:7" x14ac:dyDescent="0.3">
      <c r="F138" s="4"/>
      <c r="G138" s="4"/>
    </row>
    <row r="139" spans="6:7" x14ac:dyDescent="0.3">
      <c r="F139" s="4"/>
      <c r="G139" s="4"/>
    </row>
    <row r="140" spans="6:7" x14ac:dyDescent="0.3">
      <c r="F140" s="4"/>
      <c r="G140" s="4"/>
    </row>
    <row r="141" spans="6:7" x14ac:dyDescent="0.3">
      <c r="F141" s="4"/>
      <c r="G141" s="4"/>
    </row>
    <row r="142" spans="6:7" x14ac:dyDescent="0.3">
      <c r="F142" s="4"/>
      <c r="G142" s="4"/>
    </row>
    <row r="143" spans="6:7" x14ac:dyDescent="0.3">
      <c r="F143" s="4"/>
      <c r="G143" s="4"/>
    </row>
    <row r="144" spans="6:7" x14ac:dyDescent="0.3">
      <c r="F144" s="4"/>
      <c r="G144" s="4"/>
    </row>
    <row r="145" spans="6:7" x14ac:dyDescent="0.3">
      <c r="F145" s="4"/>
      <c r="G145" s="4"/>
    </row>
    <row r="146" spans="6:7" x14ac:dyDescent="0.3">
      <c r="F146" s="4"/>
      <c r="G146" s="4"/>
    </row>
    <row r="147" spans="6:7" x14ac:dyDescent="0.3">
      <c r="F147" s="4"/>
      <c r="G147" s="4"/>
    </row>
    <row r="148" spans="6:7" x14ac:dyDescent="0.3">
      <c r="F148" s="4"/>
      <c r="G148" s="4"/>
    </row>
    <row r="149" spans="6:7" x14ac:dyDescent="0.3">
      <c r="F149" s="4"/>
      <c r="G149" s="4"/>
    </row>
    <row r="150" spans="6:7" x14ac:dyDescent="0.3">
      <c r="F150" s="4"/>
      <c r="G150" s="4"/>
    </row>
    <row r="151" spans="6:7" x14ac:dyDescent="0.3">
      <c r="F151" s="4"/>
      <c r="G151" s="4"/>
    </row>
    <row r="152" spans="6:7" x14ac:dyDescent="0.3">
      <c r="F152" s="4"/>
      <c r="G152" s="4"/>
    </row>
    <row r="153" spans="6:7" x14ac:dyDescent="0.3">
      <c r="F153" s="4"/>
      <c r="G153" s="4"/>
    </row>
    <row r="154" spans="6:7" x14ac:dyDescent="0.3">
      <c r="F154" s="4"/>
      <c r="G154" s="4"/>
    </row>
    <row r="155" spans="6:7" x14ac:dyDescent="0.3">
      <c r="F155" s="4"/>
      <c r="G155" s="4"/>
    </row>
    <row r="156" spans="6:7" x14ac:dyDescent="0.3">
      <c r="F156" s="4"/>
      <c r="G156" s="4"/>
    </row>
    <row r="157" spans="6:7" x14ac:dyDescent="0.3">
      <c r="F157" s="4"/>
      <c r="G157" s="4"/>
    </row>
    <row r="158" spans="6:7" x14ac:dyDescent="0.3">
      <c r="F158" s="4"/>
      <c r="G158" s="4"/>
    </row>
    <row r="159" spans="6:7" x14ac:dyDescent="0.3">
      <c r="F159" s="4"/>
      <c r="G159" s="4"/>
    </row>
    <row r="160" spans="6:7" x14ac:dyDescent="0.3">
      <c r="F160" s="4"/>
      <c r="G160" s="4"/>
    </row>
    <row r="161" spans="6:7" x14ac:dyDescent="0.3">
      <c r="F161" s="4"/>
      <c r="G161" s="4"/>
    </row>
    <row r="162" spans="6:7" x14ac:dyDescent="0.3">
      <c r="F162" s="4"/>
      <c r="G162" s="4"/>
    </row>
    <row r="163" spans="6:7" x14ac:dyDescent="0.3">
      <c r="F163" s="4"/>
      <c r="G163" s="4"/>
    </row>
    <row r="164" spans="6:7" x14ac:dyDescent="0.3">
      <c r="F164" s="4"/>
      <c r="G164" s="4"/>
    </row>
    <row r="165" spans="6:7" x14ac:dyDescent="0.3">
      <c r="F165" s="4"/>
      <c r="G165" s="4"/>
    </row>
    <row r="166" spans="6:7" x14ac:dyDescent="0.3">
      <c r="F166" s="4"/>
      <c r="G166" s="4"/>
    </row>
    <row r="167" spans="6:7" x14ac:dyDescent="0.3">
      <c r="F167" s="4"/>
      <c r="G167" s="4"/>
    </row>
    <row r="168" spans="6:7" x14ac:dyDescent="0.3">
      <c r="F168" s="4"/>
      <c r="G168" s="4"/>
    </row>
    <row r="169" spans="6:7" x14ac:dyDescent="0.3">
      <c r="F169" s="4"/>
      <c r="G169" s="4"/>
    </row>
    <row r="170" spans="6:7" x14ac:dyDescent="0.3">
      <c r="F170" s="4"/>
      <c r="G170" s="4"/>
    </row>
    <row r="171" spans="6:7" x14ac:dyDescent="0.3">
      <c r="F171" s="4"/>
      <c r="G171" s="4"/>
    </row>
    <row r="172" spans="6:7" x14ac:dyDescent="0.3">
      <c r="F172" s="4"/>
      <c r="G172" s="4"/>
    </row>
    <row r="173" spans="6:7" x14ac:dyDescent="0.3">
      <c r="F173" s="4"/>
      <c r="G173" s="4"/>
    </row>
    <row r="174" spans="6:7" x14ac:dyDescent="0.3">
      <c r="F174" s="4"/>
      <c r="G174" s="4"/>
    </row>
    <row r="175" spans="6:7" x14ac:dyDescent="0.3">
      <c r="F175" s="4"/>
      <c r="G175" s="4"/>
    </row>
    <row r="176" spans="6:7" x14ac:dyDescent="0.3">
      <c r="F176" s="4"/>
      <c r="G176" s="4"/>
    </row>
    <row r="177" spans="6:7" x14ac:dyDescent="0.3">
      <c r="F177" s="4"/>
      <c r="G177" s="4"/>
    </row>
    <row r="178" spans="6:7" x14ac:dyDescent="0.3">
      <c r="F178" s="4"/>
      <c r="G178" s="4"/>
    </row>
    <row r="179" spans="6:7" x14ac:dyDescent="0.3">
      <c r="F179" s="4"/>
      <c r="G179" s="4"/>
    </row>
    <row r="180" spans="6:7" x14ac:dyDescent="0.3">
      <c r="F180" s="4"/>
      <c r="G180" s="4"/>
    </row>
    <row r="181" spans="6:7" x14ac:dyDescent="0.3">
      <c r="F181" s="4"/>
      <c r="G181" s="4"/>
    </row>
    <row r="182" spans="6:7" x14ac:dyDescent="0.3">
      <c r="F182" s="4"/>
      <c r="G182" s="4"/>
    </row>
    <row r="183" spans="6:7" x14ac:dyDescent="0.3">
      <c r="F183" s="4"/>
      <c r="G183" s="4"/>
    </row>
    <row r="184" spans="6:7" x14ac:dyDescent="0.3">
      <c r="F184" s="4"/>
      <c r="G184" s="4"/>
    </row>
    <row r="185" spans="6:7" x14ac:dyDescent="0.3">
      <c r="F185" s="4"/>
      <c r="G185" s="4"/>
    </row>
    <row r="186" spans="6:7" x14ac:dyDescent="0.3">
      <c r="F186" s="4"/>
      <c r="G186" s="4"/>
    </row>
    <row r="187" spans="6:7" x14ac:dyDescent="0.3">
      <c r="F187" s="4"/>
      <c r="G187" s="4"/>
    </row>
    <row r="188" spans="6:7" x14ac:dyDescent="0.3">
      <c r="F188" s="4"/>
      <c r="G188" s="4"/>
    </row>
    <row r="189" spans="6:7" x14ac:dyDescent="0.3">
      <c r="F189" s="4"/>
      <c r="G189" s="4"/>
    </row>
    <row r="190" spans="6:7" x14ac:dyDescent="0.3">
      <c r="F190" s="4"/>
      <c r="G190" s="4"/>
    </row>
    <row r="191" spans="6:7" x14ac:dyDescent="0.3">
      <c r="F191" s="4"/>
      <c r="G191" s="4"/>
    </row>
    <row r="192" spans="6:7" x14ac:dyDescent="0.3">
      <c r="F192" s="4"/>
      <c r="G192" s="4"/>
    </row>
    <row r="193" spans="6:7" x14ac:dyDescent="0.3">
      <c r="F193" s="4"/>
      <c r="G193" s="4"/>
    </row>
    <row r="194" spans="6:7" x14ac:dyDescent="0.3">
      <c r="F194" s="4"/>
      <c r="G194" s="4"/>
    </row>
    <row r="195" spans="6:7" x14ac:dyDescent="0.3">
      <c r="F195" s="4"/>
      <c r="G195" s="4"/>
    </row>
    <row r="196" spans="6:7" x14ac:dyDescent="0.3">
      <c r="F196" s="4"/>
      <c r="G196" s="4"/>
    </row>
    <row r="197" spans="6:7" x14ac:dyDescent="0.3">
      <c r="F197" s="4"/>
      <c r="G197" s="4"/>
    </row>
    <row r="198" spans="6:7" x14ac:dyDescent="0.3">
      <c r="F198" s="4"/>
      <c r="G198" s="4"/>
    </row>
    <row r="199" spans="6:7" x14ac:dyDescent="0.3">
      <c r="F199" s="4"/>
      <c r="G199" s="4"/>
    </row>
    <row r="200" spans="6:7" x14ac:dyDescent="0.3">
      <c r="F200" s="4"/>
      <c r="G200" s="4"/>
    </row>
    <row r="201" spans="6:7" x14ac:dyDescent="0.3">
      <c r="F201" s="4"/>
      <c r="G201" s="4"/>
    </row>
    <row r="202" spans="6:7" x14ac:dyDescent="0.3">
      <c r="F202" s="4"/>
      <c r="G202" s="4"/>
    </row>
    <row r="203" spans="6:7" x14ac:dyDescent="0.3">
      <c r="F203" s="4"/>
      <c r="G203" s="4"/>
    </row>
    <row r="204" spans="6:7" x14ac:dyDescent="0.3">
      <c r="F204" s="4"/>
      <c r="G204" s="4"/>
    </row>
    <row r="205" spans="6:7" x14ac:dyDescent="0.3">
      <c r="F205" s="4"/>
      <c r="G205" s="4"/>
    </row>
    <row r="206" spans="6:7" x14ac:dyDescent="0.3">
      <c r="F206" s="4"/>
      <c r="G206" s="4"/>
    </row>
    <row r="207" spans="6:7" x14ac:dyDescent="0.3">
      <c r="F207" s="4"/>
      <c r="G207" s="4"/>
    </row>
    <row r="208" spans="6:7" x14ac:dyDescent="0.3">
      <c r="F208" s="4"/>
      <c r="G208" s="4"/>
    </row>
    <row r="209" spans="6:7" x14ac:dyDescent="0.3">
      <c r="F209" s="4"/>
      <c r="G209" s="4"/>
    </row>
    <row r="210" spans="6:7" x14ac:dyDescent="0.3">
      <c r="F210" s="4"/>
      <c r="G210" s="4"/>
    </row>
    <row r="211" spans="6:7" x14ac:dyDescent="0.3">
      <c r="F211" s="4"/>
      <c r="G211" s="4"/>
    </row>
    <row r="212" spans="6:7" x14ac:dyDescent="0.3">
      <c r="F212" s="4"/>
      <c r="G212" s="4"/>
    </row>
    <row r="213" spans="6:7" x14ac:dyDescent="0.3">
      <c r="F213" s="4"/>
      <c r="G213" s="4"/>
    </row>
    <row r="214" spans="6:7" x14ac:dyDescent="0.3">
      <c r="F214" s="4"/>
      <c r="G214" s="4"/>
    </row>
    <row r="215" spans="6:7" x14ac:dyDescent="0.3">
      <c r="F215" s="4"/>
      <c r="G215" s="4"/>
    </row>
    <row r="216" spans="6:7" x14ac:dyDescent="0.3">
      <c r="F216" s="4"/>
      <c r="G216" s="4"/>
    </row>
    <row r="217" spans="6:7" x14ac:dyDescent="0.3">
      <c r="F217" s="4"/>
      <c r="G217" s="4"/>
    </row>
    <row r="218" spans="6:7" x14ac:dyDescent="0.3">
      <c r="F218" s="4"/>
      <c r="G218" s="4"/>
    </row>
    <row r="219" spans="6:7" x14ac:dyDescent="0.3">
      <c r="F219" s="4"/>
      <c r="G219" s="4"/>
    </row>
    <row r="220" spans="6:7" x14ac:dyDescent="0.3">
      <c r="F220" s="4"/>
      <c r="G220" s="4"/>
    </row>
    <row r="221" spans="6:7" x14ac:dyDescent="0.3">
      <c r="F221" s="4"/>
      <c r="G221" s="4"/>
    </row>
    <row r="222" spans="6:7" x14ac:dyDescent="0.3">
      <c r="F222" s="4"/>
      <c r="G222" s="4"/>
    </row>
    <row r="223" spans="6:7" x14ac:dyDescent="0.3">
      <c r="F223" s="4"/>
      <c r="G223" s="4"/>
    </row>
    <row r="224" spans="6:7" x14ac:dyDescent="0.3">
      <c r="F224" s="4"/>
      <c r="G224" s="4"/>
    </row>
    <row r="225" spans="6:7" x14ac:dyDescent="0.3">
      <c r="F225" s="4"/>
      <c r="G225" s="4"/>
    </row>
    <row r="226" spans="6:7" x14ac:dyDescent="0.3">
      <c r="F226" s="4"/>
      <c r="G226" s="4"/>
    </row>
    <row r="227" spans="6:7" x14ac:dyDescent="0.3">
      <c r="F227" s="4"/>
      <c r="G227" s="4"/>
    </row>
    <row r="228" spans="6:7" x14ac:dyDescent="0.3">
      <c r="F228" s="4"/>
      <c r="G228" s="4"/>
    </row>
    <row r="229" spans="6:7" x14ac:dyDescent="0.3">
      <c r="F229" s="4"/>
      <c r="G229" s="4"/>
    </row>
    <row r="230" spans="6:7" x14ac:dyDescent="0.3">
      <c r="F230" s="4"/>
      <c r="G230" s="4"/>
    </row>
    <row r="231" spans="6:7" x14ac:dyDescent="0.3">
      <c r="F231" s="4"/>
      <c r="G231" s="4"/>
    </row>
    <row r="232" spans="6:7" x14ac:dyDescent="0.3">
      <c r="F232" s="4"/>
      <c r="G232" s="4"/>
    </row>
    <row r="233" spans="6:7" x14ac:dyDescent="0.3">
      <c r="F233" s="4"/>
      <c r="G233" s="4"/>
    </row>
    <row r="234" spans="6:7" x14ac:dyDescent="0.3">
      <c r="F234" s="4"/>
      <c r="G234" s="4"/>
    </row>
    <row r="235" spans="6:7" x14ac:dyDescent="0.3">
      <c r="F235" s="4"/>
      <c r="G235" s="4"/>
    </row>
    <row r="236" spans="6:7" x14ac:dyDescent="0.3">
      <c r="F236" s="4"/>
      <c r="G236" s="4"/>
    </row>
    <row r="237" spans="6:7" x14ac:dyDescent="0.3">
      <c r="F237" s="4"/>
      <c r="G237" s="4"/>
    </row>
  </sheetData>
  <mergeCells count="7">
    <mergeCell ref="A68:E68"/>
    <mergeCell ref="A8:E8"/>
    <mergeCell ref="A1:J1"/>
    <mergeCell ref="A22:E22"/>
    <mergeCell ref="A37:E37"/>
    <mergeCell ref="A52:E52"/>
    <mergeCell ref="A54:I5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85" zoomScaleNormal="85" workbookViewId="0">
      <selection activeCell="B4" sqref="B4"/>
    </sheetView>
  </sheetViews>
  <sheetFormatPr baseColWidth="10" defaultRowHeight="14.4" x14ac:dyDescent="0.3"/>
  <cols>
    <col min="1" max="1" width="15.44140625" customWidth="1"/>
    <col min="2" max="2" width="5.88671875" bestFit="1" customWidth="1"/>
    <col min="3" max="3" width="13.33203125" bestFit="1" customWidth="1"/>
    <col min="5" max="5" width="7.21875" customWidth="1"/>
    <col min="6" max="6" width="10.5546875" bestFit="1" customWidth="1"/>
    <col min="8" max="9" width="7.5546875" customWidth="1"/>
    <col min="11" max="11" width="6.21875" customWidth="1"/>
    <col min="12" max="12" width="9.5546875" customWidth="1"/>
    <col min="14" max="14" width="6.33203125" customWidth="1"/>
    <col min="15" max="15" width="7.6640625" customWidth="1"/>
  </cols>
  <sheetData>
    <row r="1" spans="1:16" ht="15" thickBot="1" x14ac:dyDescent="0.35"/>
    <row r="2" spans="1:16" s="17" customFormat="1" x14ac:dyDescent="0.3">
      <c r="A2" s="17" t="s">
        <v>153</v>
      </c>
      <c r="B2" s="32">
        <v>30</v>
      </c>
      <c r="C2" s="33"/>
      <c r="D2" s="34"/>
      <c r="E2" s="32">
        <v>45</v>
      </c>
      <c r="F2" s="33"/>
      <c r="G2" s="34"/>
      <c r="H2" s="32">
        <v>150</v>
      </c>
      <c r="I2" s="33"/>
      <c r="J2" s="34"/>
      <c r="K2" s="32">
        <v>350</v>
      </c>
      <c r="L2" s="33"/>
      <c r="M2" s="34"/>
      <c r="N2" s="32">
        <v>508</v>
      </c>
      <c r="O2" s="33"/>
      <c r="P2" s="34"/>
    </row>
    <row r="3" spans="1:16" s="18" customFormat="1" x14ac:dyDescent="0.3">
      <c r="A3" s="18" t="s">
        <v>154</v>
      </c>
      <c r="B3" s="19">
        <v>3776</v>
      </c>
      <c r="C3" s="20">
        <v>3025</v>
      </c>
      <c r="D3" s="21" t="s">
        <v>144</v>
      </c>
      <c r="E3" s="19">
        <v>3776</v>
      </c>
      <c r="F3" s="20">
        <v>3025</v>
      </c>
      <c r="G3" s="21" t="s">
        <v>144</v>
      </c>
      <c r="H3" s="19">
        <v>3776</v>
      </c>
      <c r="I3" s="20">
        <v>3025</v>
      </c>
      <c r="J3" s="21" t="s">
        <v>144</v>
      </c>
      <c r="K3" s="19">
        <v>3776</v>
      </c>
      <c r="L3" s="20">
        <v>3025</v>
      </c>
      <c r="M3" s="21" t="s">
        <v>144</v>
      </c>
      <c r="N3" s="19">
        <v>3776</v>
      </c>
      <c r="O3" s="20">
        <v>3025</v>
      </c>
      <c r="P3" s="21" t="s">
        <v>144</v>
      </c>
    </row>
    <row r="4" spans="1:16" x14ac:dyDescent="0.3">
      <c r="A4" t="s">
        <v>5</v>
      </c>
      <c r="B4" s="13">
        <v>238</v>
      </c>
      <c r="C4" s="14">
        <v>234</v>
      </c>
      <c r="D4" s="25">
        <f>C4/B4</f>
        <v>0.98319327731092432</v>
      </c>
      <c r="E4" s="13">
        <v>292</v>
      </c>
      <c r="F4" s="22">
        <v>353</v>
      </c>
      <c r="G4" s="25">
        <f>F4/E4</f>
        <v>1.2089041095890412</v>
      </c>
      <c r="H4" s="13">
        <v>113</v>
      </c>
      <c r="I4" s="22">
        <v>131</v>
      </c>
      <c r="J4" s="25">
        <f>I4/H4</f>
        <v>1.1592920353982301</v>
      </c>
      <c r="K4" s="13">
        <v>117</v>
      </c>
      <c r="L4" s="22">
        <v>95</v>
      </c>
      <c r="M4" s="25">
        <f>L4/K4</f>
        <v>0.81196581196581197</v>
      </c>
      <c r="N4" s="13">
        <v>207</v>
      </c>
      <c r="O4" s="22">
        <v>128</v>
      </c>
      <c r="P4" s="25">
        <f>O4/N4</f>
        <v>0.61835748792270528</v>
      </c>
    </row>
    <row r="5" spans="1:16" x14ac:dyDescent="0.3">
      <c r="A5" t="s">
        <v>4</v>
      </c>
      <c r="B5" s="13">
        <v>256</v>
      </c>
      <c r="C5" s="14">
        <v>280</v>
      </c>
      <c r="D5" s="25">
        <f>C5/B5</f>
        <v>1.09375</v>
      </c>
      <c r="E5" s="13">
        <v>350</v>
      </c>
      <c r="F5" s="22">
        <v>430</v>
      </c>
      <c r="G5" s="25">
        <f>F5/E5</f>
        <v>1.2285714285714286</v>
      </c>
      <c r="H5" s="13">
        <v>123</v>
      </c>
      <c r="I5" s="22">
        <v>146</v>
      </c>
      <c r="J5" s="25">
        <f>I5/H5</f>
        <v>1.1869918699186992</v>
      </c>
      <c r="K5" s="13">
        <v>116</v>
      </c>
      <c r="L5" s="22">
        <v>88</v>
      </c>
      <c r="M5" s="25">
        <f>L5/K5</f>
        <v>0.75862068965517238</v>
      </c>
      <c r="N5" s="13">
        <v>395</v>
      </c>
      <c r="O5" s="22">
        <v>331</v>
      </c>
      <c r="P5" s="25">
        <f>O5/N5</f>
        <v>0.83797468354430382</v>
      </c>
    </row>
    <row r="6" spans="1:16" x14ac:dyDescent="0.3">
      <c r="A6" t="s">
        <v>6</v>
      </c>
      <c r="B6" s="13">
        <v>279</v>
      </c>
      <c r="C6" s="22">
        <v>276</v>
      </c>
      <c r="D6" s="25">
        <f>C6/B6</f>
        <v>0.989247311827957</v>
      </c>
      <c r="E6" s="13">
        <v>357</v>
      </c>
      <c r="F6" s="22">
        <v>397</v>
      </c>
      <c r="G6" s="25">
        <f>F6/E6</f>
        <v>1.1120448179271709</v>
      </c>
      <c r="H6" s="13">
        <v>109</v>
      </c>
      <c r="I6" s="22">
        <v>125</v>
      </c>
      <c r="J6" s="25">
        <f>I6/H6</f>
        <v>1.1467889908256881</v>
      </c>
      <c r="K6" s="13">
        <v>116</v>
      </c>
      <c r="L6" s="22">
        <v>102</v>
      </c>
      <c r="M6" s="25">
        <f>L6/K6</f>
        <v>0.87931034482758619</v>
      </c>
      <c r="N6" s="13">
        <v>318</v>
      </c>
      <c r="O6" s="22">
        <v>286</v>
      </c>
      <c r="P6" s="25">
        <f>O6/N6</f>
        <v>0.89937106918238996</v>
      </c>
    </row>
    <row r="7" spans="1:16" x14ac:dyDescent="0.3">
      <c r="A7" t="s">
        <v>7</v>
      </c>
      <c r="B7" s="13">
        <v>315</v>
      </c>
      <c r="C7" s="22">
        <v>403</v>
      </c>
      <c r="D7" s="25">
        <f>C7/B7</f>
        <v>1.2793650793650793</v>
      </c>
      <c r="E7" s="13">
        <v>337</v>
      </c>
      <c r="F7" s="22">
        <v>416</v>
      </c>
      <c r="G7" s="25">
        <f>F7/E7</f>
        <v>1.2344213649851632</v>
      </c>
      <c r="H7" s="13">
        <v>104</v>
      </c>
      <c r="I7" s="22">
        <v>123</v>
      </c>
      <c r="J7" s="25">
        <f>I7/H7</f>
        <v>1.1826923076923077</v>
      </c>
      <c r="K7" s="13">
        <v>113</v>
      </c>
      <c r="L7" s="22">
        <v>113</v>
      </c>
      <c r="M7" s="25">
        <f>L7/K7</f>
        <v>1</v>
      </c>
      <c r="N7" s="13">
        <v>426</v>
      </c>
      <c r="O7" s="22">
        <v>414</v>
      </c>
      <c r="P7" s="25">
        <f>O7/N7</f>
        <v>0.971830985915493</v>
      </c>
    </row>
    <row r="8" spans="1:16" ht="15" thickBot="1" x14ac:dyDescent="0.35">
      <c r="A8" t="s">
        <v>143</v>
      </c>
      <c r="B8" s="15"/>
      <c r="C8" s="16"/>
      <c r="D8" s="24"/>
      <c r="E8" s="15">
        <v>306</v>
      </c>
      <c r="F8" s="16">
        <v>395</v>
      </c>
      <c r="G8" s="26">
        <f>F8/E8</f>
        <v>1.2908496732026145</v>
      </c>
      <c r="H8" s="15"/>
      <c r="I8" s="16"/>
      <c r="J8" s="24"/>
      <c r="K8" s="15"/>
      <c r="L8" s="16"/>
      <c r="M8" s="24"/>
      <c r="N8" s="15"/>
      <c r="O8" s="16"/>
      <c r="P8" s="26"/>
    </row>
    <row r="17" spans="1:24" x14ac:dyDescent="0.3">
      <c r="A17" s="17"/>
      <c r="B17" s="17"/>
      <c r="C17" s="17" t="s">
        <v>155</v>
      </c>
      <c r="D17" s="17" t="s">
        <v>156</v>
      </c>
      <c r="E17" s="17" t="s">
        <v>157</v>
      </c>
      <c r="F17" s="17" t="s">
        <v>158</v>
      </c>
      <c r="G17" s="17" t="s">
        <v>159</v>
      </c>
      <c r="H17" s="17" t="s">
        <v>160</v>
      </c>
      <c r="I17" s="17" t="s">
        <v>161</v>
      </c>
      <c r="J17" s="17" t="s">
        <v>162</v>
      </c>
      <c r="K17" s="17" t="s">
        <v>163</v>
      </c>
      <c r="L17" s="17" t="s">
        <v>164</v>
      </c>
      <c r="M17" s="17" t="s">
        <v>165</v>
      </c>
      <c r="N17" s="17" t="s">
        <v>166</v>
      </c>
      <c r="O17" s="17" t="s">
        <v>167</v>
      </c>
      <c r="P17" s="17" t="s">
        <v>168</v>
      </c>
      <c r="Q17" s="17" t="s">
        <v>169</v>
      </c>
    </row>
    <row r="18" spans="1:24" x14ac:dyDescent="0.3">
      <c r="C18" s="17" t="s">
        <v>177</v>
      </c>
      <c r="D18">
        <v>238.8</v>
      </c>
      <c r="E18">
        <v>14.8</v>
      </c>
      <c r="F18">
        <v>234.8</v>
      </c>
      <c r="G18">
        <v>9.1</v>
      </c>
      <c r="H18">
        <v>292.8</v>
      </c>
      <c r="I18">
        <v>17.399999999999999</v>
      </c>
      <c r="J18">
        <v>353.6</v>
      </c>
      <c r="K18">
        <v>12.4</v>
      </c>
      <c r="L18">
        <v>113</v>
      </c>
      <c r="M18">
        <v>10.7</v>
      </c>
      <c r="N18">
        <v>131.69999999999999</v>
      </c>
      <c r="O18">
        <v>5.6</v>
      </c>
      <c r="P18">
        <v>117</v>
      </c>
      <c r="Q18">
        <v>5.0999999999999996</v>
      </c>
    </row>
    <row r="19" spans="1:24" s="17" customFormat="1" x14ac:dyDescent="0.3">
      <c r="A19"/>
      <c r="B19"/>
      <c r="C19" s="17" t="s">
        <v>178</v>
      </c>
      <c r="D19">
        <v>256.2</v>
      </c>
      <c r="E19">
        <v>16.8</v>
      </c>
      <c r="F19">
        <v>280.89999999999998</v>
      </c>
      <c r="G19">
        <v>12.5</v>
      </c>
      <c r="H19">
        <v>350.4</v>
      </c>
      <c r="I19">
        <v>18.7</v>
      </c>
      <c r="J19">
        <v>430.8</v>
      </c>
      <c r="K19">
        <v>10.1</v>
      </c>
      <c r="L19">
        <v>123.1</v>
      </c>
      <c r="M19">
        <v>10.9</v>
      </c>
      <c r="N19">
        <v>146.19999999999999</v>
      </c>
      <c r="O19">
        <v>7.1</v>
      </c>
      <c r="P19">
        <v>116.4</v>
      </c>
      <c r="Q19">
        <v>4.8</v>
      </c>
      <c r="R19" s="17" t="s">
        <v>170</v>
      </c>
      <c r="S19" s="17" t="s">
        <v>171</v>
      </c>
      <c r="T19" s="17" t="s">
        <v>172</v>
      </c>
      <c r="U19" s="17" t="s">
        <v>173</v>
      </c>
      <c r="V19" s="17" t="s">
        <v>174</v>
      </c>
      <c r="W19" s="17" t="s">
        <v>175</v>
      </c>
    </row>
    <row r="20" spans="1:24" x14ac:dyDescent="0.3">
      <c r="C20" s="17" t="s">
        <v>179</v>
      </c>
      <c r="D20">
        <v>279.39999999999998</v>
      </c>
      <c r="E20">
        <v>15.5</v>
      </c>
      <c r="F20">
        <v>276.10000000000002</v>
      </c>
      <c r="G20">
        <v>9.6</v>
      </c>
      <c r="H20">
        <v>357.7</v>
      </c>
      <c r="I20">
        <v>17.8</v>
      </c>
      <c r="J20">
        <v>397.7</v>
      </c>
      <c r="K20">
        <v>9.6</v>
      </c>
      <c r="L20">
        <v>109.3</v>
      </c>
      <c r="M20">
        <v>10.3</v>
      </c>
      <c r="N20">
        <v>125.1</v>
      </c>
      <c r="O20">
        <v>5.8</v>
      </c>
      <c r="P20">
        <v>116.3</v>
      </c>
      <c r="Q20">
        <v>7.1</v>
      </c>
      <c r="R20">
        <v>95.8</v>
      </c>
      <c r="S20">
        <v>5.2</v>
      </c>
      <c r="T20">
        <v>207.5</v>
      </c>
      <c r="U20">
        <v>37.6</v>
      </c>
      <c r="V20">
        <v>128.6</v>
      </c>
      <c r="W20">
        <v>24.4</v>
      </c>
      <c r="X20" t="s">
        <v>176</v>
      </c>
    </row>
    <row r="21" spans="1:24" x14ac:dyDescent="0.3">
      <c r="C21" s="17" t="s">
        <v>180</v>
      </c>
      <c r="D21">
        <v>315</v>
      </c>
      <c r="E21">
        <v>18.8</v>
      </c>
      <c r="F21">
        <v>403.3</v>
      </c>
      <c r="G21">
        <v>12.2</v>
      </c>
      <c r="H21">
        <v>337.7</v>
      </c>
      <c r="I21">
        <v>17.399999999999999</v>
      </c>
      <c r="J21">
        <v>416</v>
      </c>
      <c r="K21">
        <v>11.1</v>
      </c>
      <c r="L21">
        <v>104.6</v>
      </c>
      <c r="M21">
        <v>10</v>
      </c>
      <c r="N21">
        <v>123.3</v>
      </c>
      <c r="O21">
        <v>4.8</v>
      </c>
      <c r="P21">
        <v>113</v>
      </c>
      <c r="Q21">
        <v>6</v>
      </c>
      <c r="R21">
        <v>88.9</v>
      </c>
      <c r="S21">
        <v>5.4</v>
      </c>
      <c r="T21">
        <v>395.5</v>
      </c>
      <c r="U21">
        <v>27.9</v>
      </c>
      <c r="V21">
        <v>332</v>
      </c>
      <c r="W21">
        <v>25.8</v>
      </c>
    </row>
    <row r="22" spans="1:24" x14ac:dyDescent="0.3">
      <c r="R22">
        <v>102.4</v>
      </c>
      <c r="S22">
        <v>7.8</v>
      </c>
      <c r="T22">
        <v>318.7</v>
      </c>
      <c r="U22">
        <v>17.7</v>
      </c>
      <c r="V22">
        <v>286.89999999999998</v>
      </c>
      <c r="W22">
        <v>18.100000000000001</v>
      </c>
    </row>
    <row r="23" spans="1:24" x14ac:dyDescent="0.3">
      <c r="R23">
        <v>113.7</v>
      </c>
      <c r="S23">
        <v>6.5</v>
      </c>
      <c r="T23">
        <v>426.5</v>
      </c>
      <c r="U23">
        <v>28.7</v>
      </c>
      <c r="V23">
        <v>414.7</v>
      </c>
      <c r="W23">
        <v>26.8</v>
      </c>
    </row>
    <row r="24" spans="1:24" x14ac:dyDescent="0.3">
      <c r="D24" t="s">
        <v>181</v>
      </c>
      <c r="E24" t="s">
        <v>182</v>
      </c>
      <c r="F24" t="s">
        <v>183</v>
      </c>
      <c r="G24" t="s">
        <v>184</v>
      </c>
      <c r="H24" t="s">
        <v>185</v>
      </c>
      <c r="I24" t="s">
        <v>186</v>
      </c>
      <c r="J24" t="s">
        <v>187</v>
      </c>
      <c r="K24" t="s">
        <v>188</v>
      </c>
      <c r="L24" t="s">
        <v>189</v>
      </c>
      <c r="M24" t="s">
        <v>190</v>
      </c>
    </row>
    <row r="25" spans="1:24" x14ac:dyDescent="0.3">
      <c r="D25">
        <v>30</v>
      </c>
      <c r="F25">
        <v>45</v>
      </c>
      <c r="H25">
        <v>150</v>
      </c>
      <c r="J25">
        <v>350</v>
      </c>
      <c r="L25">
        <v>500</v>
      </c>
    </row>
    <row r="26" spans="1:24" x14ac:dyDescent="0.3">
      <c r="C26" s="23" t="s">
        <v>191</v>
      </c>
      <c r="D26" s="23">
        <f>F18/D18</f>
        <v>0.98324958123953099</v>
      </c>
      <c r="E26" s="23">
        <f>D26*SQRT((G18/F18)^2+(E18/D18)^2)</f>
        <v>7.1872452804253431E-2</v>
      </c>
      <c r="F26" s="23">
        <f>J18/H18</f>
        <v>1.2076502732240437</v>
      </c>
      <c r="G26" s="23">
        <f>F26*SQRT((K18/J18)^2+(I18/H18)^2)</f>
        <v>8.3329903382008935E-2</v>
      </c>
      <c r="H26" s="23">
        <f>N18/L18</f>
        <v>1.1654867256637167</v>
      </c>
      <c r="I26" s="23">
        <f>H26*SQRT((O18/N18)^2+(M18/L18)^2)</f>
        <v>0.12097657716128533</v>
      </c>
      <c r="J26" s="23">
        <f>R20/P18</f>
        <v>0.81880341880341878</v>
      </c>
      <c r="K26" s="23">
        <f>J26*SQRT((S20/R20)^2+(Q18/P18)^2)</f>
        <v>5.7001639399507482E-2</v>
      </c>
      <c r="L26" s="23">
        <f>V20/T20</f>
        <v>0.61975903614457828</v>
      </c>
      <c r="M26" s="23">
        <f>L26*SQRT((W20/V20)^2+(U20/T20)^2)</f>
        <v>0.16260236688876586</v>
      </c>
    </row>
    <row r="27" spans="1:24" x14ac:dyDescent="0.3">
      <c r="C27" s="23" t="s">
        <v>192</v>
      </c>
      <c r="D27" s="23">
        <f>F19/D19</f>
        <v>1.0964090554254489</v>
      </c>
      <c r="E27" s="23">
        <f>D27*SQRT((G19/F19)^2+(E19/D19)^2)</f>
        <v>8.6887588616219744E-2</v>
      </c>
      <c r="F27" s="23">
        <f>J19/H19</f>
        <v>1.2294520547945207</v>
      </c>
      <c r="G27" s="23">
        <f>F27*SQRT((K19/J19)^2+(I19/H19)^2)</f>
        <v>7.1665086913310416E-2</v>
      </c>
      <c r="H27" s="23">
        <f>N19/L19</f>
        <v>1.1876523151909018</v>
      </c>
      <c r="I27" s="23">
        <f>H27*SQRT((O19/N19)^2+(M19/L19)^2)</f>
        <v>0.1199399503716171</v>
      </c>
      <c r="J27" s="23">
        <f>R21/P19</f>
        <v>0.76374570446735401</v>
      </c>
      <c r="K27" s="23">
        <f>J27*SQRT((S21/R21)^2+(Q19/P19)^2)</f>
        <v>5.6072353560617613E-2</v>
      </c>
      <c r="L27" s="23">
        <f>V21/T21</f>
        <v>0.83944374209860939</v>
      </c>
      <c r="M27" s="23">
        <f>L27*SQRT((W21/V21)^2+(U21/T21)^2)</f>
        <v>8.8103117574974105E-2</v>
      </c>
    </row>
    <row r="28" spans="1:24" x14ac:dyDescent="0.3">
      <c r="C28" s="23" t="s">
        <v>193</v>
      </c>
      <c r="D28" s="23">
        <f>F20/D20</f>
        <v>0.98818897637795289</v>
      </c>
      <c r="E28" s="23">
        <f>D28*SQRT((G20/F20)^2+(E20/D20)^2)</f>
        <v>6.4698404314749366E-2</v>
      </c>
      <c r="F28" s="23">
        <f>J20/H20</f>
        <v>1.1118255521386637</v>
      </c>
      <c r="G28" s="23">
        <f>F28*SQRT((K20/J20)^2+(I20/H20)^2)</f>
        <v>6.1492850120698134E-2</v>
      </c>
      <c r="H28" s="23">
        <f>N20/L20</f>
        <v>1.1445562671546203</v>
      </c>
      <c r="I28" s="23">
        <f>H28*SQRT((O20/N20)^2+(M20/L20)^2)</f>
        <v>0.12020539505281168</v>
      </c>
      <c r="J28" s="23">
        <f>R22/P20</f>
        <v>0.88048151332760105</v>
      </c>
      <c r="K28" s="23">
        <f>J28*SQRT((S22/R22)^2+(Q20/P20)^2)</f>
        <v>8.5950223735469872E-2</v>
      </c>
      <c r="L28" s="23">
        <f>V22/T22</f>
        <v>0.90021964229683082</v>
      </c>
      <c r="M28" s="23">
        <f>L28*SQRT((W22/V22)^2+(U22/T22)^2)</f>
        <v>7.5664530057613325E-2</v>
      </c>
    </row>
    <row r="29" spans="1:24" x14ac:dyDescent="0.3">
      <c r="C29" s="23" t="s">
        <v>194</v>
      </c>
      <c r="D29" s="23">
        <f>F21/D21</f>
        <v>1.2803174603174603</v>
      </c>
      <c r="E29" s="23">
        <f>D29*SQRT((G21/F21)^2+(E21/D21)^2)</f>
        <v>8.5667439976218548E-2</v>
      </c>
      <c r="F29" s="23">
        <f>J21/H21</f>
        <v>1.231862599940776</v>
      </c>
      <c r="G29" s="23">
        <f>F29*SQRT((K21/J21)^2+(I21/H21)^2)</f>
        <v>7.1477695349221687E-2</v>
      </c>
      <c r="H29" s="23">
        <f>N21/L21</f>
        <v>1.1787762906309751</v>
      </c>
      <c r="I29" s="23">
        <f>H29*SQRT((O21/N21)^2+(M21/L21)^2)</f>
        <v>0.12167860825089626</v>
      </c>
      <c r="J29" s="23">
        <f>R23/P21</f>
        <v>1.0061946902654868</v>
      </c>
      <c r="K29" s="23">
        <f>J29*SQRT((S23/R23)^2+(Q21/P21)^2)</f>
        <v>7.8505800518193003E-2</v>
      </c>
      <c r="L29" s="23">
        <f>V23/T23</f>
        <v>0.97233294255568581</v>
      </c>
      <c r="M29" s="23">
        <f>L29*SQRT((W23/V23)^2+(U23/T23)^2)</f>
        <v>9.0717130481645383E-2</v>
      </c>
    </row>
  </sheetData>
  <mergeCells count="5">
    <mergeCell ref="B2:D2"/>
    <mergeCell ref="H2:J2"/>
    <mergeCell ref="K2:M2"/>
    <mergeCell ref="N2:P2"/>
    <mergeCell ref="E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Ivo Fabio</dc:creator>
  <cp:lastModifiedBy>Beck Ivo Fabio</cp:lastModifiedBy>
  <dcterms:created xsi:type="dcterms:W3CDTF">2019-08-14T16:50:01Z</dcterms:created>
  <dcterms:modified xsi:type="dcterms:W3CDTF">2019-11-08T15:45:54Z</dcterms:modified>
</cp:coreProperties>
</file>