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madaki\Assets\06.Table\"/>
    </mc:Choice>
  </mc:AlternateContent>
  <xr:revisionPtr revIDLastSave="0" documentId="13_ncr:1_{F14F3585-B6AC-41C0-989B-784F99671780}" xr6:coauthVersionLast="47" xr6:coauthVersionMax="47" xr10:uidLastSave="{00000000-0000-0000-0000-000000000000}"/>
  <bookViews>
    <workbookView xWindow="-110" yWindow="-110" windowWidth="19420" windowHeight="11620" xr2:uid="{51CAC96F-31B0-419B-A87D-9392A077AFC8}"/>
  </bookViews>
  <sheets>
    <sheet name="SkillTable" sheetId="1" r:id="rId1"/>
    <sheet name="Sheet1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2" i="3" l="1"/>
  <c r="O8" i="3" s="1"/>
  <c r="N22" i="3"/>
  <c r="N8" i="3" s="1"/>
  <c r="M22" i="3"/>
  <c r="L22" i="3"/>
  <c r="L8" i="3" s="1"/>
  <c r="K22" i="3"/>
  <c r="K8" i="3" s="1"/>
  <c r="J22" i="3"/>
  <c r="J6" i="3" s="1"/>
  <c r="I22" i="3"/>
  <c r="I8" i="3" s="1"/>
  <c r="H22" i="3"/>
  <c r="H8" i="3" s="1"/>
  <c r="O26" i="3"/>
  <c r="M26" i="3"/>
  <c r="K26" i="3"/>
  <c r="J26" i="3"/>
  <c r="I26" i="3"/>
  <c r="H26" i="3"/>
  <c r="G26" i="3"/>
  <c r="F8" i="3"/>
  <c r="H33" i="3"/>
  <c r="F33" i="3"/>
  <c r="G32" i="3"/>
  <c r="G31" i="3"/>
  <c r="G30" i="3"/>
  <c r="G29" i="3"/>
  <c r="N26" i="3"/>
  <c r="L26" i="3"/>
  <c r="F26" i="3"/>
  <c r="O17" i="3"/>
  <c r="N17" i="3"/>
  <c r="M17" i="3"/>
  <c r="L17" i="3"/>
  <c r="K17" i="3"/>
  <c r="J17" i="3"/>
  <c r="I17" i="3"/>
  <c r="H17" i="3"/>
  <c r="G17" i="3"/>
  <c r="F17" i="3"/>
  <c r="O16" i="3"/>
  <c r="N16" i="3"/>
  <c r="M16" i="3"/>
  <c r="L16" i="3"/>
  <c r="K16" i="3"/>
  <c r="J16" i="3"/>
  <c r="I16" i="3"/>
  <c r="H16" i="3"/>
  <c r="G16" i="3"/>
  <c r="F16" i="3"/>
  <c r="O15" i="3"/>
  <c r="N15" i="3"/>
  <c r="M15" i="3"/>
  <c r="L15" i="3"/>
  <c r="K15" i="3"/>
  <c r="J15" i="3"/>
  <c r="I15" i="3"/>
  <c r="H15" i="3"/>
  <c r="G15" i="3"/>
  <c r="F15" i="3"/>
  <c r="O14" i="3"/>
  <c r="N14" i="3"/>
  <c r="M14" i="3"/>
  <c r="L14" i="3"/>
  <c r="K14" i="3"/>
  <c r="J14" i="3"/>
  <c r="I14" i="3"/>
  <c r="H14" i="3"/>
  <c r="G14" i="3"/>
  <c r="F14" i="3"/>
  <c r="O13" i="3"/>
  <c r="N13" i="3"/>
  <c r="M13" i="3"/>
  <c r="L13" i="3"/>
  <c r="K13" i="3"/>
  <c r="J13" i="3"/>
  <c r="I13" i="3"/>
  <c r="H13" i="3"/>
  <c r="G13" i="3"/>
  <c r="F13" i="3"/>
  <c r="O12" i="3"/>
  <c r="N12" i="3"/>
  <c r="M12" i="3"/>
  <c r="L12" i="3"/>
  <c r="K12" i="3"/>
  <c r="J12" i="3"/>
  <c r="I12" i="3"/>
  <c r="H12" i="3"/>
  <c r="G12" i="3"/>
  <c r="F12" i="3"/>
  <c r="O11" i="3"/>
  <c r="N11" i="3"/>
  <c r="M11" i="3"/>
  <c r="L11" i="3"/>
  <c r="K11" i="3"/>
  <c r="J11" i="3"/>
  <c r="I11" i="3"/>
  <c r="H11" i="3"/>
  <c r="G11" i="3"/>
  <c r="F11" i="3"/>
  <c r="O10" i="3"/>
  <c r="N10" i="3"/>
  <c r="M10" i="3"/>
  <c r="L10" i="3"/>
  <c r="K10" i="3"/>
  <c r="J10" i="3"/>
  <c r="I10" i="3"/>
  <c r="H10" i="3"/>
  <c r="G10" i="3"/>
  <c r="F10" i="3"/>
  <c r="N9" i="3"/>
  <c r="M9" i="3"/>
  <c r="L9" i="3"/>
  <c r="J9" i="3"/>
  <c r="I9" i="3"/>
  <c r="H9" i="3"/>
  <c r="G9" i="3"/>
  <c r="F9" i="3"/>
  <c r="M8" i="3"/>
  <c r="G8" i="3"/>
  <c r="N7" i="3"/>
  <c r="M7" i="3"/>
  <c r="L7" i="3"/>
  <c r="K7" i="3"/>
  <c r="J7" i="3"/>
  <c r="I7" i="3"/>
  <c r="H7" i="3"/>
  <c r="G7" i="3"/>
  <c r="F7" i="3"/>
  <c r="O6" i="3"/>
  <c r="N6" i="3"/>
  <c r="M6" i="3"/>
  <c r="L6" i="3"/>
  <c r="G6" i="3"/>
  <c r="O5" i="3"/>
  <c r="N5" i="3"/>
  <c r="M5" i="3"/>
  <c r="L5" i="3"/>
  <c r="K5" i="3"/>
  <c r="J5" i="3"/>
  <c r="I5" i="3"/>
  <c r="H5" i="3"/>
  <c r="G5" i="3"/>
  <c r="F5" i="3"/>
  <c r="O4" i="3"/>
  <c r="N4" i="3"/>
  <c r="M4" i="3"/>
  <c r="L4" i="3"/>
  <c r="K4" i="3"/>
  <c r="J4" i="3"/>
  <c r="I4" i="3"/>
  <c r="H4" i="3"/>
  <c r="G4" i="3"/>
  <c r="F4" i="3"/>
  <c r="O3" i="3"/>
  <c r="N3" i="3"/>
  <c r="M3" i="3"/>
  <c r="L3" i="3"/>
  <c r="K3" i="3"/>
  <c r="J3" i="3"/>
  <c r="I3" i="3"/>
  <c r="H3" i="3"/>
  <c r="G3" i="3"/>
  <c r="F3" i="3"/>
  <c r="O2" i="3"/>
  <c r="N2" i="3"/>
  <c r="M2" i="3"/>
  <c r="L2" i="3"/>
  <c r="K2" i="3"/>
  <c r="J2" i="3"/>
  <c r="I2" i="3"/>
  <c r="H2" i="3"/>
  <c r="G2" i="3"/>
  <c r="F2" i="3"/>
  <c r="I6" i="3" l="1"/>
  <c r="H6" i="3"/>
  <c r="I19" i="3"/>
  <c r="O7" i="3"/>
  <c r="O9" i="3"/>
  <c r="K9" i="3"/>
  <c r="K6" i="3"/>
  <c r="K19" i="3" s="1"/>
  <c r="J8" i="3"/>
  <c r="J19" i="3" s="1"/>
  <c r="H19" i="3"/>
  <c r="G19" i="3"/>
  <c r="F6" i="3"/>
  <c r="F19" i="3" s="1"/>
  <c r="O19" i="3"/>
  <c r="N19" i="3"/>
  <c r="M19" i="3"/>
  <c r="L19" i="3"/>
</calcChain>
</file>

<file path=xl/sharedStrings.xml><?xml version="1.0" encoding="utf-8"?>
<sst xmlns="http://schemas.openxmlformats.org/spreadsheetml/2006/main" count="200" uniqueCount="149">
  <si>
    <t>id</t>
  </si>
  <si>
    <t>skillName</t>
  </si>
  <si>
    <t>skilldesc</t>
  </si>
  <si>
    <t>skillIcon</t>
  </si>
  <si>
    <t>awakeMaxNum</t>
  </si>
  <si>
    <t>coolTime</t>
  </si>
  <si>
    <t>useCost</t>
  </si>
  <si>
    <t>damagePer</t>
  </si>
  <si>
    <t>damageAddValue</t>
  </si>
  <si>
    <t>targetCount</t>
  </si>
  <si>
    <t>hitCount</t>
  </si>
  <si>
    <t>activeOffset</t>
  </si>
  <si>
    <t>targetRange</t>
  </si>
  <si>
    <t>moveDelay</t>
  </si>
  <si>
    <t>SkillClassName</t>
  </si>
  <si>
    <t>skillGrade</t>
    <phoneticPr fontId="1" type="noConversion"/>
  </si>
  <si>
    <t>awakeWeaponIdx</t>
    <phoneticPr fontId="1" type="noConversion"/>
  </si>
  <si>
    <t>awakeWeaponReqCount</t>
    <phoneticPr fontId="1" type="noConversion"/>
  </si>
  <si>
    <t>hitEffectName</t>
    <phoneticPr fontId="1" type="noConversion"/>
  </si>
  <si>
    <t>activeEffectName1</t>
    <phoneticPr fontId="1" type="noConversion"/>
  </si>
  <si>
    <t>activeEffectName2</t>
    <phoneticPr fontId="1" type="noConversion"/>
  </si>
  <si>
    <t>1-1</t>
    <phoneticPr fontId="1" type="noConversion"/>
  </si>
  <si>
    <t>1-1_hit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</si>
  <si>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</si>
  <si>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</si>
  <si>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</si>
  <si>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</si>
  <si>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</si>
  <si>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</si>
  <si>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</si>
  <si>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2-2</t>
    <phoneticPr fontId="1" type="noConversion"/>
  </si>
  <si>
    <t>circle1</t>
    <phoneticPr fontId="1" type="noConversion"/>
  </si>
  <si>
    <t>skillType</t>
    <phoneticPr fontId="1" type="noConversion"/>
  </si>
  <si>
    <t>displayOrder</t>
    <phoneticPr fontId="1" type="noConversion"/>
  </si>
  <si>
    <t>1-2_hit</t>
    <phoneticPr fontId="1" type="noConversion"/>
  </si>
  <si>
    <t>1-3_hit</t>
    <phoneticPr fontId="1" type="noConversion"/>
  </si>
  <si>
    <t>2-1_hit</t>
    <phoneticPr fontId="1" type="noConversion"/>
  </si>
  <si>
    <t>2-2_hit</t>
    <phoneticPr fontId="1" type="noConversion"/>
  </si>
  <si>
    <t>2-3_hit</t>
    <phoneticPr fontId="1" type="noConversion"/>
  </si>
  <si>
    <t>soundName</t>
    <phoneticPr fontId="1" type="noConversion"/>
  </si>
  <si>
    <t>0</t>
    <phoneticPr fontId="1" type="noConversion"/>
  </si>
  <si>
    <t>1</t>
    <phoneticPr fontId="1" type="noConversion"/>
  </si>
  <si>
    <t>직선상의 적을 베어버린다</t>
    <phoneticPr fontId="1" type="noConversion"/>
  </si>
  <si>
    <t>2</t>
    <phoneticPr fontId="1" type="noConversion"/>
  </si>
  <si>
    <t>짧게베기2</t>
    <phoneticPr fontId="1" type="noConversion"/>
  </si>
  <si>
    <t>짧게베기1</t>
    <phoneticPr fontId="1" type="noConversion"/>
  </si>
  <si>
    <t>길게베기1</t>
    <phoneticPr fontId="1" type="noConversion"/>
  </si>
  <si>
    <t>길게베기2</t>
    <phoneticPr fontId="1" type="noConversion"/>
  </si>
  <si>
    <t>전방의 적을 1번 벤다</t>
    <phoneticPr fontId="1" type="noConversion"/>
  </si>
  <si>
    <t>접근베기1</t>
    <phoneticPr fontId="1" type="noConversion"/>
  </si>
  <si>
    <t>근처의 적에게 빠르게 접근하여 베어버린다</t>
    <phoneticPr fontId="1" type="noConversion"/>
  </si>
  <si>
    <t>Slash0</t>
    <phoneticPr fontId="1" type="noConversion"/>
  </si>
  <si>
    <t>Slash1</t>
    <phoneticPr fontId="1" type="noConversion"/>
  </si>
  <si>
    <t>Slash2</t>
    <phoneticPr fontId="1" type="noConversion"/>
  </si>
  <si>
    <t>HorizontalSlash0</t>
    <phoneticPr fontId="1" type="noConversion"/>
  </si>
  <si>
    <t>HorizontalSlash1</t>
    <phoneticPr fontId="1" type="noConversion"/>
  </si>
  <si>
    <t>HorizontalSlash2</t>
    <phoneticPr fontId="1" type="noConversion"/>
  </si>
  <si>
    <t>TraceSlash0</t>
    <phoneticPr fontId="1" type="noConversion"/>
  </si>
  <si>
    <t>TraceSlash1</t>
    <phoneticPr fontId="1" type="noConversion"/>
  </si>
  <si>
    <t>TraceSlash2</t>
    <phoneticPr fontId="1" type="noConversion"/>
  </si>
  <si>
    <t>짧게베기3</t>
    <phoneticPr fontId="1" type="noConversion"/>
  </si>
  <si>
    <t>길게베기3</t>
    <phoneticPr fontId="1" type="noConversion"/>
  </si>
  <si>
    <t>접근베기2</t>
    <phoneticPr fontId="1" type="noConversion"/>
  </si>
  <si>
    <t>접근베기3</t>
    <phoneticPr fontId="1" type="noConversion"/>
  </si>
  <si>
    <t>Slash3</t>
  </si>
  <si>
    <t>HorizontalSlash3</t>
    <phoneticPr fontId="1" type="noConversion"/>
  </si>
  <si>
    <t>TraceSlash3</t>
    <phoneticPr fontId="1" type="noConversion"/>
  </si>
  <si>
    <t>짧게베기4</t>
    <phoneticPr fontId="1" type="noConversion"/>
  </si>
  <si>
    <t>길게베기4</t>
    <phoneticPr fontId="1" type="noConversion"/>
  </si>
  <si>
    <t>접근베기4</t>
    <phoneticPr fontId="1" type="noConversion"/>
  </si>
  <si>
    <t>1-4</t>
    <phoneticPr fontId="1" type="noConversion"/>
  </si>
  <si>
    <t>2-4</t>
    <phoneticPr fontId="1" type="noConversion"/>
  </si>
  <si>
    <t>3-4</t>
    <phoneticPr fontId="1" type="noConversion"/>
  </si>
  <si>
    <t>Gachalv1</t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</si>
  <si>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</si>
  <si>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</si>
  <si>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</si>
  <si>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</si>
  <si>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Requireupgrade</t>
    <phoneticPr fontId="1" type="noConversion"/>
  </si>
  <si>
    <t>IsEffectRootPlayer</t>
    <phoneticPr fontId="1" type="noConversion"/>
  </si>
  <si>
    <t>1-4_hit</t>
    <phoneticPr fontId="1" type="noConversion"/>
  </si>
  <si>
    <t>2-4_hit</t>
    <phoneticPr fontId="1" type="noConversion"/>
  </si>
  <si>
    <t>3-1_hit</t>
    <phoneticPr fontId="1" type="noConversion"/>
  </si>
  <si>
    <t>3-2_hit</t>
    <phoneticPr fontId="1" type="noConversion"/>
  </si>
  <si>
    <t>3-3_hit</t>
    <phoneticPr fontId="1" type="noConversion"/>
  </si>
  <si>
    <t>3-4_hit</t>
    <phoneticPr fontId="1" type="noConversion"/>
  </si>
  <si>
    <t>Gachalv6</t>
  </si>
  <si>
    <t>Gachalv7</t>
  </si>
  <si>
    <t>Gachalv8</t>
  </si>
  <si>
    <t>Gachalv9</t>
  </si>
  <si>
    <t>Gachalv10</t>
  </si>
  <si>
    <t>name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</si>
  <si>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</si>
  <si>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</si>
  <si>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</si>
  <si>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</si>
  <si>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stringId</t>
    <phoneticPr fontId="1" type="noConversion"/>
  </si>
  <si>
    <t>grade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</si>
  <si>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</si>
  <si>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</si>
  <si>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</si>
  <si>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</si>
  <si>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</si>
  <si>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GachaLv6</t>
  </si>
  <si>
    <t>GachaLv7</t>
  </si>
  <si>
    <t>GachaLv8</t>
  </si>
  <si>
    <t>GachaLv9</t>
  </si>
  <si>
    <t>GachaLv10</t>
  </si>
  <si>
    <t>weapon0</t>
    <phoneticPr fontId="1" type="noConversion"/>
  </si>
  <si>
    <t>하급1</t>
    <phoneticPr fontId="1" type="noConversion"/>
  </si>
  <si>
    <t>weapon1</t>
    <phoneticPr fontId="1" type="noConversion"/>
  </si>
  <si>
    <t>하급2</t>
    <phoneticPr fontId="1" type="noConversion"/>
  </si>
  <si>
    <t>weapon2</t>
  </si>
  <si>
    <t>하급3</t>
    <phoneticPr fontId="1" type="noConversion"/>
  </si>
  <si>
    <t>weapon3</t>
  </si>
  <si>
    <t>하급4</t>
    <phoneticPr fontId="1" type="noConversion"/>
  </si>
  <si>
    <t>weapon4</t>
  </si>
  <si>
    <t>일반1</t>
    <phoneticPr fontId="1" type="noConversion"/>
  </si>
  <si>
    <t>weapon5</t>
  </si>
  <si>
    <t>일반2</t>
    <phoneticPr fontId="1" type="noConversion"/>
  </si>
  <si>
    <t>weapon6</t>
  </si>
  <si>
    <t>일반3</t>
    <phoneticPr fontId="1" type="noConversion"/>
  </si>
  <si>
    <t>weapon7</t>
  </si>
  <si>
    <t>일반4</t>
    <phoneticPr fontId="1" type="noConversion"/>
  </si>
  <si>
    <t>weapon8</t>
  </si>
  <si>
    <t>레어1</t>
    <phoneticPr fontId="1" type="noConversion"/>
  </si>
  <si>
    <t>weapon9</t>
  </si>
  <si>
    <t>레어2</t>
    <phoneticPr fontId="1" type="noConversion"/>
  </si>
  <si>
    <t>weapon10</t>
  </si>
  <si>
    <t>레어3</t>
    <phoneticPr fontId="1" type="noConversion"/>
  </si>
  <si>
    <t>weapon11</t>
  </si>
  <si>
    <t>레어4</t>
    <phoneticPr fontId="1" type="noConversion"/>
  </si>
  <si>
    <t>weapon12</t>
  </si>
  <si>
    <t>유니크1</t>
    <phoneticPr fontId="1" type="noConversion"/>
  </si>
  <si>
    <t>weapon13</t>
  </si>
  <si>
    <t>유니크2</t>
    <phoneticPr fontId="1" type="noConversion"/>
  </si>
  <si>
    <t>weapon14</t>
  </si>
  <si>
    <t>유니크3</t>
    <phoneticPr fontId="1" type="noConversion"/>
  </si>
  <si>
    <t>weapon15</t>
  </si>
  <si>
    <t>유니크4</t>
    <phoneticPr fontId="1" type="noConversion"/>
  </si>
  <si>
    <t>weapon16</t>
    <phoneticPr fontId="1" type="noConversion"/>
  </si>
  <si>
    <t>유물1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</si>
  <si>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</si>
  <si>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</si>
  <si>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</si>
  <si>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</si>
  <si>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</si>
  <si>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Id</t>
    <phoneticPr fontId="1" type="noConversion"/>
  </si>
  <si>
    <t>등급별확률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</si>
</sst>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0000%"/>
    <numFmt numFmtId="177" formatCode="0.0000%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5" applyNumberFormat="0" applyAlignment="0" applyProtection="0">
      <alignment vertical="center"/>
    </xf>
  </cellStyleXfs>
  <cellXfs count="15">
    <xf numFmtId="0" fontId="0" fillId="0" borderId="0" xfId="0">
      <alignment vertical="center"/>
    </xf>
    <xf numFmtId="0" fontId="3" fillId="3" borderId="1" xfId="2" applyBorder="1" applyAlignment="1">
      <alignment vertical="center" wrapText="1" readingOrder="1"/>
    </xf>
    <xf numFmtId="0" fontId="3" fillId="3" borderId="0" xfId="2">
      <alignment vertical="center"/>
    </xf>
    <xf numFmtId="0" fontId="3" fillId="3" borderId="2" xfId="2" applyBorder="1" applyAlignment="1">
      <alignment vertical="center" wrapText="1" readingOrder="1"/>
    </xf>
    <xf numFmtId="0" fontId="3" fillId="3" borderId="3" xfId="2" applyBorder="1" applyAlignment="1">
      <alignment vertical="center" wrapText="1" readingOrder="1"/>
    </xf>
    <xf numFmtId="0" fontId="3" fillId="3" borderId="4" xfId="2" applyBorder="1" applyAlignment="1">
      <alignment vertical="center" wrapText="1" readingOrder="1"/>
    </xf>
    <xf numFmtId="0" fontId="2" fillId="2" borderId="0" xfId="1">
      <alignment vertical="center"/>
    </xf>
    <xf numFmtId="0" fontId="4" fillId="4" borderId="5" xfId="3" applyAlignment="1">
      <alignment vertical="center" wrapText="1" readingOrder="1"/>
    </xf>
    <xf numFmtId="0" fontId="4" fillId="4" borderId="5" xfId="3">
      <alignment vertical="center"/>
    </xf>
    <xf numFmtId="49" fontId="3" fillId="3" borderId="0" xfId="2" applyNumberFormat="1">
      <alignment vertical="center"/>
    </xf>
    <xf numFmtId="0" fontId="3" fillId="3" borderId="0" xfId="2" applyBorder="1" applyAlignment="1">
      <alignment vertical="center" wrapText="1" readingOrder="1"/>
    </xf>
    <xf numFmtId="0" fontId="3" fillId="3" borderId="0" xfId="2" applyBorder="1">
      <alignment vertical="center"/>
    </xf>
    <xf numFmtId="176" fontId="3" fillId="3" borderId="0" xfId="2" applyNumberFormat="1">
      <alignment vertical="center"/>
    </xf>
    <xf numFmtId="176" fontId="0" fillId="0" borderId="0" xfId="0" applyNumberFormat="1">
      <alignment vertical="center"/>
    </xf>
    <xf numFmtId="177" fontId="3" fillId="3" borderId="0" xfId="2" applyNumberFormat="1">
      <alignment vertical="center"/>
    </xf>
  </cellXfs>
  <cellStyles count="4">
    <cellStyle name="나쁨" xfId="1" builtinId="27"/>
    <cellStyle name="보통" xfId="2" builtinId="28"/>
    <cellStyle name="입력" xfId="3" builtinId="2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K13"/>
  <sheetViews>
    <sheetView tabSelected="1" topLeftCell="U1" zoomScale="85" zoomScaleNormal="85" workbookViewId="0">
      <selection activeCell="AE13" sqref="AE13"/>
    </sheetView>
  </sheetViews>
  <sheetFormatPr defaultRowHeight="17" x14ac:dyDescent="0.45"/>
  <cols>
    <col min="2" max="2" width="32.83203125" customWidth="1"/>
    <col min="3" max="3" width="17.5" customWidth="1"/>
    <col min="4" max="4" width="38.33203125" customWidth="1"/>
    <col min="5" max="5" width="12.08203125" customWidth="1"/>
    <col min="6" max="6" width="10.58203125" customWidth="1"/>
    <col min="7" max="7" width="13" customWidth="1"/>
    <col min="8" max="8" width="13.58203125" customWidth="1"/>
    <col min="9" max="9" width="9.25" bestFit="1" customWidth="1"/>
    <col min="10" max="10" width="14" bestFit="1" customWidth="1"/>
    <col min="11" max="11" width="9.33203125" bestFit="1" customWidth="1"/>
    <col min="13" max="13" width="9.33203125" bestFit="1" customWidth="1"/>
    <col min="14" max="14" width="12.08203125" customWidth="1"/>
    <col min="15" max="15" width="17.08203125" customWidth="1"/>
    <col min="17" max="17" width="19.83203125" customWidth="1"/>
    <col min="18" max="18" width="19.5" customWidth="1"/>
    <col min="19" max="19" width="28" customWidth="1"/>
    <col min="20" max="20" width="18.5" customWidth="1"/>
    <col min="21" max="21" width="13" customWidth="1"/>
    <col min="22" max="22" width="13.83203125" customWidth="1"/>
    <col min="24" max="24" width="10" bestFit="1" customWidth="1"/>
  </cols>
  <sheetData>
    <row r="1" spans="1:37" s="8" customFormat="1" ht="34" x14ac:dyDescent="0.45">
      <c r="A1" s="7" t="s">
        <v>0</v>
      </c>
      <c r="B1" s="8" t="s">
        <v>14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15</v>
      </c>
      <c r="Q1" s="8" t="s">
        <v>16</v>
      </c>
      <c r="R1" s="8" t="s">
        <v>17</v>
      </c>
      <c r="S1" s="8" t="s">
        <v>19</v>
      </c>
      <c r="T1" s="8" t="s">
        <v>20</v>
      </c>
      <c r="U1" s="8" t="s">
        <v>18</v>
      </c>
      <c r="V1" s="8" t="s">
        <v>32</v>
      </c>
      <c r="W1" s="8" t="s">
        <v>33</v>
      </c>
      <c r="X1" s="8" t="s">
        <v>39</v>
      </c>
      <c r="Y1" s="8" t="s">
        <v>73</v>
      </c>
      <c r="Z1" s="8" t="s">
        <v>74</v>
      </c>
      <c r="AA1" s="8" t="s">
        <v>75</v>
      </c>
      <c r="AB1" s="8" t="s">
        <v>76</v>
      </c>
      <c r="AC1" s="8" t="s">
        <v>77</v>
      </c>
      <c r="AD1" s="8" t="s">
        <v>86</v>
      </c>
      <c r="AE1" s="8" t="s">
        <v>87</v>
      </c>
      <c r="AF1" s="8" t="s">
        <v>88</v>
      </c>
      <c r="AG1" s="8" t="s">
        <v>89</v>
      </c>
      <c r="AH1" s="8" t="s">
        <v>90</v>
      </c>
      <c r="AI1" s="8" t="s">
        <v>78</v>
      </c>
      <c r="AJ1" s="8" t="s">
        <v>79</v>
      </c>
      <c r="AK1" s="8" t="s">
        <v>91</v>
      </c>
    </row>
    <row r="2" spans="1:37" s="2" customFormat="1" x14ac:dyDescent="0.45">
      <c r="A2" s="1">
        <v>0</v>
      </c>
      <c r="B2" s="2" t="s">
        <v>51</v>
      </c>
      <c r="C2" s="3" t="s">
        <v>45</v>
      </c>
      <c r="D2" s="3" t="s">
        <v>48</v>
      </c>
      <c r="E2" s="3">
        <v>0</v>
      </c>
      <c r="F2" s="3">
        <v>5</v>
      </c>
      <c r="G2" s="3">
        <v>0.3</v>
      </c>
      <c r="H2" s="3">
        <v>0.5</v>
      </c>
      <c r="I2" s="3">
        <v>0</v>
      </c>
      <c r="J2" s="3">
        <v>0.5</v>
      </c>
      <c r="K2" s="3">
        <v>0.1</v>
      </c>
      <c r="L2" s="3">
        <v>3</v>
      </c>
      <c r="M2" s="3">
        <v>1</v>
      </c>
      <c r="N2" s="3">
        <v>2</v>
      </c>
      <c r="O2" s="4">
        <v>5</v>
      </c>
      <c r="P2" s="5">
        <v>0</v>
      </c>
      <c r="Q2" s="2">
        <v>4</v>
      </c>
      <c r="R2" s="2">
        <v>10</v>
      </c>
      <c r="S2" s="9" t="s">
        <v>31</v>
      </c>
      <c r="T2" s="9" t="s">
        <v>21</v>
      </c>
      <c r="U2" s="9" t="s">
        <v>22</v>
      </c>
      <c r="V2" s="9" t="s">
        <v>40</v>
      </c>
      <c r="W2" s="2">
        <v>0</v>
      </c>
      <c r="X2" s="9" t="s">
        <v>21</v>
      </c>
      <c r="Y2" s="2">
        <v>0.36000000000000004</v>
      </c>
      <c r="Z2" s="2">
        <v>0.34</v>
      </c>
      <c r="AA2" s="2">
        <v>0.32000000000000006</v>
      </c>
      <c r="AB2" s="2">
        <v>0.30000000000000004</v>
      </c>
      <c r="AC2" s="2">
        <v>0.27999999999999997</v>
      </c>
      <c r="AD2" s="2">
        <v>0.26</v>
      </c>
      <c r="AE2" s="2">
        <v>0.24</v>
      </c>
      <c r="AF2" s="2">
        <v>0.22000000000000003</v>
      </c>
      <c r="AG2" s="2">
        <v>0.2</v>
      </c>
      <c r="AH2" s="2">
        <v>0.18000000000000002</v>
      </c>
      <c r="AI2" s="2">
        <v>4</v>
      </c>
      <c r="AJ2" s="2" t="b">
        <v>1</v>
      </c>
      <c r="AK2" s="2" t="s">
        <v>92</v>
      </c>
    </row>
    <row r="3" spans="1:37" s="2" customFormat="1" x14ac:dyDescent="0.45">
      <c r="A3" s="1">
        <v>1</v>
      </c>
      <c r="B3" s="2" t="s">
        <v>52</v>
      </c>
      <c r="C3" s="3" t="s">
        <v>44</v>
      </c>
      <c r="D3" s="3" t="s">
        <v>48</v>
      </c>
      <c r="E3" s="3">
        <v>1</v>
      </c>
      <c r="F3" s="3">
        <v>5</v>
      </c>
      <c r="G3" s="3">
        <v>0.3</v>
      </c>
      <c r="H3" s="3">
        <v>0.5</v>
      </c>
      <c r="I3" s="3">
        <v>0</v>
      </c>
      <c r="J3" s="3">
        <v>0.5</v>
      </c>
      <c r="K3" s="3">
        <v>0.1</v>
      </c>
      <c r="L3" s="3">
        <v>3</v>
      </c>
      <c r="M3" s="3">
        <v>3</v>
      </c>
      <c r="N3" s="3">
        <v>2</v>
      </c>
      <c r="O3" s="4">
        <v>5</v>
      </c>
      <c r="P3" s="5">
        <v>1</v>
      </c>
      <c r="Q3" s="2">
        <v>4</v>
      </c>
      <c r="R3" s="2">
        <v>10</v>
      </c>
      <c r="S3" s="9" t="s">
        <v>31</v>
      </c>
      <c r="T3" s="9" t="s">
        <v>23</v>
      </c>
      <c r="U3" s="9" t="s">
        <v>34</v>
      </c>
      <c r="V3" s="9" t="s">
        <v>40</v>
      </c>
      <c r="W3" s="2">
        <v>0</v>
      </c>
      <c r="X3" s="9" t="s">
        <v>21</v>
      </c>
      <c r="Y3" s="2">
        <v>0.27</v>
      </c>
      <c r="Z3" s="2">
        <v>0.255</v>
      </c>
      <c r="AA3" s="2">
        <v>0.24</v>
      </c>
      <c r="AB3" s="2">
        <v>0.22499999999999998</v>
      </c>
      <c r="AC3" s="2">
        <v>0.21</v>
      </c>
      <c r="AD3" s="2">
        <v>0.19500000000000001</v>
      </c>
      <c r="AE3" s="2">
        <v>0.18</v>
      </c>
      <c r="AF3" s="2">
        <v>0.16500000000000001</v>
      </c>
      <c r="AG3" s="2">
        <v>0.15</v>
      </c>
      <c r="AH3" s="2">
        <v>0.13500000000000001</v>
      </c>
      <c r="AI3" s="2">
        <v>4</v>
      </c>
      <c r="AJ3" s="2" t="b">
        <v>1</v>
      </c>
      <c r="AK3" s="2" t="s">
        <v>93</v>
      </c>
    </row>
    <row r="4" spans="1:37" s="2" customFormat="1" x14ac:dyDescent="0.45">
      <c r="A4" s="1">
        <v>2</v>
      </c>
      <c r="B4" s="2" t="s">
        <v>53</v>
      </c>
      <c r="C4" s="3" t="s">
        <v>60</v>
      </c>
      <c r="D4" s="3" t="s">
        <v>48</v>
      </c>
      <c r="E4" s="3">
        <v>2</v>
      </c>
      <c r="F4" s="3">
        <v>5</v>
      </c>
      <c r="G4" s="3">
        <v>0.3</v>
      </c>
      <c r="H4" s="3">
        <v>0.5</v>
      </c>
      <c r="I4" s="3">
        <v>0</v>
      </c>
      <c r="J4" s="3">
        <v>0.5</v>
      </c>
      <c r="K4" s="3">
        <v>0.1</v>
      </c>
      <c r="L4" s="3">
        <v>3</v>
      </c>
      <c r="M4" s="3">
        <v>6</v>
      </c>
      <c r="N4" s="3">
        <v>2</v>
      </c>
      <c r="O4" s="4">
        <v>8</v>
      </c>
      <c r="P4" s="5">
        <v>2</v>
      </c>
      <c r="Q4" s="2">
        <v>4</v>
      </c>
      <c r="R4" s="2">
        <v>10</v>
      </c>
      <c r="S4" s="9" t="s">
        <v>31</v>
      </c>
      <c r="T4" s="9" t="s">
        <v>24</v>
      </c>
      <c r="U4" s="9" t="s">
        <v>35</v>
      </c>
      <c r="V4" s="9" t="s">
        <v>40</v>
      </c>
      <c r="W4" s="2">
        <v>0</v>
      </c>
      <c r="X4" s="9" t="s">
        <v>21</v>
      </c>
      <c r="Y4" s="2">
        <v>0.18000000000000002</v>
      </c>
      <c r="Z4" s="2">
        <v>0.17</v>
      </c>
      <c r="AA4" s="2">
        <v>0.16000000000000003</v>
      </c>
      <c r="AB4" s="2">
        <v>0.15000000000000002</v>
      </c>
      <c r="AC4" s="2">
        <v>0.13999999999999999</v>
      </c>
      <c r="AD4" s="2">
        <v>0.13</v>
      </c>
      <c r="AE4" s="2">
        <v>0.12</v>
      </c>
      <c r="AF4" s="2">
        <v>0.11000000000000001</v>
      </c>
      <c r="AG4" s="2">
        <v>0.1</v>
      </c>
      <c r="AH4" s="2">
        <v>9.0000000000000011E-2</v>
      </c>
      <c r="AI4" s="2">
        <v>4</v>
      </c>
      <c r="AJ4" s="2" t="b">
        <v>1</v>
      </c>
      <c r="AK4" s="2" t="s">
        <v>94</v>
      </c>
    </row>
    <row r="5" spans="1:37" s="2" customFormat="1" x14ac:dyDescent="0.45">
      <c r="A5" s="1">
        <v>3</v>
      </c>
      <c r="B5" s="2" t="s">
        <v>64</v>
      </c>
      <c r="C5" s="3" t="s">
        <v>67</v>
      </c>
      <c r="D5" s="3" t="s">
        <v>48</v>
      </c>
      <c r="E5" s="3">
        <v>3</v>
      </c>
      <c r="F5" s="3">
        <v>5</v>
      </c>
      <c r="G5" s="3">
        <v>0.3</v>
      </c>
      <c r="H5" s="3">
        <v>0.5</v>
      </c>
      <c r="I5" s="3">
        <v>0</v>
      </c>
      <c r="J5" s="3">
        <v>0.5</v>
      </c>
      <c r="K5" s="3">
        <v>0.2</v>
      </c>
      <c r="L5" s="3">
        <v>3</v>
      </c>
      <c r="M5" s="3">
        <v>9</v>
      </c>
      <c r="N5" s="3">
        <v>2</v>
      </c>
      <c r="O5" s="4">
        <v>10</v>
      </c>
      <c r="P5" s="5">
        <v>3</v>
      </c>
      <c r="Q5" s="2">
        <v>4</v>
      </c>
      <c r="R5" s="2">
        <v>10</v>
      </c>
      <c r="S5" s="9" t="s">
        <v>31</v>
      </c>
      <c r="T5" s="9" t="s">
        <v>70</v>
      </c>
      <c r="U5" s="9" t="s">
        <v>80</v>
      </c>
      <c r="V5" s="9" t="s">
        <v>40</v>
      </c>
      <c r="W5" s="2">
        <v>0</v>
      </c>
      <c r="X5" s="9" t="s">
        <v>21</v>
      </c>
      <c r="Y5" s="2">
        <v>9.0000000000000011E-2</v>
      </c>
      <c r="Z5" s="2">
        <v>8.5000000000000006E-2</v>
      </c>
      <c r="AA5" s="2">
        <v>8.0000000000000016E-2</v>
      </c>
      <c r="AB5" s="2">
        <v>7.5000000000000011E-2</v>
      </c>
      <c r="AC5" s="2">
        <v>6.9999999999999993E-2</v>
      </c>
      <c r="AD5" s="2">
        <v>6.5000000000000002E-2</v>
      </c>
      <c r="AE5" s="2">
        <v>0.06</v>
      </c>
      <c r="AF5" s="2">
        <v>5.5000000000000007E-2</v>
      </c>
      <c r="AG5" s="2">
        <v>0.05</v>
      </c>
      <c r="AH5" s="2">
        <v>4.5000000000000005E-2</v>
      </c>
      <c r="AI5" s="2">
        <v>4</v>
      </c>
      <c r="AJ5" s="2" t="b">
        <v>1</v>
      </c>
      <c r="AK5" s="2" t="s">
        <v>95</v>
      </c>
    </row>
    <row r="6" spans="1:37" s="2" customFormat="1" x14ac:dyDescent="0.45">
      <c r="A6" s="1">
        <v>4</v>
      </c>
      <c r="B6" s="2" t="s">
        <v>54</v>
      </c>
      <c r="C6" s="3" t="s">
        <v>46</v>
      </c>
      <c r="D6" s="3" t="s">
        <v>42</v>
      </c>
      <c r="E6" s="3">
        <v>4</v>
      </c>
      <c r="F6" s="3">
        <v>5</v>
      </c>
      <c r="G6" s="3">
        <v>0.3</v>
      </c>
      <c r="H6" s="3">
        <v>1</v>
      </c>
      <c r="I6" s="3">
        <v>0</v>
      </c>
      <c r="J6" s="3">
        <v>1</v>
      </c>
      <c r="K6" s="3">
        <v>0.1</v>
      </c>
      <c r="L6" s="3">
        <v>30</v>
      </c>
      <c r="M6" s="3">
        <v>1</v>
      </c>
      <c r="N6" s="3">
        <v>2</v>
      </c>
      <c r="O6" s="4">
        <v>15</v>
      </c>
      <c r="P6" s="5">
        <v>0</v>
      </c>
      <c r="Q6" s="2">
        <v>4</v>
      </c>
      <c r="R6" s="2">
        <v>10</v>
      </c>
      <c r="S6" s="9" t="s">
        <v>31</v>
      </c>
      <c r="T6" s="9" t="s">
        <v>25</v>
      </c>
      <c r="U6" s="9" t="s">
        <v>36</v>
      </c>
      <c r="V6" s="9" t="s">
        <v>41</v>
      </c>
      <c r="W6" s="2">
        <v>0</v>
      </c>
      <c r="X6" s="9" t="s">
        <v>21</v>
      </c>
      <c r="Y6" s="2">
        <v>4.0000000000000008E-2</v>
      </c>
      <c r="Z6" s="2">
        <v>5.9920000000000001E-2</v>
      </c>
      <c r="AA6" s="2">
        <v>7.9840000000000008E-2</v>
      </c>
      <c r="AB6" s="2">
        <v>9.9759999999999974E-2</v>
      </c>
      <c r="AC6" s="2">
        <v>0.11960000000000003</v>
      </c>
      <c r="AD6" s="2">
        <v>0.13919999999999999</v>
      </c>
      <c r="AE6" s="2">
        <v>0.15880000000000002</v>
      </c>
      <c r="AF6" s="2">
        <v>0.17800000000000002</v>
      </c>
      <c r="AG6" s="2">
        <v>0.19719999999999999</v>
      </c>
      <c r="AH6" s="2">
        <v>0.21600000000000003</v>
      </c>
      <c r="AI6" s="2">
        <v>4</v>
      </c>
      <c r="AJ6" s="2" t="b">
        <v>1</v>
      </c>
      <c r="AK6" s="2" t="s">
        <v>92</v>
      </c>
    </row>
    <row r="7" spans="1:37" s="2" customFormat="1" x14ac:dyDescent="0.45">
      <c r="A7" s="1">
        <v>5</v>
      </c>
      <c r="B7" s="2" t="s">
        <v>55</v>
      </c>
      <c r="C7" s="3" t="s">
        <v>47</v>
      </c>
      <c r="D7" s="3" t="s">
        <v>42</v>
      </c>
      <c r="E7" s="3">
        <v>5</v>
      </c>
      <c r="F7" s="3">
        <v>5</v>
      </c>
      <c r="G7" s="3">
        <v>0.3</v>
      </c>
      <c r="H7" s="3">
        <v>1</v>
      </c>
      <c r="I7" s="3">
        <v>0</v>
      </c>
      <c r="J7" s="3">
        <v>1</v>
      </c>
      <c r="K7" s="3">
        <v>0.1</v>
      </c>
      <c r="L7" s="3">
        <v>30</v>
      </c>
      <c r="M7" s="3">
        <v>1</v>
      </c>
      <c r="N7" s="3">
        <v>2</v>
      </c>
      <c r="O7" s="4">
        <v>15</v>
      </c>
      <c r="P7" s="5">
        <v>1</v>
      </c>
      <c r="Q7" s="2">
        <v>4</v>
      </c>
      <c r="R7" s="2">
        <v>10</v>
      </c>
      <c r="S7" s="9" t="s">
        <v>31</v>
      </c>
      <c r="T7" s="9" t="s">
        <v>30</v>
      </c>
      <c r="U7" s="9" t="s">
        <v>37</v>
      </c>
      <c r="V7" s="9" t="s">
        <v>41</v>
      </c>
      <c r="W7" s="2">
        <v>0</v>
      </c>
      <c r="X7" s="9" t="s">
        <v>21</v>
      </c>
      <c r="Y7" s="2">
        <v>0.03</v>
      </c>
      <c r="Z7" s="2">
        <v>4.4939999999999994E-2</v>
      </c>
      <c r="AA7" s="2">
        <v>5.9879999999999996E-2</v>
      </c>
      <c r="AB7" s="2">
        <v>7.481999999999997E-2</v>
      </c>
      <c r="AC7" s="2">
        <v>8.9700000000000016E-2</v>
      </c>
      <c r="AD7" s="2">
        <v>0.10439999999999999</v>
      </c>
      <c r="AE7" s="2">
        <v>0.1191</v>
      </c>
      <c r="AF7" s="2">
        <v>0.13350000000000001</v>
      </c>
      <c r="AG7" s="2">
        <v>0.14789999999999998</v>
      </c>
      <c r="AH7" s="2">
        <v>0.16200000000000001</v>
      </c>
      <c r="AI7" s="2">
        <v>4</v>
      </c>
      <c r="AJ7" s="2" t="b">
        <v>1</v>
      </c>
      <c r="AK7" s="2" t="s">
        <v>93</v>
      </c>
    </row>
    <row r="8" spans="1:37" s="2" customFormat="1" x14ac:dyDescent="0.45">
      <c r="A8" s="1">
        <v>6</v>
      </c>
      <c r="B8" s="2" t="s">
        <v>56</v>
      </c>
      <c r="C8" s="3" t="s">
        <v>61</v>
      </c>
      <c r="D8" s="3" t="s">
        <v>42</v>
      </c>
      <c r="E8" s="3">
        <v>6</v>
      </c>
      <c r="F8" s="3">
        <v>5</v>
      </c>
      <c r="G8" s="3">
        <v>0.3</v>
      </c>
      <c r="H8" s="3">
        <v>1</v>
      </c>
      <c r="I8" s="3">
        <v>0</v>
      </c>
      <c r="J8" s="3">
        <v>1</v>
      </c>
      <c r="K8" s="3">
        <v>0.1</v>
      </c>
      <c r="L8" s="3">
        <v>30</v>
      </c>
      <c r="M8" s="3">
        <v>1</v>
      </c>
      <c r="N8" s="3">
        <v>2</v>
      </c>
      <c r="O8" s="4">
        <v>15</v>
      </c>
      <c r="P8" s="5">
        <v>2</v>
      </c>
      <c r="Q8" s="2">
        <v>4</v>
      </c>
      <c r="R8" s="2">
        <v>10</v>
      </c>
      <c r="S8" s="9" t="s">
        <v>31</v>
      </c>
      <c r="T8" s="9" t="s">
        <v>26</v>
      </c>
      <c r="U8" s="9" t="s">
        <v>38</v>
      </c>
      <c r="V8" s="9" t="s">
        <v>41</v>
      </c>
      <c r="W8" s="2">
        <v>0</v>
      </c>
      <c r="X8" s="9" t="s">
        <v>21</v>
      </c>
      <c r="Y8" s="2">
        <v>2.0000000000000004E-2</v>
      </c>
      <c r="Z8" s="2">
        <v>2.9960000000000001E-2</v>
      </c>
      <c r="AA8" s="2">
        <v>3.9920000000000004E-2</v>
      </c>
      <c r="AB8" s="2">
        <v>4.9879999999999987E-2</v>
      </c>
      <c r="AC8" s="2">
        <v>5.9800000000000013E-2</v>
      </c>
      <c r="AD8" s="2">
        <v>6.9599999999999995E-2</v>
      </c>
      <c r="AE8" s="2">
        <v>7.9400000000000012E-2</v>
      </c>
      <c r="AF8" s="2">
        <v>8.900000000000001E-2</v>
      </c>
      <c r="AG8" s="2">
        <v>9.8599999999999993E-2</v>
      </c>
      <c r="AH8" s="2">
        <v>0.10800000000000001</v>
      </c>
      <c r="AI8" s="2">
        <v>4</v>
      </c>
      <c r="AJ8" s="2" t="b">
        <v>0</v>
      </c>
      <c r="AK8" s="2" t="s">
        <v>94</v>
      </c>
    </row>
    <row r="9" spans="1:37" s="2" customFormat="1" x14ac:dyDescent="0.45">
      <c r="A9" s="1">
        <v>7</v>
      </c>
      <c r="B9" s="2" t="s">
        <v>65</v>
      </c>
      <c r="C9" s="3" t="s">
        <v>68</v>
      </c>
      <c r="D9" s="3" t="s">
        <v>42</v>
      </c>
      <c r="E9" s="3">
        <v>7</v>
      </c>
      <c r="F9" s="3">
        <v>5</v>
      </c>
      <c r="G9" s="3">
        <v>0.3</v>
      </c>
      <c r="H9" s="3">
        <v>1</v>
      </c>
      <c r="I9" s="3">
        <v>0</v>
      </c>
      <c r="J9" s="3">
        <v>1</v>
      </c>
      <c r="K9" s="3">
        <v>0.2</v>
      </c>
      <c r="L9" s="3">
        <v>30</v>
      </c>
      <c r="M9" s="3">
        <v>1</v>
      </c>
      <c r="N9" s="3">
        <v>2</v>
      </c>
      <c r="O9" s="4">
        <v>30</v>
      </c>
      <c r="P9" s="5">
        <v>3</v>
      </c>
      <c r="Q9" s="2">
        <v>4</v>
      </c>
      <c r="R9" s="2">
        <v>10</v>
      </c>
      <c r="S9" s="9" t="s">
        <v>31</v>
      </c>
      <c r="T9" s="9" t="s">
        <v>71</v>
      </c>
      <c r="U9" s="9" t="s">
        <v>81</v>
      </c>
      <c r="V9" s="9" t="s">
        <v>41</v>
      </c>
      <c r="W9" s="2">
        <v>0</v>
      </c>
      <c r="X9" s="9" t="s">
        <v>21</v>
      </c>
      <c r="Y9" s="2">
        <v>1.0000000000000002E-2</v>
      </c>
      <c r="Z9" s="2">
        <v>1.498E-2</v>
      </c>
      <c r="AA9" s="2">
        <v>1.9960000000000002E-2</v>
      </c>
      <c r="AB9" s="2">
        <v>2.4939999999999993E-2</v>
      </c>
      <c r="AC9" s="2">
        <v>2.9900000000000006E-2</v>
      </c>
      <c r="AD9" s="2">
        <v>3.4799999999999998E-2</v>
      </c>
      <c r="AE9" s="2">
        <v>3.9700000000000006E-2</v>
      </c>
      <c r="AF9" s="2">
        <v>4.4500000000000005E-2</v>
      </c>
      <c r="AG9" s="2">
        <v>4.9299999999999997E-2</v>
      </c>
      <c r="AH9" s="2">
        <v>5.4000000000000006E-2</v>
      </c>
      <c r="AI9" s="2">
        <v>4</v>
      </c>
      <c r="AJ9" s="2" t="b">
        <v>0</v>
      </c>
      <c r="AK9" s="2" t="s">
        <v>95</v>
      </c>
    </row>
    <row r="10" spans="1:37" ht="15.75" customHeight="1" x14ac:dyDescent="0.45">
      <c r="A10" s="1">
        <v>8</v>
      </c>
      <c r="B10" s="11" t="s">
        <v>57</v>
      </c>
      <c r="C10" s="10" t="s">
        <v>49</v>
      </c>
      <c r="D10" s="3" t="s">
        <v>50</v>
      </c>
      <c r="E10" s="3">
        <v>8</v>
      </c>
      <c r="F10" s="3">
        <v>5</v>
      </c>
      <c r="G10" s="3">
        <v>0.3</v>
      </c>
      <c r="H10" s="3">
        <v>2</v>
      </c>
      <c r="I10" s="3">
        <v>0</v>
      </c>
      <c r="J10" s="3">
        <v>2</v>
      </c>
      <c r="K10" s="3">
        <v>0.1</v>
      </c>
      <c r="L10" s="3">
        <v>50</v>
      </c>
      <c r="M10" s="3">
        <v>1</v>
      </c>
      <c r="N10" s="3">
        <v>2</v>
      </c>
      <c r="O10" s="4">
        <v>10</v>
      </c>
      <c r="P10" s="5">
        <v>0</v>
      </c>
      <c r="Q10" s="2">
        <v>4</v>
      </c>
      <c r="R10" s="2">
        <v>10</v>
      </c>
      <c r="S10" s="9" t="s">
        <v>31</v>
      </c>
      <c r="T10" s="9" t="s">
        <v>27</v>
      </c>
      <c r="U10" s="9" t="s">
        <v>82</v>
      </c>
      <c r="V10" s="9" t="s">
        <v>43</v>
      </c>
      <c r="W10" s="2">
        <v>0</v>
      </c>
      <c r="X10" s="9" t="s">
        <v>21</v>
      </c>
      <c r="Y10" s="2">
        <v>0</v>
      </c>
      <c r="Z10" s="2">
        <v>8.0000000000000007E-5</v>
      </c>
      <c r="AA10" s="2">
        <v>1.6000000000000001E-4</v>
      </c>
      <c r="AB10" s="2">
        <v>2.3999999999999998E-4</v>
      </c>
      <c r="AC10" s="2">
        <v>4.0000000000000002E-4</v>
      </c>
      <c r="AD10" s="2">
        <v>8.0000000000000004E-4</v>
      </c>
      <c r="AE10" s="2">
        <v>1.2000000000000001E-3</v>
      </c>
      <c r="AF10" s="2">
        <v>2E-3</v>
      </c>
      <c r="AG10" s="2">
        <v>2.8000000000000004E-3</v>
      </c>
      <c r="AH10" s="2">
        <v>4.0000000000000001E-3</v>
      </c>
      <c r="AI10" s="2">
        <v>4</v>
      </c>
      <c r="AJ10" s="2" t="b">
        <v>1</v>
      </c>
      <c r="AK10" s="2" t="s">
        <v>92</v>
      </c>
    </row>
    <row r="11" spans="1:37" ht="15.75" customHeight="1" x14ac:dyDescent="0.45">
      <c r="A11" s="1">
        <v>9</v>
      </c>
      <c r="B11" s="11" t="s">
        <v>58</v>
      </c>
      <c r="C11" s="10" t="s">
        <v>62</v>
      </c>
      <c r="D11" s="3" t="s">
        <v>50</v>
      </c>
      <c r="E11" s="3">
        <v>9</v>
      </c>
      <c r="F11" s="3">
        <v>5</v>
      </c>
      <c r="G11" s="3">
        <v>0.3</v>
      </c>
      <c r="H11" s="3">
        <v>2</v>
      </c>
      <c r="I11" s="3">
        <v>0</v>
      </c>
      <c r="J11" s="3">
        <v>2</v>
      </c>
      <c r="K11" s="3">
        <v>0.1</v>
      </c>
      <c r="L11" s="3">
        <v>50</v>
      </c>
      <c r="M11" s="3">
        <v>2</v>
      </c>
      <c r="N11" s="3">
        <v>2</v>
      </c>
      <c r="O11" s="4">
        <v>15</v>
      </c>
      <c r="P11" s="5">
        <v>1</v>
      </c>
      <c r="Q11" s="2">
        <v>4</v>
      </c>
      <c r="R11" s="2">
        <v>10</v>
      </c>
      <c r="S11" s="9" t="s">
        <v>31</v>
      </c>
      <c r="T11" s="9" t="s">
        <v>28</v>
      </c>
      <c r="U11" s="9" t="s">
        <v>83</v>
      </c>
      <c r="V11" s="9" t="s">
        <v>43</v>
      </c>
      <c r="W11" s="2">
        <v>0</v>
      </c>
      <c r="X11" s="9" t="s">
        <v>21</v>
      </c>
      <c r="Y11" s="2">
        <v>0</v>
      </c>
      <c r="Z11" s="2">
        <v>6.0000000000000002E-5</v>
      </c>
      <c r="AA11" s="2">
        <v>1.2E-4</v>
      </c>
      <c r="AB11" s="2">
        <v>1.7999999999999998E-4</v>
      </c>
      <c r="AC11" s="2">
        <v>2.9999999999999997E-4</v>
      </c>
      <c r="AD11" s="2">
        <v>5.9999999999999995E-4</v>
      </c>
      <c r="AE11" s="2">
        <v>8.9999999999999998E-4</v>
      </c>
      <c r="AF11" s="2">
        <v>1.5E-3</v>
      </c>
      <c r="AG11" s="2">
        <v>2.0999999999999999E-3</v>
      </c>
      <c r="AH11" s="2">
        <v>3.0000000000000001E-3</v>
      </c>
      <c r="AI11" s="2">
        <v>4</v>
      </c>
      <c r="AJ11" s="2" t="b">
        <v>1</v>
      </c>
      <c r="AK11" s="2" t="s">
        <v>93</v>
      </c>
    </row>
    <row r="12" spans="1:37" ht="15.75" customHeight="1" x14ac:dyDescent="0.45">
      <c r="A12" s="1">
        <v>10</v>
      </c>
      <c r="B12" s="11" t="s">
        <v>59</v>
      </c>
      <c r="C12" s="10" t="s">
        <v>63</v>
      </c>
      <c r="D12" s="3" t="s">
        <v>50</v>
      </c>
      <c r="E12" s="3">
        <v>10</v>
      </c>
      <c r="F12" s="3">
        <v>5</v>
      </c>
      <c r="G12" s="3">
        <v>0.3</v>
      </c>
      <c r="H12" s="3">
        <v>2</v>
      </c>
      <c r="I12" s="3">
        <v>0</v>
      </c>
      <c r="J12" s="3">
        <v>2</v>
      </c>
      <c r="K12" s="3">
        <v>0.1</v>
      </c>
      <c r="L12" s="3">
        <v>50</v>
      </c>
      <c r="M12" s="3">
        <v>3</v>
      </c>
      <c r="N12" s="3">
        <v>2</v>
      </c>
      <c r="O12" s="4">
        <v>20</v>
      </c>
      <c r="P12" s="5">
        <v>2</v>
      </c>
      <c r="Q12" s="2">
        <v>4</v>
      </c>
      <c r="R12" s="2">
        <v>10</v>
      </c>
      <c r="S12" s="9" t="s">
        <v>31</v>
      </c>
      <c r="T12" s="9" t="s">
        <v>29</v>
      </c>
      <c r="U12" s="9" t="s">
        <v>84</v>
      </c>
      <c r="V12" s="9" t="s">
        <v>43</v>
      </c>
      <c r="W12" s="2">
        <v>0</v>
      </c>
      <c r="X12" s="9" t="s">
        <v>21</v>
      </c>
      <c r="Y12" s="2">
        <v>0</v>
      </c>
      <c r="Z12" s="2">
        <v>4.0000000000000003E-5</v>
      </c>
      <c r="AA12" s="2">
        <v>8.0000000000000007E-5</v>
      </c>
      <c r="AB12" s="2">
        <v>1.1999999999999999E-4</v>
      </c>
      <c r="AC12" s="2">
        <v>2.0000000000000001E-4</v>
      </c>
      <c r="AD12" s="2">
        <v>4.0000000000000002E-4</v>
      </c>
      <c r="AE12" s="2">
        <v>6.0000000000000006E-4</v>
      </c>
      <c r="AF12" s="2">
        <v>1E-3</v>
      </c>
      <c r="AG12" s="2">
        <v>1.4000000000000002E-3</v>
      </c>
      <c r="AH12" s="2">
        <v>2E-3</v>
      </c>
      <c r="AI12" s="2">
        <v>4</v>
      </c>
      <c r="AJ12" s="2" t="b">
        <v>1</v>
      </c>
      <c r="AK12" s="2" t="s">
        <v>94</v>
      </c>
    </row>
    <row r="13" spans="1:37" ht="15.75" customHeight="1" x14ac:dyDescent="0.45">
      <c r="A13" s="1">
        <v>11</v>
      </c>
      <c r="B13" s="11" t="s">
        <v>66</v>
      </c>
      <c r="C13" s="10" t="s">
        <v>69</v>
      </c>
      <c r="D13" s="3" t="s">
        <v>50</v>
      </c>
      <c r="E13" s="3">
        <v>11</v>
      </c>
      <c r="F13" s="3">
        <v>5</v>
      </c>
      <c r="G13" s="3">
        <v>0.3</v>
      </c>
      <c r="H13" s="3">
        <v>2</v>
      </c>
      <c r="I13" s="3">
        <v>0</v>
      </c>
      <c r="J13" s="3">
        <v>2</v>
      </c>
      <c r="K13" s="3">
        <v>0.2</v>
      </c>
      <c r="L13" s="3">
        <v>50</v>
      </c>
      <c r="M13" s="3">
        <v>5</v>
      </c>
      <c r="N13" s="3">
        <v>2</v>
      </c>
      <c r="O13" s="4">
        <v>25</v>
      </c>
      <c r="P13" s="5">
        <v>3</v>
      </c>
      <c r="Q13" s="2">
        <v>4</v>
      </c>
      <c r="R13" s="2">
        <v>10</v>
      </c>
      <c r="S13" s="9" t="s">
        <v>31</v>
      </c>
      <c r="T13" s="9" t="s">
        <v>72</v>
      </c>
      <c r="U13" s="9" t="s">
        <v>85</v>
      </c>
      <c r="V13" s="9" t="s">
        <v>43</v>
      </c>
      <c r="W13" s="2">
        <v>0</v>
      </c>
      <c r="X13" s="9" t="s">
        <v>21</v>
      </c>
      <c r="Y13" s="2">
        <v>0</v>
      </c>
      <c r="Z13" s="2">
        <v>2.0000000000000002E-5</v>
      </c>
      <c r="AA13" s="2">
        <v>4.0000000000000003E-5</v>
      </c>
      <c r="AB13" s="2">
        <v>5.9999999999999995E-5</v>
      </c>
      <c r="AC13" s="2">
        <v>1E-4</v>
      </c>
      <c r="AD13" s="2">
        <v>2.0000000000000001E-4</v>
      </c>
      <c r="AE13" s="2">
        <v>3.0000000000000003E-4</v>
      </c>
      <c r="AF13" s="2">
        <v>5.0000000000000001E-4</v>
      </c>
      <c r="AG13" s="2">
        <v>7.000000000000001E-4</v>
      </c>
      <c r="AH13" s="2">
        <v>1E-3</v>
      </c>
      <c r="AI13" s="2">
        <v>4</v>
      </c>
      <c r="AJ13" s="2" t="b">
        <v>1</v>
      </c>
      <c r="AK13" s="2" t="s">
        <v>95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430D-3C7E-404D-942C-275A2BE9BF6F}">
  <dimension ref="A1:O33"/>
  <sheetViews>
    <sheetView topLeftCell="I1" workbookViewId="0">
      <selection activeCell="F2" sqref="F2:O13"/>
    </sheetView>
  </sheetViews>
  <sheetFormatPr defaultRowHeight="17" x14ac:dyDescent="0.45"/>
  <cols>
    <col min="6" max="6" width="16.4140625" customWidth="1"/>
    <col min="7" max="7" width="16.9140625" customWidth="1"/>
    <col min="8" max="8" width="15.58203125" customWidth="1"/>
    <col min="9" max="9" width="15.5" customWidth="1"/>
    <col min="10" max="10" width="22.33203125" customWidth="1"/>
    <col min="11" max="11" width="22" customWidth="1"/>
    <col min="12" max="12" width="20.08203125" customWidth="1"/>
    <col min="13" max="13" width="17.83203125" customWidth="1"/>
    <col min="14" max="14" width="18.4140625" customWidth="1"/>
    <col min="15" max="15" width="23.6640625" customWidth="1"/>
  </cols>
  <sheetData>
    <row r="1" spans="1:15" x14ac:dyDescent="0.45">
      <c r="A1" t="s">
        <v>147</v>
      </c>
      <c r="B1" t="s">
        <v>96</v>
      </c>
      <c r="C1" t="s">
        <v>91</v>
      </c>
      <c r="D1" t="s">
        <v>97</v>
      </c>
      <c r="E1" s="2"/>
      <c r="F1" s="2" t="s">
        <v>98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105</v>
      </c>
      <c r="N1" s="2" t="s">
        <v>106</v>
      </c>
      <c r="O1" s="2" t="s">
        <v>107</v>
      </c>
    </row>
    <row r="2" spans="1:15" x14ac:dyDescent="0.45">
      <c r="A2" s="2">
        <v>0</v>
      </c>
      <c r="B2" s="2" t="s">
        <v>108</v>
      </c>
      <c r="C2" s="2" t="s">
        <v>109</v>
      </c>
      <c r="D2" s="2">
        <v>0</v>
      </c>
      <c r="E2" s="2"/>
      <c r="F2" s="12">
        <f t="shared" ref="F2:O2" si="0">F21*$F$29</f>
        <v>0.36000000000000004</v>
      </c>
      <c r="G2" s="12">
        <f t="shared" si="0"/>
        <v>0.34</v>
      </c>
      <c r="H2" s="12">
        <f t="shared" si="0"/>
        <v>0.32000000000000006</v>
      </c>
      <c r="I2" s="12">
        <f t="shared" si="0"/>
        <v>0.30000000000000004</v>
      </c>
      <c r="J2" s="12">
        <f t="shared" si="0"/>
        <v>0.27999999999999997</v>
      </c>
      <c r="K2" s="12">
        <f t="shared" si="0"/>
        <v>0.26</v>
      </c>
      <c r="L2" s="12">
        <f t="shared" si="0"/>
        <v>0.24</v>
      </c>
      <c r="M2" s="12">
        <f t="shared" si="0"/>
        <v>0.22000000000000003</v>
      </c>
      <c r="N2" s="12">
        <f t="shared" si="0"/>
        <v>0.2</v>
      </c>
      <c r="O2" s="12">
        <f t="shared" si="0"/>
        <v>0.18000000000000002</v>
      </c>
    </row>
    <row r="3" spans="1:15" x14ac:dyDescent="0.45">
      <c r="A3" s="2">
        <v>1</v>
      </c>
      <c r="B3" s="2" t="s">
        <v>110</v>
      </c>
      <c r="C3" s="2" t="s">
        <v>111</v>
      </c>
      <c r="D3" s="2">
        <v>0</v>
      </c>
      <c r="E3" s="2"/>
      <c r="F3" s="12">
        <f t="shared" ref="F3:O3" si="1">F21*$F$30</f>
        <v>0.27</v>
      </c>
      <c r="G3" s="12">
        <f t="shared" si="1"/>
        <v>0.255</v>
      </c>
      <c r="H3" s="12">
        <f t="shared" si="1"/>
        <v>0.24</v>
      </c>
      <c r="I3" s="12">
        <f t="shared" si="1"/>
        <v>0.22499999999999998</v>
      </c>
      <c r="J3" s="12">
        <f t="shared" si="1"/>
        <v>0.21</v>
      </c>
      <c r="K3" s="12">
        <f t="shared" si="1"/>
        <v>0.19500000000000001</v>
      </c>
      <c r="L3" s="12">
        <f t="shared" si="1"/>
        <v>0.18</v>
      </c>
      <c r="M3" s="12">
        <f t="shared" si="1"/>
        <v>0.16500000000000001</v>
      </c>
      <c r="N3" s="12">
        <f t="shared" si="1"/>
        <v>0.15</v>
      </c>
      <c r="O3" s="12">
        <f t="shared" si="1"/>
        <v>0.13500000000000001</v>
      </c>
    </row>
    <row r="4" spans="1:15" x14ac:dyDescent="0.45">
      <c r="A4" s="2">
        <v>2</v>
      </c>
      <c r="B4" s="2" t="s">
        <v>112</v>
      </c>
      <c r="C4" s="2" t="s">
        <v>113</v>
      </c>
      <c r="D4" s="2">
        <v>0</v>
      </c>
      <c r="E4" s="2"/>
      <c r="F4" s="12">
        <f t="shared" ref="F4:O4" si="2">F21*$F$31</f>
        <v>0.18000000000000002</v>
      </c>
      <c r="G4" s="12">
        <f t="shared" si="2"/>
        <v>0.17</v>
      </c>
      <c r="H4" s="12">
        <f t="shared" si="2"/>
        <v>0.16000000000000003</v>
      </c>
      <c r="I4" s="12">
        <f t="shared" si="2"/>
        <v>0.15000000000000002</v>
      </c>
      <c r="J4" s="12">
        <f t="shared" si="2"/>
        <v>0.13999999999999999</v>
      </c>
      <c r="K4" s="12">
        <f>K21*$F$31</f>
        <v>0.13</v>
      </c>
      <c r="L4" s="12">
        <f t="shared" si="2"/>
        <v>0.12</v>
      </c>
      <c r="M4" s="12">
        <f t="shared" si="2"/>
        <v>0.11000000000000001</v>
      </c>
      <c r="N4" s="12">
        <f t="shared" si="2"/>
        <v>0.1</v>
      </c>
      <c r="O4" s="12">
        <f t="shared" si="2"/>
        <v>9.0000000000000011E-2</v>
      </c>
    </row>
    <row r="5" spans="1:15" x14ac:dyDescent="0.45">
      <c r="A5" s="2">
        <v>3</v>
      </c>
      <c r="B5" s="2" t="s">
        <v>114</v>
      </c>
      <c r="C5" s="2" t="s">
        <v>115</v>
      </c>
      <c r="D5" s="2">
        <v>0</v>
      </c>
      <c r="E5" s="2"/>
      <c r="F5" s="12">
        <f t="shared" ref="F5:O5" si="3">F21*$F$32</f>
        <v>9.0000000000000011E-2</v>
      </c>
      <c r="G5" s="12">
        <f t="shared" si="3"/>
        <v>8.5000000000000006E-2</v>
      </c>
      <c r="H5" s="12">
        <f t="shared" si="3"/>
        <v>8.0000000000000016E-2</v>
      </c>
      <c r="I5" s="12">
        <f t="shared" si="3"/>
        <v>7.5000000000000011E-2</v>
      </c>
      <c r="J5" s="12">
        <f t="shared" si="3"/>
        <v>6.9999999999999993E-2</v>
      </c>
      <c r="K5" s="12">
        <f>K21*$F$32</f>
        <v>6.5000000000000002E-2</v>
      </c>
      <c r="L5" s="12">
        <f t="shared" si="3"/>
        <v>0.06</v>
      </c>
      <c r="M5" s="12">
        <f t="shared" si="3"/>
        <v>5.5000000000000007E-2</v>
      </c>
      <c r="N5" s="12">
        <f t="shared" si="3"/>
        <v>0.05</v>
      </c>
      <c r="O5" s="12">
        <f t="shared" si="3"/>
        <v>4.5000000000000005E-2</v>
      </c>
    </row>
    <row r="6" spans="1:15" x14ac:dyDescent="0.45">
      <c r="A6">
        <v>4</v>
      </c>
      <c r="B6" t="s">
        <v>116</v>
      </c>
      <c r="C6" t="s">
        <v>117</v>
      </c>
      <c r="D6">
        <v>1</v>
      </c>
      <c r="E6" s="2"/>
      <c r="F6" s="13">
        <f t="shared" ref="F6:O6" si="4">F22*$F$29</f>
        <v>4.0000000000000008E-2</v>
      </c>
      <c r="G6" s="13">
        <f t="shared" si="4"/>
        <v>5.9920000000000001E-2</v>
      </c>
      <c r="H6" s="13">
        <f t="shared" si="4"/>
        <v>7.9840000000000008E-2</v>
      </c>
      <c r="I6" s="13">
        <f t="shared" si="4"/>
        <v>9.9759999999999974E-2</v>
      </c>
      <c r="J6" s="13">
        <f t="shared" si="4"/>
        <v>0.11960000000000003</v>
      </c>
      <c r="K6" s="13">
        <f t="shared" si="4"/>
        <v>0.13919999999999999</v>
      </c>
      <c r="L6" s="13">
        <f t="shared" si="4"/>
        <v>0.15880000000000002</v>
      </c>
      <c r="M6" s="13">
        <f t="shared" si="4"/>
        <v>0.17800000000000002</v>
      </c>
      <c r="N6" s="13">
        <f t="shared" si="4"/>
        <v>0.19719999999999999</v>
      </c>
      <c r="O6" s="13">
        <f t="shared" si="4"/>
        <v>0.21600000000000003</v>
      </c>
    </row>
    <row r="7" spans="1:15" x14ac:dyDescent="0.45">
      <c r="A7">
        <v>5</v>
      </c>
      <c r="B7" t="s">
        <v>118</v>
      </c>
      <c r="C7" t="s">
        <v>119</v>
      </c>
      <c r="D7">
        <v>1</v>
      </c>
      <c r="E7" s="2"/>
      <c r="F7" s="13">
        <f t="shared" ref="F7:O7" si="5">F22*$F$30</f>
        <v>0.03</v>
      </c>
      <c r="G7" s="13">
        <f t="shared" si="5"/>
        <v>4.4939999999999994E-2</v>
      </c>
      <c r="H7" s="13">
        <f t="shared" si="5"/>
        <v>5.9879999999999996E-2</v>
      </c>
      <c r="I7" s="13">
        <f t="shared" si="5"/>
        <v>7.481999999999997E-2</v>
      </c>
      <c r="J7" s="13">
        <f t="shared" si="5"/>
        <v>8.9700000000000016E-2</v>
      </c>
      <c r="K7" s="13">
        <f t="shared" si="5"/>
        <v>0.10439999999999999</v>
      </c>
      <c r="L7" s="13">
        <f t="shared" si="5"/>
        <v>0.1191</v>
      </c>
      <c r="M7" s="13">
        <f t="shared" si="5"/>
        <v>0.13350000000000001</v>
      </c>
      <c r="N7" s="13">
        <f t="shared" si="5"/>
        <v>0.14789999999999998</v>
      </c>
      <c r="O7" s="13">
        <f t="shared" si="5"/>
        <v>0.16200000000000001</v>
      </c>
    </row>
    <row r="8" spans="1:15" x14ac:dyDescent="0.45">
      <c r="A8">
        <v>6</v>
      </c>
      <c r="B8" t="s">
        <v>120</v>
      </c>
      <c r="C8" t="s">
        <v>121</v>
      </c>
      <c r="D8">
        <v>1</v>
      </c>
      <c r="E8" s="2"/>
      <c r="F8" s="13">
        <f t="shared" ref="F8:O8" si="6">F22*$F$31</f>
        <v>2.0000000000000004E-2</v>
      </c>
      <c r="G8" s="13">
        <f t="shared" si="6"/>
        <v>2.9960000000000001E-2</v>
      </c>
      <c r="H8" s="13">
        <f t="shared" si="6"/>
        <v>3.9920000000000004E-2</v>
      </c>
      <c r="I8" s="13">
        <f t="shared" si="6"/>
        <v>4.9879999999999987E-2</v>
      </c>
      <c r="J8" s="13">
        <f t="shared" si="6"/>
        <v>5.9800000000000013E-2</v>
      </c>
      <c r="K8" s="13">
        <f t="shared" si="6"/>
        <v>6.9599999999999995E-2</v>
      </c>
      <c r="L8" s="13">
        <f t="shared" si="6"/>
        <v>7.9400000000000012E-2</v>
      </c>
      <c r="M8" s="13">
        <f t="shared" si="6"/>
        <v>8.900000000000001E-2</v>
      </c>
      <c r="N8" s="13">
        <f t="shared" si="6"/>
        <v>9.8599999999999993E-2</v>
      </c>
      <c r="O8" s="13">
        <f t="shared" si="6"/>
        <v>0.10800000000000001</v>
      </c>
    </row>
    <row r="9" spans="1:15" x14ac:dyDescent="0.45">
      <c r="A9">
        <v>7</v>
      </c>
      <c r="B9" t="s">
        <v>122</v>
      </c>
      <c r="C9" t="s">
        <v>123</v>
      </c>
      <c r="D9">
        <v>1</v>
      </c>
      <c r="E9" s="2"/>
      <c r="F9" s="13">
        <f t="shared" ref="F9:O9" si="7">F22*$F$32</f>
        <v>1.0000000000000002E-2</v>
      </c>
      <c r="G9" s="13">
        <f t="shared" si="7"/>
        <v>1.498E-2</v>
      </c>
      <c r="H9" s="13">
        <f t="shared" si="7"/>
        <v>1.9960000000000002E-2</v>
      </c>
      <c r="I9" s="13">
        <f t="shared" si="7"/>
        <v>2.4939999999999993E-2</v>
      </c>
      <c r="J9" s="13">
        <f t="shared" si="7"/>
        <v>2.9900000000000006E-2</v>
      </c>
      <c r="K9" s="13">
        <f t="shared" si="7"/>
        <v>3.4799999999999998E-2</v>
      </c>
      <c r="L9" s="13">
        <f t="shared" si="7"/>
        <v>3.9700000000000006E-2</v>
      </c>
      <c r="M9" s="13">
        <f t="shared" si="7"/>
        <v>4.4500000000000005E-2</v>
      </c>
      <c r="N9" s="13">
        <f t="shared" si="7"/>
        <v>4.9299999999999997E-2</v>
      </c>
      <c r="O9" s="13">
        <f t="shared" si="7"/>
        <v>5.4000000000000006E-2</v>
      </c>
    </row>
    <row r="10" spans="1:15" x14ac:dyDescent="0.45">
      <c r="A10" s="2">
        <v>8</v>
      </c>
      <c r="B10" s="2" t="s">
        <v>124</v>
      </c>
      <c r="C10" s="2" t="s">
        <v>125</v>
      </c>
      <c r="D10" s="2">
        <v>2</v>
      </c>
      <c r="E10" s="2"/>
      <c r="F10" s="12">
        <f t="shared" ref="F10:O10" si="8">F23*$F$29</f>
        <v>0</v>
      </c>
      <c r="G10" s="12">
        <f t="shared" si="8"/>
        <v>8.0000000000000007E-5</v>
      </c>
      <c r="H10" s="12">
        <f t="shared" si="8"/>
        <v>1.6000000000000001E-4</v>
      </c>
      <c r="I10" s="12">
        <f t="shared" si="8"/>
        <v>2.3999999999999998E-4</v>
      </c>
      <c r="J10" s="12">
        <f t="shared" si="8"/>
        <v>4.0000000000000002E-4</v>
      </c>
      <c r="K10" s="12">
        <f t="shared" si="8"/>
        <v>8.0000000000000004E-4</v>
      </c>
      <c r="L10" s="12">
        <f t="shared" si="8"/>
        <v>1.2000000000000001E-3</v>
      </c>
      <c r="M10" s="12">
        <f t="shared" si="8"/>
        <v>2E-3</v>
      </c>
      <c r="N10" s="12">
        <f t="shared" si="8"/>
        <v>2.8000000000000004E-3</v>
      </c>
      <c r="O10" s="12">
        <f t="shared" si="8"/>
        <v>4.0000000000000001E-3</v>
      </c>
    </row>
    <row r="11" spans="1:15" x14ac:dyDescent="0.45">
      <c r="A11" s="2">
        <v>9</v>
      </c>
      <c r="B11" s="2" t="s">
        <v>126</v>
      </c>
      <c r="C11" s="2" t="s">
        <v>127</v>
      </c>
      <c r="D11" s="2">
        <v>2</v>
      </c>
      <c r="E11" s="2"/>
      <c r="F11" s="12">
        <f t="shared" ref="F11:O11" si="9">F23*$F$30</f>
        <v>0</v>
      </c>
      <c r="G11" s="12">
        <f t="shared" si="9"/>
        <v>6.0000000000000002E-5</v>
      </c>
      <c r="H11" s="12">
        <f t="shared" si="9"/>
        <v>1.2E-4</v>
      </c>
      <c r="I11" s="12">
        <f t="shared" si="9"/>
        <v>1.7999999999999998E-4</v>
      </c>
      <c r="J11" s="12">
        <f t="shared" si="9"/>
        <v>2.9999999999999997E-4</v>
      </c>
      <c r="K11" s="12">
        <f t="shared" si="9"/>
        <v>5.9999999999999995E-4</v>
      </c>
      <c r="L11" s="12">
        <f t="shared" si="9"/>
        <v>8.9999999999999998E-4</v>
      </c>
      <c r="M11" s="12">
        <f t="shared" si="9"/>
        <v>1.5E-3</v>
      </c>
      <c r="N11" s="12">
        <f t="shared" si="9"/>
        <v>2.0999999999999999E-3</v>
      </c>
      <c r="O11" s="12">
        <f t="shared" si="9"/>
        <v>3.0000000000000001E-3</v>
      </c>
    </row>
    <row r="12" spans="1:15" x14ac:dyDescent="0.45">
      <c r="A12" s="2">
        <v>10</v>
      </c>
      <c r="B12" s="2" t="s">
        <v>128</v>
      </c>
      <c r="C12" s="2" t="s">
        <v>129</v>
      </c>
      <c r="D12" s="2">
        <v>2</v>
      </c>
      <c r="E12" s="2"/>
      <c r="F12" s="12">
        <f t="shared" ref="F12:O12" si="10">F23*$F$31</f>
        <v>0</v>
      </c>
      <c r="G12" s="12">
        <f t="shared" si="10"/>
        <v>4.0000000000000003E-5</v>
      </c>
      <c r="H12" s="12">
        <f t="shared" si="10"/>
        <v>8.0000000000000007E-5</v>
      </c>
      <c r="I12" s="12">
        <f t="shared" si="10"/>
        <v>1.1999999999999999E-4</v>
      </c>
      <c r="J12" s="12">
        <f t="shared" si="10"/>
        <v>2.0000000000000001E-4</v>
      </c>
      <c r="K12" s="12">
        <f t="shared" si="10"/>
        <v>4.0000000000000002E-4</v>
      </c>
      <c r="L12" s="12">
        <f t="shared" si="10"/>
        <v>6.0000000000000006E-4</v>
      </c>
      <c r="M12" s="12">
        <f t="shared" si="10"/>
        <v>1E-3</v>
      </c>
      <c r="N12" s="12">
        <f t="shared" si="10"/>
        <v>1.4000000000000002E-3</v>
      </c>
      <c r="O12" s="12">
        <f t="shared" si="10"/>
        <v>2E-3</v>
      </c>
    </row>
    <row r="13" spans="1:15" x14ac:dyDescent="0.45">
      <c r="A13" s="2">
        <v>11</v>
      </c>
      <c r="B13" s="2" t="s">
        <v>130</v>
      </c>
      <c r="C13" s="2" t="s">
        <v>131</v>
      </c>
      <c r="D13" s="2">
        <v>2</v>
      </c>
      <c r="E13" s="2"/>
      <c r="F13" s="12">
        <f t="shared" ref="F13:O13" si="11">F23*$F$32</f>
        <v>0</v>
      </c>
      <c r="G13" s="12">
        <f t="shared" si="11"/>
        <v>2.0000000000000002E-5</v>
      </c>
      <c r="H13" s="12">
        <f t="shared" si="11"/>
        <v>4.0000000000000003E-5</v>
      </c>
      <c r="I13" s="12">
        <f t="shared" si="11"/>
        <v>5.9999999999999995E-5</v>
      </c>
      <c r="J13" s="12">
        <f t="shared" si="11"/>
        <v>1E-4</v>
      </c>
      <c r="K13" s="12">
        <f t="shared" si="11"/>
        <v>2.0000000000000001E-4</v>
      </c>
      <c r="L13" s="12">
        <f t="shared" si="11"/>
        <v>3.0000000000000003E-4</v>
      </c>
      <c r="M13" s="12">
        <f t="shared" si="11"/>
        <v>5.0000000000000001E-4</v>
      </c>
      <c r="N13" s="12">
        <f t="shared" si="11"/>
        <v>7.000000000000001E-4</v>
      </c>
      <c r="O13" s="12">
        <f t="shared" si="11"/>
        <v>1E-3</v>
      </c>
    </row>
    <row r="14" spans="1:15" x14ac:dyDescent="0.45">
      <c r="A14">
        <v>12</v>
      </c>
      <c r="B14" t="s">
        <v>132</v>
      </c>
      <c r="C14" t="s">
        <v>133</v>
      </c>
      <c r="D14">
        <v>3</v>
      </c>
      <c r="E14" s="2"/>
      <c r="F14" s="13">
        <f t="shared" ref="F14:O14" si="12">F24*$F$29</f>
        <v>0</v>
      </c>
      <c r="G14" s="13">
        <f t="shared" si="12"/>
        <v>0</v>
      </c>
      <c r="H14" s="13">
        <f t="shared" si="12"/>
        <v>0</v>
      </c>
      <c r="I14" s="13">
        <f t="shared" si="12"/>
        <v>0</v>
      </c>
      <c r="J14" s="13">
        <f>J24*$F$29</f>
        <v>0</v>
      </c>
      <c r="K14" s="13">
        <f>K24*$F$29</f>
        <v>0</v>
      </c>
      <c r="L14" s="13">
        <f>L24*$F$29</f>
        <v>0</v>
      </c>
      <c r="M14" s="13">
        <f t="shared" si="12"/>
        <v>0</v>
      </c>
      <c r="N14" s="13">
        <f t="shared" si="12"/>
        <v>0</v>
      </c>
      <c r="O14" s="13">
        <f t="shared" si="12"/>
        <v>0</v>
      </c>
    </row>
    <row r="15" spans="1:15" x14ac:dyDescent="0.45">
      <c r="A15">
        <v>13</v>
      </c>
      <c r="B15" t="s">
        <v>134</v>
      </c>
      <c r="C15" t="s">
        <v>135</v>
      </c>
      <c r="D15">
        <v>3</v>
      </c>
      <c r="E15" s="2"/>
      <c r="F15" s="13">
        <f t="shared" ref="F15:O15" si="13">F24*$F$30</f>
        <v>0</v>
      </c>
      <c r="G15" s="13">
        <f t="shared" si="13"/>
        <v>0</v>
      </c>
      <c r="H15" s="13">
        <f>H24*$F$30</f>
        <v>0</v>
      </c>
      <c r="I15" s="13">
        <f t="shared" si="13"/>
        <v>0</v>
      </c>
      <c r="J15" s="13">
        <f>J24*$F$30</f>
        <v>0</v>
      </c>
      <c r="K15" s="13">
        <f>K24*$F$30</f>
        <v>0</v>
      </c>
      <c r="L15" s="13">
        <f>L24*$F$30</f>
        <v>0</v>
      </c>
      <c r="M15" s="13">
        <f t="shared" si="13"/>
        <v>0</v>
      </c>
      <c r="N15" s="13">
        <f t="shared" si="13"/>
        <v>0</v>
      </c>
      <c r="O15" s="13">
        <f t="shared" si="13"/>
        <v>0</v>
      </c>
    </row>
    <row r="16" spans="1:15" x14ac:dyDescent="0.45">
      <c r="A16">
        <v>14</v>
      </c>
      <c r="B16" t="s">
        <v>136</v>
      </c>
      <c r="C16" t="s">
        <v>137</v>
      </c>
      <c r="D16">
        <v>3</v>
      </c>
      <c r="E16" s="2"/>
      <c r="F16" s="13">
        <f>F24*$F$31</f>
        <v>0</v>
      </c>
      <c r="G16" s="13">
        <f>G24*$F$31</f>
        <v>0</v>
      </c>
      <c r="H16" s="13">
        <f>H24*$F$31</f>
        <v>0</v>
      </c>
      <c r="I16" s="13">
        <f>I24*$F$31</f>
        <v>0</v>
      </c>
      <c r="J16" s="13">
        <f>J24*F31</f>
        <v>0</v>
      </c>
      <c r="K16" s="13">
        <f>K24*$F$31</f>
        <v>0</v>
      </c>
      <c r="L16" s="13">
        <f>L24*$F$31</f>
        <v>0</v>
      </c>
      <c r="M16" s="13">
        <f>M24*$F$31</f>
        <v>0</v>
      </c>
      <c r="N16" s="13">
        <f>N24*$F$31</f>
        <v>0</v>
      </c>
      <c r="O16" s="13">
        <f>O24*$F$31</f>
        <v>0</v>
      </c>
    </row>
    <row r="17" spans="1:15" x14ac:dyDescent="0.45">
      <c r="A17">
        <v>15</v>
      </c>
      <c r="B17" t="s">
        <v>138</v>
      </c>
      <c r="C17" t="s">
        <v>139</v>
      </c>
      <c r="D17">
        <v>3</v>
      </c>
      <c r="E17" s="2"/>
      <c r="F17" s="13">
        <f>F24*$F$32</f>
        <v>0</v>
      </c>
      <c r="G17" s="13">
        <f>G24*$F$32</f>
        <v>0</v>
      </c>
      <c r="H17" s="13">
        <f>H24*$F$32</f>
        <v>0</v>
      </c>
      <c r="I17" s="13">
        <f>I24*$F$32</f>
        <v>0</v>
      </c>
      <c r="J17" s="13">
        <f t="shared" ref="J17" si="14">J24*F32</f>
        <v>0</v>
      </c>
      <c r="K17" s="13">
        <f>K24*$F$32</f>
        <v>0</v>
      </c>
      <c r="L17" s="13">
        <f>L24*$F$32</f>
        <v>0</v>
      </c>
      <c r="M17" s="13">
        <f>M24*$F$32</f>
        <v>0</v>
      </c>
      <c r="N17" s="13">
        <f>N24*$F$32</f>
        <v>0</v>
      </c>
      <c r="O17" s="13">
        <f>O24*$F$32</f>
        <v>0</v>
      </c>
    </row>
    <row r="18" spans="1:15" x14ac:dyDescent="0.45">
      <c r="A18" s="2">
        <v>16</v>
      </c>
      <c r="B18" s="2" t="s">
        <v>140</v>
      </c>
      <c r="C18" s="2" t="s">
        <v>141</v>
      </c>
      <c r="D18" s="2">
        <v>4</v>
      </c>
      <c r="E18" s="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1:15" x14ac:dyDescent="0.45">
      <c r="E19" s="2"/>
      <c r="F19" s="13">
        <f t="shared" ref="F19:O19" si="15">SUM(F2:F18)</f>
        <v>1.0000000000000002</v>
      </c>
      <c r="G19" s="13">
        <f t="shared" si="15"/>
        <v>0.99999999999999989</v>
      </c>
      <c r="H19" s="13">
        <f>SUM(H2:H18)</f>
        <v>1</v>
      </c>
      <c r="I19" s="13">
        <f t="shared" si="15"/>
        <v>0.99999999999999989</v>
      </c>
      <c r="J19" s="13">
        <f>SUM(J2:J18)</f>
        <v>0.99999999999999989</v>
      </c>
      <c r="K19" s="13">
        <f>SUM(K2:K18)</f>
        <v>1</v>
      </c>
      <c r="L19" s="13">
        <f>SUM(L2:L18)</f>
        <v>1.0000000000000002</v>
      </c>
      <c r="M19" s="13">
        <f>SUM(M2:M18)</f>
        <v>1</v>
      </c>
      <c r="N19" s="13">
        <f>SUM(N2:N18)</f>
        <v>1</v>
      </c>
      <c r="O19" s="13">
        <f t="shared" si="15"/>
        <v>1.0000000000000002</v>
      </c>
    </row>
    <row r="20" spans="1:15" x14ac:dyDescent="0.45">
      <c r="E20" s="2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 x14ac:dyDescent="0.45">
      <c r="E21" s="2" t="s">
        <v>92</v>
      </c>
      <c r="F21" s="13">
        <v>0.9</v>
      </c>
      <c r="G21" s="13">
        <v>0.85</v>
      </c>
      <c r="H21" s="13">
        <v>0.8</v>
      </c>
      <c r="I21" s="13">
        <v>0.75</v>
      </c>
      <c r="J21" s="13">
        <v>0.7</v>
      </c>
      <c r="K21" s="13">
        <v>0.65</v>
      </c>
      <c r="L21" s="13">
        <v>0.6</v>
      </c>
      <c r="M21" s="13">
        <v>0.55000000000000004</v>
      </c>
      <c r="N21" s="13">
        <v>0.5</v>
      </c>
      <c r="O21" s="13">
        <v>0.45</v>
      </c>
    </row>
    <row r="22" spans="1:15" x14ac:dyDescent="0.45">
      <c r="E22" s="2" t="s">
        <v>142</v>
      </c>
      <c r="F22" s="13">
        <v>0.1</v>
      </c>
      <c r="G22" s="13">
        <v>0.14979999999999999</v>
      </c>
      <c r="H22" s="13">
        <f>55.96%-37.5%+1.5%</f>
        <v>0.1996</v>
      </c>
      <c r="I22" s="13">
        <f>61.94%-39%+2%</f>
        <v>0.24939999999999993</v>
      </c>
      <c r="J22" s="13">
        <f>66.4%-39%+2.5%</f>
        <v>0.29900000000000004</v>
      </c>
      <c r="K22" s="13">
        <f>70%-38.2%+3%</f>
        <v>0.34799999999999998</v>
      </c>
      <c r="L22" s="13">
        <f>75%-39.3%+4%</f>
        <v>0.39700000000000002</v>
      </c>
      <c r="M22" s="13">
        <f>80%-40.5%+5%</f>
        <v>0.44500000000000001</v>
      </c>
      <c r="N22" s="13">
        <f>85%-41.7%+6%</f>
        <v>0.49299999999999994</v>
      </c>
      <c r="O22" s="13">
        <f>91%-45%+8%</f>
        <v>0.54</v>
      </c>
    </row>
    <row r="23" spans="1:15" x14ac:dyDescent="0.45">
      <c r="E23" s="2" t="s">
        <v>143</v>
      </c>
      <c r="F23" s="13">
        <v>0</v>
      </c>
      <c r="G23" s="13">
        <v>2.0000000000000001E-4</v>
      </c>
      <c r="H23" s="13">
        <v>4.0000000000000002E-4</v>
      </c>
      <c r="I23" s="13">
        <v>5.9999999999999995E-4</v>
      </c>
      <c r="J23" s="13">
        <v>1E-3</v>
      </c>
      <c r="K23" s="13">
        <v>2E-3</v>
      </c>
      <c r="L23" s="13">
        <v>3.0000000000000001E-3</v>
      </c>
      <c r="M23" s="13">
        <v>5.0000000000000001E-3</v>
      </c>
      <c r="N23" s="13">
        <v>7.0000000000000001E-3</v>
      </c>
      <c r="O23" s="13">
        <v>0.01</v>
      </c>
    </row>
    <row r="24" spans="1:15" x14ac:dyDescent="0.45">
      <c r="E24" s="2" t="s">
        <v>144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</row>
    <row r="25" spans="1:15" x14ac:dyDescent="0.45">
      <c r="E25" s="2" t="s">
        <v>145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</row>
    <row r="26" spans="1:15" x14ac:dyDescent="0.45">
      <c r="E26" s="2" t="s">
        <v>146</v>
      </c>
      <c r="F26" s="13">
        <f t="shared" ref="F26:O26" si="16">SUM(F21:F24)</f>
        <v>1</v>
      </c>
      <c r="G26" s="13">
        <f t="shared" si="16"/>
        <v>1</v>
      </c>
      <c r="H26" s="13">
        <f t="shared" si="16"/>
        <v>1</v>
      </c>
      <c r="I26" s="13">
        <f t="shared" si="16"/>
        <v>1</v>
      </c>
      <c r="J26" s="13">
        <f t="shared" si="16"/>
        <v>1</v>
      </c>
      <c r="K26" s="13">
        <f>SUM(K21:K24)</f>
        <v>1</v>
      </c>
      <c r="L26" s="13">
        <f t="shared" si="16"/>
        <v>1</v>
      </c>
      <c r="M26" s="13">
        <f t="shared" si="16"/>
        <v>1</v>
      </c>
      <c r="N26" s="13">
        <f t="shared" si="16"/>
        <v>0.99999999999999989</v>
      </c>
      <c r="O26" s="13">
        <f t="shared" si="16"/>
        <v>1</v>
      </c>
    </row>
    <row r="27" spans="1:15" x14ac:dyDescent="0.45">
      <c r="E27" s="2"/>
      <c r="F27" s="13"/>
      <c r="G27" s="13"/>
      <c r="H27" s="13"/>
      <c r="I27" s="13"/>
      <c r="J27" s="13"/>
    </row>
    <row r="28" spans="1:15" x14ac:dyDescent="0.45">
      <c r="E28" s="6" t="s">
        <v>148</v>
      </c>
      <c r="F28" s="13"/>
      <c r="G28" s="13"/>
      <c r="H28" s="13"/>
      <c r="I28" s="13"/>
      <c r="J28" s="13"/>
    </row>
    <row r="29" spans="1:15" x14ac:dyDescent="0.45">
      <c r="E29" s="2">
        <v>4</v>
      </c>
      <c r="F29" s="13">
        <v>0.4</v>
      </c>
      <c r="G29" s="13">
        <f>F29*$G$33</f>
        <v>4.0000000000000002E-4</v>
      </c>
      <c r="H29" s="14">
        <v>4.0000000000000002E-4</v>
      </c>
      <c r="I29" s="13"/>
      <c r="J29" s="13"/>
    </row>
    <row r="30" spans="1:15" x14ac:dyDescent="0.45">
      <c r="E30" s="2">
        <v>3</v>
      </c>
      <c r="F30" s="13">
        <v>0.3</v>
      </c>
      <c r="G30" s="13">
        <f>F30*$G$33</f>
        <v>2.9999999999999997E-4</v>
      </c>
      <c r="H30" s="14">
        <v>2.9999999999999997E-4</v>
      </c>
      <c r="I30" s="13"/>
      <c r="J30" s="13"/>
    </row>
    <row r="31" spans="1:15" x14ac:dyDescent="0.45">
      <c r="E31" s="2">
        <v>2</v>
      </c>
      <c r="F31" s="13">
        <v>0.2</v>
      </c>
      <c r="G31" s="13">
        <f>F31*$G$33</f>
        <v>2.0000000000000001E-4</v>
      </c>
      <c r="H31" s="14">
        <v>2.0000000000000001E-4</v>
      </c>
      <c r="I31" s="13"/>
      <c r="J31" s="13"/>
    </row>
    <row r="32" spans="1:15" x14ac:dyDescent="0.45">
      <c r="E32" s="2">
        <v>1</v>
      </c>
      <c r="F32" s="13">
        <v>0.1</v>
      </c>
      <c r="G32" s="13">
        <f>F32*$G$33</f>
        <v>1E-4</v>
      </c>
      <c r="H32" s="14">
        <v>1E-4</v>
      </c>
      <c r="I32" s="13"/>
      <c r="J32" s="13"/>
    </row>
    <row r="33" spans="5:10" x14ac:dyDescent="0.45">
      <c r="E33" s="2"/>
      <c r="F33" s="13">
        <f>SUM(F29:F32)</f>
        <v>0.99999999999999989</v>
      </c>
      <c r="G33" s="13">
        <v>1E-3</v>
      </c>
      <c r="H33" s="14">
        <f>SUM(H29:H32)</f>
        <v>1E-3</v>
      </c>
      <c r="I33" s="13"/>
      <c r="J33" s="1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SkillTable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2021-07-12T13:14:43Z</dcterms:modified>
</cp:coreProperties>
</file>