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ocuments\BigHitGame\Assets\06.Table\"/>
    </mc:Choice>
  </mc:AlternateContent>
  <xr:revisionPtr revIDLastSave="0" documentId="13_ncr:1_{145D39B0-1527-4A30-A1A5-2E3D4DE08D71}" xr6:coauthVersionLast="47" xr6:coauthVersionMax="47" xr10:uidLastSave="{00000000-0000-0000-0000-000000000000}"/>
  <bookViews>
    <workbookView xWindow="1410" yWindow="5955" windowWidth="35040" windowHeight="13905" xr2:uid="{51CAC96F-31B0-419B-A87D-9392A077AFC8}"/>
  </bookViews>
  <sheets>
    <sheet name="EnemyTable" sheetId="1" r:id="rId1"/>
    <sheet name="EnemyTableBac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5" i="1" l="1"/>
  <c r="E46" i="1"/>
  <c r="E47" i="1"/>
  <c r="E48" i="1"/>
  <c r="E49" i="1"/>
  <c r="E44" i="1"/>
  <c r="G45" i="1"/>
  <c r="G46" i="1"/>
  <c r="G47" i="1"/>
  <c r="G48" i="1"/>
  <c r="G49" i="1"/>
  <c r="G44" i="1"/>
  <c r="H45" i="1"/>
  <c r="H46" i="1"/>
  <c r="H47" i="1"/>
  <c r="H48" i="1"/>
  <c r="H49" i="1"/>
  <c r="H44" i="1"/>
  <c r="G43" i="1"/>
  <c r="I20" i="1"/>
  <c r="I43" i="1"/>
  <c r="I47" i="1"/>
  <c r="I49" i="1" s="1"/>
  <c r="I45" i="1"/>
  <c r="G27" i="1"/>
  <c r="G28" i="1"/>
  <c r="G29" i="1"/>
  <c r="G30" i="1"/>
  <c r="G31" i="1"/>
  <c r="G26" i="1"/>
  <c r="E39" i="1"/>
  <c r="E40" i="1"/>
  <c r="E41" i="1"/>
  <c r="E42" i="1"/>
  <c r="E43" i="1"/>
  <c r="E38" i="1"/>
  <c r="E33" i="1"/>
  <c r="E34" i="1"/>
  <c r="E35" i="1"/>
  <c r="E36" i="1"/>
  <c r="E37" i="1"/>
  <c r="E32" i="1"/>
  <c r="G39" i="1"/>
  <c r="G40" i="1"/>
  <c r="G41" i="1"/>
  <c r="G42" i="1"/>
  <c r="G38" i="1"/>
  <c r="G33" i="1"/>
  <c r="G34" i="1"/>
  <c r="G35" i="1"/>
  <c r="G36" i="1"/>
  <c r="G37" i="1"/>
  <c r="G32" i="1"/>
  <c r="G21" i="1"/>
  <c r="G22" i="1"/>
  <c r="G23" i="1"/>
  <c r="G24" i="1"/>
  <c r="G25" i="1"/>
  <c r="G20" i="1"/>
  <c r="E27" i="1"/>
  <c r="E28" i="1"/>
  <c r="E29" i="1"/>
  <c r="E30" i="1"/>
  <c r="E31" i="1"/>
  <c r="E26" i="1"/>
  <c r="H39" i="1"/>
  <c r="H40" i="1"/>
  <c r="H41" i="1"/>
  <c r="H42" i="1"/>
  <c r="H43" i="1"/>
  <c r="H38" i="1"/>
  <c r="I39" i="1"/>
  <c r="I41" i="1" s="1"/>
  <c r="G15" i="1"/>
  <c r="G16" i="1"/>
  <c r="G17" i="1"/>
  <c r="G18" i="1"/>
  <c r="G19" i="1"/>
  <c r="G14" i="1"/>
  <c r="G9" i="1"/>
  <c r="G10" i="1"/>
  <c r="G11" i="1"/>
  <c r="G12" i="1"/>
  <c r="G13" i="1"/>
  <c r="G8" i="1"/>
  <c r="G3" i="1"/>
  <c r="G4" i="1"/>
  <c r="G5" i="1"/>
  <c r="G6" i="1"/>
  <c r="G7" i="1"/>
  <c r="G2" i="1"/>
  <c r="E21" i="1"/>
  <c r="E22" i="1"/>
  <c r="E23" i="1"/>
  <c r="E24" i="1"/>
  <c r="E25" i="1"/>
  <c r="E20" i="1"/>
  <c r="E15" i="1"/>
  <c r="E16" i="1"/>
  <c r="E17" i="1"/>
  <c r="E18" i="1"/>
  <c r="E19" i="1"/>
  <c r="E14" i="1"/>
  <c r="E9" i="1"/>
  <c r="E10" i="1"/>
  <c r="E11" i="1"/>
  <c r="E12" i="1"/>
  <c r="E13" i="1"/>
  <c r="E8" i="1"/>
  <c r="E2" i="1"/>
  <c r="E3" i="1"/>
  <c r="E4" i="1"/>
  <c r="E5" i="1"/>
  <c r="E6" i="1"/>
  <c r="E7" i="1"/>
  <c r="I37" i="1"/>
  <c r="H37" i="1"/>
  <c r="I35" i="1"/>
  <c r="H35" i="1"/>
  <c r="I33" i="1"/>
  <c r="H33" i="1"/>
  <c r="I31" i="1"/>
  <c r="H31" i="1"/>
  <c r="I29" i="1"/>
  <c r="H29" i="1"/>
  <c r="I27" i="1"/>
  <c r="H27" i="1"/>
  <c r="I25" i="1"/>
  <c r="H25" i="1"/>
  <c r="I23" i="1"/>
  <c r="H23" i="1"/>
  <c r="I21" i="1"/>
  <c r="H21" i="1"/>
  <c r="I19" i="1"/>
  <c r="H19" i="1"/>
  <c r="I17" i="1"/>
  <c r="H17" i="1"/>
  <c r="I15" i="1"/>
  <c r="H15" i="1"/>
  <c r="I13" i="1"/>
  <c r="H13" i="1"/>
  <c r="I11" i="1"/>
  <c r="H11" i="1"/>
  <c r="I9" i="1"/>
  <c r="H9" i="1"/>
  <c r="I7" i="1"/>
  <c r="H7" i="1"/>
  <c r="I5" i="1"/>
  <c r="H5" i="1"/>
  <c r="H3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  <c r="H36" i="1"/>
  <c r="H34" i="1"/>
  <c r="H32" i="1"/>
  <c r="H28" i="1"/>
  <c r="H30" i="1"/>
  <c r="H26" i="1"/>
  <c r="H22" i="1"/>
  <c r="H24" i="1"/>
  <c r="H20" i="1"/>
  <c r="H16" i="1"/>
  <c r="H18" i="1"/>
  <c r="H14" i="1"/>
  <c r="H10" i="1"/>
  <c r="H12" i="1"/>
  <c r="H8" i="1"/>
  <c r="H4" i="1"/>
  <c r="H6" i="1"/>
  <c r="H2" i="1"/>
  <c r="I4" i="1"/>
  <c r="I6" i="1" s="1"/>
  <c r="I8" i="1" s="1"/>
  <c r="I10" i="1" s="1"/>
  <c r="I12" i="1" s="1"/>
  <c r="I14" i="1" l="1"/>
  <c r="I16" i="1" s="1"/>
  <c r="I18" i="1" s="1"/>
  <c r="I22" i="1" s="1"/>
  <c r="I24" i="1" l="1"/>
  <c r="I26" i="1" s="1"/>
  <c r="I28" i="1" s="1"/>
  <c r="I30" i="1" s="1"/>
  <c r="I32" i="1" s="1"/>
  <c r="I34" i="1" s="1"/>
  <c r="I36" i="1" s="1"/>
  <c r="I38" i="1" s="1"/>
  <c r="I40" i="1" l="1"/>
  <c r="I42" i="1" s="1"/>
  <c r="I44" i="1" s="1"/>
  <c r="I46" i="1" s="1"/>
  <c r="I4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<sst xmlns="http://schemas.openxmlformats.org/spreadsheetml/2006/main" count="266" uniqueCount="114">
  <si>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</si>
  <si>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</si>
  <si>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</si>
  <si>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</si>
  <si>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</si>
  <si>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</si>
  <si>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</si>
  <si>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</si>
  <si>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</si>
  <si>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</si>
  <si>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</si>
  <si>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</si>
  <si>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</si>
  <si>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</si>
  <si>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</si>
  <si>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</si>
  <si>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</si>
  <si>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</si>
  <si>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</si>
  <si>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</si>
  <si>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</si>
  <si>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</si>
  <si>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</si>
  <si>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</si>
  <si>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</si>
  <si>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</si>
  <si>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</si>
  <si>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</si>
  <si>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</si>
  <si>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</si>
  <si>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</si>
  <si>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</si>
  <si>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</si>
  <si>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</si>
  <si>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</si>
  <si>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</si>
  <si>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</si>
  <si>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</si>
  <si>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</si>
  <si>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</si>
  <si>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</si>
  <si>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</si>
  <si>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</si>
  <si>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</si>
  <si>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</si>
  <si>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</si>
  <si>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</si>
  <si>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</si>
  <si>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</si>
  <si>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</si>
  <si>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</si>
  <si>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</si>
  <si>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</si>
  <si>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</si>
  <si>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</si>
  <si>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</si>
  <si>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</si>
  <si>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IsHardEnemy</t>
    <phoneticPr fontId="1" type="noConversion"/>
  </si>
  <si>
    <t>#FFA8A8</t>
    <phoneticPr fontId="1" type="noConversion"/>
  </si>
  <si>
    <t>다크래빗</t>
    <phoneticPr fontId="1" type="noConversion"/>
  </si>
  <si>
    <t>래빗킹</t>
    <phoneticPr fontId="1" type="noConversion"/>
  </si>
  <si>
    <t>오우거</t>
    <phoneticPr fontId="1" type="noConversion"/>
  </si>
  <si>
    <t>오우우거</t>
    <phoneticPr fontId="1" type="noConversion"/>
  </si>
  <si>
    <t>오우우우거</t>
    <phoneticPr fontId="1" type="noConversion"/>
  </si>
  <si>
    <t>다크뱃</t>
    <phoneticPr fontId="1" type="noConversion"/>
  </si>
  <si>
    <t>블러드뱃</t>
    <phoneticPr fontId="1" type="noConversion"/>
  </si>
  <si>
    <t>배트킹</t>
    <phoneticPr fontId="1" type="noConversion"/>
  </si>
  <si>
    <t>리퍼</t>
    <phoneticPr fontId="1" type="noConversion"/>
  </si>
  <si>
    <t>매드리퍼</t>
    <phoneticPr fontId="1" type="noConversion"/>
  </si>
  <si>
    <t>데스리퍼</t>
    <phoneticPr fontId="1" type="noConversion"/>
  </si>
  <si>
    <t>도깨비병사</t>
    <phoneticPr fontId="1" type="noConversion"/>
  </si>
  <si>
    <t>정예도깨비병사</t>
    <phoneticPr fontId="1" type="noConversion"/>
  </si>
  <si>
    <t>도깨비두목</t>
    <phoneticPr fontId="1" type="noConversion"/>
  </si>
  <si>
    <t>스컬킹</t>
    <phoneticPr fontId="1" type="noConversion"/>
  </si>
  <si>
    <t>데스스컬</t>
    <phoneticPr fontId="1" type="noConversion"/>
  </si>
  <si>
    <t>스컬</t>
    <phoneticPr fontId="1" type="noConversion"/>
  </si>
  <si>
    <t>enemy0</t>
    <phoneticPr fontId="1" type="noConversion"/>
  </si>
  <si>
    <t>enemy1</t>
    <phoneticPr fontId="1" type="noConversion"/>
  </si>
  <si>
    <t>collectionKey</t>
    <phoneticPr fontId="1" type="noConversion"/>
  </si>
  <si>
    <t>enemy2</t>
    <phoneticPr fontId="1" type="noConversion"/>
  </si>
  <si>
    <t>enemy3</t>
    <phoneticPr fontId="1" type="noConversion"/>
  </si>
  <si>
    <t>enemy4</t>
    <phoneticPr fontId="1" type="noConversion"/>
  </si>
  <si>
    <t>enemy5</t>
    <phoneticPr fontId="1" type="noConversion"/>
  </si>
  <si>
    <t>enemy6</t>
    <phoneticPr fontId="1" type="noConversion"/>
  </si>
  <si>
    <t>enemy7</t>
    <phoneticPr fontId="1" type="noConversion"/>
  </si>
  <si>
    <t>enemy8</t>
    <phoneticPr fontId="1" type="noConversion"/>
  </si>
  <si>
    <t>enemy9</t>
    <phoneticPr fontId="1" type="noConversion"/>
  </si>
  <si>
    <t>enemy10</t>
    <phoneticPr fontId="1" type="noConversion"/>
  </si>
  <si>
    <t>enemy11</t>
    <phoneticPr fontId="1" type="noConversion"/>
  </si>
  <si>
    <t>enemy12</t>
    <phoneticPr fontId="1" type="noConversion"/>
  </si>
  <si>
    <t>enemy13</t>
    <phoneticPr fontId="1" type="noConversion"/>
  </si>
  <si>
    <t>enemy14</t>
    <phoneticPr fontId="1" type="noConversion"/>
  </si>
  <si>
    <t>enemy15</t>
    <phoneticPr fontId="1" type="noConversion"/>
  </si>
  <si>
    <t>enemy16</t>
    <phoneticPr fontId="1" type="noConversion"/>
  </si>
  <si>
    <t>enemy17</t>
    <phoneticPr fontId="1" type="noConversion"/>
  </si>
  <si>
    <t>래빗헤드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</si>
  <si>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</si>
  <si>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</si>
  <si>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</si>
  <si>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악마용새끼</t>
    <phoneticPr fontId="1" type="noConversion"/>
  </si>
  <si>
    <t>악마용성장기</t>
    <phoneticPr fontId="1" type="noConversion"/>
  </si>
  <si>
    <t>악마용</t>
    <phoneticPr fontId="1" type="noConversion"/>
  </si>
  <si>
    <t>enemy18</t>
    <phoneticPr fontId="1" type="noConversion"/>
  </si>
  <si>
    <t>enemy19</t>
    <phoneticPr fontId="1" type="noConversion"/>
  </si>
  <si>
    <t>enemy20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</si>
  <si>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</si>
  <si>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</si>
  <si>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</si>
  <si>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바엘시중</t>
    <phoneticPr fontId="1" type="noConversion"/>
  </si>
  <si>
    <t>바엘하인</t>
    <phoneticPr fontId="1" type="noConversion"/>
  </si>
  <si>
    <t>바엘병사</t>
    <phoneticPr fontId="1" type="noConversion"/>
  </si>
  <si>
    <t>enemy21</t>
    <phoneticPr fontId="1" type="noConversion"/>
  </si>
  <si>
    <t>enemy22</t>
    <phoneticPr fontId="1" type="noConversion"/>
  </si>
  <si>
    <t>enemy23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</si>
</sst>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</borders>
  <cellStyleXfs count="2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1" fontId="7" fillId="3" borderId="0" xfId="1" applyNumberFormat="1">
      <alignment vertical="center"/>
    </xf>
    <xf numFmtId="1" fontId="7" fillId="3" borderId="1" xfId="1" applyNumberFormat="1" applyBorder="1" applyAlignment="1">
      <alignment vertical="center" wrapText="1" readingOrder="1"/>
    </xf>
    <xf numFmtId="176" fontId="7" fillId="3" borderId="1" xfId="1" applyNumberFormat="1" applyBorder="1" applyAlignment="1">
      <alignment vertical="center" wrapText="1" readingOrder="1"/>
    </xf>
    <xf numFmtId="176" fontId="2" fillId="2" borderId="1" xfId="0" applyNumberFormat="1" applyFont="1" applyFill="1" applyBorder="1" applyAlignment="1">
      <alignment vertical="center" wrapText="1" readingOrder="1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T49"/>
  <sheetViews>
    <sheetView tabSelected="1" topLeftCell="A19" zoomScale="85" zoomScaleNormal="85" workbookViewId="0">
      <selection activeCell="G42" sqref="G42"/>
    </sheetView>
  </sheetViews>
  <sheetFormatPr defaultRowHeight="16.5" x14ac:dyDescent="0.3"/>
  <cols>
    <col min="1" max="1" width="9.125" bestFit="1" customWidth="1"/>
    <col min="2" max="2" width="13.875" customWidth="1"/>
    <col min="3" max="3" width="13.25" customWidth="1"/>
    <col min="4" max="4" width="22.25" customWidth="1"/>
    <col min="5" max="5" width="12.25" bestFit="1" customWidth="1"/>
    <col min="6" max="6" width="13.25" customWidth="1"/>
    <col min="7" max="7" width="50" customWidth="1"/>
    <col min="8" max="8" width="9.125" bestFit="1" customWidth="1"/>
    <col min="9" max="9" width="12.125" bestFit="1" customWidth="1"/>
    <col min="10" max="10" width="9.125" bestFit="1" customWidth="1"/>
    <col min="11" max="11" width="22.125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125" bestFit="1" customWidth="1"/>
    <col min="17" max="17" width="11" customWidth="1"/>
    <col min="18" max="19" width="9.125" bestFit="1" customWidth="1"/>
  </cols>
  <sheetData>
    <row r="1" spans="1:20" x14ac:dyDescent="0.3">
      <c r="A1" t="s">
        <v>0</v>
      </c>
      <c r="B1" t="s">
        <v>55</v>
      </c>
      <c r="C1" t="s">
        <v>54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57</v>
      </c>
      <c r="T1" t="s">
        <v>78</v>
      </c>
    </row>
    <row r="2" spans="1:20" s="5" customFormat="1" x14ac:dyDescent="0.3">
      <c r="A2" s="5">
        <v>0</v>
      </c>
      <c r="B2" s="5" t="s">
        <v>56</v>
      </c>
      <c r="C2" s="6" t="s">
        <v>18</v>
      </c>
      <c r="D2" s="5" t="s">
        <v>95</v>
      </c>
      <c r="E2" s="7">
        <f>A2^3+1</f>
        <v>1</v>
      </c>
      <c r="F2" s="5">
        <v>1</v>
      </c>
      <c r="G2" s="9">
        <f>A2^6.45+A2^4+100*A2+50</f>
        <v>50</v>
      </c>
      <c r="H2" s="8">
        <f>A2^2+50+50*A2</f>
        <v>50</v>
      </c>
      <c r="I2" s="5">
        <v>50</v>
      </c>
      <c r="J2" s="5">
        <v>1</v>
      </c>
      <c r="K2" s="5">
        <v>11</v>
      </c>
      <c r="L2" s="5">
        <v>5</v>
      </c>
      <c r="M2" s="5">
        <v>10000</v>
      </c>
      <c r="N2" s="5">
        <v>10000</v>
      </c>
      <c r="O2" s="5">
        <v>30</v>
      </c>
      <c r="P2" s="5" t="b">
        <v>1</v>
      </c>
      <c r="Q2" s="5">
        <v>2.5</v>
      </c>
      <c r="R2" s="5" t="b">
        <v>0</v>
      </c>
      <c r="S2" s="5" t="b">
        <v>0</v>
      </c>
      <c r="T2" s="5" t="s">
        <v>76</v>
      </c>
    </row>
    <row r="3" spans="1:20" s="5" customFormat="1" x14ac:dyDescent="0.3">
      <c r="A3" s="5">
        <v>1</v>
      </c>
      <c r="B3" s="5" t="s">
        <v>58</v>
      </c>
      <c r="C3" s="6" t="s">
        <v>18</v>
      </c>
      <c r="D3" s="5" t="s">
        <v>95</v>
      </c>
      <c r="E3" s="7">
        <f>A3^3+1</f>
        <v>2</v>
      </c>
      <c r="F3" s="5">
        <v>1.05</v>
      </c>
      <c r="G3" s="9">
        <f t="shared" ref="G3:G7" si="0">A3^6.45+A3^4+100*A3+50</f>
        <v>152</v>
      </c>
      <c r="H3" s="8">
        <f>A3^2+50+50*A3</f>
        <v>101</v>
      </c>
      <c r="I3" s="5">
        <v>50</v>
      </c>
      <c r="J3" s="5">
        <v>1</v>
      </c>
      <c r="K3" s="5">
        <v>11</v>
      </c>
      <c r="L3" s="5">
        <v>5</v>
      </c>
      <c r="M3" s="5">
        <v>10000</v>
      </c>
      <c r="N3" s="5">
        <v>10000</v>
      </c>
      <c r="O3" s="5">
        <v>30</v>
      </c>
      <c r="P3" s="5" t="b">
        <v>1</v>
      </c>
      <c r="Q3" s="5">
        <v>2.5</v>
      </c>
      <c r="R3" s="5" t="b">
        <v>0</v>
      </c>
      <c r="S3" s="5" t="b">
        <v>1</v>
      </c>
      <c r="T3" s="5" t="s">
        <v>76</v>
      </c>
    </row>
    <row r="4" spans="1:20" s="5" customFormat="1" x14ac:dyDescent="0.3">
      <c r="A4" s="5">
        <v>2</v>
      </c>
      <c r="B4" s="5" t="s">
        <v>56</v>
      </c>
      <c r="C4" s="6" t="s">
        <v>19</v>
      </c>
      <c r="D4" s="5" t="s">
        <v>59</v>
      </c>
      <c r="E4" s="7">
        <f t="shared" ref="E4:E6" si="1">A4^3+1</f>
        <v>9</v>
      </c>
      <c r="F4" s="5">
        <v>1.1000000000000001</v>
      </c>
      <c r="G4" s="9">
        <f t="shared" si="0"/>
        <v>353.42657643228131</v>
      </c>
      <c r="H4" s="8">
        <f t="shared" ref="H4:H6" si="2">A4^2+50+50*A4</f>
        <v>154</v>
      </c>
      <c r="I4" s="5">
        <f t="shared" ref="I4:I11" si="3">I2*J4</f>
        <v>55.000000000000007</v>
      </c>
      <c r="J4" s="5">
        <v>1.1000000000000001</v>
      </c>
      <c r="K4" s="5">
        <v>11</v>
      </c>
      <c r="L4" s="5">
        <v>5</v>
      </c>
      <c r="M4" s="5">
        <v>10000</v>
      </c>
      <c r="N4" s="5">
        <v>10000</v>
      </c>
      <c r="O4" s="5">
        <v>30</v>
      </c>
      <c r="P4" s="5" t="b">
        <v>1</v>
      </c>
      <c r="Q4" s="5">
        <v>2.5</v>
      </c>
      <c r="R4" s="5" t="b">
        <v>0</v>
      </c>
      <c r="S4" s="5" t="b">
        <v>0</v>
      </c>
      <c r="T4" s="5" t="s">
        <v>77</v>
      </c>
    </row>
    <row r="5" spans="1:20" s="5" customFormat="1" x14ac:dyDescent="0.3">
      <c r="A5" s="5">
        <v>3</v>
      </c>
      <c r="B5" s="5" t="s">
        <v>58</v>
      </c>
      <c r="C5" s="6" t="s">
        <v>19</v>
      </c>
      <c r="D5" s="5" t="s">
        <v>59</v>
      </c>
      <c r="E5" s="7">
        <f t="shared" ref="E5" si="4">A5^3+1</f>
        <v>28</v>
      </c>
      <c r="F5" s="5">
        <v>1.1499999999999999</v>
      </c>
      <c r="G5" s="9">
        <f t="shared" si="0"/>
        <v>1626.1766311172196</v>
      </c>
      <c r="H5" s="8">
        <f t="shared" ref="H5" si="5">A5^2+50+50*A5</f>
        <v>209</v>
      </c>
      <c r="I5" s="5">
        <f t="shared" si="3"/>
        <v>55.000000000000007</v>
      </c>
      <c r="J5" s="5">
        <v>1.1000000000000001</v>
      </c>
      <c r="K5" s="5">
        <v>11</v>
      </c>
      <c r="L5" s="5">
        <v>5</v>
      </c>
      <c r="M5" s="5">
        <v>10000</v>
      </c>
      <c r="N5" s="5">
        <v>10000</v>
      </c>
      <c r="O5" s="5">
        <v>30</v>
      </c>
      <c r="P5" s="5" t="b">
        <v>1</v>
      </c>
      <c r="Q5" s="5">
        <v>2.5</v>
      </c>
      <c r="R5" s="5" t="b">
        <v>0</v>
      </c>
      <c r="S5" s="5" t="b">
        <v>1</v>
      </c>
      <c r="T5" s="5" t="s">
        <v>77</v>
      </c>
    </row>
    <row r="6" spans="1:20" s="5" customFormat="1" x14ac:dyDescent="0.3">
      <c r="A6" s="5">
        <v>4</v>
      </c>
      <c r="B6" s="5" t="s">
        <v>56</v>
      </c>
      <c r="C6" s="6" t="s">
        <v>20</v>
      </c>
      <c r="D6" s="5" t="s">
        <v>60</v>
      </c>
      <c r="E6" s="7">
        <f t="shared" si="1"/>
        <v>65</v>
      </c>
      <c r="F6" s="5">
        <v>1.2</v>
      </c>
      <c r="G6" s="9">
        <f t="shared" si="0"/>
        <v>8349.4062666695281</v>
      </c>
      <c r="H6" s="8">
        <f t="shared" si="2"/>
        <v>266</v>
      </c>
      <c r="I6" s="5">
        <f t="shared" si="3"/>
        <v>66</v>
      </c>
      <c r="J6" s="5">
        <v>1.2</v>
      </c>
      <c r="K6" s="5">
        <v>11</v>
      </c>
      <c r="L6" s="5">
        <v>5</v>
      </c>
      <c r="M6" s="5">
        <v>10000</v>
      </c>
      <c r="N6" s="5">
        <v>10000</v>
      </c>
      <c r="O6" s="5">
        <v>30</v>
      </c>
      <c r="P6" s="5" t="b">
        <v>1</v>
      </c>
      <c r="Q6" s="5">
        <v>2.5</v>
      </c>
      <c r="R6" s="5" t="b">
        <v>0</v>
      </c>
      <c r="S6" s="5" t="b">
        <v>0</v>
      </c>
      <c r="T6" s="5" t="s">
        <v>79</v>
      </c>
    </row>
    <row r="7" spans="1:20" s="5" customFormat="1" x14ac:dyDescent="0.3">
      <c r="A7" s="5">
        <v>5</v>
      </c>
      <c r="B7" s="5" t="s">
        <v>58</v>
      </c>
      <c r="C7" s="6" t="s">
        <v>20</v>
      </c>
      <c r="D7" s="5" t="s">
        <v>60</v>
      </c>
      <c r="E7" s="7">
        <f t="shared" ref="E7" si="6">A7^3+1</f>
        <v>126</v>
      </c>
      <c r="F7" s="5">
        <v>1.25</v>
      </c>
      <c r="G7" s="9">
        <f t="shared" si="0"/>
        <v>33412.141682512403</v>
      </c>
      <c r="H7" s="8">
        <f t="shared" ref="H7" si="7">A7^2+50+50*A7</f>
        <v>325</v>
      </c>
      <c r="I7" s="5">
        <f t="shared" si="3"/>
        <v>66</v>
      </c>
      <c r="J7" s="5">
        <v>1.2</v>
      </c>
      <c r="K7" s="5">
        <v>11</v>
      </c>
      <c r="L7" s="5">
        <v>5</v>
      </c>
      <c r="M7" s="5">
        <v>10000</v>
      </c>
      <c r="N7" s="5">
        <v>10000</v>
      </c>
      <c r="O7" s="5">
        <v>30</v>
      </c>
      <c r="P7" s="5" t="b">
        <v>1</v>
      </c>
      <c r="Q7" s="5">
        <v>2.5</v>
      </c>
      <c r="R7" s="5" t="b">
        <v>0</v>
      </c>
      <c r="S7" s="5" t="b">
        <v>1</v>
      </c>
      <c r="T7" s="5" t="s">
        <v>79</v>
      </c>
    </row>
    <row r="8" spans="1:20" x14ac:dyDescent="0.3">
      <c r="A8">
        <v>6</v>
      </c>
      <c r="B8" t="s">
        <v>56</v>
      </c>
      <c r="C8" s="2" t="s">
        <v>21</v>
      </c>
      <c r="D8" t="s">
        <v>61</v>
      </c>
      <c r="E8" s="4">
        <f>A8^3.1+1</f>
        <v>259.3859389518841</v>
      </c>
      <c r="F8">
        <v>1.3</v>
      </c>
      <c r="G8" s="10">
        <f>A8^6.45+A8^4+100*A8+100</f>
        <v>106486.20109044592</v>
      </c>
      <c r="H8" s="3">
        <f>A8^2.1+50+50*A8</f>
        <v>393.06432315864737</v>
      </c>
      <c r="I8">
        <f t="shared" si="3"/>
        <v>85.8</v>
      </c>
      <c r="J8">
        <v>1.3</v>
      </c>
      <c r="K8">
        <v>11</v>
      </c>
      <c r="L8">
        <v>5</v>
      </c>
      <c r="M8">
        <v>10000</v>
      </c>
      <c r="N8">
        <v>15000</v>
      </c>
      <c r="O8">
        <v>60</v>
      </c>
      <c r="P8" t="b">
        <v>1</v>
      </c>
      <c r="Q8">
        <v>2</v>
      </c>
      <c r="R8" t="b">
        <v>0</v>
      </c>
      <c r="S8" t="b">
        <v>0</v>
      </c>
      <c r="T8" s="5" t="s">
        <v>80</v>
      </c>
    </row>
    <row r="9" spans="1:20" x14ac:dyDescent="0.3">
      <c r="A9">
        <v>7</v>
      </c>
      <c r="B9" t="s">
        <v>58</v>
      </c>
      <c r="C9" s="2" t="s">
        <v>21</v>
      </c>
      <c r="D9" t="s">
        <v>61</v>
      </c>
      <c r="E9" s="4">
        <f t="shared" ref="E9:E13" si="8">A9^3.1+1</f>
        <v>417.68121710539998</v>
      </c>
      <c r="F9">
        <v>1.35</v>
      </c>
      <c r="G9" s="10">
        <f t="shared" ref="G9:G13" si="9">A9^6.45+A9^4+100*A9+100</f>
        <v>285612.48736351961</v>
      </c>
      <c r="H9" s="3">
        <f>A9^2.1+50+50*A9</f>
        <v>459.52588815791427</v>
      </c>
      <c r="I9">
        <f t="shared" si="3"/>
        <v>85.8</v>
      </c>
      <c r="J9">
        <v>1.3</v>
      </c>
      <c r="K9">
        <v>11</v>
      </c>
      <c r="L9">
        <v>5</v>
      </c>
      <c r="M9">
        <v>10000</v>
      </c>
      <c r="N9">
        <v>15000</v>
      </c>
      <c r="O9">
        <v>60</v>
      </c>
      <c r="P9" t="b">
        <v>1</v>
      </c>
      <c r="Q9">
        <v>2</v>
      </c>
      <c r="R9" t="b">
        <v>0</v>
      </c>
      <c r="S9" t="b">
        <v>1</v>
      </c>
      <c r="T9" s="5" t="s">
        <v>80</v>
      </c>
    </row>
    <row r="10" spans="1:20" x14ac:dyDescent="0.3">
      <c r="A10">
        <v>8</v>
      </c>
      <c r="B10" t="s">
        <v>56</v>
      </c>
      <c r="C10" s="2" t="s">
        <v>22</v>
      </c>
      <c r="D10" t="s">
        <v>62</v>
      </c>
      <c r="E10" s="4">
        <f t="shared" si="8"/>
        <v>631.34593963259704</v>
      </c>
      <c r="F10">
        <v>1.4</v>
      </c>
      <c r="G10" s="10">
        <f t="shared" si="9"/>
        <v>673232.84217596101</v>
      </c>
      <c r="H10" s="3">
        <f t="shared" ref="H10:H12" si="10">A10^2.1+50+50*A10</f>
        <v>528.79324245407463</v>
      </c>
      <c r="I10">
        <f t="shared" si="3"/>
        <v>120.11999999999999</v>
      </c>
      <c r="J10">
        <v>1.4</v>
      </c>
      <c r="K10">
        <v>11</v>
      </c>
      <c r="L10">
        <v>5</v>
      </c>
      <c r="M10">
        <v>10000</v>
      </c>
      <c r="N10">
        <v>15000</v>
      </c>
      <c r="O10">
        <v>60</v>
      </c>
      <c r="P10" t="b">
        <v>1</v>
      </c>
      <c r="Q10">
        <v>2</v>
      </c>
      <c r="R10" t="b">
        <v>0</v>
      </c>
      <c r="S10" t="b">
        <v>0</v>
      </c>
      <c r="T10" s="5" t="s">
        <v>81</v>
      </c>
    </row>
    <row r="11" spans="1:20" x14ac:dyDescent="0.3">
      <c r="A11">
        <v>9</v>
      </c>
      <c r="B11" t="s">
        <v>58</v>
      </c>
      <c r="C11" s="2" t="s">
        <v>22</v>
      </c>
      <c r="D11" t="s">
        <v>62</v>
      </c>
      <c r="E11" s="4">
        <f t="shared" si="8"/>
        <v>909.13785497971276</v>
      </c>
      <c r="F11">
        <v>1.45</v>
      </c>
      <c r="G11" s="10">
        <f t="shared" si="9"/>
        <v>1436008.1795687063</v>
      </c>
      <c r="H11" s="3">
        <f t="shared" ref="H11" si="11">A11^2.1+50+50*A11</f>
        <v>600.90420610885701</v>
      </c>
      <c r="I11">
        <f t="shared" si="3"/>
        <v>120.11999999999999</v>
      </c>
      <c r="J11">
        <v>1.4</v>
      </c>
      <c r="K11">
        <v>11</v>
      </c>
      <c r="L11">
        <v>5</v>
      </c>
      <c r="M11">
        <v>10000</v>
      </c>
      <c r="N11">
        <v>15000</v>
      </c>
      <c r="O11">
        <v>60</v>
      </c>
      <c r="P11" t="b">
        <v>1</v>
      </c>
      <c r="Q11">
        <v>2</v>
      </c>
      <c r="R11" t="b">
        <v>0</v>
      </c>
      <c r="S11" t="b">
        <v>1</v>
      </c>
      <c r="T11" s="5" t="s">
        <v>81</v>
      </c>
    </row>
    <row r="12" spans="1:20" x14ac:dyDescent="0.3">
      <c r="A12">
        <v>10</v>
      </c>
      <c r="B12" t="s">
        <v>56</v>
      </c>
      <c r="C12" s="2" t="s">
        <v>23</v>
      </c>
      <c r="D12" t="s">
        <v>63</v>
      </c>
      <c r="E12" s="4">
        <f t="shared" si="8"/>
        <v>1259.925411794168</v>
      </c>
      <c r="F12">
        <v>1.5</v>
      </c>
      <c r="G12" s="10">
        <f t="shared" si="9"/>
        <v>2829482.9312644606</v>
      </c>
      <c r="H12" s="3">
        <f t="shared" si="10"/>
        <v>675.89254117941675</v>
      </c>
      <c r="I12">
        <f t="shared" ref="I12" si="12">I10*J12</f>
        <v>180.17999999999998</v>
      </c>
      <c r="J12">
        <v>1.5</v>
      </c>
      <c r="K12">
        <v>11</v>
      </c>
      <c r="L12">
        <v>5</v>
      </c>
      <c r="M12">
        <v>10000</v>
      </c>
      <c r="N12">
        <v>15000</v>
      </c>
      <c r="O12">
        <v>60</v>
      </c>
      <c r="P12" t="b">
        <v>1</v>
      </c>
      <c r="Q12">
        <v>2</v>
      </c>
      <c r="R12" t="b">
        <v>0</v>
      </c>
      <c r="S12" t="b">
        <v>0</v>
      </c>
      <c r="T12" s="5" t="s">
        <v>82</v>
      </c>
    </row>
    <row r="13" spans="1:20" x14ac:dyDescent="0.3">
      <c r="A13">
        <v>11</v>
      </c>
      <c r="B13" t="s">
        <v>58</v>
      </c>
      <c r="C13" s="2" t="s">
        <v>23</v>
      </c>
      <c r="D13" t="s">
        <v>63</v>
      </c>
      <c r="E13" s="4">
        <f t="shared" si="8"/>
        <v>1692.6765298446987</v>
      </c>
      <c r="F13">
        <v>1.55</v>
      </c>
      <c r="G13" s="10">
        <f t="shared" si="9"/>
        <v>5227581.9300244208</v>
      </c>
      <c r="H13" s="3">
        <f t="shared" ref="H13" si="13">A13^2.1+50+50*A13</f>
        <v>753.78877544042712</v>
      </c>
      <c r="I13">
        <f t="shared" ref="I13" si="14">I11*J13</f>
        <v>180.17999999999998</v>
      </c>
      <c r="J13">
        <v>1.5</v>
      </c>
      <c r="K13">
        <v>11</v>
      </c>
      <c r="L13">
        <v>5</v>
      </c>
      <c r="M13">
        <v>10000</v>
      </c>
      <c r="N13">
        <v>15000</v>
      </c>
      <c r="O13">
        <v>60</v>
      </c>
      <c r="P13" t="b">
        <v>1</v>
      </c>
      <c r="Q13">
        <v>2</v>
      </c>
      <c r="R13" t="b">
        <v>0</v>
      </c>
      <c r="S13" t="b">
        <v>1</v>
      </c>
      <c r="T13" s="5" t="s">
        <v>82</v>
      </c>
    </row>
    <row r="14" spans="1:20" s="5" customFormat="1" x14ac:dyDescent="0.3">
      <c r="A14" s="5">
        <v>12</v>
      </c>
      <c r="B14" s="5" t="s">
        <v>56</v>
      </c>
      <c r="C14" s="6" t="s">
        <v>24</v>
      </c>
      <c r="D14" s="5" t="s">
        <v>64</v>
      </c>
      <c r="E14" s="7">
        <f>A14^3.2+1</f>
        <v>2841.4031614057672</v>
      </c>
      <c r="F14" s="5">
        <v>1.6</v>
      </c>
      <c r="G14" s="9">
        <f>A14^6.65+A14^4+100*A14+100</f>
        <v>15038071.495489266</v>
      </c>
      <c r="H14" s="8">
        <f>A14^2.2+50+50*A14</f>
        <v>886.70026345048063</v>
      </c>
      <c r="I14" s="5">
        <f t="shared" ref="I14:I37" si="15">I12*J14</f>
        <v>288.28799999999995</v>
      </c>
      <c r="J14" s="5">
        <v>1.6</v>
      </c>
      <c r="K14" s="5">
        <v>11</v>
      </c>
      <c r="L14" s="5">
        <v>5</v>
      </c>
      <c r="M14" s="5">
        <v>10000</v>
      </c>
      <c r="N14" s="5">
        <v>20000</v>
      </c>
      <c r="O14" s="5">
        <v>90</v>
      </c>
      <c r="P14" s="5" t="b">
        <v>1</v>
      </c>
      <c r="Q14" s="5">
        <v>1.5</v>
      </c>
      <c r="R14" s="5" t="b">
        <v>0</v>
      </c>
      <c r="S14" s="5" t="b">
        <v>0</v>
      </c>
      <c r="T14" s="5" t="s">
        <v>83</v>
      </c>
    </row>
    <row r="15" spans="1:20" s="5" customFormat="1" x14ac:dyDescent="0.3">
      <c r="A15" s="5">
        <v>13</v>
      </c>
      <c r="B15" s="5" t="s">
        <v>58</v>
      </c>
      <c r="C15" s="6" t="s">
        <v>24</v>
      </c>
      <c r="D15" s="5" t="s">
        <v>64</v>
      </c>
      <c r="E15" s="7">
        <f t="shared" ref="E15:E19" si="16">A15^3.2+1</f>
        <v>3670.6000021795785</v>
      </c>
      <c r="F15" s="5">
        <v>1.65</v>
      </c>
      <c r="G15" s="9">
        <f t="shared" ref="G15:G19" si="17">A15^6.65+A15^4+100*A15+100</f>
        <v>25599523.241559103</v>
      </c>
      <c r="H15" s="8">
        <f>A15^2.2+50+50*A15</f>
        <v>982.27692324458303</v>
      </c>
      <c r="I15" s="5">
        <f t="shared" si="15"/>
        <v>288.28799999999995</v>
      </c>
      <c r="J15" s="5">
        <v>1.6</v>
      </c>
      <c r="K15" s="5">
        <v>11</v>
      </c>
      <c r="L15" s="5">
        <v>5</v>
      </c>
      <c r="M15" s="5">
        <v>10000</v>
      </c>
      <c r="N15" s="5">
        <v>20000</v>
      </c>
      <c r="O15" s="5">
        <v>90</v>
      </c>
      <c r="P15" s="5" t="b">
        <v>1</v>
      </c>
      <c r="Q15" s="5">
        <v>1.5</v>
      </c>
      <c r="R15" s="5" t="b">
        <v>0</v>
      </c>
      <c r="S15" s="5" t="b">
        <v>1</v>
      </c>
      <c r="T15" s="5" t="s">
        <v>83</v>
      </c>
    </row>
    <row r="16" spans="1:20" s="5" customFormat="1" x14ac:dyDescent="0.3">
      <c r="A16" s="5">
        <v>14</v>
      </c>
      <c r="B16" s="5" t="s">
        <v>56</v>
      </c>
      <c r="C16" s="6" t="s">
        <v>25</v>
      </c>
      <c r="D16" s="5" t="s">
        <v>65</v>
      </c>
      <c r="E16" s="7">
        <f t="shared" si="16"/>
        <v>4652.6787492307631</v>
      </c>
      <c r="F16" s="5">
        <v>1.7</v>
      </c>
      <c r="G16" s="9">
        <f t="shared" si="17"/>
        <v>41895310.270313896</v>
      </c>
      <c r="H16" s="8">
        <f t="shared" ref="H16:H18" si="18">A16^2.2+50+50*A16</f>
        <v>1082.2627678021972</v>
      </c>
      <c r="I16" s="5">
        <f t="shared" si="15"/>
        <v>490.0895999999999</v>
      </c>
      <c r="J16" s="5">
        <v>1.7</v>
      </c>
      <c r="K16" s="5">
        <v>11</v>
      </c>
      <c r="L16" s="5">
        <v>5</v>
      </c>
      <c r="M16" s="5">
        <v>10000</v>
      </c>
      <c r="N16" s="5">
        <v>20000</v>
      </c>
      <c r="O16" s="5">
        <v>90</v>
      </c>
      <c r="P16" s="5" t="b">
        <v>1</v>
      </c>
      <c r="Q16" s="5">
        <v>1.5</v>
      </c>
      <c r="R16" s="5" t="b">
        <v>0</v>
      </c>
      <c r="S16" s="5" t="b">
        <v>0</v>
      </c>
      <c r="T16" s="5" t="s">
        <v>84</v>
      </c>
    </row>
    <row r="17" spans="1:20" s="5" customFormat="1" x14ac:dyDescent="0.3">
      <c r="A17" s="5">
        <v>15</v>
      </c>
      <c r="B17" s="5" t="s">
        <v>58</v>
      </c>
      <c r="C17" s="6" t="s">
        <v>25</v>
      </c>
      <c r="D17" s="5" t="s">
        <v>65</v>
      </c>
      <c r="E17" s="7">
        <f t="shared" si="16"/>
        <v>5801.8552556077411</v>
      </c>
      <c r="F17" s="5">
        <v>1.75</v>
      </c>
      <c r="G17" s="9">
        <f t="shared" si="17"/>
        <v>66274923.337626033</v>
      </c>
      <c r="H17" s="8">
        <f t="shared" ref="H17" si="19">A17^2.2+50+50*A17</f>
        <v>1186.7236837071828</v>
      </c>
      <c r="I17" s="5">
        <f t="shared" si="15"/>
        <v>490.0895999999999</v>
      </c>
      <c r="J17" s="5">
        <v>1.7</v>
      </c>
      <c r="K17" s="5">
        <v>11</v>
      </c>
      <c r="L17" s="5">
        <v>5</v>
      </c>
      <c r="M17" s="5">
        <v>10000</v>
      </c>
      <c r="N17" s="5">
        <v>20000</v>
      </c>
      <c r="O17" s="5">
        <v>90</v>
      </c>
      <c r="P17" s="5" t="b">
        <v>1</v>
      </c>
      <c r="Q17" s="5">
        <v>1.5</v>
      </c>
      <c r="R17" s="5" t="b">
        <v>0</v>
      </c>
      <c r="S17" s="5" t="b">
        <v>1</v>
      </c>
      <c r="T17" s="5" t="s">
        <v>84</v>
      </c>
    </row>
    <row r="18" spans="1:20" s="5" customFormat="1" x14ac:dyDescent="0.3">
      <c r="A18" s="5">
        <v>16</v>
      </c>
      <c r="B18" s="5" t="s">
        <v>56</v>
      </c>
      <c r="C18" s="6" t="s">
        <v>26</v>
      </c>
      <c r="D18" s="5" t="s">
        <v>66</v>
      </c>
      <c r="E18" s="7">
        <f t="shared" si="16"/>
        <v>7132.5502145218443</v>
      </c>
      <c r="F18" s="5">
        <v>1.8</v>
      </c>
      <c r="G18" s="9">
        <f t="shared" si="17"/>
        <v>101785252.92449331</v>
      </c>
      <c r="H18" s="8">
        <f t="shared" si="18"/>
        <v>1295.7218884076156</v>
      </c>
      <c r="I18" s="5">
        <f t="shared" si="15"/>
        <v>882.16127999999981</v>
      </c>
      <c r="J18" s="5">
        <v>1.8</v>
      </c>
      <c r="K18" s="5">
        <v>11</v>
      </c>
      <c r="L18" s="5">
        <v>5</v>
      </c>
      <c r="M18" s="5">
        <v>10000</v>
      </c>
      <c r="N18" s="5">
        <v>20000</v>
      </c>
      <c r="O18" s="5">
        <v>90</v>
      </c>
      <c r="P18" s="5" t="b">
        <v>1</v>
      </c>
      <c r="Q18" s="5">
        <v>1.5</v>
      </c>
      <c r="R18" s="5" t="b">
        <v>0</v>
      </c>
      <c r="S18" s="5" t="b">
        <v>0</v>
      </c>
      <c r="T18" s="5" t="s">
        <v>85</v>
      </c>
    </row>
    <row r="19" spans="1:20" s="5" customFormat="1" x14ac:dyDescent="0.3">
      <c r="A19" s="5">
        <v>17</v>
      </c>
      <c r="B19" s="5" t="s">
        <v>58</v>
      </c>
      <c r="C19" s="6" t="s">
        <v>26</v>
      </c>
      <c r="D19" s="5" t="s">
        <v>66</v>
      </c>
      <c r="E19" s="7">
        <f t="shared" si="16"/>
        <v>8659.3781289001781</v>
      </c>
      <c r="F19" s="5">
        <v>1.85</v>
      </c>
      <c r="G19" s="9">
        <f t="shared" si="17"/>
        <v>152310091.21880817</v>
      </c>
      <c r="H19" s="8">
        <f t="shared" ref="H19" si="20">A19^2.2+50+50*A19</f>
        <v>1409.31636052354</v>
      </c>
      <c r="I19" s="5">
        <f t="shared" si="15"/>
        <v>882.16127999999981</v>
      </c>
      <c r="J19" s="5">
        <v>1.8</v>
      </c>
      <c r="K19" s="5">
        <v>11</v>
      </c>
      <c r="L19" s="5">
        <v>5</v>
      </c>
      <c r="M19" s="5">
        <v>10000</v>
      </c>
      <c r="N19" s="5">
        <v>20000</v>
      </c>
      <c r="O19" s="5">
        <v>90</v>
      </c>
      <c r="P19" s="5" t="b">
        <v>1</v>
      </c>
      <c r="Q19" s="5">
        <v>1.5</v>
      </c>
      <c r="R19" s="5" t="b">
        <v>0</v>
      </c>
      <c r="S19" s="5" t="b">
        <v>1</v>
      </c>
      <c r="T19" s="5" t="s">
        <v>85</v>
      </c>
    </row>
    <row r="20" spans="1:20" x14ac:dyDescent="0.3">
      <c r="A20">
        <v>18</v>
      </c>
      <c r="B20" t="s">
        <v>56</v>
      </c>
      <c r="C20" s="2" t="s">
        <v>27</v>
      </c>
      <c r="D20" t="s">
        <v>67</v>
      </c>
      <c r="E20" s="4">
        <f>A20^3.3+1</f>
        <v>13881.313233446435</v>
      </c>
      <c r="F20">
        <v>1.9</v>
      </c>
      <c r="G20" s="10">
        <f>A20^6.75+A20^4+100*A20+100</f>
        <v>297334664.0103938</v>
      </c>
      <c r="H20" s="3">
        <f>A20^2.3+50+50*A20</f>
        <v>1721.128512969246</v>
      </c>
      <c r="I20">
        <f>I18*J20</f>
        <v>1676.1064319999996</v>
      </c>
      <c r="J20">
        <v>1.9</v>
      </c>
      <c r="K20">
        <v>11</v>
      </c>
      <c r="L20">
        <v>5</v>
      </c>
      <c r="M20">
        <v>10000</v>
      </c>
      <c r="N20">
        <v>25000</v>
      </c>
      <c r="O20">
        <v>120</v>
      </c>
      <c r="P20" t="b">
        <v>1</v>
      </c>
      <c r="Q20">
        <v>1</v>
      </c>
      <c r="R20" t="b">
        <v>0</v>
      </c>
      <c r="S20" t="b">
        <v>0</v>
      </c>
      <c r="T20" s="5" t="s">
        <v>86</v>
      </c>
    </row>
    <row r="21" spans="1:20" x14ac:dyDescent="0.3">
      <c r="A21">
        <v>19</v>
      </c>
      <c r="B21" t="s">
        <v>58</v>
      </c>
      <c r="C21" s="2" t="s">
        <v>27</v>
      </c>
      <c r="D21" t="s">
        <v>67</v>
      </c>
      <c r="E21" s="4">
        <f t="shared" ref="E21:E25" si="21">A21^3.3+1</f>
        <v>16592.547057523356</v>
      </c>
      <c r="F21">
        <v>1.95</v>
      </c>
      <c r="G21" s="10">
        <f t="shared" ref="G21:G25" si="22">A21^6.75+A21^4+100*A21+100</f>
        <v>428273308.510382</v>
      </c>
      <c r="H21" s="3">
        <f>A21^2.3+50+50*A21</f>
        <v>1873.2393188170181</v>
      </c>
      <c r="I21">
        <f t="shared" si="15"/>
        <v>1676.1064319999996</v>
      </c>
      <c r="J21">
        <v>1.9</v>
      </c>
      <c r="K21">
        <v>11</v>
      </c>
      <c r="L21">
        <v>5</v>
      </c>
      <c r="M21">
        <v>10000</v>
      </c>
      <c r="N21">
        <v>25000</v>
      </c>
      <c r="O21">
        <v>120</v>
      </c>
      <c r="P21" t="b">
        <v>1</v>
      </c>
      <c r="Q21">
        <v>1</v>
      </c>
      <c r="R21" t="b">
        <v>0</v>
      </c>
      <c r="S21" t="b">
        <v>1</v>
      </c>
      <c r="T21" s="5" t="s">
        <v>86</v>
      </c>
    </row>
    <row r="22" spans="1:20" x14ac:dyDescent="0.3">
      <c r="A22">
        <v>20</v>
      </c>
      <c r="B22" t="s">
        <v>56</v>
      </c>
      <c r="C22" s="2" t="s">
        <v>28</v>
      </c>
      <c r="D22" t="s">
        <v>68</v>
      </c>
      <c r="E22" s="4">
        <f t="shared" si="21"/>
        <v>19652.648417852644</v>
      </c>
      <c r="F22">
        <v>2</v>
      </c>
      <c r="G22" s="10">
        <f t="shared" si="22"/>
        <v>605436729.7620312</v>
      </c>
      <c r="H22" s="3">
        <f t="shared" ref="H22:H24" si="23">A22^2.3+50+50*A22</f>
        <v>2032.5824208926319</v>
      </c>
      <c r="I22">
        <f t="shared" si="15"/>
        <v>3352.2128639999992</v>
      </c>
      <c r="J22">
        <v>2</v>
      </c>
      <c r="K22">
        <v>11</v>
      </c>
      <c r="L22">
        <v>5</v>
      </c>
      <c r="M22">
        <v>10000</v>
      </c>
      <c r="N22">
        <v>25000</v>
      </c>
      <c r="O22">
        <v>120</v>
      </c>
      <c r="P22" t="b">
        <v>1</v>
      </c>
      <c r="Q22">
        <v>1</v>
      </c>
      <c r="R22" t="b">
        <v>0</v>
      </c>
      <c r="S22" t="b">
        <v>0</v>
      </c>
      <c r="T22" s="5" t="s">
        <v>87</v>
      </c>
    </row>
    <row r="23" spans="1:20" x14ac:dyDescent="0.3">
      <c r="A23">
        <v>21</v>
      </c>
      <c r="B23" t="s">
        <v>58</v>
      </c>
      <c r="C23" s="2" t="s">
        <v>28</v>
      </c>
      <c r="D23" t="s">
        <v>68</v>
      </c>
      <c r="E23" s="4">
        <f t="shared" si="21"/>
        <v>23085.670107231352</v>
      </c>
      <c r="F23">
        <v>2.0499999999999998</v>
      </c>
      <c r="G23" s="10">
        <f t="shared" si="22"/>
        <v>841553539.75217354</v>
      </c>
      <c r="H23" s="3">
        <f t="shared" ref="H23" si="24">A23^2.3+50+50*A23</f>
        <v>2199.2700051062543</v>
      </c>
      <c r="I23">
        <f t="shared" si="15"/>
        <v>3352.2128639999992</v>
      </c>
      <c r="J23">
        <v>2</v>
      </c>
      <c r="K23">
        <v>11</v>
      </c>
      <c r="L23">
        <v>5</v>
      </c>
      <c r="M23">
        <v>10000</v>
      </c>
      <c r="N23">
        <v>25000</v>
      </c>
      <c r="O23">
        <v>120</v>
      </c>
      <c r="P23" t="b">
        <v>1</v>
      </c>
      <c r="Q23">
        <v>1</v>
      </c>
      <c r="R23" t="b">
        <v>0</v>
      </c>
      <c r="S23" t="b">
        <v>1</v>
      </c>
      <c r="T23" s="5" t="s">
        <v>87</v>
      </c>
    </row>
    <row r="24" spans="1:20" ht="17.25" customHeight="1" x14ac:dyDescent="0.3">
      <c r="A24">
        <v>22</v>
      </c>
      <c r="B24" t="s">
        <v>56</v>
      </c>
      <c r="C24" s="2" t="s">
        <v>29</v>
      </c>
      <c r="D24" t="s">
        <v>69</v>
      </c>
      <c r="E24" s="4">
        <f t="shared" si="21"/>
        <v>26916.028666842216</v>
      </c>
      <c r="F24">
        <v>2.1</v>
      </c>
      <c r="G24" s="10">
        <f t="shared" si="22"/>
        <v>1151972963.5739701</v>
      </c>
      <c r="H24" s="3">
        <f t="shared" si="23"/>
        <v>2373.4103939473744</v>
      </c>
      <c r="I24">
        <f t="shared" si="15"/>
        <v>7039.6470143999986</v>
      </c>
      <c r="J24">
        <v>2.1</v>
      </c>
      <c r="K24">
        <v>11</v>
      </c>
      <c r="L24">
        <v>5</v>
      </c>
      <c r="M24">
        <v>10000</v>
      </c>
      <c r="N24">
        <v>25000</v>
      </c>
      <c r="O24">
        <v>120</v>
      </c>
      <c r="P24" t="b">
        <v>1</v>
      </c>
      <c r="Q24">
        <v>1</v>
      </c>
      <c r="R24" t="b">
        <v>0</v>
      </c>
      <c r="S24" t="b">
        <v>0</v>
      </c>
      <c r="T24" s="5" t="s">
        <v>88</v>
      </c>
    </row>
    <row r="25" spans="1:20" ht="17.25" customHeight="1" x14ac:dyDescent="0.3">
      <c r="A25">
        <v>23</v>
      </c>
      <c r="B25" t="s">
        <v>58</v>
      </c>
      <c r="C25" s="2" t="s">
        <v>29</v>
      </c>
      <c r="D25" t="s">
        <v>69</v>
      </c>
      <c r="E25" s="4">
        <f t="shared" si="21"/>
        <v>31168.492156608077</v>
      </c>
      <c r="F25">
        <v>2.15</v>
      </c>
      <c r="G25" s="10">
        <f t="shared" si="22"/>
        <v>1555040573.8192072</v>
      </c>
      <c r="H25" s="3">
        <f t="shared" ref="H25" si="25">A25^2.3+50+50*A25</f>
        <v>2555.1083546351338</v>
      </c>
      <c r="I25">
        <f t="shared" si="15"/>
        <v>7039.6470143999986</v>
      </c>
      <c r="J25">
        <v>2.1</v>
      </c>
      <c r="K25">
        <v>11</v>
      </c>
      <c r="L25">
        <v>5</v>
      </c>
      <c r="M25">
        <v>10000</v>
      </c>
      <c r="N25">
        <v>25000</v>
      </c>
      <c r="O25">
        <v>120</v>
      </c>
      <c r="P25" t="b">
        <v>1</v>
      </c>
      <c r="Q25">
        <v>1</v>
      </c>
      <c r="R25" t="b">
        <v>0</v>
      </c>
      <c r="S25" t="b">
        <v>1</v>
      </c>
      <c r="T25" s="5" t="s">
        <v>88</v>
      </c>
    </row>
    <row r="26" spans="1:20" s="5" customFormat="1" ht="17.25" customHeight="1" x14ac:dyDescent="0.3">
      <c r="A26" s="5">
        <v>24</v>
      </c>
      <c r="B26" s="5" t="s">
        <v>56</v>
      </c>
      <c r="C26" s="6" t="s">
        <v>30</v>
      </c>
      <c r="D26" s="5" t="s">
        <v>70</v>
      </c>
      <c r="E26" s="7">
        <f>A26^3.35+1</f>
        <v>42045.351645813986</v>
      </c>
      <c r="F26" s="5">
        <v>2.2000000000000002</v>
      </c>
      <c r="G26" s="9">
        <f>A26^7.2+A26^4+100*A26+100</f>
        <v>8660395060.6187077</v>
      </c>
      <c r="H26" s="8">
        <f>A26^2.4+50+50*A26</f>
        <v>3303.5580315768352</v>
      </c>
      <c r="I26" s="5">
        <f t="shared" si="15"/>
        <v>15487.223431679999</v>
      </c>
      <c r="J26" s="5">
        <v>2.2000000000000002</v>
      </c>
      <c r="K26" s="5">
        <v>11</v>
      </c>
      <c r="L26" s="5">
        <v>5</v>
      </c>
      <c r="M26" s="5">
        <v>10000</v>
      </c>
      <c r="N26" s="5">
        <v>30000</v>
      </c>
      <c r="O26" s="5">
        <v>150</v>
      </c>
      <c r="P26" s="5" t="b">
        <v>1</v>
      </c>
      <c r="Q26" s="5">
        <v>0.5</v>
      </c>
      <c r="R26" s="5" t="b">
        <v>0</v>
      </c>
      <c r="S26" s="5" t="b">
        <v>0</v>
      </c>
      <c r="T26" s="5" t="s">
        <v>89</v>
      </c>
    </row>
    <row r="27" spans="1:20" s="5" customFormat="1" x14ac:dyDescent="0.3">
      <c r="A27" s="5">
        <v>25</v>
      </c>
      <c r="B27" s="5" t="s">
        <v>58</v>
      </c>
      <c r="C27" s="6" t="s">
        <v>30</v>
      </c>
      <c r="D27" s="5" t="s">
        <v>70</v>
      </c>
      <c r="E27" s="7">
        <f t="shared" ref="E27:E31" si="26">A27^3.35+1</f>
        <v>48206.770525000764</v>
      </c>
      <c r="F27" s="5">
        <v>2.25</v>
      </c>
      <c r="G27" s="9">
        <f t="shared" ref="G27:G31" si="27">A27^7.2+A27^4+100*A27+100</f>
        <v>11619374784.545155</v>
      </c>
      <c r="H27" s="8">
        <f>A27^2.4+50+50*A27</f>
        <v>3564.9364489927962</v>
      </c>
      <c r="I27" s="5">
        <f t="shared" si="15"/>
        <v>15487.223431679999</v>
      </c>
      <c r="J27" s="5">
        <v>2.2000000000000002</v>
      </c>
      <c r="K27" s="5">
        <v>11</v>
      </c>
      <c r="L27" s="5">
        <v>5</v>
      </c>
      <c r="M27" s="5">
        <v>10000</v>
      </c>
      <c r="N27" s="5">
        <v>30000</v>
      </c>
      <c r="O27" s="5">
        <v>150</v>
      </c>
      <c r="P27" s="5" t="b">
        <v>1</v>
      </c>
      <c r="Q27" s="5">
        <v>0.5</v>
      </c>
      <c r="R27" s="5" t="b">
        <v>0</v>
      </c>
      <c r="S27" s="5" t="b">
        <v>1</v>
      </c>
      <c r="T27" s="5" t="s">
        <v>89</v>
      </c>
    </row>
    <row r="28" spans="1:20" s="5" customFormat="1" x14ac:dyDescent="0.3">
      <c r="A28" s="5">
        <v>26</v>
      </c>
      <c r="B28" s="5" t="s">
        <v>56</v>
      </c>
      <c r="C28" s="6" t="s">
        <v>31</v>
      </c>
      <c r="D28" s="5" t="s">
        <v>71</v>
      </c>
      <c r="E28" s="7">
        <f t="shared" si="26"/>
        <v>54975.427545501989</v>
      </c>
      <c r="F28" s="5">
        <v>2.2999999999999998</v>
      </c>
      <c r="G28" s="9">
        <f t="shared" si="27"/>
        <v>15410653650.229643</v>
      </c>
      <c r="H28" s="8">
        <f t="shared" ref="H28:H30" si="28">A28^2.4+50+50*A28</f>
        <v>3838.4907750305106</v>
      </c>
      <c r="I28" s="5">
        <f t="shared" si="15"/>
        <v>35620.613892863992</v>
      </c>
      <c r="J28" s="5">
        <v>2.2999999999999998</v>
      </c>
      <c r="K28" s="5">
        <v>11</v>
      </c>
      <c r="L28" s="5">
        <v>5</v>
      </c>
      <c r="M28" s="5">
        <v>10000</v>
      </c>
      <c r="N28" s="5">
        <v>30000</v>
      </c>
      <c r="O28" s="5">
        <v>150</v>
      </c>
      <c r="P28" s="5" t="b">
        <v>1</v>
      </c>
      <c r="Q28" s="5">
        <v>0.5</v>
      </c>
      <c r="R28" s="5" t="b">
        <v>0</v>
      </c>
      <c r="S28" s="5" t="b">
        <v>0</v>
      </c>
      <c r="T28" s="5" t="s">
        <v>90</v>
      </c>
    </row>
    <row r="29" spans="1:20" s="5" customFormat="1" x14ac:dyDescent="0.3">
      <c r="A29" s="5">
        <v>27</v>
      </c>
      <c r="B29" s="5" t="s">
        <v>58</v>
      </c>
      <c r="C29" s="6" t="s">
        <v>31</v>
      </c>
      <c r="D29" s="5" t="s">
        <v>71</v>
      </c>
      <c r="E29" s="7">
        <f t="shared" si="26"/>
        <v>62384.338102541675</v>
      </c>
      <c r="F29" s="5">
        <v>2.35</v>
      </c>
      <c r="G29" s="9">
        <f t="shared" si="27"/>
        <v>20222301236.684063</v>
      </c>
      <c r="H29" s="8">
        <f t="shared" ref="H29" si="29">A29^2.4+50+50*A29</f>
        <v>4124.4135649391374</v>
      </c>
      <c r="I29" s="5">
        <f t="shared" si="15"/>
        <v>35620.613892863992</v>
      </c>
      <c r="J29" s="5">
        <v>2.2999999999999998</v>
      </c>
      <c r="K29" s="5">
        <v>11</v>
      </c>
      <c r="L29" s="5">
        <v>5</v>
      </c>
      <c r="M29" s="5">
        <v>10000</v>
      </c>
      <c r="N29" s="5">
        <v>30000</v>
      </c>
      <c r="O29" s="5">
        <v>150</v>
      </c>
      <c r="P29" s="5" t="b">
        <v>1</v>
      </c>
      <c r="Q29" s="5">
        <v>0.5</v>
      </c>
      <c r="R29" s="5" t="b">
        <v>0</v>
      </c>
      <c r="S29" s="5" t="b">
        <v>1</v>
      </c>
      <c r="T29" s="5" t="s">
        <v>90</v>
      </c>
    </row>
    <row r="30" spans="1:20" s="5" customFormat="1" x14ac:dyDescent="0.3">
      <c r="A30" s="5">
        <v>28</v>
      </c>
      <c r="B30" s="5" t="s">
        <v>56</v>
      </c>
      <c r="C30" s="6" t="s">
        <v>32</v>
      </c>
      <c r="D30" s="5" t="s">
        <v>72</v>
      </c>
      <c r="E30" s="7">
        <f t="shared" si="26"/>
        <v>70466.965198222359</v>
      </c>
      <c r="F30" s="5">
        <v>2.4</v>
      </c>
      <c r="G30" s="9">
        <f t="shared" si="27"/>
        <v>26275321163.901581</v>
      </c>
      <c r="H30" s="8">
        <f t="shared" si="28"/>
        <v>4422.8929781550978</v>
      </c>
      <c r="I30" s="5">
        <f t="shared" si="15"/>
        <v>85489.473342873578</v>
      </c>
      <c r="J30" s="5">
        <v>2.4</v>
      </c>
      <c r="K30" s="5">
        <v>11</v>
      </c>
      <c r="L30" s="5">
        <v>5</v>
      </c>
      <c r="M30" s="5">
        <v>10000</v>
      </c>
      <c r="N30" s="5">
        <v>30000</v>
      </c>
      <c r="O30" s="5">
        <v>150</v>
      </c>
      <c r="P30" s="5" t="b">
        <v>1</v>
      </c>
      <c r="Q30" s="5">
        <v>0.5</v>
      </c>
      <c r="R30" s="5" t="b">
        <v>0</v>
      </c>
      <c r="S30" s="5" t="b">
        <v>0</v>
      </c>
      <c r="T30" s="5" t="s">
        <v>91</v>
      </c>
    </row>
    <row r="31" spans="1:20" s="5" customFormat="1" x14ac:dyDescent="0.3">
      <c r="A31" s="5">
        <v>29</v>
      </c>
      <c r="B31" s="5" t="s">
        <v>58</v>
      </c>
      <c r="C31" s="6" t="s">
        <v>32</v>
      </c>
      <c r="D31" s="5" t="s">
        <v>72</v>
      </c>
      <c r="E31" s="7">
        <f t="shared" si="26"/>
        <v>79257.20858635976</v>
      </c>
      <c r="F31" s="5">
        <v>2.4500000000000002</v>
      </c>
      <c r="G31" s="9">
        <f t="shared" si="27"/>
        <v>33827873962.919716</v>
      </c>
      <c r="H31" s="8">
        <f t="shared" ref="H31" si="30">A31^2.4+50+50*A31</f>
        <v>4734.1130361951909</v>
      </c>
      <c r="I31" s="5">
        <f t="shared" si="15"/>
        <v>85489.473342873578</v>
      </c>
      <c r="J31" s="5">
        <v>2.4</v>
      </c>
      <c r="K31" s="5">
        <v>11</v>
      </c>
      <c r="L31" s="5">
        <v>5</v>
      </c>
      <c r="M31" s="5">
        <v>10000</v>
      </c>
      <c r="N31" s="5">
        <v>30000</v>
      </c>
      <c r="O31" s="5">
        <v>150</v>
      </c>
      <c r="P31" s="5" t="b">
        <v>1</v>
      </c>
      <c r="Q31" s="5">
        <v>0.5</v>
      </c>
      <c r="R31" s="5" t="b">
        <v>0</v>
      </c>
      <c r="S31" s="5" t="b">
        <v>1</v>
      </c>
      <c r="T31" s="5" t="s">
        <v>91</v>
      </c>
    </row>
    <row r="32" spans="1:20" x14ac:dyDescent="0.3">
      <c r="A32">
        <v>30</v>
      </c>
      <c r="B32" t="s">
        <v>56</v>
      </c>
      <c r="C32" s="2" t="s">
        <v>33</v>
      </c>
      <c r="D32" t="s">
        <v>75</v>
      </c>
      <c r="E32" s="4">
        <f>A32^3.37+1</f>
        <v>95039.293249463779</v>
      </c>
      <c r="F32">
        <v>2.5</v>
      </c>
      <c r="G32" s="10">
        <f>A32^7.2+A32^4+100*A32+100</f>
        <v>43179858225.207611</v>
      </c>
      <c r="H32" s="3">
        <f>A32^2.5+50+50*A32</f>
        <v>6479.5030175464972</v>
      </c>
      <c r="I32">
        <f t="shared" si="15"/>
        <v>213723.68335718394</v>
      </c>
      <c r="J32">
        <v>2.5</v>
      </c>
      <c r="K32">
        <v>11</v>
      </c>
      <c r="L32">
        <v>5</v>
      </c>
      <c r="M32">
        <v>10000</v>
      </c>
      <c r="N32">
        <v>35000</v>
      </c>
      <c r="O32">
        <v>180</v>
      </c>
      <c r="P32" t="b">
        <v>1</v>
      </c>
      <c r="Q32">
        <v>0</v>
      </c>
      <c r="R32" t="b">
        <v>0</v>
      </c>
      <c r="S32" t="b">
        <v>0</v>
      </c>
      <c r="T32" s="5" t="s">
        <v>92</v>
      </c>
    </row>
    <row r="33" spans="1:20" x14ac:dyDescent="0.3">
      <c r="A33">
        <v>31</v>
      </c>
      <c r="B33" t="s">
        <v>58</v>
      </c>
      <c r="C33" s="2" t="s">
        <v>33</v>
      </c>
      <c r="D33" t="s">
        <v>75</v>
      </c>
      <c r="E33" s="4">
        <f t="shared" ref="E33:E37" si="31">A33^3.37+1</f>
        <v>106143.40120404756</v>
      </c>
      <c r="F33">
        <v>2.5499999999999998</v>
      </c>
      <c r="G33" s="10">
        <f t="shared" ref="G33:G37" si="32">A33^7.2+A33^4+100*A33+100</f>
        <v>54677866011.146729</v>
      </c>
      <c r="H33" s="3">
        <f>A33^2.5+50+50*A33</f>
        <v>6950.6215526796486</v>
      </c>
      <c r="I33">
        <f t="shared" si="15"/>
        <v>213723.68335718394</v>
      </c>
      <c r="J33">
        <v>2.5</v>
      </c>
      <c r="K33">
        <v>11</v>
      </c>
      <c r="L33">
        <v>5</v>
      </c>
      <c r="M33">
        <v>10000</v>
      </c>
      <c r="N33">
        <v>35000</v>
      </c>
      <c r="O33">
        <v>180</v>
      </c>
      <c r="P33" t="b">
        <v>1</v>
      </c>
      <c r="Q33">
        <v>0</v>
      </c>
      <c r="R33" t="b">
        <v>0</v>
      </c>
      <c r="S33" t="b">
        <v>1</v>
      </c>
      <c r="T33" s="5" t="s">
        <v>92</v>
      </c>
    </row>
    <row r="34" spans="1:20" x14ac:dyDescent="0.3">
      <c r="A34">
        <v>32</v>
      </c>
      <c r="B34" t="s">
        <v>56</v>
      </c>
      <c r="C34" s="2" t="s">
        <v>34</v>
      </c>
      <c r="D34" t="s">
        <v>74</v>
      </c>
      <c r="E34" s="4">
        <f t="shared" si="31"/>
        <v>118129.70063532676</v>
      </c>
      <c r="F34">
        <v>2.6</v>
      </c>
      <c r="G34" s="10">
        <f t="shared" si="32"/>
        <v>68720528611.999969</v>
      </c>
      <c r="H34" s="3">
        <f t="shared" ref="H34:H36" si="33">A34^2.5+50+50*A34</f>
        <v>7442.6187514801986</v>
      </c>
      <c r="I34">
        <f t="shared" si="15"/>
        <v>555681.57672867831</v>
      </c>
      <c r="J34">
        <v>2.6</v>
      </c>
      <c r="K34">
        <v>11</v>
      </c>
      <c r="L34">
        <v>5</v>
      </c>
      <c r="M34">
        <v>10000</v>
      </c>
      <c r="N34">
        <v>35000</v>
      </c>
      <c r="O34">
        <v>180</v>
      </c>
      <c r="P34" t="b">
        <v>1</v>
      </c>
      <c r="Q34">
        <v>0</v>
      </c>
      <c r="R34" t="b">
        <v>0</v>
      </c>
      <c r="S34" t="b">
        <v>0</v>
      </c>
      <c r="T34" s="5" t="s">
        <v>93</v>
      </c>
    </row>
    <row r="35" spans="1:20" x14ac:dyDescent="0.3">
      <c r="A35">
        <v>33</v>
      </c>
      <c r="B35" t="s">
        <v>58</v>
      </c>
      <c r="C35" s="2" t="s">
        <v>34</v>
      </c>
      <c r="D35" t="s">
        <v>74</v>
      </c>
      <c r="E35" s="4">
        <f t="shared" si="31"/>
        <v>131037.40733279596</v>
      </c>
      <c r="F35">
        <v>2.65</v>
      </c>
      <c r="G35" s="10">
        <f t="shared" si="32"/>
        <v>85764268871.219742</v>
      </c>
      <c r="H35" s="3">
        <f t="shared" ref="H35" si="34">A35^2.5+50+50*A35</f>
        <v>7955.8287220799175</v>
      </c>
      <c r="I35">
        <f t="shared" si="15"/>
        <v>555681.57672867831</v>
      </c>
      <c r="J35">
        <v>2.6</v>
      </c>
      <c r="K35">
        <v>11</v>
      </c>
      <c r="L35">
        <v>5</v>
      </c>
      <c r="M35">
        <v>10000</v>
      </c>
      <c r="N35">
        <v>35000</v>
      </c>
      <c r="O35">
        <v>180</v>
      </c>
      <c r="P35" t="b">
        <v>1</v>
      </c>
      <c r="Q35">
        <v>0</v>
      </c>
      <c r="R35" t="b">
        <v>0</v>
      </c>
      <c r="S35" t="b">
        <v>1</v>
      </c>
      <c r="T35" s="5" t="s">
        <v>93</v>
      </c>
    </row>
    <row r="36" spans="1:20" x14ac:dyDescent="0.3">
      <c r="A36">
        <v>34</v>
      </c>
      <c r="B36" t="s">
        <v>56</v>
      </c>
      <c r="C36" s="2" t="s">
        <v>35</v>
      </c>
      <c r="D36" t="s">
        <v>73</v>
      </c>
      <c r="E36" s="4">
        <f t="shared" si="31"/>
        <v>144906.19325801224</v>
      </c>
      <c r="F36">
        <v>2.7</v>
      </c>
      <c r="G36" s="10">
        <f t="shared" si="32"/>
        <v>106329476379.41353</v>
      </c>
      <c r="H36" s="3">
        <f t="shared" si="33"/>
        <v>8490.5803904411732</v>
      </c>
      <c r="I36">
        <f t="shared" si="15"/>
        <v>1500340.2571674315</v>
      </c>
      <c r="J36">
        <v>2.7</v>
      </c>
      <c r="K36">
        <v>11</v>
      </c>
      <c r="L36">
        <v>5</v>
      </c>
      <c r="M36">
        <v>10000</v>
      </c>
      <c r="N36">
        <v>35000</v>
      </c>
      <c r="O36">
        <v>180</v>
      </c>
      <c r="P36" t="b">
        <v>1</v>
      </c>
      <c r="Q36">
        <v>0</v>
      </c>
      <c r="R36" t="b">
        <v>0</v>
      </c>
      <c r="S36" t="b">
        <v>0</v>
      </c>
      <c r="T36" s="5" t="s">
        <v>94</v>
      </c>
    </row>
    <row r="37" spans="1:20" x14ac:dyDescent="0.3">
      <c r="A37">
        <v>35</v>
      </c>
      <c r="B37" t="s">
        <v>58</v>
      </c>
      <c r="C37" s="2" t="s">
        <v>35</v>
      </c>
      <c r="D37" t="s">
        <v>73</v>
      </c>
      <c r="E37" s="4">
        <f t="shared" si="31"/>
        <v>159776.17778187574</v>
      </c>
      <c r="F37">
        <v>2.75</v>
      </c>
      <c r="G37" s="10">
        <f t="shared" si="32"/>
        <v>131007121962.93474</v>
      </c>
      <c r="H37" s="3">
        <f t="shared" ref="H37" si="35">A37^2.5+50+50*A37</f>
        <v>9047.197734297024</v>
      </c>
      <c r="I37">
        <f t="shared" si="15"/>
        <v>1500340.2571674315</v>
      </c>
      <c r="J37">
        <v>2.7</v>
      </c>
      <c r="K37">
        <v>11</v>
      </c>
      <c r="L37">
        <v>5</v>
      </c>
      <c r="M37">
        <v>10000</v>
      </c>
      <c r="N37">
        <v>35000</v>
      </c>
      <c r="O37">
        <v>180</v>
      </c>
      <c r="P37" t="b">
        <v>1</v>
      </c>
      <c r="Q37">
        <v>0</v>
      </c>
      <c r="R37" t="b">
        <v>0</v>
      </c>
      <c r="S37" t="b">
        <v>1</v>
      </c>
      <c r="T37" s="5" t="s">
        <v>94</v>
      </c>
    </row>
    <row r="38" spans="1:20" x14ac:dyDescent="0.3">
      <c r="A38" s="5">
        <v>36</v>
      </c>
      <c r="B38" s="5" t="s">
        <v>56</v>
      </c>
      <c r="C38" s="6" t="s">
        <v>96</v>
      </c>
      <c r="D38" s="5" t="s">
        <v>99</v>
      </c>
      <c r="E38" s="7">
        <f>A38^3.4+1</f>
        <v>195627.86832044073</v>
      </c>
      <c r="F38" s="5">
        <v>2.8</v>
      </c>
      <c r="G38" s="9">
        <f>A38^7.45+A38^4+100*A38+100</f>
        <v>393056959777.18671</v>
      </c>
      <c r="H38" s="8">
        <f>A38^2.6+50+50*A38</f>
        <v>12977.215574674467</v>
      </c>
      <c r="I38" s="5">
        <f t="shared" ref="I38:I42" si="36">I36*J38</f>
        <v>4200952.7200688077</v>
      </c>
      <c r="J38" s="5">
        <v>2.8</v>
      </c>
      <c r="K38" s="5">
        <v>11</v>
      </c>
      <c r="L38" s="5">
        <v>5</v>
      </c>
      <c r="M38" s="5">
        <v>10000</v>
      </c>
      <c r="N38" s="5">
        <v>40000</v>
      </c>
      <c r="O38" s="5">
        <v>210</v>
      </c>
      <c r="P38" s="5" t="b">
        <v>1</v>
      </c>
      <c r="Q38" s="5">
        <v>0</v>
      </c>
      <c r="R38" s="5" t="b">
        <v>0</v>
      </c>
      <c r="S38" s="5" t="b">
        <v>0</v>
      </c>
      <c r="T38" s="5" t="s">
        <v>102</v>
      </c>
    </row>
    <row r="39" spans="1:20" x14ac:dyDescent="0.3">
      <c r="A39" s="5">
        <v>37</v>
      </c>
      <c r="B39" s="5" t="s">
        <v>58</v>
      </c>
      <c r="C39" s="6" t="s">
        <v>96</v>
      </c>
      <c r="D39" s="5" t="s">
        <v>99</v>
      </c>
      <c r="E39" s="7">
        <f t="shared" ref="E39:E43" si="37">A39^3.4+1</f>
        <v>214727.60708434237</v>
      </c>
      <c r="F39" s="5">
        <v>2.85</v>
      </c>
      <c r="G39" s="9">
        <f t="shared" ref="G39:G42" si="38">A39^7.45+A39^4+100*A39+100</f>
        <v>482063818074.09705</v>
      </c>
      <c r="H39" s="8">
        <f t="shared" ref="H39:H43" si="39">A39^2.6+50+50*A39</f>
        <v>13848.805245137626</v>
      </c>
      <c r="I39" s="5">
        <f t="shared" si="36"/>
        <v>4200952.7200688077</v>
      </c>
      <c r="J39" s="5">
        <v>2.8</v>
      </c>
      <c r="K39" s="5">
        <v>11</v>
      </c>
      <c r="L39" s="5">
        <v>5</v>
      </c>
      <c r="M39" s="5">
        <v>10000</v>
      </c>
      <c r="N39" s="5">
        <v>40000</v>
      </c>
      <c r="O39" s="5">
        <v>210</v>
      </c>
      <c r="P39" s="5" t="b">
        <v>1</v>
      </c>
      <c r="Q39" s="5">
        <v>0</v>
      </c>
      <c r="R39" s="5" t="b">
        <v>0</v>
      </c>
      <c r="S39" s="5" t="b">
        <v>1</v>
      </c>
      <c r="T39" s="5" t="s">
        <v>102</v>
      </c>
    </row>
    <row r="40" spans="1:20" x14ac:dyDescent="0.3">
      <c r="A40" s="5">
        <v>38</v>
      </c>
      <c r="B40" s="5" t="s">
        <v>56</v>
      </c>
      <c r="C40" s="6" t="s">
        <v>97</v>
      </c>
      <c r="D40" s="5" t="s">
        <v>100</v>
      </c>
      <c r="E40" s="7">
        <f t="shared" si="37"/>
        <v>235107.27926197299</v>
      </c>
      <c r="F40" s="5">
        <v>2.9</v>
      </c>
      <c r="G40" s="9">
        <f t="shared" si="38"/>
        <v>588016263015.35449</v>
      </c>
      <c r="H40" s="8">
        <f t="shared" si="39"/>
        <v>14756.703391554198</v>
      </c>
      <c r="I40" s="5">
        <f>I38*J40</f>
        <v>12182762.888199542</v>
      </c>
      <c r="J40" s="5">
        <v>2.9</v>
      </c>
      <c r="K40" s="5">
        <v>11</v>
      </c>
      <c r="L40" s="5">
        <v>5</v>
      </c>
      <c r="M40" s="5">
        <v>10000</v>
      </c>
      <c r="N40" s="5">
        <v>40000</v>
      </c>
      <c r="O40" s="5">
        <v>210</v>
      </c>
      <c r="P40" s="5" t="b">
        <v>1</v>
      </c>
      <c r="Q40" s="5">
        <v>0</v>
      </c>
      <c r="R40" s="5" t="b">
        <v>0</v>
      </c>
      <c r="S40" s="5" t="b">
        <v>0</v>
      </c>
      <c r="T40" s="5" t="s">
        <v>103</v>
      </c>
    </row>
    <row r="41" spans="1:20" x14ac:dyDescent="0.3">
      <c r="A41" s="5">
        <v>39</v>
      </c>
      <c r="B41" s="5" t="s">
        <v>58</v>
      </c>
      <c r="C41" s="6" t="s">
        <v>97</v>
      </c>
      <c r="D41" s="5" t="s">
        <v>100</v>
      </c>
      <c r="E41" s="7">
        <f t="shared" si="37"/>
        <v>256815.57279727521</v>
      </c>
      <c r="F41" s="5">
        <v>2.95</v>
      </c>
      <c r="G41" s="9">
        <f t="shared" si="38"/>
        <v>713563673803.10168</v>
      </c>
      <c r="H41" s="8">
        <f t="shared" si="39"/>
        <v>15701.495684894915</v>
      </c>
      <c r="I41" s="5">
        <f t="shared" si="36"/>
        <v>12182762.888199542</v>
      </c>
      <c r="J41" s="5">
        <v>2.9</v>
      </c>
      <c r="K41" s="5">
        <v>11</v>
      </c>
      <c r="L41" s="5">
        <v>5</v>
      </c>
      <c r="M41" s="5">
        <v>10000</v>
      </c>
      <c r="N41" s="5">
        <v>40000</v>
      </c>
      <c r="O41" s="5">
        <v>210</v>
      </c>
      <c r="P41" s="5" t="b">
        <v>1</v>
      </c>
      <c r="Q41" s="5">
        <v>0</v>
      </c>
      <c r="R41" s="5" t="b">
        <v>0</v>
      </c>
      <c r="S41" s="5" t="b">
        <v>1</v>
      </c>
      <c r="T41" s="5" t="s">
        <v>103</v>
      </c>
    </row>
    <row r="42" spans="1:20" x14ac:dyDescent="0.3">
      <c r="A42" s="5">
        <v>40</v>
      </c>
      <c r="B42" s="5" t="s">
        <v>56</v>
      </c>
      <c r="C42" s="6" t="s">
        <v>98</v>
      </c>
      <c r="D42" s="5" t="s">
        <v>101</v>
      </c>
      <c r="E42" s="7">
        <f t="shared" si="37"/>
        <v>279901.6909294792</v>
      </c>
      <c r="F42" s="5">
        <v>3</v>
      </c>
      <c r="G42" s="9">
        <f t="shared" si="38"/>
        <v>861684394448.04492</v>
      </c>
      <c r="H42" s="8">
        <f t="shared" si="39"/>
        <v>16683.761661674449</v>
      </c>
      <c r="I42" s="5">
        <f t="shared" si="36"/>
        <v>36548288.664598629</v>
      </c>
      <c r="J42" s="5">
        <v>3</v>
      </c>
      <c r="K42" s="5">
        <v>11</v>
      </c>
      <c r="L42" s="5">
        <v>5</v>
      </c>
      <c r="M42" s="5">
        <v>10000</v>
      </c>
      <c r="N42" s="5">
        <v>40000</v>
      </c>
      <c r="O42" s="5">
        <v>210</v>
      </c>
      <c r="P42" s="5" t="b">
        <v>1</v>
      </c>
      <c r="Q42" s="5">
        <v>0</v>
      </c>
      <c r="R42" s="5" t="b">
        <v>0</v>
      </c>
      <c r="S42" s="5" t="b">
        <v>0</v>
      </c>
      <c r="T42" s="5" t="s">
        <v>104</v>
      </c>
    </row>
    <row r="43" spans="1:20" x14ac:dyDescent="0.3">
      <c r="A43" s="5">
        <v>41</v>
      </c>
      <c r="B43" s="5" t="s">
        <v>58</v>
      </c>
      <c r="C43" s="6" t="s">
        <v>98</v>
      </c>
      <c r="D43" s="5" t="s">
        <v>101</v>
      </c>
      <c r="E43" s="7">
        <f t="shared" si="37"/>
        <v>304415.34422148415</v>
      </c>
      <c r="F43" s="5">
        <v>3.05</v>
      </c>
      <c r="G43" s="9">
        <f>A43^7.45+A43^4+100*A43+100</f>
        <v>1035716557640.1138</v>
      </c>
      <c r="H43" s="8">
        <f t="shared" si="39"/>
        <v>17704.074943143773</v>
      </c>
      <c r="I43" s="5">
        <f>I41*J43</f>
        <v>36548288.664598629</v>
      </c>
      <c r="J43" s="5">
        <v>3</v>
      </c>
      <c r="K43" s="5">
        <v>11</v>
      </c>
      <c r="L43" s="5">
        <v>5</v>
      </c>
      <c r="M43" s="5">
        <v>10000</v>
      </c>
      <c r="N43" s="5">
        <v>40000</v>
      </c>
      <c r="O43" s="5">
        <v>210</v>
      </c>
      <c r="P43" s="5" t="b">
        <v>1</v>
      </c>
      <c r="Q43" s="5">
        <v>0</v>
      </c>
      <c r="R43" s="5" t="b">
        <v>0</v>
      </c>
      <c r="S43" s="5" t="b">
        <v>1</v>
      </c>
      <c r="T43" s="5" t="s">
        <v>104</v>
      </c>
    </row>
    <row r="44" spans="1:20" x14ac:dyDescent="0.3">
      <c r="A44">
        <v>42</v>
      </c>
      <c r="B44" t="s">
        <v>56</v>
      </c>
      <c r="C44" s="2" t="s">
        <v>105</v>
      </c>
      <c r="D44" t="s">
        <v>108</v>
      </c>
      <c r="E44">
        <f>A44^3.37+1</f>
        <v>295359.93177883304</v>
      </c>
      <c r="F44">
        <v>2.8</v>
      </c>
      <c r="G44">
        <f>A44^8+A44^4+100*A44+100</f>
        <v>9682655112412</v>
      </c>
      <c r="H44">
        <f>A44^2.65+50+50*A44</f>
        <v>22176.756600240471</v>
      </c>
      <c r="I44">
        <f>I42*J44</f>
        <v>102335208.26087615</v>
      </c>
      <c r="J44">
        <v>2.8</v>
      </c>
      <c r="K44">
        <v>11</v>
      </c>
      <c r="L44">
        <v>5</v>
      </c>
      <c r="M44">
        <v>10000</v>
      </c>
      <c r="N44">
        <v>50000</v>
      </c>
      <c r="O44">
        <v>240</v>
      </c>
      <c r="P44" t="b">
        <v>1</v>
      </c>
      <c r="Q44">
        <v>0</v>
      </c>
      <c r="R44" t="b">
        <v>0</v>
      </c>
      <c r="S44" t="b">
        <v>0</v>
      </c>
      <c r="T44" t="s">
        <v>111</v>
      </c>
    </row>
    <row r="45" spans="1:20" x14ac:dyDescent="0.3">
      <c r="A45">
        <v>43</v>
      </c>
      <c r="B45" t="s">
        <v>58</v>
      </c>
      <c r="C45" s="2" t="s">
        <v>105</v>
      </c>
      <c r="D45" t="s">
        <v>108</v>
      </c>
      <c r="E45">
        <f t="shared" ref="E45:E49" si="40">A45^3.37+1</f>
        <v>319734.90753014456</v>
      </c>
      <c r="F45">
        <v>2.85</v>
      </c>
      <c r="G45">
        <f t="shared" ref="G45:G49" si="41">A45^8+A45^4+100*A45+100</f>
        <v>11688203700802</v>
      </c>
      <c r="H45">
        <f t="shared" ref="H45:H49" si="42">A45^2.65+50+50*A45</f>
        <v>23515.297930120767</v>
      </c>
      <c r="I45">
        <f t="shared" ref="I45:I49" si="43">I43*J45</f>
        <v>102335208.26087615</v>
      </c>
      <c r="J45">
        <v>2.8</v>
      </c>
      <c r="K45">
        <v>11</v>
      </c>
      <c r="L45">
        <v>5</v>
      </c>
      <c r="M45">
        <v>10000</v>
      </c>
      <c r="N45">
        <v>50000</v>
      </c>
      <c r="O45">
        <v>240</v>
      </c>
      <c r="P45" t="b">
        <v>1</v>
      </c>
      <c r="Q45">
        <v>0</v>
      </c>
      <c r="R45" t="b">
        <v>0</v>
      </c>
      <c r="S45" t="b">
        <v>1</v>
      </c>
      <c r="T45" t="s">
        <v>111</v>
      </c>
    </row>
    <row r="46" spans="1:20" x14ac:dyDescent="0.3">
      <c r="A46">
        <v>44</v>
      </c>
      <c r="B46" t="s">
        <v>56</v>
      </c>
      <c r="C46" s="2" t="s">
        <v>106</v>
      </c>
      <c r="D46" t="s">
        <v>109</v>
      </c>
      <c r="E46">
        <f t="shared" si="40"/>
        <v>345491.03043546219</v>
      </c>
      <c r="F46">
        <v>2.9</v>
      </c>
      <c r="G46">
        <f t="shared" si="41"/>
        <v>14048227377812</v>
      </c>
      <c r="H46">
        <f t="shared" si="42"/>
        <v>24904.244984461016</v>
      </c>
      <c r="I46">
        <f t="shared" si="43"/>
        <v>296772103.95654082</v>
      </c>
      <c r="J46">
        <v>2.9</v>
      </c>
      <c r="K46">
        <v>11</v>
      </c>
      <c r="L46">
        <v>5</v>
      </c>
      <c r="M46">
        <v>10000</v>
      </c>
      <c r="N46">
        <v>50000</v>
      </c>
      <c r="O46">
        <v>240</v>
      </c>
      <c r="P46" t="b">
        <v>1</v>
      </c>
      <c r="Q46">
        <v>0</v>
      </c>
      <c r="R46" t="b">
        <v>0</v>
      </c>
      <c r="S46" t="b">
        <v>0</v>
      </c>
      <c r="T46" t="s">
        <v>112</v>
      </c>
    </row>
    <row r="47" spans="1:20" x14ac:dyDescent="0.3">
      <c r="A47">
        <v>45</v>
      </c>
      <c r="B47" t="s">
        <v>58</v>
      </c>
      <c r="C47" s="2" t="s">
        <v>106</v>
      </c>
      <c r="D47" t="s">
        <v>109</v>
      </c>
      <c r="E47">
        <f t="shared" si="40"/>
        <v>372672.49142574513</v>
      </c>
      <c r="F47">
        <v>2.95</v>
      </c>
      <c r="G47">
        <f t="shared" si="41"/>
        <v>16815129495850</v>
      </c>
      <c r="H47">
        <f t="shared" si="42"/>
        <v>26344.356664904612</v>
      </c>
      <c r="I47">
        <f t="shared" si="43"/>
        <v>296772103.95654082</v>
      </c>
      <c r="J47">
        <v>2.9</v>
      </c>
      <c r="K47">
        <v>11</v>
      </c>
      <c r="L47">
        <v>5</v>
      </c>
      <c r="M47">
        <v>10000</v>
      </c>
      <c r="N47">
        <v>50000</v>
      </c>
      <c r="O47">
        <v>240</v>
      </c>
      <c r="P47" t="b">
        <v>1</v>
      </c>
      <c r="Q47">
        <v>0</v>
      </c>
      <c r="R47" t="b">
        <v>0</v>
      </c>
      <c r="S47" t="b">
        <v>1</v>
      </c>
      <c r="T47" t="s">
        <v>112</v>
      </c>
    </row>
    <row r="48" spans="1:20" x14ac:dyDescent="0.3">
      <c r="A48">
        <v>46</v>
      </c>
      <c r="B48" t="s">
        <v>56</v>
      </c>
      <c r="C48" s="2" t="s">
        <v>107</v>
      </c>
      <c r="D48" t="s">
        <v>110</v>
      </c>
      <c r="E48">
        <f t="shared" si="40"/>
        <v>401323.85465096321</v>
      </c>
      <c r="F48">
        <v>3</v>
      </c>
      <c r="G48">
        <f t="shared" si="41"/>
        <v>20047616714092</v>
      </c>
      <c r="H48">
        <f t="shared" si="42"/>
        <v>27836.385859020873</v>
      </c>
      <c r="I48">
        <f t="shared" si="43"/>
        <v>890316311.86962247</v>
      </c>
      <c r="J48">
        <v>3</v>
      </c>
      <c r="K48">
        <v>11</v>
      </c>
      <c r="L48">
        <v>5</v>
      </c>
      <c r="M48">
        <v>10000</v>
      </c>
      <c r="N48">
        <v>50000</v>
      </c>
      <c r="O48">
        <v>240</v>
      </c>
      <c r="P48" t="b">
        <v>1</v>
      </c>
      <c r="Q48">
        <v>0</v>
      </c>
      <c r="R48" t="b">
        <v>0</v>
      </c>
      <c r="S48" t="b">
        <v>0</v>
      </c>
      <c r="T48" t="s">
        <v>113</v>
      </c>
    </row>
    <row r="49" spans="1:20" x14ac:dyDescent="0.3">
      <c r="A49">
        <v>47</v>
      </c>
      <c r="B49" t="s">
        <v>58</v>
      </c>
      <c r="C49" s="2" t="s">
        <v>107</v>
      </c>
      <c r="D49" t="s">
        <v>110</v>
      </c>
      <c r="E49">
        <f t="shared" si="40"/>
        <v>431490.05223189824</v>
      </c>
      <c r="F49">
        <v>3.05</v>
      </c>
      <c r="G49">
        <f t="shared" si="41"/>
        <v>23811291546242</v>
      </c>
      <c r="H49">
        <f t="shared" si="42"/>
        <v>29381.079620092358</v>
      </c>
      <c r="I49">
        <f t="shared" si="43"/>
        <v>890316311.86962247</v>
      </c>
      <c r="J49">
        <v>3</v>
      </c>
      <c r="K49">
        <v>11</v>
      </c>
      <c r="L49">
        <v>5</v>
      </c>
      <c r="M49">
        <v>10000</v>
      </c>
      <c r="N49">
        <v>50000</v>
      </c>
      <c r="O49">
        <v>240</v>
      </c>
      <c r="P49" t="b">
        <v>1</v>
      </c>
      <c r="Q49">
        <v>0</v>
      </c>
      <c r="R49" t="b">
        <v>0</v>
      </c>
      <c r="S49" t="b">
        <v>1</v>
      </c>
      <c r="T49" t="s">
        <v>113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EnemyTable</vt:lpstr>
      <vt:lpstr>EnemyTableBackUp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2021-06-17T04:53:24Z</dcterms:modified>
</cp:coreProperties>
</file>